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2.36\事務局共有\01_JAS構造材\R7-JAS構造材\00 R7_様式・公募要領等\"/>
    </mc:Choice>
  </mc:AlternateContent>
  <workbookProtection workbookAlgorithmName="SHA-512" workbookHashValue="/NndxIizJvg+xyJ2nwY7T3BZJnD0Nj11+RxnvEYVabtDfqSe35s/K0kSE+qflfFb3IzI4merHRpo+XSTA3a2TA==" workbookSaltValue="YwtOopEoV8AE8aFCvgzoNQ==" workbookSpinCount="100000" lockStructure="1"/>
  <bookViews>
    <workbookView xWindow="0" yWindow="0" windowWidth="21570" windowHeight="6000" tabRatio="745" activeTab="1"/>
  </bookViews>
  <sheets>
    <sheet name="最初にお読みください" sheetId="8" r:id="rId1"/>
    <sheet name="様式第6号-2（共通）" sheetId="1" r:id="rId2"/>
    <sheet name="様式第6号-2-①（CLT以外のJAS構造材)" sheetId="2" r:id="rId3"/>
    <sheet name="様式第6号-2-②（CLT）" sheetId="3" r:id="rId4"/>
    <sheet name="集計シートｰ共通" sheetId="4" r:id="rId5"/>
    <sheet name="集計シートｰ製材" sheetId="6" r:id="rId6"/>
    <sheet name="集計シート-CLT" sheetId="7" r:id="rId7"/>
    <sheet name="集計シートCLT2" sheetId="9" state="hidden" r:id="rId8"/>
  </sheets>
  <definedNames>
    <definedName name="_xlnm._FilterDatabase" localSheetId="1" hidden="1">'様式第6号-2（共通）'!$N$15:$O$115</definedName>
    <definedName name="_xlnm.Print_Area" localSheetId="1">'様式第6号-2（共通）'!$A$2:$M$115</definedName>
    <definedName name="_xlnm.Print_Area" localSheetId="2">'様式第6号-2-①（CLT以外のJAS構造材)'!$A$1:$M$94</definedName>
    <definedName name="_xlnm.Print_Area" localSheetId="3">'様式第6号-2-②（CLT）'!$A$1:$O$93</definedName>
    <definedName name="_xlnm.Print_Titles" localSheetId="1">'様式第6号-2（共通）'!$2:$2</definedName>
    <definedName name="_xlnm.Print_Titles" localSheetId="2">'様式第6号-2-①（CLT以外のJAS構造材)'!$1:$1</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K4" i="4" l="1"/>
  <c r="BJ4" i="4"/>
  <c r="BI4" i="4"/>
  <c r="BH4" i="4"/>
  <c r="BG4" i="4"/>
  <c r="BF4" i="4"/>
  <c r="BE4" i="4"/>
  <c r="BD4" i="4"/>
  <c r="BC4" i="4"/>
  <c r="BB4" i="4"/>
  <c r="BA4" i="4"/>
  <c r="AZ4" i="4"/>
  <c r="AY4" i="4"/>
  <c r="AX4" i="4"/>
  <c r="AW4" i="4"/>
  <c r="AV4" i="4"/>
  <c r="AU4" i="4"/>
  <c r="AT4" i="4"/>
  <c r="AS4" i="4"/>
  <c r="AR4" i="4"/>
  <c r="AQ4" i="4"/>
  <c r="AP4" i="4"/>
  <c r="AO4" i="4"/>
  <c r="AN4" i="4"/>
  <c r="AM4" i="4"/>
  <c r="AL4" i="4"/>
  <c r="AK4" i="4"/>
  <c r="AJ4" i="4"/>
  <c r="AI4" i="4"/>
  <c r="AH4" i="4"/>
  <c r="AG4" i="4"/>
  <c r="AF4" i="4"/>
  <c r="AE4" i="4"/>
  <c r="AD4" i="4"/>
  <c r="AC4" i="4"/>
  <c r="AB4" i="4"/>
  <c r="AA4" i="4"/>
  <c r="Z4" i="4"/>
  <c r="Y4" i="4"/>
  <c r="X4" i="4"/>
  <c r="W4" i="4"/>
  <c r="V4" i="4"/>
  <c r="U4" i="4"/>
  <c r="T4" i="4"/>
  <c r="S4" i="4"/>
  <c r="R4" i="4"/>
  <c r="Q4" i="4"/>
  <c r="P4" i="4"/>
  <c r="O4" i="4"/>
  <c r="N4" i="4"/>
  <c r="M4" i="4"/>
  <c r="L4" i="4"/>
  <c r="K4" i="4"/>
  <c r="J4" i="4"/>
  <c r="I4" i="4"/>
  <c r="H4" i="4"/>
  <c r="G4" i="4"/>
  <c r="F4" i="4"/>
  <c r="E4" i="4"/>
  <c r="D4" i="4"/>
  <c r="C4" i="4"/>
  <c r="B4" i="4"/>
  <c r="D4" i="7"/>
  <c r="C4" i="7"/>
  <c r="B4" i="7"/>
  <c r="A1" i="6" l="1"/>
  <c r="E4" i="6"/>
  <c r="F4" i="6"/>
  <c r="G4" i="6"/>
  <c r="H4" i="6"/>
  <c r="I4" i="6"/>
  <c r="J4" i="6"/>
  <c r="K4" i="6"/>
  <c r="L4" i="6"/>
  <c r="M4" i="6"/>
  <c r="N4" i="6"/>
  <c r="O4" i="6"/>
  <c r="P4" i="6"/>
  <c r="Q4" i="6"/>
  <c r="R4" i="6"/>
  <c r="S4" i="6"/>
  <c r="T4" i="6"/>
  <c r="U4" i="6"/>
  <c r="V4" i="6"/>
  <c r="W4" i="6"/>
  <c r="X4" i="6"/>
  <c r="Y4" i="6"/>
  <c r="Z4" i="6"/>
  <c r="AA4" i="6"/>
  <c r="AB4" i="6"/>
  <c r="AC4" i="6"/>
  <c r="AD4" i="6"/>
  <c r="AE4" i="6"/>
  <c r="AF4" i="6"/>
  <c r="AG4" i="6"/>
  <c r="AH4" i="6"/>
  <c r="AI4" i="6"/>
  <c r="AJ4" i="6"/>
  <c r="AK4" i="6"/>
  <c r="AL4" i="6"/>
  <c r="AM4" i="6"/>
  <c r="AN4" i="6"/>
  <c r="AO4" i="6"/>
  <c r="AP4" i="6"/>
  <c r="AQ4" i="6"/>
  <c r="AR4" i="6"/>
  <c r="AS4" i="6"/>
  <c r="AT4" i="6"/>
  <c r="AU4" i="6"/>
  <c r="AV4" i="6"/>
  <c r="AW4" i="6"/>
  <c r="AX4" i="6"/>
  <c r="AY4" i="6"/>
  <c r="AZ4" i="6"/>
  <c r="BA4" i="6"/>
  <c r="BB4" i="6"/>
  <c r="BC4" i="6"/>
  <c r="BD4" i="6"/>
  <c r="BE4" i="6"/>
  <c r="BF4" i="6"/>
  <c r="BG4" i="6"/>
  <c r="D4" i="6"/>
  <c r="C4" i="6"/>
  <c r="P4" i="7" l="1"/>
  <c r="V4" i="7"/>
  <c r="AB4" i="7"/>
  <c r="Q66" i="2" l="1"/>
  <c r="S54" i="2"/>
  <c r="S43" i="2"/>
  <c r="S42" i="2"/>
  <c r="Q40" i="2"/>
  <c r="S40" i="2"/>
  <c r="S41" i="2"/>
  <c r="R15" i="1"/>
  <c r="R11" i="1"/>
  <c r="R23" i="1"/>
  <c r="R78" i="1"/>
  <c r="R50" i="1"/>
  <c r="R49" i="1"/>
  <c r="R65" i="1"/>
  <c r="R67" i="1"/>
  <c r="R94" i="1"/>
  <c r="R79" i="1"/>
  <c r="R80" i="1"/>
  <c r="R92" i="1"/>
  <c r="M26" i="1"/>
  <c r="M18" i="1"/>
  <c r="M34" i="1"/>
  <c r="M43" i="2"/>
  <c r="M55" i="2"/>
  <c r="M79" i="2"/>
  <c r="M91" i="2"/>
  <c r="O8" i="3"/>
  <c r="O18" i="3"/>
  <c r="O29" i="3"/>
  <c r="O40" i="3"/>
  <c r="O52" i="3"/>
  <c r="AP4" i="9" l="1"/>
  <c r="AN4" i="9"/>
  <c r="AL4" i="9"/>
  <c r="AT4" i="9"/>
  <c r="AO4" i="9"/>
  <c r="AM4" i="9"/>
  <c r="AH4" i="9"/>
  <c r="AG4" i="9"/>
  <c r="AJ4" i="9"/>
  <c r="AI4" i="9"/>
  <c r="AF4" i="9"/>
  <c r="AE4" i="9"/>
  <c r="Z4" i="9"/>
  <c r="Y4" i="9"/>
  <c r="X4" i="9"/>
  <c r="W4" i="9"/>
  <c r="V4" i="9"/>
  <c r="U4" i="9"/>
  <c r="T4" i="9"/>
  <c r="S4" i="9"/>
  <c r="R4" i="9"/>
  <c r="Q4" i="9"/>
  <c r="P4" i="9"/>
  <c r="O4" i="9"/>
  <c r="K4" i="9"/>
  <c r="J63" i="2"/>
  <c r="J38" i="2"/>
  <c r="A1" i="7" l="1"/>
  <c r="T74" i="3"/>
  <c r="S74" i="3"/>
  <c r="AK4" i="9" l="1"/>
  <c r="AD4" i="9"/>
  <c r="AC4" i="9"/>
  <c r="AB4" i="9"/>
  <c r="AA4" i="9"/>
  <c r="N4" i="9"/>
  <c r="M4" i="9"/>
  <c r="L4" i="9"/>
  <c r="J4" i="9"/>
  <c r="AZ4" i="9"/>
  <c r="AR4" i="9"/>
  <c r="AS4" i="9"/>
  <c r="AU4" i="9"/>
  <c r="AW4" i="9"/>
  <c r="AY4" i="9"/>
  <c r="I4" i="9"/>
  <c r="E4" i="9"/>
  <c r="F4" i="9"/>
  <c r="G4" i="9"/>
  <c r="H4" i="9"/>
  <c r="A3" i="9"/>
  <c r="B3" i="9"/>
  <c r="C3" i="9"/>
  <c r="D3" i="9"/>
  <c r="O93" i="3"/>
  <c r="M68" i="2"/>
  <c r="M33" i="2"/>
  <c r="M23" i="2"/>
  <c r="M110" i="1"/>
  <c r="M103" i="1"/>
  <c r="M98" i="1"/>
  <c r="M85" i="1"/>
  <c r="M72" i="1"/>
  <c r="M57" i="1"/>
  <c r="S60" i="3"/>
  <c r="S59" i="3"/>
  <c r="X81" i="3" l="1"/>
  <c r="X82" i="3"/>
  <c r="X83" i="3"/>
  <c r="X84" i="3"/>
  <c r="X80" i="3"/>
  <c r="Y80" i="3"/>
  <c r="V80" i="3"/>
  <c r="W80" i="3"/>
  <c r="T81" i="3"/>
  <c r="U81" i="3"/>
  <c r="V81" i="3"/>
  <c r="W81" i="3"/>
  <c r="Y81" i="3"/>
  <c r="T82" i="3"/>
  <c r="U82" i="3"/>
  <c r="V82" i="3"/>
  <c r="W82" i="3"/>
  <c r="Y82" i="3"/>
  <c r="T83" i="3"/>
  <c r="U83" i="3"/>
  <c r="V83" i="3"/>
  <c r="W83" i="3"/>
  <c r="Y83" i="3"/>
  <c r="T84" i="3"/>
  <c r="U84" i="3"/>
  <c r="V84" i="3"/>
  <c r="W84" i="3"/>
  <c r="Y84" i="3"/>
  <c r="U80" i="3"/>
  <c r="T80" i="3"/>
  <c r="S90" i="3"/>
  <c r="U89" i="3"/>
  <c r="U88" i="3"/>
  <c r="S88" i="3"/>
  <c r="S89" i="3"/>
  <c r="S87" i="3"/>
  <c r="S86" i="3"/>
  <c r="S85" i="3"/>
  <c r="S71" i="3"/>
  <c r="U72" i="3"/>
  <c r="U73" i="3"/>
  <c r="U71" i="3"/>
  <c r="T67" i="3"/>
  <c r="U67" i="3"/>
  <c r="V67" i="3"/>
  <c r="W67" i="3"/>
  <c r="X67" i="3"/>
  <c r="U68" i="3"/>
  <c r="V68" i="3"/>
  <c r="W68" i="3"/>
  <c r="X68" i="3"/>
  <c r="U69" i="3"/>
  <c r="V69" i="3"/>
  <c r="W69" i="3"/>
  <c r="X69" i="3"/>
  <c r="U70" i="3"/>
  <c r="V70" i="3"/>
  <c r="W70" i="3"/>
  <c r="X70" i="3"/>
  <c r="T68" i="3"/>
  <c r="T69" i="3"/>
  <c r="T70" i="3"/>
  <c r="X66" i="3"/>
  <c r="W66" i="3"/>
  <c r="V66" i="3"/>
  <c r="U66" i="3"/>
  <c r="T66" i="3"/>
  <c r="S66" i="3"/>
  <c r="S67" i="3"/>
  <c r="S68" i="3"/>
  <c r="S69" i="3"/>
  <c r="S70" i="3"/>
  <c r="U62" i="3"/>
  <c r="U61" i="3"/>
  <c r="U63" i="3"/>
  <c r="U64" i="3"/>
  <c r="AX4" i="9" s="1"/>
  <c r="S62" i="3"/>
  <c r="S63" i="3"/>
  <c r="S64" i="3"/>
  <c r="AV4" i="9" s="1"/>
  <c r="S61" i="3"/>
  <c r="S65" i="3"/>
  <c r="S72" i="3"/>
  <c r="S73" i="3"/>
  <c r="S75" i="3"/>
  <c r="S76" i="3"/>
  <c r="S77" i="3"/>
  <c r="S80" i="3"/>
  <c r="S81" i="3"/>
  <c r="S82" i="3"/>
  <c r="S83" i="3"/>
  <c r="S84" i="3"/>
  <c r="B4" i="9"/>
  <c r="R10" i="1"/>
  <c r="C4" i="9" l="1"/>
  <c r="V11" i="1"/>
  <c r="Q6" i="2" l="1"/>
  <c r="Q8" i="2"/>
  <c r="Q7" i="2"/>
  <c r="Q75" i="2"/>
  <c r="Q63" i="2"/>
  <c r="R64" i="1"/>
  <c r="K63" i="1" l="1"/>
  <c r="R66" i="1"/>
  <c r="R91" i="1"/>
  <c r="R93" i="1" s="1"/>
  <c r="R90" i="1"/>
  <c r="R89" i="1"/>
  <c r="R48" i="1"/>
  <c r="R47" i="1"/>
  <c r="K66" i="1"/>
  <c r="R62" i="1"/>
  <c r="R63" i="1"/>
  <c r="K94" i="1" l="1"/>
  <c r="R51" i="1"/>
  <c r="R82" i="1"/>
  <c r="K81" i="1" s="1"/>
  <c r="R77" i="1"/>
  <c r="I63" i="1" l="1"/>
  <c r="I78" i="1"/>
  <c r="J82" i="1"/>
  <c r="R81" i="1"/>
  <c r="Q87" i="2" l="1"/>
  <c r="D5" i="2" l="1"/>
  <c r="I10" i="1" l="1"/>
  <c r="Q29" i="2"/>
  <c r="Q19" i="2"/>
  <c r="Q14" i="2"/>
  <c r="S77" i="2"/>
  <c r="Q77" i="2"/>
  <c r="Q41" i="2"/>
  <c r="Q53" i="2"/>
  <c r="Q30" i="2"/>
  <c r="R29" i="2"/>
  <c r="Q38" i="2"/>
  <c r="R41" i="1"/>
  <c r="R40" i="1"/>
  <c r="S65" i="2" l="1"/>
  <c r="R85" i="1" l="1"/>
  <c r="R97" i="1"/>
  <c r="S47" i="3"/>
  <c r="J44" i="3" s="1"/>
  <c r="S12" i="3"/>
  <c r="I12" i="3" s="1"/>
  <c r="K78" i="1" l="1"/>
  <c r="I91" i="1"/>
  <c r="K91" i="1"/>
  <c r="J4" i="7" l="1"/>
  <c r="D8" i="7"/>
  <c r="D7" i="7"/>
  <c r="S13" i="3" l="1"/>
  <c r="S17" i="3"/>
  <c r="Q39" i="2" l="1"/>
  <c r="I39" i="2" s="1"/>
  <c r="Q20" i="2"/>
  <c r="Q9" i="2"/>
  <c r="Q10" i="2"/>
  <c r="Q65" i="2"/>
  <c r="Q52" i="2"/>
  <c r="S53" i="2"/>
  <c r="F11" i="1" l="1"/>
  <c r="S67" i="2"/>
  <c r="K48" i="1" l="1"/>
  <c r="R52" i="1"/>
  <c r="K51" i="1" s="1"/>
  <c r="I48" i="1"/>
  <c r="R18" i="1"/>
  <c r="R26" i="1"/>
  <c r="R31" i="1" l="1"/>
  <c r="Q13" i="2" l="1"/>
  <c r="J14" i="2" s="1"/>
  <c r="Q18" i="2"/>
  <c r="Q28" i="2"/>
  <c r="Q51" i="2"/>
  <c r="I51" i="2" s="1"/>
  <c r="Q64" i="2"/>
  <c r="I64" i="2" s="1"/>
  <c r="I75" i="2"/>
  <c r="Q88" i="2"/>
  <c r="J86" i="2" s="1"/>
  <c r="S78" i="2"/>
  <c r="S66" i="2"/>
  <c r="R110" i="1"/>
  <c r="R103" i="1" l="1"/>
  <c r="R72" i="1"/>
  <c r="R57" i="1"/>
  <c r="R34" i="1"/>
  <c r="E5" i="3" l="1"/>
  <c r="E4" i="3"/>
  <c r="E3" i="3"/>
  <c r="D4" i="2"/>
  <c r="D3" i="2"/>
  <c r="B4" i="6" s="1"/>
  <c r="D4" i="9" l="1"/>
  <c r="S76" i="2"/>
  <c r="S52" i="2"/>
  <c r="T15" i="1" l="1"/>
  <c r="F13" i="1" s="1"/>
  <c r="S15" i="1"/>
  <c r="S46" i="3"/>
  <c r="F12" i="1" l="1"/>
  <c r="C43" i="3"/>
  <c r="C32" i="3"/>
  <c r="C21" i="3"/>
  <c r="S23" i="3"/>
  <c r="S24" i="3" s="1"/>
  <c r="S34" i="3"/>
  <c r="S45" i="3"/>
  <c r="Q76" i="2" l="1"/>
  <c r="AA4" i="7" l="1"/>
  <c r="Z4" i="7"/>
  <c r="Y4" i="7"/>
  <c r="X4" i="7"/>
  <c r="W4" i="7"/>
  <c r="U4" i="7"/>
  <c r="T4" i="7"/>
  <c r="S4" i="7"/>
  <c r="R4" i="7"/>
  <c r="Q4" i="7"/>
  <c r="O4" i="7"/>
  <c r="N4" i="7"/>
  <c r="M4" i="7"/>
  <c r="L4" i="7"/>
  <c r="E4" i="7"/>
  <c r="I4" i="7"/>
  <c r="H4" i="7"/>
  <c r="G4" i="7"/>
  <c r="K4" i="7"/>
  <c r="F4" i="7"/>
  <c r="AB8" i="3"/>
</calcChain>
</file>

<file path=xl/comments1.xml><?xml version="1.0" encoding="utf-8"?>
<comments xmlns="http://schemas.openxmlformats.org/spreadsheetml/2006/main">
  <authors>
    <author>CatenaRentalSystem</author>
  </authors>
  <commentList>
    <comment ref="D11" authorId="0" shapeId="0">
      <text>
        <r>
          <rPr>
            <sz val="9"/>
            <color indexed="81"/>
            <rFont val="Meiryo UI"/>
            <family val="3"/>
            <charset val="128"/>
          </rPr>
          <t>※使用木材が以下の場合選択</t>
        </r>
        <r>
          <rPr>
            <b/>
            <sz val="9"/>
            <color indexed="81"/>
            <rFont val="Meiryo UI"/>
            <family val="3"/>
            <charset val="128"/>
          </rPr>
          <t xml:space="preserve">
　・機械等級構造用製材
　・目視等級区分構造用製材
　・2×4工法構造用製材
　・構造用集成材
　・構造用LVL
　・保存処理材
　・構造用合板
　・構造用パネル</t>
        </r>
      </text>
    </comment>
    <comment ref="M18" authorId="0" shapeId="0">
      <text>
        <r>
          <rPr>
            <sz val="11"/>
            <color indexed="12"/>
            <rFont val="Yu Gothic UI Semilight"/>
            <family val="3"/>
            <charset val="128"/>
          </rPr>
          <t>文字数カウント</t>
        </r>
      </text>
    </comment>
    <comment ref="M26" authorId="0" shapeId="0">
      <text>
        <r>
          <rPr>
            <sz val="11"/>
            <color indexed="12"/>
            <rFont val="Yu Gothic UI Semilight"/>
            <family val="3"/>
            <charset val="128"/>
          </rPr>
          <t>文字数カウント</t>
        </r>
      </text>
    </comment>
    <comment ref="M34" authorId="0" shapeId="0">
      <text>
        <r>
          <rPr>
            <sz val="11"/>
            <color indexed="12"/>
            <rFont val="Yu Gothic UI Semilight"/>
            <family val="3"/>
            <charset val="128"/>
          </rPr>
          <t>文字数カウント</t>
        </r>
      </text>
    </comment>
    <comment ref="M57" authorId="0" shapeId="0">
      <text>
        <r>
          <rPr>
            <sz val="11"/>
            <color indexed="12"/>
            <rFont val="Yu Gothic UI Semilight"/>
            <family val="3"/>
            <charset val="128"/>
          </rPr>
          <t>文字数カウント</t>
        </r>
      </text>
    </comment>
    <comment ref="M72" authorId="0" shapeId="0">
      <text>
        <r>
          <rPr>
            <sz val="11"/>
            <color indexed="12"/>
            <rFont val="Yu Gothic UI Semilight"/>
            <family val="3"/>
            <charset val="128"/>
          </rPr>
          <t>文字数カウント</t>
        </r>
      </text>
    </comment>
    <comment ref="M85" authorId="0" shapeId="0">
      <text>
        <r>
          <rPr>
            <sz val="11"/>
            <color indexed="12"/>
            <rFont val="Yu Gothic UI Semilight"/>
            <family val="3"/>
            <charset val="128"/>
          </rPr>
          <t>文字数カウント</t>
        </r>
      </text>
    </comment>
    <comment ref="M98" authorId="0" shapeId="0">
      <text>
        <r>
          <rPr>
            <sz val="11"/>
            <color indexed="12"/>
            <rFont val="Yu Gothic UI Semilight"/>
            <family val="3"/>
            <charset val="128"/>
          </rPr>
          <t>文字数カウント</t>
        </r>
      </text>
    </comment>
    <comment ref="M103" authorId="0" shapeId="0">
      <text>
        <r>
          <rPr>
            <sz val="11"/>
            <color indexed="12"/>
            <rFont val="Yu Gothic UI Semilight"/>
            <family val="3"/>
            <charset val="128"/>
          </rPr>
          <t>文字数カウント</t>
        </r>
      </text>
    </comment>
    <comment ref="M110" authorId="0" shapeId="0">
      <text>
        <r>
          <rPr>
            <sz val="11"/>
            <color indexed="12"/>
            <rFont val="Yu Gothic UI Semilight"/>
            <family val="3"/>
            <charset val="128"/>
          </rPr>
          <t>文字数カウント</t>
        </r>
      </text>
    </comment>
  </commentList>
</comments>
</file>

<file path=xl/comments2.xml><?xml version="1.0" encoding="utf-8"?>
<comments xmlns="http://schemas.openxmlformats.org/spreadsheetml/2006/main">
  <authors>
    <author>CatenaRentalSystem</author>
  </authors>
  <commentList>
    <comment ref="M23" authorId="0" shapeId="0">
      <text>
        <r>
          <rPr>
            <sz val="11"/>
            <color indexed="12"/>
            <rFont val="Yu Gothic UI Semilight"/>
            <family val="3"/>
            <charset val="128"/>
          </rPr>
          <t>文字数カウント</t>
        </r>
      </text>
    </comment>
    <comment ref="M33" authorId="0" shapeId="0">
      <text>
        <r>
          <rPr>
            <sz val="11"/>
            <color indexed="12"/>
            <rFont val="Yu Gothic UI Semilight"/>
            <family val="3"/>
            <charset val="128"/>
          </rPr>
          <t>文字数カウント</t>
        </r>
      </text>
    </comment>
    <comment ref="M43" authorId="0" shapeId="0">
      <text>
        <r>
          <rPr>
            <sz val="11"/>
            <color indexed="12"/>
            <rFont val="Yu Gothic UI Semilight"/>
            <family val="3"/>
            <charset val="128"/>
          </rPr>
          <t>文字数カウント</t>
        </r>
      </text>
    </comment>
    <comment ref="M55" authorId="0" shapeId="0">
      <text>
        <r>
          <rPr>
            <sz val="11"/>
            <color indexed="12"/>
            <rFont val="Yu Gothic UI Semilight"/>
            <family val="3"/>
            <charset val="128"/>
          </rPr>
          <t>文字数カウント</t>
        </r>
      </text>
    </comment>
    <comment ref="M68" authorId="0" shapeId="0">
      <text>
        <r>
          <rPr>
            <sz val="11"/>
            <color indexed="12"/>
            <rFont val="Yu Gothic UI Semilight"/>
            <family val="3"/>
            <charset val="128"/>
          </rPr>
          <t>文字数カウント</t>
        </r>
      </text>
    </comment>
    <comment ref="M79" authorId="0" shapeId="0">
      <text>
        <r>
          <rPr>
            <sz val="11"/>
            <color indexed="12"/>
            <rFont val="Yu Gothic UI Semilight"/>
            <family val="3"/>
            <charset val="128"/>
          </rPr>
          <t>文字数カウント</t>
        </r>
      </text>
    </comment>
    <comment ref="M91" authorId="0" shapeId="0">
      <text>
        <r>
          <rPr>
            <sz val="11"/>
            <color indexed="12"/>
            <rFont val="Yu Gothic UI Semilight"/>
            <family val="3"/>
            <charset val="128"/>
          </rPr>
          <t>文字数カウント</t>
        </r>
      </text>
    </comment>
  </commentList>
</comments>
</file>

<file path=xl/comments3.xml><?xml version="1.0" encoding="utf-8"?>
<comments xmlns="http://schemas.openxmlformats.org/spreadsheetml/2006/main">
  <authors>
    <author>CatenaRentalSystem</author>
  </authors>
  <commentList>
    <comment ref="O8" authorId="0" shapeId="0">
      <text>
        <r>
          <rPr>
            <sz val="11"/>
            <color indexed="12"/>
            <rFont val="Yu Gothic UI Semilight"/>
            <family val="3"/>
            <charset val="128"/>
          </rPr>
          <t>文字数カウント</t>
        </r>
      </text>
    </comment>
    <comment ref="O18" authorId="0" shapeId="0">
      <text>
        <r>
          <rPr>
            <sz val="11"/>
            <color indexed="12"/>
            <rFont val="Yu Gothic UI Semilight"/>
            <family val="3"/>
            <charset val="128"/>
          </rPr>
          <t>文字数カウント</t>
        </r>
      </text>
    </comment>
    <comment ref="O29" authorId="0" shapeId="0">
      <text>
        <r>
          <rPr>
            <sz val="11"/>
            <color indexed="12"/>
            <rFont val="Yu Gothic UI Semilight"/>
            <family val="3"/>
            <charset val="128"/>
          </rPr>
          <t>文字数カウント</t>
        </r>
      </text>
    </comment>
    <comment ref="O40" authorId="0" shapeId="0">
      <text>
        <r>
          <rPr>
            <sz val="11"/>
            <color indexed="12"/>
            <rFont val="Yu Gothic UI Semilight"/>
            <family val="3"/>
            <charset val="128"/>
          </rPr>
          <t>文字数カウント</t>
        </r>
      </text>
    </comment>
    <comment ref="O52" authorId="0" shapeId="0">
      <text>
        <r>
          <rPr>
            <sz val="11"/>
            <color indexed="12"/>
            <rFont val="Yu Gothic UI Semilight"/>
            <family val="3"/>
            <charset val="128"/>
          </rPr>
          <t>文字数カウント</t>
        </r>
      </text>
    </comment>
  </commentList>
</comments>
</file>

<file path=xl/sharedStrings.xml><?xml version="1.0" encoding="utf-8"?>
<sst xmlns="http://schemas.openxmlformats.org/spreadsheetml/2006/main" count="1149" uniqueCount="711">
  <si>
    <t>ＪＡＳ構造材実証支援事業報告書</t>
  </si>
  <si>
    <t>※連携により申請した場合は、上記項目について連携者の意見も記載して下さい。</t>
  </si>
  <si>
    <t>（※ご自身で構造設計を行っていない場合には構造設計者にヒアリングしてください。）</t>
  </si>
  <si>
    <t>目視等級区分構造用製材</t>
  </si>
  <si>
    <t>構造用集成材　　　　　　</t>
  </si>
  <si>
    <t>　該当する調達先のすべてにチェックを入れてください。</t>
  </si>
  <si>
    <t>％</t>
  </si>
  <si>
    <t>日</t>
  </si>
  <si>
    <t>様式第６号－２－②（ＣＬＴ）－１</t>
  </si>
  <si>
    <t>⑤構造設計において苦労はしましたか？　</t>
  </si>
  <si>
    <t>様式第６号－２－②（ＣＬＴ）－２</t>
  </si>
  <si>
    <t>施主の名称</t>
  </si>
  <si>
    <t>構造の工法(設計ルート)</t>
  </si>
  <si>
    <t>構造別階数(内訳)</t>
  </si>
  <si>
    <t>CLTの施工に掛かるクレーン等機械の大きさ別の台数</t>
  </si>
  <si>
    <t>輸送に要したトラックの種類と延べ台数</t>
  </si>
  <si>
    <t>使用したCLTの製造工場名</t>
  </si>
  <si>
    <t>(所在地市町村名)</t>
  </si>
  <si>
    <t>使用したCLTのﾌﾟﾚｶｯﾄ工場名</t>
  </si>
  <si>
    <t>代表的な接合金具の製造工場</t>
  </si>
  <si>
    <t>使用したCLTの規格・数量等</t>
  </si>
  <si>
    <t>部材名</t>
  </si>
  <si>
    <t>樹種</t>
  </si>
  <si>
    <t>屋根</t>
  </si>
  <si>
    <t>横架材</t>
  </si>
  <si>
    <t>壁材</t>
  </si>
  <si>
    <t>床材</t>
  </si>
  <si>
    <t>その他</t>
  </si>
  <si>
    <t>建築物の用途による制限</t>
  </si>
  <si>
    <t>今後の普及計画</t>
  </si>
  <si>
    <t>（選択する、複数選択可）</t>
  </si>
  <si>
    <t>品質が悪い</t>
    <phoneticPr fontId="1"/>
  </si>
  <si>
    <t>品質が良い</t>
    <phoneticPr fontId="1"/>
  </si>
  <si>
    <t>価格が高い</t>
    <phoneticPr fontId="1"/>
  </si>
  <si>
    <t>価格が安い</t>
    <phoneticPr fontId="1"/>
  </si>
  <si>
    <t>木造軸組工法</t>
    <phoneticPr fontId="1"/>
  </si>
  <si>
    <t>CLTパネル工法</t>
    <phoneticPr fontId="1"/>
  </si>
  <si>
    <t>RC造</t>
    <phoneticPr fontId="1"/>
  </si>
  <si>
    <t>鉄骨造</t>
    <phoneticPr fontId="1"/>
  </si>
  <si>
    <t>その他</t>
    <phoneticPr fontId="1"/>
  </si>
  <si>
    <t>Yes</t>
    <phoneticPr fontId="1"/>
  </si>
  <si>
    <t>No</t>
    <phoneticPr fontId="1"/>
  </si>
  <si>
    <t>寸法精度が良い</t>
  </si>
  <si>
    <t>施工性が良い</t>
  </si>
  <si>
    <t>構造安全性が高い</t>
  </si>
  <si>
    <t>信頼性が高い</t>
  </si>
  <si>
    <t>)</t>
    <phoneticPr fontId="1"/>
  </si>
  <si>
    <t>寸法精度が悪い</t>
  </si>
  <si>
    <t>施工性が悪い</t>
  </si>
  <si>
    <t>構造安全性が低い</t>
  </si>
  <si>
    <t>信頼性が低い</t>
  </si>
  <si>
    <t>コストパフォーマンスが低い</t>
  </si>
  <si>
    <t>JAS認定工場が少ない</t>
  </si>
  <si>
    <t>（※ご自身で構造設計を行っていない場合には構造設計者にヒアリングしてください。）</t>
    <phoneticPr fontId="1"/>
  </si>
  <si>
    <t>構造計算に組み込みやすい</t>
  </si>
  <si>
    <t>設計の自由度が高い</t>
  </si>
  <si>
    <t>強度・品質が高い</t>
    <phoneticPr fontId="1"/>
  </si>
  <si>
    <t>①  なぜCLTを選択したか理由を具体的に記入して下さい。</t>
  </si>
  <si>
    <t>③  他の構造選択肢と比較して、ＣＬＴが優位となった点は次のうちどれに該当しますか？</t>
  </si>
  <si>
    <t>構造計算に組み込みにくい</t>
  </si>
  <si>
    <t>設計の自由度が低い</t>
  </si>
  <si>
    <t>☑</t>
  </si>
  <si>
    <t>様式第6号-2（共通）</t>
  </si>
  <si>
    <t>事業番号：</t>
    <rPh sb="0" eb="4">
      <t>ジギョウバンゴウ</t>
    </rPh>
    <phoneticPr fontId="1"/>
  </si>
  <si>
    <t>物件名：</t>
    <rPh sb="0" eb="3">
      <t>ブッケンメイ</t>
    </rPh>
    <phoneticPr fontId="1"/>
  </si>
  <si>
    <t>事業№</t>
    <rPh sb="0" eb="3">
      <t>ジギョウナンバー</t>
    </rPh>
    <phoneticPr fontId="1"/>
  </si>
  <si>
    <t>物件名</t>
    <rPh sb="0" eb="3">
      <t>ブッケンメイ</t>
    </rPh>
    <phoneticPr fontId="1"/>
  </si>
  <si>
    <t>⑦希望・期待</t>
    <rPh sb="1" eb="3">
      <t>キボウ</t>
    </rPh>
    <rPh sb="4" eb="6">
      <t>キタイ</t>
    </rPh>
    <phoneticPr fontId="1"/>
  </si>
  <si>
    <t>⑧普及の取り組み</t>
    <rPh sb="1" eb="3">
      <t>フキュウ</t>
    </rPh>
    <rPh sb="4" eb="5">
      <t>ト</t>
    </rPh>
    <rPh sb="6" eb="7">
      <t>ク</t>
    </rPh>
    <phoneticPr fontId="1"/>
  </si>
  <si>
    <t>②木造軸組工法【前】</t>
  </si>
  <si>
    <t>②CLTパネル工法【前】</t>
  </si>
  <si>
    <t>②鉄骨造【前】</t>
  </si>
  <si>
    <t>②RC造【前】</t>
  </si>
  <si>
    <t>②その他【前】</t>
  </si>
  <si>
    <t>②木造軸組工法【後】</t>
  </si>
  <si>
    <t>②CLTパネル工法【後】</t>
  </si>
  <si>
    <t>②鉄骨造【後】</t>
  </si>
  <si>
    <t>②RC造【後】</t>
  </si>
  <si>
    <t>②その他【後】</t>
  </si>
  <si>
    <t>④その他</t>
  </si>
  <si>
    <t>機械等級構造用製材　</t>
    <phoneticPr fontId="1"/>
  </si>
  <si>
    <t>構造用合板</t>
    <phoneticPr fontId="1"/>
  </si>
  <si>
    <t>構造用パネル</t>
    <phoneticPr fontId="1"/>
  </si>
  <si>
    <t>やや苦労した</t>
  </si>
  <si>
    <t>どちらともいえない</t>
  </si>
  <si>
    <t>あまり苦労しなかった</t>
  </si>
  <si>
    <t>苦労しなかった</t>
    <phoneticPr fontId="1"/>
  </si>
  <si>
    <t>とても苦労した</t>
  </si>
  <si>
    <t>とても苦労した</t>
    <phoneticPr fontId="1"/>
  </si>
  <si>
    <t>取引先からの紹介</t>
  </si>
  <si>
    <t>本事業のホームページ</t>
  </si>
  <si>
    <t>既存取引先</t>
    <phoneticPr fontId="1"/>
  </si>
  <si>
    <t>地元材木店　　</t>
    <phoneticPr fontId="1"/>
  </si>
  <si>
    <t>プレカット工場</t>
    <phoneticPr fontId="1"/>
  </si>
  <si>
    <t>商社等流通事業者</t>
    <phoneticPr fontId="1"/>
  </si>
  <si>
    <t>変わらない</t>
  </si>
  <si>
    <t>比較していない</t>
    <phoneticPr fontId="1"/>
  </si>
  <si>
    <t>■目視等級区分構造用製材</t>
    <phoneticPr fontId="1"/>
  </si>
  <si>
    <t>■機械等級構造用製材</t>
    <phoneticPr fontId="1"/>
  </si>
  <si>
    <t>（短い場合はマイナスを付けてください）　</t>
  </si>
  <si>
    <t>やや利用したい</t>
  </si>
  <si>
    <t>あまり利用したくない</t>
  </si>
  <si>
    <t>とても利用したい</t>
    <phoneticPr fontId="1"/>
  </si>
  <si>
    <t>利用したくない</t>
    <phoneticPr fontId="1"/>
  </si>
  <si>
    <t>事業№</t>
    <rPh sb="0" eb="3">
      <t>ジギョウナンバー</t>
    </rPh>
    <phoneticPr fontId="1"/>
  </si>
  <si>
    <t>C10</t>
  </si>
  <si>
    <t>C11</t>
  </si>
  <si>
    <t>C13</t>
  </si>
  <si>
    <t>C14</t>
  </si>
  <si>
    <t>C15</t>
  </si>
  <si>
    <t>C18</t>
  </si>
  <si>
    <t>C19</t>
  </si>
  <si>
    <t>C20</t>
  </si>
  <si>
    <t>C21</t>
  </si>
  <si>
    <t>C24</t>
  </si>
  <si>
    <t>C25</t>
  </si>
  <si>
    <t>C26</t>
  </si>
  <si>
    <t>C27</t>
  </si>
  <si>
    <t>C28</t>
  </si>
  <si>
    <t>C35</t>
  </si>
  <si>
    <t>C36</t>
  </si>
  <si>
    <t>C37</t>
  </si>
  <si>
    <t>C38</t>
  </si>
  <si>
    <t>C39</t>
  </si>
  <si>
    <t>C46</t>
  </si>
  <si>
    <t>C47</t>
  </si>
  <si>
    <t>C48</t>
  </si>
  <si>
    <t>C49</t>
  </si>
  <si>
    <t>C57</t>
  </si>
  <si>
    <t>C60</t>
  </si>
  <si>
    <t>C71</t>
  </si>
  <si>
    <t>C73</t>
  </si>
  <si>
    <t>C74</t>
  </si>
  <si>
    <t>C82</t>
  </si>
  <si>
    <t>C84</t>
  </si>
  <si>
    <t>C85</t>
  </si>
  <si>
    <t>①-2　どのように業者を見つけましたか？</t>
    <phoneticPr fontId="1"/>
  </si>
  <si>
    <t>①-1とても苦労した</t>
  </si>
  <si>
    <t>①-1やや苦労した</t>
  </si>
  <si>
    <t>①-1どちらともいえない</t>
  </si>
  <si>
    <t>①-1あまり苦労しなかった</t>
  </si>
  <si>
    <t>①-1苦労しなかった</t>
  </si>
  <si>
    <t>①-2既存取引先</t>
  </si>
  <si>
    <t>①-2取引先からの紹介</t>
  </si>
  <si>
    <t>①-2本事業のホームページ</t>
  </si>
  <si>
    <t>①-2その他</t>
  </si>
  <si>
    <t>①-2その他内容</t>
  </si>
  <si>
    <t>①-3地元材木店　　</t>
  </si>
  <si>
    <t>①-3プレカット工場</t>
  </si>
  <si>
    <t>①-3商社等流通事業者</t>
  </si>
  <si>
    <t>①-3その他</t>
  </si>
  <si>
    <t>①-3その他内容</t>
  </si>
  <si>
    <t>②-1変わらない</t>
  </si>
  <si>
    <t>②-1比較していない</t>
  </si>
  <si>
    <t>③₋1変わらない</t>
  </si>
  <si>
    <t>③₋1JAS材が短い</t>
  </si>
  <si>
    <t>③₋1比較していない</t>
  </si>
  <si>
    <t>③₋1比較なし理由</t>
  </si>
  <si>
    <t>④とても利用したい</t>
  </si>
  <si>
    <t>④やや利用したい</t>
  </si>
  <si>
    <t>④どちらともいえない</t>
  </si>
  <si>
    <t>④あまり利用したくない</t>
  </si>
  <si>
    <t>④利用したくない</t>
  </si>
  <si>
    <t>構造用LVL</t>
    <phoneticPr fontId="1"/>
  </si>
  <si>
    <t>2x4工法構造用製材　</t>
    <phoneticPr fontId="1"/>
  </si>
  <si>
    <t>製材</t>
    <rPh sb="0" eb="2">
      <t>セイザイ</t>
    </rPh>
    <phoneticPr fontId="1"/>
  </si>
  <si>
    <t>回答分類</t>
    <rPh sb="0" eb="2">
      <t>カイトウ</t>
    </rPh>
    <rPh sb="2" eb="4">
      <t>ブンルイ</t>
    </rPh>
    <phoneticPr fontId="1"/>
  </si>
  <si>
    <t>共通</t>
    <rPh sb="0" eb="2">
      <t>キョウツウ</t>
    </rPh>
    <phoneticPr fontId="1"/>
  </si>
  <si>
    <t>先進性</t>
  </si>
  <si>
    <t>環境面</t>
  </si>
  <si>
    <t>地域貢献</t>
  </si>
  <si>
    <t>2ｘ4</t>
    <phoneticPr fontId="1"/>
  </si>
  <si>
    <t>検討していない</t>
    <phoneticPr fontId="1"/>
  </si>
  <si>
    <t>在来工法</t>
    <phoneticPr fontId="1"/>
  </si>
  <si>
    <t>価格</t>
  </si>
  <si>
    <t>価格</t>
    <phoneticPr fontId="1"/>
  </si>
  <si>
    <t>工法＋</t>
    <phoneticPr fontId="1"/>
  </si>
  <si>
    <t>棟</t>
    <rPh sb="0" eb="1">
      <t>トウ</t>
    </rPh>
    <phoneticPr fontId="1"/>
  </si>
  <si>
    <t>発注先</t>
    <phoneticPr fontId="1"/>
  </si>
  <si>
    <t xml:space="preserve">②   他の構造を検討しましたか？  </t>
    <phoneticPr fontId="1"/>
  </si>
  <si>
    <t>CLT製造工場</t>
    <phoneticPr fontId="1"/>
  </si>
  <si>
    <t>910㎜</t>
    <phoneticPr fontId="1"/>
  </si>
  <si>
    <t>1,000㎜</t>
    <phoneticPr fontId="1"/>
  </si>
  <si>
    <t>階</t>
    <phoneticPr fontId="1"/>
  </si>
  <si>
    <t>円</t>
    <phoneticPr fontId="1"/>
  </si>
  <si>
    <t>防火地域</t>
  </si>
  <si>
    <t>準防火地域</t>
  </si>
  <si>
    <t>　)</t>
  </si>
  <si>
    <t>階</t>
    <rPh sb="0" eb="1">
      <t>カイ</t>
    </rPh>
    <phoneticPr fontId="1"/>
  </si>
  <si>
    <t>□</t>
  </si>
  <si>
    <t>↓その他を選択した方は、その他の構造を具体的に記入して下さい。</t>
    <phoneticPr fontId="1"/>
  </si>
  <si>
    <t>【変更前】</t>
    <phoneticPr fontId="1"/>
  </si>
  <si>
    <t>【変更後】</t>
    <phoneticPr fontId="1"/>
  </si>
  <si>
    <t>様式第６号－２（共通）</t>
    <phoneticPr fontId="1"/>
  </si>
  <si>
    <t>②その他【前】内容</t>
    <rPh sb="7" eb="9">
      <t>ナイヨウ</t>
    </rPh>
    <phoneticPr fontId="1"/>
  </si>
  <si>
    <t>強度・品質が低い</t>
    <phoneticPr fontId="1"/>
  </si>
  <si>
    <t>その他（</t>
    <phoneticPr fontId="1"/>
  </si>
  <si>
    <t>事業申請者名：</t>
    <rPh sb="0" eb="4">
      <t>ジギョウシンセイ</t>
    </rPh>
    <rPh sb="4" eb="5">
      <t>シャ</t>
    </rPh>
    <rPh sb="5" eb="6">
      <t>メイ</t>
    </rPh>
    <phoneticPr fontId="1"/>
  </si>
  <si>
    <t>※130文字以内で入力</t>
    <rPh sb="9" eb="11">
      <t>ニュウリョク</t>
    </rPh>
    <phoneticPr fontId="1"/>
  </si>
  <si>
    <t>↓その他を選択した方は、具体的に記載して下さい。</t>
    <phoneticPr fontId="1"/>
  </si>
  <si>
    <t>↓比較していないを選択した方は、なぜ比較しなかったのですか？</t>
    <phoneticPr fontId="1"/>
  </si>
  <si>
    <t>■機械等級構造用製材</t>
    <phoneticPr fontId="1"/>
  </si>
  <si>
    <t>■目視等級構造用製材</t>
    <phoneticPr fontId="1"/>
  </si>
  <si>
    <t>↓それはなぜですか？選択した理由を具体的に記入してください。</t>
    <phoneticPr fontId="1"/>
  </si>
  <si>
    <t>①-3　JAS材を発注した供給業者の業種について教えてください。</t>
  </si>
  <si>
    <t>JAS製材工場</t>
  </si>
  <si>
    <t>JAS材が高い</t>
  </si>
  <si>
    <t>③   JAS材とJAS材以外の木材を比較した場合、納期は次のうちどれに該当しますか？</t>
  </si>
  <si>
    <t>構造用LVL</t>
    <phoneticPr fontId="1"/>
  </si>
  <si>
    <t>2×4工法構造用製材　</t>
    <phoneticPr fontId="1"/>
  </si>
  <si>
    <t>↓優位となった点の理由を具体的に記入して下さい。</t>
    <phoneticPr fontId="1"/>
  </si>
  <si>
    <t>どのような点で苦労したか具体的に記入して下さい。</t>
    <phoneticPr fontId="1"/>
  </si>
  <si>
    <t>↓とても苦労した／やや苦労した／どちらともいえない／あまり苦労しなかったを選択した方は、</t>
    <phoneticPr fontId="1"/>
  </si>
  <si>
    <t>C8</t>
    <phoneticPr fontId="1"/>
  </si>
  <si>
    <t>C9</t>
  </si>
  <si>
    <t>C16</t>
  </si>
  <si>
    <t>C23</t>
  </si>
  <si>
    <t>C30</t>
  </si>
  <si>
    <t>C31</t>
  </si>
  <si>
    <t>C32</t>
  </si>
  <si>
    <t>C40</t>
  </si>
  <si>
    <t>C41</t>
  </si>
  <si>
    <t>C42</t>
  </si>
  <si>
    <t>C43</t>
  </si>
  <si>
    <t>C44</t>
  </si>
  <si>
    <t>C45</t>
  </si>
  <si>
    <t>C50</t>
  </si>
  <si>
    <t>C51</t>
  </si>
  <si>
    <t>C52</t>
  </si>
  <si>
    <t>C55</t>
  </si>
  <si>
    <t>C56</t>
  </si>
  <si>
    <t>C61</t>
  </si>
  <si>
    <t>C63</t>
  </si>
  <si>
    <t>C64</t>
  </si>
  <si>
    <t>C65</t>
  </si>
  <si>
    <t>C70</t>
  </si>
  <si>
    <t>C75</t>
  </si>
  <si>
    <t>C80</t>
  </si>
  <si>
    <t>C81</t>
  </si>
  <si>
    <t>C86</t>
  </si>
  <si>
    <t>F61</t>
    <phoneticPr fontId="1"/>
  </si>
  <si>
    <t>N57</t>
    <phoneticPr fontId="1"/>
  </si>
  <si>
    <t>N44</t>
    <phoneticPr fontId="1"/>
  </si>
  <si>
    <t>↓不利となった点の理由を具体的に記入して下さい。</t>
    <phoneticPr fontId="1"/>
  </si>
  <si>
    <t>④他の構造選択肢と比較して、CLTが不利となった点は次のうちどれに該当しますか？</t>
    <phoneticPr fontId="1"/>
  </si>
  <si>
    <t>↓長い／短いを選択した方は、何日ほど納期に差がありましたか？</t>
    <phoneticPr fontId="1"/>
  </si>
  <si>
    <t>F19</t>
    <phoneticPr fontId="1"/>
  </si>
  <si>
    <t>※180文字以内で入力</t>
    <rPh sb="9" eb="11">
      <t>ニュウリョク</t>
    </rPh>
    <phoneticPr fontId="1"/>
  </si>
  <si>
    <t>G9</t>
    <phoneticPr fontId="1"/>
  </si>
  <si>
    <t>G10</t>
  </si>
  <si>
    <t>G11</t>
  </si>
  <si>
    <t>F15</t>
    <phoneticPr fontId="1"/>
  </si>
  <si>
    <t>I16</t>
    <phoneticPr fontId="1"/>
  </si>
  <si>
    <t>F16</t>
    <phoneticPr fontId="1"/>
  </si>
  <si>
    <t>I18</t>
    <phoneticPr fontId="1"/>
  </si>
  <si>
    <t>L23</t>
    <phoneticPr fontId="1"/>
  </si>
  <si>
    <t>F18</t>
    <phoneticPr fontId="1"/>
  </si>
  <si>
    <t>F27</t>
    <phoneticPr fontId="1"/>
  </si>
  <si>
    <t>F28</t>
  </si>
  <si>
    <t>I27</t>
    <phoneticPr fontId="1"/>
  </si>
  <si>
    <t>F37</t>
    <phoneticPr fontId="1"/>
  </si>
  <si>
    <t>F38</t>
    <phoneticPr fontId="1"/>
  </si>
  <si>
    <t>D44</t>
    <phoneticPr fontId="1"/>
  </si>
  <si>
    <t>F47</t>
    <phoneticPr fontId="1"/>
  </si>
  <si>
    <t>F48</t>
    <phoneticPr fontId="1"/>
  </si>
  <si>
    <t>D54</t>
    <phoneticPr fontId="1"/>
  </si>
  <si>
    <t>F60</t>
    <phoneticPr fontId="1"/>
  </si>
  <si>
    <t>D67</t>
    <phoneticPr fontId="1"/>
  </si>
  <si>
    <t>F70</t>
    <phoneticPr fontId="1"/>
  </si>
  <si>
    <t>F81</t>
  </si>
  <si>
    <t>F71</t>
    <phoneticPr fontId="1"/>
  </si>
  <si>
    <t>D77</t>
    <phoneticPr fontId="1"/>
  </si>
  <si>
    <t>F80</t>
    <phoneticPr fontId="1"/>
  </si>
  <si>
    <t>L86</t>
    <phoneticPr fontId="1"/>
  </si>
  <si>
    <t>L75</t>
    <phoneticPr fontId="1"/>
  </si>
  <si>
    <t>L65</t>
    <phoneticPr fontId="1"/>
  </si>
  <si>
    <t>L52</t>
    <phoneticPr fontId="1"/>
  </si>
  <si>
    <t>L42</t>
    <phoneticPr fontId="1"/>
  </si>
  <si>
    <t>L32</t>
    <phoneticPr fontId="1"/>
  </si>
  <si>
    <t>都市計画による地域区分にチェック</t>
  </si>
  <si>
    <t>②在来工法</t>
    <phoneticPr fontId="1"/>
  </si>
  <si>
    <t>②2ｘ4</t>
    <phoneticPr fontId="1"/>
  </si>
  <si>
    <t>②検討していない</t>
    <phoneticPr fontId="1"/>
  </si>
  <si>
    <t>③その他</t>
    <phoneticPr fontId="1"/>
  </si>
  <si>
    <t>③ 価格</t>
  </si>
  <si>
    <t>③ 先進性</t>
  </si>
  <si>
    <t>③ 環境面</t>
  </si>
  <si>
    <t>③ 地域貢献</t>
  </si>
  <si>
    <t>③ その他</t>
  </si>
  <si>
    <t>④価格</t>
  </si>
  <si>
    <t>④先進性</t>
  </si>
  <si>
    <t>④環境面</t>
  </si>
  <si>
    <t>④地域貢献</t>
  </si>
  <si>
    <t>⑤とても苦労した</t>
  </si>
  <si>
    <t>⑤やや苦労した</t>
  </si>
  <si>
    <t>⑤どちらともいえない</t>
  </si>
  <si>
    <t>⑤あまり苦労しなかった</t>
  </si>
  <si>
    <t>⑤苦労しなかった</t>
  </si>
  <si>
    <t>⑤↓とても苦労した／やや苦労した／どちらともいえない／あまり苦労しなかったを選択した方は、</t>
  </si>
  <si>
    <t>コストパフォーマンスが高い(助成金の影響を除く)</t>
    <phoneticPr fontId="1"/>
  </si>
  <si>
    <t>③₋1</t>
    <phoneticPr fontId="1"/>
  </si>
  <si>
    <t>③-4</t>
    <phoneticPr fontId="1"/>
  </si>
  <si>
    <t>③₋2</t>
    <phoneticPr fontId="1"/>
  </si>
  <si>
    <t>③-3</t>
    <phoneticPr fontId="1"/>
  </si>
  <si>
    <t>②-1</t>
    <phoneticPr fontId="1"/>
  </si>
  <si>
    <t>②-2</t>
    <phoneticPr fontId="1"/>
  </si>
  <si>
    <t>②-3</t>
    <phoneticPr fontId="1"/>
  </si>
  <si>
    <t>②-4</t>
    <phoneticPr fontId="1"/>
  </si>
  <si>
    <t>ラミナの地域材の指定</t>
    <phoneticPr fontId="1"/>
  </si>
  <si>
    <t>CLTのみ</t>
  </si>
  <si>
    <t>JAS構造材で使用した木材製品を選択してください。(選択する内容によって、設問内容が変わります。)</t>
  </si>
  <si>
    <t>本ファイルの設問は３つのシートに分かれております。</t>
    <rPh sb="0" eb="1">
      <t>ホン</t>
    </rPh>
    <rPh sb="6" eb="8">
      <t>セツモン</t>
    </rPh>
    <rPh sb="16" eb="17">
      <t>ワ</t>
    </rPh>
    <phoneticPr fontId="1"/>
  </si>
  <si>
    <t>①</t>
    <phoneticPr fontId="1"/>
  </si>
  <si>
    <t>②</t>
    <phoneticPr fontId="1"/>
  </si>
  <si>
    <t>※150文字以内で入力</t>
    <rPh sb="9" eb="11">
      <t>ニュウリョク</t>
    </rPh>
    <phoneticPr fontId="1"/>
  </si>
  <si>
    <t>2×4工法</t>
    <phoneticPr fontId="1"/>
  </si>
  <si>
    <t>製材等のみ</t>
    <rPh sb="0" eb="2">
      <t>セイザイ</t>
    </rPh>
    <rPh sb="2" eb="3">
      <t>トウ</t>
    </rPh>
    <phoneticPr fontId="1"/>
  </si>
  <si>
    <t>製材等+CLT</t>
    <rPh sb="0" eb="2">
      <t>セイザイ</t>
    </rPh>
    <rPh sb="2" eb="3">
      <t>トウ</t>
    </rPh>
    <phoneticPr fontId="1"/>
  </si>
  <si>
    <t>施主と申請者が同じ</t>
    <rPh sb="0" eb="2">
      <t>セシュ</t>
    </rPh>
    <rPh sb="3" eb="6">
      <t>シンセイシャ</t>
    </rPh>
    <rPh sb="7" eb="8">
      <t>オナ</t>
    </rPh>
    <phoneticPr fontId="1"/>
  </si>
  <si>
    <t>①-2施主と申請者が同じ</t>
    <rPh sb="3" eb="5">
      <t>セシュ</t>
    </rPh>
    <rPh sb="6" eb="9">
      <t>シンセイシャ</t>
    </rPh>
    <rPh sb="10" eb="11">
      <t>オナ</t>
    </rPh>
    <phoneticPr fontId="1"/>
  </si>
  <si>
    <t>②その他【後】内容</t>
    <rPh sb="7" eb="9">
      <t>ナイヨウ</t>
    </rPh>
    <phoneticPr fontId="1"/>
  </si>
  <si>
    <t>③</t>
    <phoneticPr fontId="1"/>
  </si>
  <si>
    <t>印刷は白黒印刷です。</t>
    <rPh sb="0" eb="2">
      <t>インサツ</t>
    </rPh>
    <rPh sb="3" eb="5">
      <t>シロクロ</t>
    </rPh>
    <rPh sb="5" eb="7">
      <t>インサツ</t>
    </rPh>
    <phoneticPr fontId="1"/>
  </si>
  <si>
    <t>JAS材の納期が長い</t>
    <rPh sb="5" eb="7">
      <t>ノウキ</t>
    </rPh>
    <phoneticPr fontId="1"/>
  </si>
  <si>
    <t>JAS材の納期が短い</t>
    <rPh sb="5" eb="7">
      <t>ノウキ</t>
    </rPh>
    <phoneticPr fontId="1"/>
  </si>
  <si>
    <t>⑦　今後のJAS構造材への希望や期待を具体的に記入して下さい。</t>
    <phoneticPr fontId="1"/>
  </si>
  <si>
    <t>↓その内容を具体的に記入して下さい。</t>
    <phoneticPr fontId="1"/>
  </si>
  <si>
    <t xml:space="preserve">②　他の構造を検討しましたか？  </t>
    <phoneticPr fontId="1"/>
  </si>
  <si>
    <t>③　他の構造選択肢と比較して、CLTが優位となった点は次のうちどれに該当しますか？</t>
    <phoneticPr fontId="1"/>
  </si>
  <si>
    <t>④　他の構造選択肢と比較して、CLTが不利となった点は次のうちどれに該当しますか？</t>
    <phoneticPr fontId="1"/>
  </si>
  <si>
    <t>⑤　構造設計において苦労はしましたか？　</t>
    <phoneticPr fontId="1"/>
  </si>
  <si>
    <t>Web(インターネット検索等)</t>
    <rPh sb="11" eb="13">
      <t>ケンサク</t>
    </rPh>
    <rPh sb="13" eb="14">
      <t>トウ</t>
    </rPh>
    <phoneticPr fontId="1"/>
  </si>
  <si>
    <t>　使用したJAS構造材をすべてチェックして下さい。</t>
    <phoneticPr fontId="1"/>
  </si>
  <si>
    <t>変更前</t>
    <rPh sb="0" eb="3">
      <t>ヘンコウマエ</t>
    </rPh>
    <phoneticPr fontId="1"/>
  </si>
  <si>
    <t>変更後</t>
    <rPh sb="0" eb="2">
      <t>ヘンコウ</t>
    </rPh>
    <rPh sb="2" eb="3">
      <t>ゴ</t>
    </rPh>
    <phoneticPr fontId="1"/>
  </si>
  <si>
    <t>チェックの数</t>
    <rPh sb="5" eb="6">
      <t>カズ</t>
    </rPh>
    <phoneticPr fontId="1"/>
  </si>
  <si>
    <t>チェック有無</t>
    <rPh sb="4" eb="6">
      <t>ウム</t>
    </rPh>
    <phoneticPr fontId="1"/>
  </si>
  <si>
    <t>材のチェック別</t>
    <rPh sb="0" eb="1">
      <t>ザイ</t>
    </rPh>
    <rPh sb="6" eb="7">
      <t>ベツ</t>
    </rPh>
    <phoneticPr fontId="1"/>
  </si>
  <si>
    <t>文字数</t>
    <rPh sb="0" eb="3">
      <t>モジスウ</t>
    </rPh>
    <phoneticPr fontId="1"/>
  </si>
  <si>
    <t>選択有無</t>
    <rPh sb="0" eb="4">
      <t>センタクウム</t>
    </rPh>
    <phoneticPr fontId="1"/>
  </si>
  <si>
    <t>Yesに対する選択肢のチェック</t>
    <rPh sb="4" eb="5">
      <t>タイ</t>
    </rPh>
    <rPh sb="7" eb="10">
      <t>センタクシ</t>
    </rPh>
    <phoneticPr fontId="1"/>
  </si>
  <si>
    <t>Yes/Noのチェック</t>
    <phoneticPr fontId="1"/>
  </si>
  <si>
    <t>1Yes/2Noのチェック</t>
    <phoneticPr fontId="1"/>
  </si>
  <si>
    <t>③-2　↓Yesを選択された方はどのような点でメリットがありましたか。</t>
    <phoneticPr fontId="1"/>
  </si>
  <si>
    <t>③-3　↓Yesを選択された方はメリットを具体的に記入してください。</t>
    <phoneticPr fontId="1"/>
  </si>
  <si>
    <t>④-2　↓Yesを選択された方はどのような点でデメリットがありましたか。</t>
    <phoneticPr fontId="1"/>
  </si>
  <si>
    <t>④-3　↓Yesを選択された方はデメリットを具体的に記入してください。</t>
    <phoneticPr fontId="1"/>
  </si>
  <si>
    <t>⑤-2　↓Yesを選択された方はどのような点でメリットがありましたか。</t>
    <phoneticPr fontId="1"/>
  </si>
  <si>
    <t>⑥-2　↓Yesを選択された方はどのような点でデメリットがありましたか。</t>
    <phoneticPr fontId="1"/>
  </si>
  <si>
    <t>⑥-3　↓Yesを選択された方はデメリットを具体的に記入してください。</t>
    <phoneticPr fontId="1"/>
  </si>
  <si>
    <t>⑤-3　↓Yesを選択された方はメリットを具体的に記入してください。</t>
    <phoneticPr fontId="1"/>
  </si>
  <si>
    <t>⑧　本申請案件におけるJAS構造材について普及の取り組みを具体的に記入して下さい。</t>
    <phoneticPr fontId="1"/>
  </si>
  <si>
    <t>（どれか一つ選択）</t>
    <rPh sb="4" eb="5">
      <t>ヒト</t>
    </rPh>
    <phoneticPr fontId="1"/>
  </si>
  <si>
    <t>発注先にチェック</t>
    <phoneticPr fontId="1"/>
  </si>
  <si>
    <t>建築物のモジュールにチェック</t>
    <phoneticPr fontId="1"/>
  </si>
  <si>
    <t>都市計画による地域区分にチェック</t>
    <phoneticPr fontId="1"/>
  </si>
  <si>
    <t>比較していない</t>
    <rPh sb="0" eb="2">
      <t>ヒカク</t>
    </rPh>
    <phoneticPr fontId="1"/>
  </si>
  <si>
    <t>JAS低い</t>
    <rPh sb="3" eb="4">
      <t>ヒク</t>
    </rPh>
    <phoneticPr fontId="1"/>
  </si>
  <si>
    <t>JAS高い</t>
    <rPh sb="3" eb="4">
      <t>タカ</t>
    </rPh>
    <phoneticPr fontId="1"/>
  </si>
  <si>
    <t>その他</t>
    <rPh sb="2" eb="3">
      <t>タ</t>
    </rPh>
    <phoneticPr fontId="1"/>
  </si>
  <si>
    <t>選択数</t>
    <rPh sb="0" eb="3">
      <t>センタクスウ</t>
    </rPh>
    <phoneticPr fontId="1"/>
  </si>
  <si>
    <t>JAS長い</t>
    <rPh sb="3" eb="4">
      <t>ナガ</t>
    </rPh>
    <phoneticPr fontId="1"/>
  </si>
  <si>
    <t>JAS短い</t>
    <rPh sb="3" eb="4">
      <t>ミジカ</t>
    </rPh>
    <phoneticPr fontId="1"/>
  </si>
  <si>
    <r>
      <t>m</t>
    </r>
    <r>
      <rPr>
        <vertAlign val="superscript"/>
        <sz val="11"/>
        <color rgb="FF002060"/>
        <rFont val="Meiryo UI"/>
        <family val="3"/>
        <charset val="128"/>
      </rPr>
      <t>2</t>
    </r>
    <r>
      <rPr>
        <sz val="11"/>
        <color rgb="FF002060"/>
        <rFont val="Meiryo UI"/>
        <family val="3"/>
        <charset val="128"/>
      </rPr>
      <t>)</t>
    </r>
    <phoneticPr fontId="1"/>
  </si>
  <si>
    <t>JAS材が安い</t>
    <rPh sb="5" eb="6">
      <t>ヤス</t>
    </rPh>
    <phoneticPr fontId="1"/>
  </si>
  <si>
    <t>↓JAS材が高い／安いを選択した方は、何％ほど価格に差がありましたか？</t>
    <rPh sb="1" eb="5">
      <t>ジャsザイ</t>
    </rPh>
    <rPh sb="9" eb="10">
      <t>ヤス</t>
    </rPh>
    <phoneticPr fontId="1"/>
  </si>
  <si>
    <t>①-1 施主に説明</t>
    <rPh sb="7" eb="9">
      <t>セツメイ</t>
    </rPh>
    <phoneticPr fontId="1"/>
  </si>
  <si>
    <t>①-2品質が良い</t>
    <phoneticPr fontId="1"/>
  </si>
  <si>
    <t>①-2品質が悪い</t>
    <phoneticPr fontId="1"/>
  </si>
  <si>
    <t>①-2その他</t>
    <rPh sb="5" eb="6">
      <t>タ</t>
    </rPh>
    <phoneticPr fontId="1"/>
  </si>
  <si>
    <t>①-2記入</t>
    <rPh sb="3" eb="5">
      <t>キニュウ</t>
    </rPh>
    <phoneticPr fontId="1"/>
  </si>
  <si>
    <t>①-3価格が高い</t>
    <phoneticPr fontId="1"/>
  </si>
  <si>
    <t>①-3価格が安い</t>
    <phoneticPr fontId="1"/>
  </si>
  <si>
    <t>①-3その他</t>
    <rPh sb="5" eb="6">
      <t>タ</t>
    </rPh>
    <phoneticPr fontId="1"/>
  </si>
  <si>
    <t>①-3施主と申請者が同じ</t>
    <rPh sb="3" eb="5">
      <t>セシュ</t>
    </rPh>
    <rPh sb="6" eb="9">
      <t>シンセイシャ</t>
    </rPh>
    <rPh sb="10" eb="11">
      <t>オナ</t>
    </rPh>
    <phoneticPr fontId="1"/>
  </si>
  <si>
    <t>①-3記入</t>
    <phoneticPr fontId="1"/>
  </si>
  <si>
    <t>③-2品質が良い</t>
    <phoneticPr fontId="1"/>
  </si>
  <si>
    <t>③-2寸法精度が良い</t>
    <phoneticPr fontId="1"/>
  </si>
  <si>
    <t>③-2施工性が良い</t>
    <phoneticPr fontId="1"/>
  </si>
  <si>
    <t>③-2構造安全性が高い</t>
    <phoneticPr fontId="1"/>
  </si>
  <si>
    <t>③-2信頼性が高い</t>
    <phoneticPr fontId="1"/>
  </si>
  <si>
    <t>③-2コストパフォーマンスが高い</t>
    <phoneticPr fontId="1"/>
  </si>
  <si>
    <t>③-2その他</t>
    <rPh sb="5" eb="6">
      <t>タ</t>
    </rPh>
    <phoneticPr fontId="1"/>
  </si>
  <si>
    <t>③-3具体的内訳</t>
    <rPh sb="3" eb="6">
      <t>グタイテキ</t>
    </rPh>
    <rPh sb="6" eb="8">
      <t>ウチワケ</t>
    </rPh>
    <phoneticPr fontId="1"/>
  </si>
  <si>
    <t>④-2品質が悪い</t>
    <phoneticPr fontId="1"/>
  </si>
  <si>
    <t>④-2寸法精度が悪い</t>
    <phoneticPr fontId="1"/>
  </si>
  <si>
    <t>④-2施工性が悪い</t>
    <phoneticPr fontId="1"/>
  </si>
  <si>
    <t>④-2構造安全性が低い</t>
    <phoneticPr fontId="1"/>
  </si>
  <si>
    <t>④-2信頼性が低い</t>
    <phoneticPr fontId="1"/>
  </si>
  <si>
    <t>④-2コストパフォーマンスが低い</t>
    <phoneticPr fontId="1"/>
  </si>
  <si>
    <t>④-2JAS認定工場が少ない</t>
    <phoneticPr fontId="1"/>
  </si>
  <si>
    <t>⑤-2強度・品質が高い</t>
    <phoneticPr fontId="1"/>
  </si>
  <si>
    <t>⑤-2構造計算に組み込みやすい</t>
    <phoneticPr fontId="1"/>
  </si>
  <si>
    <t>⑤-2設計の自由度が高い</t>
    <phoneticPr fontId="1"/>
  </si>
  <si>
    <t>⑤-3具体的メリット</t>
    <rPh sb="3" eb="6">
      <t>グタイテキ</t>
    </rPh>
    <phoneticPr fontId="1"/>
  </si>
  <si>
    <t>⑥-2強度・品質が低い</t>
    <phoneticPr fontId="1"/>
  </si>
  <si>
    <t>⑥-2構造計算に組み込みにくい</t>
    <phoneticPr fontId="1"/>
  </si>
  <si>
    <t>⑥-2設計の自由度が低い</t>
    <phoneticPr fontId="1"/>
  </si>
  <si>
    <t>⑥-2その他</t>
    <rPh sb="5" eb="6">
      <t>タ</t>
    </rPh>
    <phoneticPr fontId="1"/>
  </si>
  <si>
    <t>⑥-3具体的デメリット</t>
    <rPh sb="3" eb="6">
      <t>グタイテキ</t>
    </rPh>
    <phoneticPr fontId="1"/>
  </si>
  <si>
    <t>⑤-2その他</t>
    <rPh sb="5" eb="6">
      <t>タ</t>
    </rPh>
    <phoneticPr fontId="1"/>
  </si>
  <si>
    <t>④-2その他</t>
    <rPh sb="5" eb="6">
      <t>タ</t>
    </rPh>
    <phoneticPr fontId="1"/>
  </si>
  <si>
    <t>④-2具体的デメリット</t>
    <rPh sb="3" eb="6">
      <t>グタイテキ</t>
    </rPh>
    <phoneticPr fontId="1"/>
  </si>
  <si>
    <t>②-1JAS材が安い</t>
    <rPh sb="8" eb="9">
      <t>ヤス</t>
    </rPh>
    <phoneticPr fontId="1"/>
  </si>
  <si>
    <t>②-1比較なし理由</t>
    <phoneticPr fontId="1"/>
  </si>
  <si>
    <t>①-3JAS製材工場</t>
  </si>
  <si>
    <t>②-1JAS材が高い</t>
  </si>
  <si>
    <t>③₋1JAS材が長い</t>
  </si>
  <si>
    <t>②-3JAS材が高い</t>
    <phoneticPr fontId="1"/>
  </si>
  <si>
    <t>②-3変わらない</t>
    <phoneticPr fontId="1"/>
  </si>
  <si>
    <t>②-3JAS材が低い</t>
    <phoneticPr fontId="1"/>
  </si>
  <si>
    <t>②-3比較していない</t>
    <phoneticPr fontId="1"/>
  </si>
  <si>
    <t>②-3比較なし理由</t>
    <phoneticPr fontId="1"/>
  </si>
  <si>
    <t>③-3JAS材が長い</t>
    <phoneticPr fontId="1"/>
  </si>
  <si>
    <t>③-3変わらない</t>
  </si>
  <si>
    <t>③-3JAS材が短い</t>
  </si>
  <si>
    <t>③-3比較していない</t>
  </si>
  <si>
    <t>③-3比較なし理由</t>
  </si>
  <si>
    <t>③-4日数差</t>
    <rPh sb="5" eb="6">
      <t>サ</t>
    </rPh>
    <phoneticPr fontId="1"/>
  </si>
  <si>
    <t>③₋2日数差</t>
    <rPh sb="5" eb="6">
      <t>サ</t>
    </rPh>
    <phoneticPr fontId="1"/>
  </si>
  <si>
    <t>②-4価格差</t>
    <phoneticPr fontId="1"/>
  </si>
  <si>
    <t>②-2価格差</t>
    <rPh sb="3" eb="5">
      <t>カカク</t>
    </rPh>
    <rPh sb="5" eb="6">
      <t>サ</t>
    </rPh>
    <phoneticPr fontId="1"/>
  </si>
  <si>
    <t>CLT</t>
    <phoneticPr fontId="1"/>
  </si>
  <si>
    <t>③優位となった具体的理由</t>
    <rPh sb="7" eb="10">
      <t>グタイテキ</t>
    </rPh>
    <phoneticPr fontId="1"/>
  </si>
  <si>
    <t>③その他構造内訳</t>
    <rPh sb="6" eb="8">
      <t>ウチワケ</t>
    </rPh>
    <phoneticPr fontId="1"/>
  </si>
  <si>
    <t>④不利となった具体的理由</t>
    <rPh sb="7" eb="10">
      <t>グタイテキ</t>
    </rPh>
    <phoneticPr fontId="1"/>
  </si>
  <si>
    <t>C45</t>
    <phoneticPr fontId="1"/>
  </si>
  <si>
    <t>C52</t>
    <phoneticPr fontId="1"/>
  </si>
  <si>
    <t>使用材選択</t>
    <rPh sb="0" eb="2">
      <t>シヨウ</t>
    </rPh>
    <rPh sb="2" eb="3">
      <t>ザイ</t>
    </rPh>
    <rPh sb="3" eb="5">
      <t>センタク</t>
    </rPh>
    <phoneticPr fontId="1"/>
  </si>
  <si>
    <t>C25</t>
    <phoneticPr fontId="1"/>
  </si>
  <si>
    <t>C30</t>
    <phoneticPr fontId="1"/>
  </si>
  <si>
    <t>C33</t>
    <phoneticPr fontId="1"/>
  </si>
  <si>
    <t>回答分類</t>
    <rPh sb="0" eb="2">
      <t>カイトウ</t>
    </rPh>
    <rPh sb="2" eb="4">
      <t>ブンルイ</t>
    </rPh>
    <phoneticPr fontId="1"/>
  </si>
  <si>
    <t>C40</t>
    <phoneticPr fontId="1"/>
  </si>
  <si>
    <t>E45</t>
    <phoneticPr fontId="1"/>
  </si>
  <si>
    <t>H40</t>
    <phoneticPr fontId="1"/>
  </si>
  <si>
    <t>H41</t>
  </si>
  <si>
    <t>H42</t>
  </si>
  <si>
    <t>H43</t>
  </si>
  <si>
    <t>H44</t>
  </si>
  <si>
    <t>H45</t>
  </si>
  <si>
    <t>J45</t>
    <phoneticPr fontId="1"/>
  </si>
  <si>
    <t>D48/G48</t>
    <phoneticPr fontId="1"/>
  </si>
  <si>
    <t>③-1 1Yes/2No</t>
    <phoneticPr fontId="1"/>
  </si>
  <si>
    <t>C50</t>
    <phoneticPr fontId="1"/>
  </si>
  <si>
    <t>C53</t>
  </si>
  <si>
    <t>H50</t>
    <phoneticPr fontId="1"/>
  </si>
  <si>
    <t>H51</t>
  </si>
  <si>
    <t>H52</t>
  </si>
  <si>
    <t>C55</t>
    <phoneticPr fontId="1"/>
  </si>
  <si>
    <t>D61/G61</t>
    <phoneticPr fontId="1"/>
  </si>
  <si>
    <t>④-1 1Yes/2No</t>
    <phoneticPr fontId="1"/>
  </si>
  <si>
    <t>C63</t>
    <phoneticPr fontId="1"/>
  </si>
  <si>
    <t>C66</t>
  </si>
  <si>
    <t>H63</t>
    <phoneticPr fontId="1"/>
  </si>
  <si>
    <t>H64</t>
  </si>
  <si>
    <t>H65</t>
  </si>
  <si>
    <t>H66</t>
  </si>
  <si>
    <t>C68</t>
    <phoneticPr fontId="1"/>
  </si>
  <si>
    <t>⑤-1 1Yes/2No</t>
    <phoneticPr fontId="1"/>
  </si>
  <si>
    <t>D74/G74</t>
    <phoneticPr fontId="1"/>
  </si>
  <si>
    <t>C76</t>
    <phoneticPr fontId="1"/>
  </si>
  <si>
    <t>C77</t>
  </si>
  <si>
    <t>H76</t>
    <phoneticPr fontId="1"/>
  </si>
  <si>
    <t>H77</t>
  </si>
  <si>
    <t>C79</t>
    <phoneticPr fontId="1"/>
  </si>
  <si>
    <t>⑥-1 1Yes/2No</t>
    <phoneticPr fontId="1"/>
  </si>
  <si>
    <t>（安い場合にはマイナスを付けてください）</t>
    <rPh sb="1" eb="2">
      <t>ヤス</t>
    </rPh>
    <phoneticPr fontId="1"/>
  </si>
  <si>
    <t>工法</t>
    <phoneticPr fontId="1"/>
  </si>
  <si>
    <t>強度等級/構成</t>
    <phoneticPr fontId="1"/>
  </si>
  <si>
    <t>人工</t>
    <phoneticPr fontId="1"/>
  </si>
  <si>
    <t>CLTの構造躯体の建方に要した作業者の人工数</t>
    <phoneticPr fontId="1"/>
  </si>
  <si>
    <t>既製品</t>
    <phoneticPr fontId="1"/>
  </si>
  <si>
    <t>特注品</t>
    <phoneticPr fontId="1"/>
  </si>
  <si>
    <t>保存処理材</t>
    <rPh sb="0" eb="5">
      <t>ホゾンショリザイ</t>
    </rPh>
    <phoneticPr fontId="1"/>
  </si>
  <si>
    <t>接合金物の納品(代表的なもの)</t>
    <phoneticPr fontId="1"/>
  </si>
  <si>
    <t>文字数オーバーすると、下図のように回答欄右上に表示されます。</t>
    <rPh sb="0" eb="3">
      <t>モジスウ</t>
    </rPh>
    <rPh sb="11" eb="13">
      <t>カズ</t>
    </rPh>
    <rPh sb="23" eb="25">
      <t>ヒョウジ</t>
    </rPh>
    <phoneticPr fontId="1"/>
  </si>
  <si>
    <t>選択数</t>
    <rPh sb="0" eb="3">
      <t>センタクスウ</t>
    </rPh>
    <phoneticPr fontId="1"/>
  </si>
  <si>
    <t>表示例1：</t>
    <rPh sb="0" eb="3">
      <t>ヒョウジレイ</t>
    </rPh>
    <phoneticPr fontId="1"/>
  </si>
  <si>
    <t>表示例2：</t>
    <rPh sb="0" eb="2">
      <t>ヒョウジ</t>
    </rPh>
    <rPh sb="2" eb="3">
      <t>レイ</t>
    </rPh>
    <phoneticPr fontId="1"/>
  </si>
  <si>
    <t>④</t>
    <phoneticPr fontId="1"/>
  </si>
  <si>
    <t>表示例3：</t>
    <rPh sb="0" eb="2">
      <t>ヒョウジ</t>
    </rPh>
    <rPh sb="2" eb="3">
      <t>レイ</t>
    </rPh>
    <phoneticPr fontId="1"/>
  </si>
  <si>
    <t>指定なし</t>
    <phoneticPr fontId="1"/>
  </si>
  <si>
    <t>竣工日(又は竣工予定日)</t>
    <phoneticPr fontId="1"/>
  </si>
  <si>
    <r>
      <t>①-2 品質面(</t>
    </r>
    <r>
      <rPr>
        <u/>
        <sz val="11"/>
        <color rgb="FF002060"/>
        <rFont val="Meiryo UI"/>
        <family val="3"/>
        <charset val="128"/>
      </rPr>
      <t>助成金が無かったと仮定した場合での評価</t>
    </r>
    <r>
      <rPr>
        <sz val="11"/>
        <color rgb="FF002060"/>
        <rFont val="Meiryo UI"/>
        <family val="3"/>
        <charset val="128"/>
      </rPr>
      <t>)で</t>
    </r>
    <r>
      <rPr>
        <u/>
        <sz val="11"/>
        <color rgb="FF002060"/>
        <rFont val="Meiryo UI"/>
        <family val="3"/>
        <charset val="128"/>
      </rPr>
      <t>施主の反応・評価</t>
    </r>
    <r>
      <rPr>
        <sz val="11"/>
        <color rgb="FF002060"/>
        <rFont val="Meiryo UI"/>
        <family val="3"/>
        <charset val="128"/>
      </rPr>
      <t>について伺います。</t>
    </r>
    <rPh sb="17" eb="19">
      <t>カテイ</t>
    </rPh>
    <rPh sb="41" eb="42">
      <t>ウカガ</t>
    </rPh>
    <phoneticPr fontId="1"/>
  </si>
  <si>
    <r>
      <t>①-3 価格面(</t>
    </r>
    <r>
      <rPr>
        <u/>
        <sz val="11"/>
        <color rgb="FF002060"/>
        <rFont val="Meiryo UI"/>
        <family val="3"/>
        <charset val="128"/>
      </rPr>
      <t>助成金が無かったと仮定した場合での評価</t>
    </r>
    <r>
      <rPr>
        <sz val="11"/>
        <color rgb="FF002060"/>
        <rFont val="Meiryo UI"/>
        <family val="3"/>
        <charset val="128"/>
      </rPr>
      <t>)で</t>
    </r>
    <r>
      <rPr>
        <u/>
        <sz val="11"/>
        <color rgb="FF002060"/>
        <rFont val="Meiryo UI"/>
        <family val="3"/>
        <charset val="128"/>
      </rPr>
      <t>施主の反応・評価</t>
    </r>
    <r>
      <rPr>
        <sz val="11"/>
        <color rgb="FF002060"/>
        <rFont val="Meiryo UI"/>
        <family val="3"/>
        <charset val="128"/>
      </rPr>
      <t>について伺います。</t>
    </r>
    <rPh sb="17" eb="19">
      <t>カテイ</t>
    </rPh>
    <rPh sb="41" eb="42">
      <t>ウカガ</t>
    </rPh>
    <phoneticPr fontId="1"/>
  </si>
  <si>
    <t>様式第６号-２-①（CLT以外のJAS構造材）</t>
    <phoneticPr fontId="1"/>
  </si>
  <si>
    <t>④   今後、他の物件でJAS構造材を利用しますか？</t>
    <phoneticPr fontId="1"/>
  </si>
  <si>
    <t>機械等級構造用製材、目視等級区分構造用製材以外を利用。</t>
    <rPh sb="21" eb="23">
      <t>イガイ</t>
    </rPh>
    <rPh sb="24" eb="26">
      <t>リヨウ</t>
    </rPh>
    <phoneticPr fontId="1"/>
  </si>
  <si>
    <t>④-1　JAS構造材を利用したことでデメリットがありましたか？（助成金による価格面での影響を除く）</t>
    <phoneticPr fontId="1"/>
  </si>
  <si>
    <t>②　助成事業を申請するにあたり、構造は変更しましたか？</t>
    <phoneticPr fontId="1"/>
  </si>
  <si>
    <t>（選択する）</t>
  </si>
  <si>
    <r>
      <t>①-1　JAS構造材について、</t>
    </r>
    <r>
      <rPr>
        <u/>
        <sz val="11"/>
        <color rgb="FF002060"/>
        <rFont val="Meiryo UI"/>
        <family val="3"/>
        <charset val="128"/>
      </rPr>
      <t>施主に対して説明した内容</t>
    </r>
    <r>
      <rPr>
        <sz val="11"/>
        <color rgb="FF002060"/>
        <rFont val="Meiryo UI"/>
        <family val="3"/>
        <charset val="128"/>
      </rPr>
      <t>及び</t>
    </r>
    <r>
      <rPr>
        <u/>
        <sz val="11"/>
        <color rgb="FF002060"/>
        <rFont val="Meiryo UI"/>
        <family val="3"/>
        <charset val="128"/>
      </rPr>
      <t>施主の反応・評価について</t>
    </r>
    <r>
      <rPr>
        <sz val="11"/>
        <color rgb="FF002060"/>
        <rFont val="Meiryo UI"/>
        <family val="3"/>
        <charset val="128"/>
      </rPr>
      <t>伺います。</t>
    </r>
    <rPh sb="4" eb="10">
      <t>ジャsコウゾウザイ</t>
    </rPh>
    <rPh sb="41" eb="42">
      <t>ウカガ</t>
    </rPh>
    <phoneticPr fontId="1"/>
  </si>
  <si>
    <t>　どのような説明を行ったかを具体的に記入して下さい。</t>
    <phoneticPr fontId="1"/>
  </si>
  <si>
    <t>(構造に変更がない方は変更前、変更後同じ構造を選択してください。)</t>
    <phoneticPr fontId="1"/>
  </si>
  <si>
    <t>様式第6号-2-①（CLT以外のJAS構造材)</t>
    <phoneticPr fontId="1"/>
  </si>
  <si>
    <t>様式第6号-2-②（CLT）</t>
    <phoneticPr fontId="1"/>
  </si>
  <si>
    <t>製材のみ</t>
    <rPh sb="0" eb="2">
      <t>セイザイ</t>
    </rPh>
    <phoneticPr fontId="1"/>
  </si>
  <si>
    <t>CLTのみ</t>
    <phoneticPr fontId="1"/>
  </si>
  <si>
    <t>製材+CLT</t>
    <rPh sb="0" eb="2">
      <t>セイザイ</t>
    </rPh>
    <phoneticPr fontId="1"/>
  </si>
  <si>
    <t>○</t>
    <phoneticPr fontId="1"/>
  </si>
  <si>
    <t>ー</t>
    <phoneticPr fontId="1"/>
  </si>
  <si>
    <t>使用したJAS構造材</t>
    <rPh sb="0" eb="2">
      <t>シヨウ</t>
    </rPh>
    <rPh sb="7" eb="10">
      <t>コウゾウザイ</t>
    </rPh>
    <phoneticPr fontId="1"/>
  </si>
  <si>
    <t>【回答するシート名】</t>
    <rPh sb="1" eb="3">
      <t>カイトウ</t>
    </rPh>
    <rPh sb="8" eb="9">
      <t>メイ</t>
    </rPh>
    <phoneticPr fontId="1"/>
  </si>
  <si>
    <t>入力対象シート↓</t>
    <rPh sb="0" eb="2">
      <t>ニュウリョク</t>
    </rPh>
    <rPh sb="2" eb="4">
      <t>タイショウ</t>
    </rPh>
    <phoneticPr fontId="1"/>
  </si>
  <si>
    <t>⑤-1　構造設計をする上でJAS構造材を利用した事によるメリットがありましたか？</t>
    <phoneticPr fontId="1"/>
  </si>
  <si>
    <t>⑥-1　構造設計をする上でJAS構造材を利用した事によるデメリットがありましたか？</t>
    <phoneticPr fontId="1"/>
  </si>
  <si>
    <t>水色のセルが回答欄です。チェック又は入力してください。</t>
    <rPh sb="0" eb="2">
      <t>ミズイロ</t>
    </rPh>
    <rPh sb="6" eb="8">
      <t>カイトウ</t>
    </rPh>
    <rPh sb="8" eb="9">
      <t>ラン</t>
    </rPh>
    <rPh sb="16" eb="17">
      <t>マタ</t>
    </rPh>
    <rPh sb="18" eb="20">
      <t>ニュウリョク</t>
    </rPh>
    <phoneticPr fontId="1"/>
  </si>
  <si>
    <t>選択または入力すると、白に代わります。</t>
    <phoneticPr fontId="1"/>
  </si>
  <si>
    <r>
      <t>入力形式の設問はの回答の</t>
    </r>
    <r>
      <rPr>
        <u/>
        <sz val="12"/>
        <color theme="1"/>
        <rFont val="游ゴシック"/>
        <family val="3"/>
        <charset val="128"/>
      </rPr>
      <t>文字数の入力制限があります</t>
    </r>
    <r>
      <rPr>
        <sz val="12"/>
        <color theme="1"/>
        <rFont val="游ゴシック"/>
        <family val="3"/>
        <charset val="128"/>
      </rPr>
      <t>。</t>
    </r>
    <rPh sb="0" eb="4">
      <t>ニュウリョクケイシキ</t>
    </rPh>
    <rPh sb="12" eb="15">
      <t>モジスウ</t>
    </rPh>
    <rPh sb="16" eb="18">
      <t>ニュウリョク</t>
    </rPh>
    <rPh sb="18" eb="20">
      <t>セイゲン</t>
    </rPh>
    <phoneticPr fontId="1"/>
  </si>
  <si>
    <t>本ファイルの構成および注意事項</t>
    <rPh sb="0" eb="1">
      <t>ホン</t>
    </rPh>
    <rPh sb="6" eb="8">
      <t>コウセイ</t>
    </rPh>
    <rPh sb="11" eb="13">
      <t>チュウイ</t>
    </rPh>
    <rPh sb="13" eb="15">
      <t>ジコウ</t>
    </rPh>
    <phoneticPr fontId="1"/>
  </si>
  <si>
    <t>注意事項：シートは削除しないでください。</t>
    <rPh sb="0" eb="4">
      <t>チュウイジコウ</t>
    </rPh>
    <rPh sb="9" eb="11">
      <t>サクジョ</t>
    </rPh>
    <phoneticPr fontId="1"/>
  </si>
  <si>
    <t>申請者がこれまでに建築したCLTの棟数</t>
    <phoneticPr fontId="1"/>
  </si>
  <si>
    <t>□それ以外</t>
  </si>
  <si>
    <t>指定有り　　　　　　</t>
    <phoneticPr fontId="1"/>
  </si>
  <si>
    <t>(地域：　</t>
  </si>
  <si>
    <t>④-2が選択④₋1が未選択か</t>
    <rPh sb="4" eb="6">
      <t>センタク</t>
    </rPh>
    <rPh sb="10" eb="11">
      <t>ミ</t>
    </rPh>
    <rPh sb="11" eb="13">
      <t>センタク</t>
    </rPh>
    <phoneticPr fontId="1"/>
  </si>
  <si>
    <t>④-2選択肢のチェック</t>
    <rPh sb="3" eb="6">
      <t>センタクシ</t>
    </rPh>
    <phoneticPr fontId="1"/>
  </si>
  <si>
    <t>④-1Yes/Noチェックの数</t>
    <rPh sb="14" eb="15">
      <t>カズ</t>
    </rPh>
    <phoneticPr fontId="1"/>
  </si>
  <si>
    <t>④-1Yes/Noチェック有無</t>
    <rPh sb="13" eb="15">
      <t>ウム</t>
    </rPh>
    <phoneticPr fontId="1"/>
  </si>
  <si>
    <t>Yes/Noのチェック</t>
  </si>
  <si>
    <t>⑤-2選択肢のチェック</t>
    <phoneticPr fontId="1"/>
  </si>
  <si>
    <t>⑤-2が選択④₋1が未選択か</t>
    <phoneticPr fontId="1"/>
  </si>
  <si>
    <t>⑤-1Yes/Noチェックの数</t>
    <phoneticPr fontId="1"/>
  </si>
  <si>
    <t>⑤-1Yes/Noチェック有無</t>
    <phoneticPr fontId="1"/>
  </si>
  <si>
    <t>●</t>
    <phoneticPr fontId="1"/>
  </si>
  <si>
    <t>③-1　JAS構造材を利用したことでメリットがありましたか？（助成金による価格面でのメリットを除く）</t>
    <phoneticPr fontId="1"/>
  </si>
  <si>
    <t>使用材</t>
    <rPh sb="0" eb="3">
      <t>シヨウザイ</t>
    </rPh>
    <phoneticPr fontId="1"/>
  </si>
  <si>
    <t>機械、目視以外</t>
    <rPh sb="0" eb="2">
      <t>キカイ</t>
    </rPh>
    <rPh sb="3" eb="7">
      <t>モクシイガイ</t>
    </rPh>
    <phoneticPr fontId="1"/>
  </si>
  <si>
    <t>C18</t>
    <phoneticPr fontId="1"/>
  </si>
  <si>
    <t>●</t>
    <phoneticPr fontId="1"/>
  </si>
  <si>
    <t>申請者名</t>
    <rPh sb="0" eb="4">
      <t>シンセイシャメイ</t>
    </rPh>
    <phoneticPr fontId="1"/>
  </si>
  <si>
    <t>G23</t>
    <phoneticPr fontId="1"/>
  </si>
  <si>
    <t>G24</t>
    <phoneticPr fontId="1"/>
  </si>
  <si>
    <t>G31</t>
    <phoneticPr fontId="1"/>
  </si>
  <si>
    <t>G30</t>
  </si>
  <si>
    <t>使用したJAS構造材をすべてチェック</t>
  </si>
  <si>
    <r>
      <t>①-3 価格面(</t>
    </r>
    <r>
      <rPr>
        <u/>
        <sz val="9"/>
        <color rgb="FF002060"/>
        <rFont val="Meiryo UI"/>
        <family val="3"/>
        <charset val="128"/>
      </rPr>
      <t>助成金無仮定での評価</t>
    </r>
    <r>
      <rPr>
        <sz val="9"/>
        <color rgb="FF002060"/>
        <rFont val="Meiryo UI"/>
        <family val="3"/>
        <charset val="128"/>
      </rPr>
      <t>)で</t>
    </r>
    <r>
      <rPr>
        <u/>
        <sz val="9"/>
        <color rgb="FF002060"/>
        <rFont val="Meiryo UI"/>
        <family val="3"/>
        <charset val="128"/>
      </rPr>
      <t>施主の反応・評価</t>
    </r>
    <rPh sb="12" eb="14">
      <t>カテイ</t>
    </rPh>
    <phoneticPr fontId="1"/>
  </si>
  <si>
    <t>②-1　助成事業を申請するにあたり、構造は変更したか？</t>
    <phoneticPr fontId="1"/>
  </si>
  <si>
    <t>②-2　助成事業を申請するにあたり、構造は変更したか？</t>
    <phoneticPr fontId="1"/>
  </si>
  <si>
    <r>
      <t>①-2 品質面(</t>
    </r>
    <r>
      <rPr>
        <u/>
        <sz val="9"/>
        <color rgb="FF002060"/>
        <rFont val="Meiryo UI"/>
        <family val="3"/>
        <charset val="128"/>
      </rPr>
      <t>助成金無仮定での評価</t>
    </r>
    <r>
      <rPr>
        <sz val="9"/>
        <color rgb="FF002060"/>
        <rFont val="Meiryo UI"/>
        <family val="3"/>
        <charset val="128"/>
      </rPr>
      <t>)で</t>
    </r>
    <r>
      <rPr>
        <u/>
        <sz val="9"/>
        <color rgb="FF002060"/>
        <rFont val="Meiryo UI"/>
        <family val="3"/>
        <charset val="128"/>
      </rPr>
      <t>施主の反応・評価</t>
    </r>
    <rPh sb="12" eb="14">
      <t>カテイ</t>
    </rPh>
    <phoneticPr fontId="1"/>
  </si>
  <si>
    <t>③利用メリット有無</t>
    <rPh sb="1" eb="3">
      <t>リヨウ</t>
    </rPh>
    <rPh sb="7" eb="9">
      <t>ウム</t>
    </rPh>
    <phoneticPr fontId="1"/>
  </si>
  <si>
    <t>③-3利用メリットの内容</t>
    <rPh sb="3" eb="5">
      <t>リヨウ</t>
    </rPh>
    <rPh sb="10" eb="12">
      <t>ナイヨウ</t>
    </rPh>
    <phoneticPr fontId="1"/>
  </si>
  <si>
    <t>③-2利用メリットの内容</t>
    <rPh sb="3" eb="5">
      <t>リヨウ</t>
    </rPh>
    <rPh sb="10" eb="12">
      <t>ナイヨウ</t>
    </rPh>
    <phoneticPr fontId="1"/>
  </si>
  <si>
    <t>設問</t>
    <rPh sb="0" eb="2">
      <t>セツモン</t>
    </rPh>
    <phoneticPr fontId="1"/>
  </si>
  <si>
    <t>②2×4工法【後】</t>
    <phoneticPr fontId="1"/>
  </si>
  <si>
    <t>②2×4工法【前】</t>
    <phoneticPr fontId="1"/>
  </si>
  <si>
    <t>④-1利用デメリット有無</t>
    <rPh sb="3" eb="5">
      <t>リヨウ</t>
    </rPh>
    <rPh sb="10" eb="12">
      <t>ウム</t>
    </rPh>
    <phoneticPr fontId="1"/>
  </si>
  <si>
    <t>④-2デメリットの内容</t>
    <rPh sb="9" eb="11">
      <t>ナイヨウ</t>
    </rPh>
    <phoneticPr fontId="1"/>
  </si>
  <si>
    <t>⑤-1設計メリット有無</t>
    <rPh sb="3" eb="5">
      <t>セッケイ</t>
    </rPh>
    <rPh sb="9" eb="11">
      <t>ウム</t>
    </rPh>
    <phoneticPr fontId="1"/>
  </si>
  <si>
    <t>⑤-2設計メリットの内容</t>
    <rPh sb="3" eb="5">
      <t>セッケイ</t>
    </rPh>
    <rPh sb="10" eb="12">
      <t>ナイヨウ</t>
    </rPh>
    <phoneticPr fontId="1"/>
  </si>
  <si>
    <t>⑥-2設計デメリットの内容</t>
    <rPh sb="3" eb="5">
      <t>セッケイ</t>
    </rPh>
    <rPh sb="11" eb="13">
      <t>ナイヨウ</t>
    </rPh>
    <phoneticPr fontId="1"/>
  </si>
  <si>
    <t>⑥-1設計デメリット</t>
    <rPh sb="3" eb="5">
      <t>セッケイ</t>
    </rPh>
    <phoneticPr fontId="1"/>
  </si>
  <si>
    <t>①-1 JAS構造材利用にあたり、供給業者を探すのに苦労したか？（単一選択）</t>
    <rPh sb="33" eb="35">
      <t>タンイツ</t>
    </rPh>
    <phoneticPr fontId="1"/>
  </si>
  <si>
    <t>保存処理材</t>
    <rPh sb="0" eb="5">
      <t>ホゾンショリザイ</t>
    </rPh>
    <phoneticPr fontId="1"/>
  </si>
  <si>
    <t>①-2どのように業者を見つけたか？（複数選択)</t>
    <rPh sb="18" eb="20">
      <t>フクスウ</t>
    </rPh>
    <rPh sb="20" eb="22">
      <t>センタク</t>
    </rPh>
    <phoneticPr fontId="1"/>
  </si>
  <si>
    <t>①-3JAS材を発注した供給業者の業種</t>
    <phoneticPr fontId="1"/>
  </si>
  <si>
    <t>②   JAS材とJAS材以外の木材を比較した場合、価格は次のうちどれに該当しますか？</t>
    <phoneticPr fontId="1"/>
  </si>
  <si>
    <t>②-1 JAS材とJAS材以外の木材の比較、機械等級製材の価格</t>
    <rPh sb="22" eb="28">
      <t>キカイトウキュウセイザイ</t>
    </rPh>
    <rPh sb="29" eb="31">
      <t>カカク</t>
    </rPh>
    <phoneticPr fontId="1"/>
  </si>
  <si>
    <t>②-3 JAS材とJAS材以外の木材の比較、目視等級製材の価格</t>
    <rPh sb="22" eb="24">
      <t>モクシ</t>
    </rPh>
    <rPh sb="24" eb="26">
      <t>トウキュウ</t>
    </rPh>
    <rPh sb="26" eb="28">
      <t>セイザイ</t>
    </rPh>
    <rPh sb="29" eb="31">
      <t>カカク</t>
    </rPh>
    <phoneticPr fontId="1"/>
  </si>
  <si>
    <t>②-4 JAS材とJAS材以外、価格差(目視)</t>
    <rPh sb="16" eb="18">
      <t>カカク</t>
    </rPh>
    <rPh sb="18" eb="19">
      <t>サ</t>
    </rPh>
    <rPh sb="20" eb="22">
      <t>モクシ</t>
    </rPh>
    <phoneticPr fontId="1"/>
  </si>
  <si>
    <t>②-2 JAS材とJAS材以外、価格差(機械)</t>
    <rPh sb="16" eb="18">
      <t>カカク</t>
    </rPh>
    <rPh sb="18" eb="19">
      <t>サ</t>
    </rPh>
    <rPh sb="20" eb="22">
      <t>キカイ</t>
    </rPh>
    <phoneticPr fontId="1"/>
  </si>
  <si>
    <t>③-1  JAS材とJAS材以外を比較した場合の納期(機械)</t>
    <rPh sb="27" eb="29">
      <t>キカイ</t>
    </rPh>
    <phoneticPr fontId="1"/>
  </si>
  <si>
    <t>③-3  JAS材とJAS材以外を比較した場合の納期(目視)</t>
    <rPh sb="27" eb="29">
      <t>モクシ</t>
    </rPh>
    <phoneticPr fontId="1"/>
  </si>
  <si>
    <t>③-4  JAS材とJAS材以外の納期日数差(目視)</t>
    <rPh sb="19" eb="21">
      <t>ニッスウ</t>
    </rPh>
    <rPh sb="21" eb="22">
      <t>サ</t>
    </rPh>
    <rPh sb="23" eb="25">
      <t>モクシ</t>
    </rPh>
    <phoneticPr fontId="1"/>
  </si>
  <si>
    <t>③-2  JAS材とJAS材以外の納期日数差(機械)</t>
    <rPh sb="19" eb="21">
      <t>ニッスウ</t>
    </rPh>
    <rPh sb="21" eb="22">
      <t>サ</t>
    </rPh>
    <rPh sb="23" eb="25">
      <t>キカイ</t>
    </rPh>
    <phoneticPr fontId="1"/>
  </si>
  <si>
    <t>④ 今後、他の物件でJAS構造材を利用するか？</t>
    <phoneticPr fontId="1"/>
  </si>
  <si>
    <t>④JAS材を利用する具体的理由</t>
    <rPh sb="6" eb="8">
      <t>リヨウ</t>
    </rPh>
    <rPh sb="10" eb="13">
      <t>グタイテキ</t>
    </rPh>
    <phoneticPr fontId="1"/>
  </si>
  <si>
    <t>①なぜCLTを選択したか理由を具体的に記入して下さい。</t>
    <phoneticPr fontId="1"/>
  </si>
  <si>
    <t>単価(円)</t>
    <rPh sb="3" eb="4">
      <t>エン</t>
    </rPh>
    <phoneticPr fontId="1"/>
  </si>
  <si>
    <t>日付を入力</t>
    <rPh sb="0" eb="2">
      <t>ヒヅケ</t>
    </rPh>
    <rPh sb="3" eb="5">
      <t>ニュウリョク</t>
    </rPh>
    <phoneticPr fontId="1"/>
  </si>
  <si>
    <t>※本事業の申請物件を含めた棟数</t>
    <rPh sb="1" eb="4">
      <t>ホンジギョウ</t>
    </rPh>
    <rPh sb="5" eb="9">
      <t>シンセイブッケン</t>
    </rPh>
    <rPh sb="13" eb="15">
      <t>トウスウ</t>
    </rPh>
    <phoneticPr fontId="1"/>
  </si>
  <si>
    <t>台数</t>
    <rPh sb="0" eb="1">
      <t>ダイ</t>
    </rPh>
    <rPh sb="1" eb="2">
      <t>スウ</t>
    </rPh>
    <phoneticPr fontId="1"/>
  </si>
  <si>
    <t>クレーン長さ(m)</t>
    <rPh sb="4" eb="5">
      <t>ナガ</t>
    </rPh>
    <phoneticPr fontId="1"/>
  </si>
  <si>
    <t>車両重量(t)</t>
  </si>
  <si>
    <t>強度等級/構成</t>
  </si>
  <si>
    <t>代表的な部材寸法と
枚数　/　厚さ×幅×長さ×枚数</t>
  </si>
  <si>
    <r>
      <rPr>
        <sz val="9"/>
        <color rgb="FF002060"/>
        <rFont val="Meiryo UI"/>
        <family val="3"/>
        <charset val="128"/>
      </rPr>
      <t>枚/m³</t>
    </r>
    <r>
      <rPr>
        <sz val="9"/>
        <color rgb="FFC00000"/>
        <rFont val="Meiryo UI"/>
        <family val="3"/>
        <charset val="128"/>
      </rPr>
      <t xml:space="preserve">
※いずれか</t>
    </r>
    <rPh sb="0" eb="1">
      <t>マイ</t>
    </rPh>
    <phoneticPr fontId="1"/>
  </si>
  <si>
    <t>施主</t>
    <rPh sb="0" eb="2">
      <t>セシュ</t>
    </rPh>
    <phoneticPr fontId="1"/>
  </si>
  <si>
    <t>工法</t>
    <rPh sb="0" eb="2">
      <t>コウホウ</t>
    </rPh>
    <phoneticPr fontId="1"/>
  </si>
  <si>
    <t>設計ルート</t>
    <rPh sb="0" eb="2">
      <t>セッケイ</t>
    </rPh>
    <phoneticPr fontId="1"/>
  </si>
  <si>
    <t>CLT構造部分に使用した接合金物
（1式）の価格</t>
    <rPh sb="19" eb="20">
      <t>シキ</t>
    </rPh>
    <phoneticPr fontId="1"/>
  </si>
  <si>
    <t>施主の名称</t>
    <phoneticPr fontId="1"/>
  </si>
  <si>
    <t>竣工日(又は竣工予定日)</t>
  </si>
  <si>
    <t>申請者がこれまでに建築したCLTの棟数</t>
  </si>
  <si>
    <t>CLTの構造躯体の建方に要した作業者の人工数</t>
  </si>
  <si>
    <t>接合金物の納品(代表的なもの)</t>
  </si>
  <si>
    <t>建築物のモジュールにチェック</t>
  </si>
  <si>
    <t>ラミナの地域材の指定</t>
  </si>
  <si>
    <t>屋根_x000D_
横架材_x000D_
壁材_x000D_
床材_x000D_
その他_x000D_
CLT構造部分に使用した接合金物</t>
  </si>
  <si>
    <t>F58</t>
    <phoneticPr fontId="1"/>
  </si>
  <si>
    <t>F59</t>
  </si>
  <si>
    <t>F60</t>
  </si>
  <si>
    <t>F61</t>
  </si>
  <si>
    <t>F62</t>
  </si>
  <si>
    <t>F63</t>
  </si>
  <si>
    <t>F64</t>
  </si>
  <si>
    <t>F71</t>
  </si>
  <si>
    <t>F72</t>
  </si>
  <si>
    <t>F74</t>
  </si>
  <si>
    <t>F75</t>
  </si>
  <si>
    <t>F76</t>
  </si>
  <si>
    <t>F77</t>
  </si>
  <si>
    <t>構造別階数(内訳)1</t>
    <phoneticPr fontId="1"/>
  </si>
  <si>
    <t>構造別階数(内訳)2</t>
    <phoneticPr fontId="1"/>
  </si>
  <si>
    <t>クレーン台数2</t>
    <rPh sb="4" eb="6">
      <t>ダイスウ</t>
    </rPh>
    <phoneticPr fontId="1"/>
  </si>
  <si>
    <t>クレーン重量3</t>
    <rPh sb="4" eb="6">
      <t>ジュウリョウ</t>
    </rPh>
    <phoneticPr fontId="1"/>
  </si>
  <si>
    <t>クレーン長3</t>
    <rPh sb="4" eb="5">
      <t>チョウ</t>
    </rPh>
    <phoneticPr fontId="1"/>
  </si>
  <si>
    <t>クレーン台数3</t>
    <rPh sb="4" eb="6">
      <t>ダイスウ</t>
    </rPh>
    <phoneticPr fontId="1"/>
  </si>
  <si>
    <t>G68</t>
    <phoneticPr fontId="1"/>
  </si>
  <si>
    <t>G69</t>
  </si>
  <si>
    <t>トラック台数1</t>
    <rPh sb="4" eb="6">
      <t>ダイスウ</t>
    </rPh>
    <phoneticPr fontId="1"/>
  </si>
  <si>
    <t>トラック台数2</t>
    <rPh sb="4" eb="6">
      <t>ダイスウ</t>
    </rPh>
    <phoneticPr fontId="1"/>
  </si>
  <si>
    <t>防火地域,準防火地域,22条地域,それ以外から選択(プルダウン)</t>
    <rPh sb="23" eb="25">
      <t>センタク</t>
    </rPh>
    <phoneticPr fontId="1"/>
  </si>
  <si>
    <t>竣工又は竣工予定を選択(プルダウン)</t>
    <rPh sb="2" eb="3">
      <t>マタ</t>
    </rPh>
    <rPh sb="4" eb="8">
      <t>シュンコウヨテイ</t>
    </rPh>
    <rPh sb="9" eb="11">
      <t>センタク</t>
    </rPh>
    <phoneticPr fontId="1"/>
  </si>
  <si>
    <t>（選択する、複数選択可）</t>
    <phoneticPr fontId="1"/>
  </si>
  <si>
    <t>耐火建築物　(</t>
    <phoneticPr fontId="1"/>
  </si>
  <si>
    <t>準耐火建築物　(</t>
    <phoneticPr fontId="1"/>
  </si>
  <si>
    <t>建物の用途　(</t>
    <rPh sb="0" eb="2">
      <t>タテモノ</t>
    </rPh>
    <phoneticPr fontId="1"/>
  </si>
  <si>
    <t>CLT2</t>
    <phoneticPr fontId="1"/>
  </si>
  <si>
    <t>定格重量(t)</t>
    <rPh sb="0" eb="2">
      <t>テイカク</t>
    </rPh>
    <phoneticPr fontId="1"/>
  </si>
  <si>
    <t>積載重量(t)</t>
    <rPh sb="0" eb="2">
      <t>セキサイ</t>
    </rPh>
    <phoneticPr fontId="1"/>
  </si>
  <si>
    <t>(設計ルート:</t>
    <phoneticPr fontId="1"/>
  </si>
  <si>
    <t>※複数ある場合は種類ごとに縦1列に入力</t>
    <rPh sb="1" eb="3">
      <t>フクスウ</t>
    </rPh>
    <rPh sb="5" eb="7">
      <t>バアイ</t>
    </rPh>
    <rPh sb="8" eb="10">
      <t>シュルイ</t>
    </rPh>
    <rPh sb="13" eb="14">
      <t>タテ</t>
    </rPh>
    <rPh sb="15" eb="16">
      <t>レツ</t>
    </rPh>
    <rPh sb="17" eb="19">
      <t>ニュウリョク</t>
    </rPh>
    <phoneticPr fontId="1"/>
  </si>
  <si>
    <t>使用したCLTの規格・数量等</t>
    <phoneticPr fontId="1"/>
  </si>
  <si>
    <t>回答後に次の設問セルが赤く表示された設問は、回答が必要です。</t>
    <rPh sb="0" eb="2">
      <t>カイトウ</t>
    </rPh>
    <rPh sb="2" eb="3">
      <t>ゴ</t>
    </rPh>
    <rPh sb="4" eb="5">
      <t>ツギ</t>
    </rPh>
    <rPh sb="6" eb="8">
      <t>セツモン</t>
    </rPh>
    <rPh sb="11" eb="12">
      <t>アカ</t>
    </rPh>
    <rPh sb="13" eb="15">
      <t>ヒョウジ</t>
    </rPh>
    <rPh sb="18" eb="20">
      <t>セツモン</t>
    </rPh>
    <rPh sb="22" eb="24">
      <t>カイトウ</t>
    </rPh>
    <rPh sb="25" eb="27">
      <t>ヒツヨウ</t>
    </rPh>
    <phoneticPr fontId="1"/>
  </si>
  <si>
    <t>単一選択設問は、複数選択するとエラーが表示されます。選択は一つにしてください。</t>
    <rPh sb="2" eb="4">
      <t>センタク</t>
    </rPh>
    <rPh sb="4" eb="6">
      <t>セツモン</t>
    </rPh>
    <rPh sb="8" eb="12">
      <t>フクスウセンタク</t>
    </rPh>
    <rPh sb="19" eb="21">
      <t>ヒョウジ</t>
    </rPh>
    <rPh sb="26" eb="28">
      <t>センタク</t>
    </rPh>
    <rPh sb="29" eb="30">
      <t>ヒト</t>
    </rPh>
    <phoneticPr fontId="1"/>
  </si>
  <si>
    <t>入力した文字数が、入力欄右上に入力可能文字数が表示されます。</t>
    <rPh sb="0" eb="2">
      <t>ニュウリョク</t>
    </rPh>
    <rPh sb="4" eb="7">
      <t>モジスウ</t>
    </rPh>
    <rPh sb="9" eb="12">
      <t>ニュウリョクラン</t>
    </rPh>
    <rPh sb="12" eb="14">
      <t>ミギウエ</t>
    </rPh>
    <rPh sb="15" eb="19">
      <t>ニュウリョクカノウ</t>
    </rPh>
    <rPh sb="19" eb="22">
      <t>モジスウ</t>
    </rPh>
    <rPh sb="23" eb="25">
      <t>ヒョウジ</t>
    </rPh>
    <phoneticPr fontId="1"/>
  </si>
  <si>
    <t>入力欄右上の文字数を確認し、上限文字数以下に文字数を減らしてください。</t>
    <rPh sb="4" eb="5">
      <t>ウエ</t>
    </rPh>
    <rPh sb="6" eb="9">
      <t>モジスウ</t>
    </rPh>
    <rPh sb="10" eb="12">
      <t>カクニン</t>
    </rPh>
    <rPh sb="14" eb="16">
      <t>ジョウゲン</t>
    </rPh>
    <rPh sb="16" eb="19">
      <t>モジスウ</t>
    </rPh>
    <rPh sb="19" eb="21">
      <t>イカ</t>
    </rPh>
    <phoneticPr fontId="1"/>
  </si>
  <si>
    <t>●</t>
  </si>
  <si>
    <t>●</t>
    <phoneticPr fontId="1"/>
  </si>
  <si>
    <t>クレーン定格重量1</t>
    <rPh sb="4" eb="6">
      <t>テイカク</t>
    </rPh>
    <rPh sb="6" eb="8">
      <t>ジュウリョウ</t>
    </rPh>
    <phoneticPr fontId="1"/>
  </si>
  <si>
    <t>クレーン定格重量2</t>
    <rPh sb="4" eb="6">
      <t>テイカク</t>
    </rPh>
    <rPh sb="6" eb="8">
      <t>ジュウリョウ</t>
    </rPh>
    <phoneticPr fontId="1"/>
  </si>
  <si>
    <t>クレーン定格重量3</t>
    <rPh sb="4" eb="6">
      <t>テイカク</t>
    </rPh>
    <rPh sb="6" eb="8">
      <t>ジュウリョウ</t>
    </rPh>
    <phoneticPr fontId="1"/>
  </si>
  <si>
    <t>クレーン定格重量4</t>
    <rPh sb="4" eb="6">
      <t>テイカク</t>
    </rPh>
    <rPh sb="6" eb="8">
      <t>ジュウリョウ</t>
    </rPh>
    <phoneticPr fontId="1"/>
  </si>
  <si>
    <t>クレーン定格重量5</t>
    <rPh sb="4" eb="6">
      <t>テイカク</t>
    </rPh>
    <rPh sb="6" eb="8">
      <t>ジュウリョウ</t>
    </rPh>
    <phoneticPr fontId="1"/>
  </si>
  <si>
    <t>G65</t>
    <phoneticPr fontId="1"/>
  </si>
  <si>
    <t>G66</t>
  </si>
  <si>
    <t>G67</t>
  </si>
  <si>
    <t>H65</t>
    <phoneticPr fontId="1"/>
  </si>
  <si>
    <t>H67</t>
  </si>
  <si>
    <t>i65</t>
  </si>
  <si>
    <t>i66</t>
  </si>
  <si>
    <t>i67</t>
  </si>
  <si>
    <t>J65</t>
  </si>
  <si>
    <t>J66</t>
  </si>
  <si>
    <t>J67</t>
  </si>
  <si>
    <t>K65</t>
  </si>
  <si>
    <t>K66</t>
  </si>
  <si>
    <t>K67</t>
  </si>
  <si>
    <t>トラック積載重量1</t>
    <rPh sb="4" eb="6">
      <t>セキサイ</t>
    </rPh>
    <rPh sb="6" eb="8">
      <t>ジュウリョウ</t>
    </rPh>
    <phoneticPr fontId="1"/>
  </si>
  <si>
    <t>トラック積載重量2</t>
    <rPh sb="4" eb="6">
      <t>セキサイ</t>
    </rPh>
    <rPh sb="6" eb="8">
      <t>ジュウリョウ</t>
    </rPh>
    <phoneticPr fontId="1"/>
  </si>
  <si>
    <t>トラック積載重量3</t>
    <rPh sb="4" eb="6">
      <t>セキサイ</t>
    </rPh>
    <rPh sb="6" eb="8">
      <t>ジュウリョウ</t>
    </rPh>
    <phoneticPr fontId="1"/>
  </si>
  <si>
    <t>トラック台数3</t>
    <rPh sb="4" eb="6">
      <t>ダイスウ</t>
    </rPh>
    <phoneticPr fontId="1"/>
  </si>
  <si>
    <t>トラック積載重量4</t>
    <rPh sb="4" eb="6">
      <t>セキサイ</t>
    </rPh>
    <rPh sb="6" eb="8">
      <t>ジュウリョウ</t>
    </rPh>
    <phoneticPr fontId="1"/>
  </si>
  <si>
    <t>トラック台数4</t>
    <rPh sb="4" eb="6">
      <t>ダイスウ</t>
    </rPh>
    <phoneticPr fontId="1"/>
  </si>
  <si>
    <t>トラック積載重量5</t>
    <rPh sb="4" eb="6">
      <t>セキサイ</t>
    </rPh>
    <rPh sb="6" eb="8">
      <t>ジュウリョウ</t>
    </rPh>
    <phoneticPr fontId="1"/>
  </si>
  <si>
    <t>トラック台数5</t>
    <rPh sb="4" eb="6">
      <t>ダイスウ</t>
    </rPh>
    <phoneticPr fontId="1"/>
  </si>
  <si>
    <t>H68</t>
    <phoneticPr fontId="1"/>
  </si>
  <si>
    <t>H69</t>
    <phoneticPr fontId="1"/>
  </si>
  <si>
    <t>I68</t>
    <phoneticPr fontId="1"/>
  </si>
  <si>
    <t>I69</t>
  </si>
  <si>
    <t>J68</t>
    <phoneticPr fontId="1"/>
  </si>
  <si>
    <t>J69</t>
  </si>
  <si>
    <t>k68</t>
    <phoneticPr fontId="1"/>
  </si>
  <si>
    <t>k69</t>
    <phoneticPr fontId="1"/>
  </si>
  <si>
    <t>製造工場所在地</t>
    <rPh sb="0" eb="4">
      <t>セイゾウコウジョウ</t>
    </rPh>
    <rPh sb="4" eb="7">
      <t>ショザイチ</t>
    </rPh>
    <phoneticPr fontId="1"/>
  </si>
  <si>
    <t>プレカット工場所在地</t>
    <rPh sb="5" eb="7">
      <t>コウジョウ</t>
    </rPh>
    <rPh sb="7" eb="10">
      <t>ショザイチ</t>
    </rPh>
    <phoneticPr fontId="1"/>
  </si>
  <si>
    <t>CLT工場所在地</t>
    <rPh sb="3" eb="5">
      <t>コウジョウ</t>
    </rPh>
    <rPh sb="5" eb="8">
      <t>ショザイチ</t>
    </rPh>
    <phoneticPr fontId="1"/>
  </si>
  <si>
    <t>使用CLTのﾌﾟﾚｶｯﾄ工場名</t>
    <phoneticPr fontId="1"/>
  </si>
  <si>
    <t>使用CLTの製造工場名</t>
    <phoneticPr fontId="1"/>
  </si>
  <si>
    <t>L70</t>
  </si>
  <si>
    <t>L71</t>
  </si>
  <si>
    <t>L72</t>
  </si>
  <si>
    <t>発注先</t>
    <rPh sb="0" eb="3">
      <t>ハッチュウサキ</t>
    </rPh>
    <phoneticPr fontId="1"/>
  </si>
  <si>
    <t>F73</t>
    <phoneticPr fontId="1"/>
  </si>
  <si>
    <t>※数字のみ入力</t>
    <rPh sb="1" eb="3">
      <t>スウジ</t>
    </rPh>
    <rPh sb="5" eb="7">
      <t>ニュウリョク</t>
    </rPh>
    <phoneticPr fontId="1"/>
  </si>
  <si>
    <r>
      <t>※単価は、規格別に現地着価格(CLT＋プレカット加工費＋運搬費)とする。
なお単位は、</t>
    </r>
    <r>
      <rPr>
        <u/>
        <sz val="9"/>
        <color theme="8"/>
        <rFont val="Meiryo UI"/>
        <family val="3"/>
        <charset val="128"/>
      </rPr>
      <t>円/枚</t>
    </r>
    <r>
      <rPr>
        <sz val="9"/>
        <color theme="8"/>
        <rFont val="Meiryo UI"/>
        <family val="3"/>
        <charset val="128"/>
      </rPr>
      <t>又は</t>
    </r>
    <r>
      <rPr>
        <u/>
        <sz val="9"/>
        <color theme="8"/>
        <rFont val="Meiryo UI"/>
        <family val="3"/>
        <charset val="128"/>
      </rPr>
      <t>円/m³</t>
    </r>
    <r>
      <rPr>
        <sz val="9"/>
        <color theme="8"/>
        <rFont val="Meiryo UI"/>
        <family val="3"/>
        <charset val="128"/>
      </rPr>
      <t xml:space="preserve"> のどちらかとする。</t>
    </r>
    <rPh sb="39" eb="41">
      <t>タンイ</t>
    </rPh>
    <phoneticPr fontId="1"/>
  </si>
  <si>
    <t>変わらない</t>
    <rPh sb="0" eb="1">
      <t>カ</t>
    </rPh>
    <phoneticPr fontId="1"/>
  </si>
  <si>
    <t>比較していない</t>
    <rPh sb="0" eb="2">
      <t>ヒカク</t>
    </rPh>
    <phoneticPr fontId="1"/>
  </si>
  <si>
    <t>G41</t>
  </si>
  <si>
    <t>C8</t>
    <phoneticPr fontId="1"/>
  </si>
  <si>
    <t>G8</t>
  </si>
  <si>
    <t>G9</t>
  </si>
  <si>
    <t>C14</t>
    <phoneticPr fontId="1"/>
  </si>
  <si>
    <t>G14</t>
    <phoneticPr fontId="1"/>
  </si>
  <si>
    <t>G15</t>
  </si>
  <si>
    <t>C19</t>
    <phoneticPr fontId="1"/>
  </si>
  <si>
    <t>G29</t>
  </si>
  <si>
    <t>G19</t>
    <phoneticPr fontId="1"/>
  </si>
  <si>
    <t>G20</t>
  </si>
  <si>
    <t>①-2Web(インターネット検索等)</t>
    <rPh sb="14" eb="17">
      <t>ケンサクトウ</t>
    </rPh>
    <phoneticPr fontId="1"/>
  </si>
  <si>
    <t>C21</t>
    <phoneticPr fontId="1"/>
  </si>
  <si>
    <t>C23</t>
    <phoneticPr fontId="1"/>
  </si>
  <si>
    <t>C29</t>
    <phoneticPr fontId="1"/>
  </si>
  <si>
    <t>C33</t>
    <phoneticPr fontId="1"/>
  </si>
  <si>
    <t>C40</t>
    <phoneticPr fontId="1"/>
  </si>
  <si>
    <t>G40</t>
    <phoneticPr fontId="1"/>
  </si>
  <si>
    <t>C43</t>
    <phoneticPr fontId="1"/>
  </si>
  <si>
    <t>C52</t>
    <phoneticPr fontId="1"/>
  </si>
  <si>
    <t>G52</t>
    <phoneticPr fontId="1"/>
  </si>
  <si>
    <t>G53</t>
    <phoneticPr fontId="1"/>
  </si>
  <si>
    <t>C55</t>
    <phoneticPr fontId="1"/>
  </si>
  <si>
    <t>C60</t>
    <phoneticPr fontId="1"/>
  </si>
  <si>
    <r>
      <t>使用したJAS構造材に応じて、</t>
    </r>
    <r>
      <rPr>
        <u/>
        <sz val="12"/>
        <color theme="1"/>
        <rFont val="游ゴシック"/>
        <family val="3"/>
        <charset val="128"/>
      </rPr>
      <t>青色タブのシートにそれぞれ回答</t>
    </r>
    <r>
      <rPr>
        <sz val="12"/>
        <color theme="1"/>
        <rFont val="游ゴシック"/>
        <family val="3"/>
        <charset val="128"/>
      </rPr>
      <t>してください。</t>
    </r>
    <rPh sb="0" eb="2">
      <t>シヨウ</t>
    </rPh>
    <rPh sb="7" eb="10">
      <t>コウゾウザイ</t>
    </rPh>
    <rPh sb="11" eb="12">
      <t>オウ</t>
    </rPh>
    <rPh sb="15" eb="17">
      <t>アオイロ</t>
    </rPh>
    <rPh sb="28" eb="30">
      <t>カイトウ</t>
    </rPh>
    <phoneticPr fontId="1"/>
  </si>
  <si>
    <r>
      <rPr>
        <sz val="10"/>
        <color rgb="FF002060"/>
        <rFont val="Meiryo UI"/>
        <family val="3"/>
        <charset val="128"/>
      </rPr>
      <t>代表的な部材寸法と枚数</t>
    </r>
    <r>
      <rPr>
        <sz val="9"/>
        <color rgb="FF002060"/>
        <rFont val="Meiryo UI"/>
        <family val="3"/>
        <charset val="128"/>
      </rPr>
      <t/>
    </r>
    <phoneticPr fontId="1"/>
  </si>
  <si>
    <r>
      <rPr>
        <sz val="10"/>
        <color rgb="FF002060"/>
        <rFont val="Meiryo UI"/>
        <family val="3"/>
        <charset val="128"/>
      </rPr>
      <t>枚/m³</t>
    </r>
    <r>
      <rPr>
        <sz val="8"/>
        <color rgb="FFC00000"/>
        <rFont val="Meiryo UI"/>
        <family val="3"/>
        <charset val="128"/>
      </rPr>
      <t/>
    </r>
    <rPh sb="0" eb="1">
      <t>マイ</t>
    </rPh>
    <phoneticPr fontId="1"/>
  </si>
  <si>
    <t>※いずれか</t>
    <phoneticPr fontId="1"/>
  </si>
  <si>
    <t>枚数</t>
  </si>
  <si>
    <t>厚さ×幅×長さ(mm)　 /　</t>
    <phoneticPr fontId="1"/>
  </si>
  <si>
    <r>
      <t>①-1　JAS構造材を利用するにあたり、供給業者を探すのに苦労しましたか？</t>
    </r>
    <r>
      <rPr>
        <sz val="11"/>
        <color rgb="FF0070C0"/>
        <rFont val="Meiryo UI"/>
        <family val="3"/>
        <charset val="128"/>
      </rPr>
      <t>（どれかひとつ選択）</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</si>
</sst>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411]ggge&quot;年&quot;m&quot;月&quot;d&quot;日&quot;;@"/>
  </numFmts>
  <fonts count="74">
    <font>
      <sz val="11"/>
      <color theme="1"/>
      <name val="游ゴシック"/>
      <family val="2"/>
      <charset val="128"/>
    </font>
    <font>
      <sz val="6"/>
      <name val="游ゴシック"/>
      <family val="2"/>
      <charset val="128"/>
    </font>
    <font>
      <sz val="11"/>
      <color theme="1"/>
      <name val="Meiryo UI"/>
      <family val="3"/>
      <charset val="128"/>
    </font>
    <font>
      <sz val="11"/>
      <color rgb="FFFF0000"/>
      <name val="Meiryo UI"/>
      <family val="3"/>
      <charset val="128"/>
    </font>
    <font>
      <sz val="11"/>
      <color rgb="FF7030A0"/>
      <name val="Meiryo UI"/>
      <family val="3"/>
      <charset val="128"/>
    </font>
    <font>
      <sz val="8"/>
      <color theme="1"/>
      <name val="Meiryo UI"/>
      <family val="3"/>
      <charset val="128"/>
    </font>
    <font>
      <sz val="11"/>
      <color theme="1"/>
      <name val="游ゴシック"/>
      <family val="2"/>
      <charset val="128"/>
    </font>
    <font>
      <sz val="11"/>
      <color rgb="FF002060"/>
      <name val="Meiryo UI"/>
      <family val="3"/>
      <charset val="128"/>
    </font>
    <font>
      <sz val="10.5"/>
      <color theme="1"/>
      <name val="Meiryo UI"/>
      <family val="3"/>
      <charset val="128"/>
    </font>
    <font>
      <sz val="11"/>
      <color theme="1"/>
      <name val="游ゴシック"/>
      <family val="3"/>
      <charset val="128"/>
      <scheme val="minor"/>
    </font>
    <font>
      <sz val="11"/>
      <color rgb="FF0070C0"/>
      <name val="Meiryo UI"/>
      <family val="3"/>
      <charset val="128"/>
    </font>
    <font>
      <sz val="11"/>
      <color theme="0"/>
      <name val="Meiryo UI"/>
      <family val="3"/>
      <charset val="128"/>
    </font>
    <font>
      <sz val="9"/>
      <color theme="0"/>
      <name val="Meiryo UI"/>
      <family val="3"/>
      <charset val="128"/>
    </font>
    <font>
      <sz val="12"/>
      <color theme="1"/>
      <name val="游ゴシック"/>
      <family val="3"/>
      <charset val="128"/>
    </font>
    <font>
      <u/>
      <sz val="12"/>
      <color theme="1"/>
      <name val="游ゴシック"/>
      <family val="3"/>
      <charset val="128"/>
    </font>
    <font>
      <sz val="11"/>
      <name val="游ゴシック"/>
      <family val="3"/>
      <charset val="128"/>
      <scheme val="minor"/>
    </font>
    <font>
      <sz val="11"/>
      <color rgb="FFFF0000"/>
      <name val="游ゴシック"/>
      <family val="3"/>
      <charset val="128"/>
      <scheme val="minor"/>
    </font>
    <font>
      <sz val="8"/>
      <color rgb="FF0070C0"/>
      <name val="Meiryo UI"/>
      <family val="3"/>
      <charset val="128"/>
    </font>
    <font>
      <sz val="11"/>
      <name val="Meiryo UI"/>
      <family val="3"/>
      <charset val="128"/>
    </font>
    <font>
      <sz val="8"/>
      <color rgb="FF002060"/>
      <name val="Meiryo UI"/>
      <family val="3"/>
      <charset val="128"/>
    </font>
    <font>
      <sz val="11"/>
      <color indexed="12"/>
      <name val="Yu Gothic UI Semilight"/>
      <family val="3"/>
      <charset val="128"/>
    </font>
    <font>
      <sz val="9"/>
      <color rgb="FF7030A0"/>
      <name val="Meiryo UI"/>
      <family val="3"/>
      <charset val="128"/>
    </font>
    <font>
      <u/>
      <sz val="11"/>
      <color rgb="FF002060"/>
      <name val="Meiryo UI"/>
      <family val="3"/>
      <charset val="128"/>
    </font>
    <font>
      <sz val="11"/>
      <color rgb="FF002060"/>
      <name val="UD デジタル 教科書体 NP-B"/>
      <family val="1"/>
      <charset val="128"/>
    </font>
    <font>
      <sz val="10.5"/>
      <color rgb="FF002060"/>
      <name val="Meiryo UI"/>
      <family val="3"/>
      <charset val="128"/>
    </font>
    <font>
      <b/>
      <sz val="11"/>
      <color rgb="FF002060"/>
      <name val="Meiryo UI"/>
      <family val="3"/>
      <charset val="128"/>
    </font>
    <font>
      <sz val="10"/>
      <color rgb="FF002060"/>
      <name val="Meiryo UI"/>
      <family val="3"/>
      <charset val="128"/>
    </font>
    <font>
      <sz val="11"/>
      <name val="UD デジタル 教科書体 NP-B"/>
      <family val="1"/>
      <charset val="128"/>
    </font>
    <font>
      <b/>
      <sz val="11"/>
      <name val="Meiryo UI"/>
      <family val="3"/>
      <charset val="128"/>
    </font>
    <font>
      <sz val="10"/>
      <color rgb="FF7030A0"/>
      <name val="Meiryo UI"/>
      <family val="3"/>
      <charset val="128"/>
    </font>
    <font>
      <sz val="8"/>
      <color theme="0" tint="-0.34998626667073579"/>
      <name val="Meiryo UI"/>
      <family val="3"/>
      <charset val="128"/>
    </font>
    <font>
      <sz val="10"/>
      <color theme="0"/>
      <name val="Meiryo UI"/>
      <family val="3"/>
      <charset val="128"/>
    </font>
    <font>
      <b/>
      <sz val="9"/>
      <color theme="0"/>
      <name val="Meiryo UI"/>
      <family val="3"/>
      <charset val="128"/>
    </font>
    <font>
      <sz val="9"/>
      <color rgb="FF002060"/>
      <name val="Meiryo UI"/>
      <family val="3"/>
      <charset val="128"/>
    </font>
    <font>
      <vertAlign val="superscript"/>
      <sz val="11"/>
      <color rgb="FF002060"/>
      <name val="Meiryo UI"/>
      <family val="3"/>
      <charset val="128"/>
    </font>
    <font>
      <b/>
      <sz val="9"/>
      <color indexed="81"/>
      <name val="Meiryo UI"/>
      <family val="3"/>
      <charset val="128"/>
    </font>
    <font>
      <sz val="12"/>
      <color rgb="FF002060"/>
      <name val="游ゴシック"/>
      <family val="3"/>
      <charset val="128"/>
      <scheme val="minor"/>
    </font>
    <font>
      <sz val="12"/>
      <color rgb="FF002060"/>
      <name val="Meiryo UI"/>
      <family val="3"/>
      <charset val="128"/>
    </font>
    <font>
      <sz val="14"/>
      <color rgb="FF002060"/>
      <name val="游ゴシック"/>
      <family val="3"/>
      <charset val="128"/>
    </font>
    <font>
      <sz val="14"/>
      <color rgb="FF002060"/>
      <name val="Meiryo UI"/>
      <family val="3"/>
      <charset val="128"/>
    </font>
    <font>
      <sz val="8"/>
      <color theme="3" tint="-0.249977111117893"/>
      <name val="Meiryo UI"/>
      <family val="3"/>
      <charset val="128"/>
    </font>
    <font>
      <sz val="11"/>
      <color theme="3" tint="-0.249977111117893"/>
      <name val="Meiryo UI"/>
      <family val="3"/>
      <charset val="128"/>
    </font>
    <font>
      <sz val="10"/>
      <color rgb="FFFF0000"/>
      <name val="Meiryo UI"/>
      <family val="3"/>
      <charset val="128"/>
    </font>
    <font>
      <b/>
      <sz val="11"/>
      <color rgb="FFC00000"/>
      <name val="Meiryo UI"/>
      <family val="3"/>
      <charset val="128"/>
    </font>
    <font>
      <b/>
      <sz val="10"/>
      <color theme="0"/>
      <name val="Meiryo UI"/>
      <family val="3"/>
      <charset val="128"/>
    </font>
    <font>
      <sz val="11"/>
      <color theme="1"/>
      <name val="游ゴシック"/>
      <family val="3"/>
      <charset val="128"/>
    </font>
    <font>
      <b/>
      <sz val="12"/>
      <color rgb="FFFF0000"/>
      <name val="游ゴシック"/>
      <family val="3"/>
      <charset val="128"/>
    </font>
    <font>
      <sz val="11"/>
      <color rgb="FF7030A0"/>
      <name val="UD デジタル 教科書体 NP-B"/>
      <family val="1"/>
      <charset val="128"/>
    </font>
    <font>
      <sz val="8"/>
      <color rgb="FFFF0000"/>
      <name val="Meiryo UI"/>
      <family val="3"/>
      <charset val="128"/>
    </font>
    <font>
      <b/>
      <sz val="11"/>
      <color rgb="FFFF0000"/>
      <name val="BIZ UDゴシック"/>
      <family val="3"/>
      <charset val="128"/>
    </font>
    <font>
      <sz val="12"/>
      <color rgb="FF0070C0"/>
      <name val="Meiryo UI"/>
      <family val="3"/>
      <charset val="128"/>
    </font>
    <font>
      <sz val="11"/>
      <color theme="8"/>
      <name val="Meiryo UI"/>
      <family val="3"/>
      <charset val="128"/>
    </font>
    <font>
      <sz val="11"/>
      <color theme="7"/>
      <name val="Meiryo UI"/>
      <family val="3"/>
      <charset val="128"/>
    </font>
    <font>
      <sz val="11"/>
      <color rgb="FFFF0000"/>
      <name val="游ゴシック"/>
      <family val="2"/>
      <charset val="128"/>
    </font>
    <font>
      <u/>
      <sz val="9"/>
      <color rgb="FF002060"/>
      <name val="Meiryo UI"/>
      <family val="3"/>
      <charset val="128"/>
    </font>
    <font>
      <sz val="9"/>
      <color rgb="FF002060"/>
      <name val="游ゴシック"/>
      <family val="3"/>
      <charset val="128"/>
      <scheme val="minor"/>
    </font>
    <font>
      <b/>
      <sz val="11"/>
      <color theme="1"/>
      <name val="Meiryo UI"/>
      <family val="3"/>
      <charset val="128"/>
    </font>
    <font>
      <sz val="11"/>
      <color rgb="FF00B0F0"/>
      <name val="游ゴシック"/>
      <family val="3"/>
      <charset val="128"/>
      <scheme val="minor"/>
    </font>
    <font>
      <sz val="9"/>
      <color rgb="FF002060"/>
      <name val="游ゴシック"/>
      <family val="2"/>
      <charset val="128"/>
    </font>
    <font>
      <sz val="9"/>
      <color rgb="FF002060"/>
      <name val="游ゴシック"/>
      <family val="3"/>
      <charset val="128"/>
    </font>
    <font>
      <b/>
      <sz val="11"/>
      <color theme="1"/>
      <name val="游ゴシック"/>
      <family val="3"/>
      <charset val="128"/>
    </font>
    <font>
      <sz val="8"/>
      <color rgb="FFC00000"/>
      <name val="Meiryo UI"/>
      <family val="3"/>
      <charset val="128"/>
    </font>
    <font>
      <sz val="9"/>
      <color rgb="FFC00000"/>
      <name val="Meiryo UI"/>
      <family val="3"/>
      <charset val="128"/>
    </font>
    <font>
      <sz val="12"/>
      <name val="Meiryo UI"/>
      <family val="3"/>
      <charset val="128"/>
    </font>
    <font>
      <sz val="12"/>
      <name val="游ゴシック"/>
      <family val="3"/>
      <charset val="128"/>
      <scheme val="minor"/>
    </font>
    <font>
      <sz val="10"/>
      <name val="Meiryo UI"/>
      <family val="3"/>
      <charset val="128"/>
    </font>
    <font>
      <sz val="10"/>
      <color theme="1"/>
      <name val="游ゴシック"/>
      <family val="2"/>
      <charset val="128"/>
    </font>
    <font>
      <sz val="11"/>
      <color rgb="FFFFFF00"/>
      <name val="Meiryo UI"/>
      <family val="3"/>
      <charset val="128"/>
    </font>
    <font>
      <sz val="9"/>
      <color indexed="81"/>
      <name val="Meiryo UI"/>
      <family val="3"/>
      <charset val="128"/>
    </font>
    <font>
      <sz val="8"/>
      <color theme="8"/>
      <name val="Meiryo UI"/>
      <family val="3"/>
      <charset val="128"/>
    </font>
    <font>
      <sz val="9"/>
      <color theme="8"/>
      <name val="Meiryo UI"/>
      <family val="3"/>
      <charset val="128"/>
    </font>
    <font>
      <u/>
      <sz val="9"/>
      <color theme="8"/>
      <name val="Meiryo UI"/>
      <family val="3"/>
      <charset val="128"/>
    </font>
    <font>
      <sz val="10"/>
      <color theme="8"/>
      <name val="Meiryo UI"/>
      <family val="3"/>
      <charset val="128"/>
    </font>
    <font>
      <sz val="11"/>
      <color rgb="FF00B0F0"/>
      <name val="游ゴシック"/>
      <family val="2"/>
      <charset val="128"/>
    </font>
  </fonts>
  <fills count="6">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tint="0.79998168889431442"/>
        <bgColor indexed="64"/>
      </patternFill>
    </fill>
  </fills>
  <borders count="7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bottom/>
      <diagonal/>
    </border>
    <border>
      <left/>
      <right/>
      <top/>
      <bottom style="hair">
        <color indexed="64"/>
      </bottom>
      <diagonal/>
    </border>
    <border>
      <left/>
      <right/>
      <top style="thin">
        <color indexed="64"/>
      </top>
      <bottom/>
      <diagonal/>
    </border>
    <border>
      <left/>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hair">
        <color indexed="64"/>
      </left>
      <right/>
      <top style="hair">
        <color indexed="64"/>
      </top>
      <bottom style="thin">
        <color indexed="64"/>
      </bottom>
      <diagonal/>
    </border>
    <border>
      <left style="dotted">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diagonal/>
    </border>
    <border>
      <left style="dotted">
        <color indexed="64"/>
      </left>
      <right style="hair">
        <color indexed="64"/>
      </right>
      <top style="thin">
        <color indexed="64"/>
      </top>
      <bottom style="hair">
        <color indexed="64"/>
      </bottom>
      <diagonal/>
    </border>
    <border>
      <left style="dotted">
        <color indexed="64"/>
      </left>
      <right style="hair">
        <color indexed="64"/>
      </right>
      <top style="hair">
        <color indexed="64"/>
      </top>
      <bottom style="hair">
        <color indexed="64"/>
      </bottom>
      <diagonal/>
    </border>
    <border>
      <left style="dotted">
        <color indexed="64"/>
      </left>
      <right style="hair">
        <color indexed="64"/>
      </right>
      <top style="hair">
        <color indexed="64"/>
      </top>
      <bottom style="thin">
        <color indexed="64"/>
      </bottom>
      <diagonal/>
    </border>
    <border>
      <left style="dotted">
        <color indexed="64"/>
      </left>
      <right style="hair">
        <color indexed="64"/>
      </right>
      <top/>
      <bottom style="hair">
        <color indexed="64"/>
      </bottom>
      <diagonal/>
    </border>
    <border>
      <left style="dotted">
        <color indexed="64"/>
      </left>
      <right/>
      <top/>
      <bottom/>
      <diagonal/>
    </border>
    <border>
      <left style="dotted">
        <color indexed="64"/>
      </left>
      <right/>
      <top/>
      <bottom style="thin">
        <color indexed="64"/>
      </bottom>
      <diagonal/>
    </border>
    <border>
      <left/>
      <right style="dotted">
        <color indexed="64"/>
      </right>
      <top/>
      <bottom/>
      <diagonal/>
    </border>
    <border>
      <left/>
      <right style="dotted">
        <color indexed="64"/>
      </right>
      <top/>
      <bottom style="thin">
        <color indexed="64"/>
      </bottom>
      <diagonal/>
    </border>
    <border>
      <left/>
      <right style="dotted">
        <color indexed="64"/>
      </right>
      <top style="thin">
        <color indexed="64"/>
      </top>
      <bottom/>
      <diagonal/>
    </border>
    <border>
      <left style="hair">
        <color indexed="64"/>
      </left>
      <right style="hair">
        <color indexed="64"/>
      </right>
      <top style="dotted">
        <color indexed="64"/>
      </top>
      <bottom style="hair">
        <color indexed="64"/>
      </bottom>
      <diagonal/>
    </border>
    <border>
      <left style="hair">
        <color indexed="64"/>
      </left>
      <right style="thin">
        <color indexed="64"/>
      </right>
      <top style="dotted">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theme="3"/>
      </left>
      <right style="hair">
        <color indexed="64"/>
      </right>
      <top style="dotted">
        <color indexed="64"/>
      </top>
      <bottom/>
      <diagonal/>
    </border>
    <border>
      <left style="hair">
        <color theme="3"/>
      </left>
      <right style="hair">
        <color indexed="64"/>
      </right>
      <top style="hair">
        <color indexed="64"/>
      </top>
      <bottom style="hair">
        <color indexed="64"/>
      </bottom>
      <diagonal/>
    </border>
    <border>
      <left style="hair">
        <color theme="3"/>
      </left>
      <right style="hair">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style="hair">
        <color indexed="64"/>
      </left>
      <right/>
      <top/>
      <bottom style="dotted">
        <color indexed="64"/>
      </bottom>
      <diagonal/>
    </border>
    <border>
      <left/>
      <right style="hair">
        <color indexed="64"/>
      </right>
      <top/>
      <bottom style="dotted">
        <color indexed="64"/>
      </bottom>
      <diagonal/>
    </border>
    <border>
      <left/>
      <right style="hair">
        <color indexed="64"/>
      </right>
      <top style="thin">
        <color indexed="64"/>
      </top>
      <bottom/>
      <diagonal/>
    </border>
    <border>
      <left style="hair">
        <color indexed="64"/>
      </left>
      <right style="thin">
        <color indexed="64"/>
      </right>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bottom style="dotted">
        <color indexed="64"/>
      </bottom>
      <diagonal/>
    </border>
    <border>
      <left style="hair">
        <color indexed="64"/>
      </left>
      <right style="hair">
        <color indexed="64"/>
      </right>
      <top style="thin">
        <color indexed="64"/>
      </top>
      <bottom/>
      <diagonal/>
    </border>
    <border>
      <left style="hair">
        <color indexed="64"/>
      </left>
      <right style="hair">
        <color indexed="64"/>
      </right>
      <top/>
      <bottom style="dotted">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561">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Border="1">
      <alignment vertical="center"/>
    </xf>
    <xf numFmtId="0" fontId="3" fillId="0" borderId="0" xfId="0" applyFont="1" applyAlignment="1">
      <alignment horizontal="left" vertical="center"/>
    </xf>
    <xf numFmtId="0" fontId="2" fillId="0" borderId="0" xfId="0" applyFont="1" applyAlignment="1">
      <alignment horizontal="right" vertical="center"/>
    </xf>
    <xf numFmtId="0" fontId="3" fillId="0" borderId="0" xfId="0" applyFont="1" applyAlignment="1">
      <alignment vertical="center"/>
    </xf>
    <xf numFmtId="0" fontId="2" fillId="0" borderId="0" xfId="0" applyFont="1" applyAlignment="1">
      <alignment horizontal="center" vertical="center"/>
    </xf>
    <xf numFmtId="0" fontId="2" fillId="0" borderId="0" xfId="0" applyFont="1" applyBorder="1" applyAlignment="1">
      <alignment horizontal="left" vertical="center"/>
    </xf>
    <xf numFmtId="0" fontId="2" fillId="2" borderId="10" xfId="0" applyFont="1" applyFill="1" applyBorder="1" applyAlignment="1">
      <alignment horizontal="left" vertical="center"/>
    </xf>
    <xf numFmtId="0" fontId="2" fillId="0" borderId="0" xfId="0" applyFont="1" applyAlignment="1">
      <alignment vertical="top"/>
    </xf>
    <xf numFmtId="0" fontId="2" fillId="0" borderId="0" xfId="0" applyFont="1" applyAlignment="1">
      <alignment horizontal="center" vertical="center"/>
    </xf>
    <xf numFmtId="0" fontId="2" fillId="0" borderId="0" xfId="0" applyFont="1" applyBorder="1" applyAlignment="1">
      <alignment horizontal="right" vertical="center"/>
    </xf>
    <xf numFmtId="176" fontId="2" fillId="0" borderId="0" xfId="0" applyNumberFormat="1" applyFont="1" applyAlignment="1">
      <alignment horizontal="center" vertical="center"/>
    </xf>
    <xf numFmtId="0" fontId="5" fillId="0" borderId="0" xfId="0" applyFont="1" applyBorder="1">
      <alignment vertical="center"/>
    </xf>
    <xf numFmtId="0" fontId="2" fillId="0" borderId="0" xfId="0" applyFont="1" applyFill="1" applyBorder="1" applyAlignment="1">
      <alignment horizontal="left" vertical="center"/>
    </xf>
    <xf numFmtId="0" fontId="2" fillId="0" borderId="0" xfId="0" applyFont="1" applyBorder="1" applyAlignment="1">
      <alignment horizontal="center" vertical="center"/>
    </xf>
    <xf numFmtId="0" fontId="3" fillId="0" borderId="0" xfId="0" applyFont="1">
      <alignment vertical="center"/>
    </xf>
    <xf numFmtId="0" fontId="7" fillId="0" borderId="0" xfId="0" applyFont="1" applyFill="1" applyBorder="1" applyAlignment="1">
      <alignment horizontal="right" vertical="center"/>
    </xf>
    <xf numFmtId="0" fontId="0" fillId="0" borderId="0" xfId="0" applyBorder="1">
      <alignment vertical="center"/>
    </xf>
    <xf numFmtId="0" fontId="8" fillId="0" borderId="0" xfId="0" applyFont="1" applyBorder="1" applyAlignment="1">
      <alignment vertical="center"/>
    </xf>
    <xf numFmtId="176" fontId="2" fillId="0" borderId="0" xfId="0" applyNumberFormat="1" applyFont="1" applyBorder="1">
      <alignment vertical="center"/>
    </xf>
    <xf numFmtId="0" fontId="4" fillId="0" borderId="0"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top" wrapText="1" shrinkToFit="1"/>
    </xf>
    <xf numFmtId="0" fontId="4" fillId="0" borderId="0" xfId="0" applyFont="1" applyFill="1" applyBorder="1" applyAlignment="1">
      <alignment horizontal="center" vertical="center"/>
    </xf>
    <xf numFmtId="0" fontId="4" fillId="0" borderId="0" xfId="0" applyFont="1" applyBorder="1" applyAlignment="1">
      <alignment horizontal="center" vertical="center" wrapText="1"/>
    </xf>
    <xf numFmtId="0" fontId="4" fillId="0" borderId="0" xfId="0" applyFont="1" applyFill="1" applyBorder="1" applyAlignment="1">
      <alignment horizontal="center" vertical="top" wrapText="1" shrinkToFit="1"/>
    </xf>
    <xf numFmtId="0" fontId="2" fillId="0" borderId="0" xfId="0" applyFont="1" applyAlignment="1">
      <alignment horizontal="center" vertical="center"/>
    </xf>
    <xf numFmtId="0" fontId="4" fillId="0" borderId="0" xfId="0" applyFont="1">
      <alignment vertical="center"/>
    </xf>
    <xf numFmtId="0" fontId="4" fillId="0" borderId="0" xfId="0" applyFont="1" applyBorder="1" applyAlignment="1">
      <alignment horizontal="right" vertical="center"/>
    </xf>
    <xf numFmtId="0" fontId="4" fillId="0" borderId="0" xfId="0" applyFont="1" applyAlignment="1">
      <alignment vertical="center"/>
    </xf>
    <xf numFmtId="0" fontId="4" fillId="0" borderId="0" xfId="0" applyFont="1" applyFill="1">
      <alignment vertical="center"/>
    </xf>
    <xf numFmtId="0" fontId="10" fillId="0" borderId="0" xfId="0" applyFont="1" applyAlignment="1">
      <alignment horizontal="left" vertical="center"/>
    </xf>
    <xf numFmtId="0" fontId="12" fillId="0" borderId="0" xfId="0" applyFont="1">
      <alignment vertical="center"/>
    </xf>
    <xf numFmtId="0" fontId="13" fillId="0" borderId="0" xfId="0" applyFont="1" applyAlignment="1">
      <alignment horizontal="left" vertical="center"/>
    </xf>
    <xf numFmtId="0" fontId="13" fillId="0" borderId="0" xfId="0" applyFont="1" applyAlignment="1">
      <alignment horizontal="right" vertical="center"/>
    </xf>
    <xf numFmtId="0" fontId="11" fillId="0" borderId="0" xfId="0" applyFont="1" applyFill="1">
      <alignment vertical="center"/>
    </xf>
    <xf numFmtId="0" fontId="9" fillId="0" borderId="0" xfId="0" applyFont="1">
      <alignment vertical="center"/>
    </xf>
    <xf numFmtId="0" fontId="15" fillId="0" borderId="0" xfId="0" applyFont="1">
      <alignment vertical="center"/>
    </xf>
    <xf numFmtId="0" fontId="16" fillId="0" borderId="0" xfId="0" applyFont="1">
      <alignment vertical="center"/>
    </xf>
    <xf numFmtId="0" fontId="15" fillId="0" borderId="0" xfId="0" applyFont="1" applyAlignment="1">
      <alignment horizontal="left" vertical="center"/>
    </xf>
    <xf numFmtId="0" fontId="17" fillId="0" borderId="0" xfId="0" applyFont="1" applyBorder="1" applyAlignment="1">
      <alignment horizontal="right" vertical="center"/>
    </xf>
    <xf numFmtId="0" fontId="18" fillId="0" borderId="0" xfId="0" applyFont="1">
      <alignment vertical="center"/>
    </xf>
    <xf numFmtId="0" fontId="18" fillId="0" borderId="0" xfId="0" applyFont="1" applyFill="1" applyAlignment="1">
      <alignment horizontal="left" vertical="center"/>
    </xf>
    <xf numFmtId="0" fontId="19" fillId="0" borderId="0" xfId="0" applyFont="1" applyBorder="1" applyAlignment="1">
      <alignment horizontal="right" vertical="center"/>
    </xf>
    <xf numFmtId="0" fontId="19" fillId="0" borderId="0" xfId="0" applyFont="1" applyBorder="1" applyAlignment="1">
      <alignment horizontal="center" vertical="center"/>
    </xf>
    <xf numFmtId="0" fontId="19" fillId="0" borderId="0" xfId="0" applyFont="1" applyBorder="1" applyAlignment="1">
      <alignment vertical="top" wrapText="1" shrinkToFit="1"/>
    </xf>
    <xf numFmtId="0" fontId="19" fillId="0" borderId="0" xfId="0" applyFont="1" applyBorder="1" applyAlignment="1">
      <alignment horizontal="left" vertical="top" wrapText="1" shrinkToFit="1"/>
    </xf>
    <xf numFmtId="0" fontId="19" fillId="0" borderId="0" xfId="0" applyFont="1" applyFill="1" applyBorder="1" applyAlignment="1">
      <alignment horizontal="right" vertical="center"/>
    </xf>
    <xf numFmtId="0" fontId="19" fillId="0" borderId="0" xfId="0" applyFont="1" applyBorder="1" applyAlignment="1">
      <alignment horizontal="right" vertical="center" wrapText="1"/>
    </xf>
    <xf numFmtId="0" fontId="19" fillId="0" borderId="0" xfId="0" applyFont="1" applyBorder="1">
      <alignment vertical="center"/>
    </xf>
    <xf numFmtId="0" fontId="19" fillId="0" borderId="0" xfId="0" applyFont="1" applyFill="1" applyBorder="1" applyAlignment="1">
      <alignment horizontal="left" vertical="center"/>
    </xf>
    <xf numFmtId="0" fontId="19" fillId="0" borderId="0" xfId="0" applyFont="1" applyFill="1" applyBorder="1" applyAlignment="1">
      <alignment vertical="top" wrapText="1" shrinkToFit="1"/>
    </xf>
    <xf numFmtId="0" fontId="17" fillId="0" borderId="0" xfId="0" applyFont="1">
      <alignment vertical="center"/>
    </xf>
    <xf numFmtId="0" fontId="18" fillId="0" borderId="0" xfId="0" applyFont="1" applyFill="1">
      <alignment vertical="center"/>
    </xf>
    <xf numFmtId="0" fontId="18" fillId="0" borderId="0" xfId="0" applyFont="1" applyFill="1" applyAlignment="1">
      <alignment horizontal="right" vertical="center"/>
    </xf>
    <xf numFmtId="0" fontId="21" fillId="0" borderId="0" xfId="0" applyFont="1" applyBorder="1" applyAlignment="1">
      <alignment horizontal="right" vertical="center"/>
    </xf>
    <xf numFmtId="0" fontId="7" fillId="0" borderId="0" xfId="0" applyFont="1">
      <alignment vertical="center"/>
    </xf>
    <xf numFmtId="0" fontId="7" fillId="0" borderId="0" xfId="0" applyFont="1" applyAlignment="1">
      <alignment horizontal="left" vertical="center"/>
    </xf>
    <xf numFmtId="0" fontId="7" fillId="0" borderId="0" xfId="0" applyFont="1" applyBorder="1" applyAlignment="1">
      <alignment horizontal="center" vertical="center"/>
    </xf>
    <xf numFmtId="0" fontId="7" fillId="0" borderId="0" xfId="0" applyFont="1" applyBorder="1" applyAlignment="1">
      <alignment horizontal="right" vertical="center"/>
    </xf>
    <xf numFmtId="0" fontId="7" fillId="0" borderId="0" xfId="0" applyFont="1" applyBorder="1" applyAlignment="1">
      <alignment horizontal="left" vertical="center"/>
    </xf>
    <xf numFmtId="0" fontId="7" fillId="0" borderId="0" xfId="0" applyFont="1" applyBorder="1">
      <alignment vertical="center"/>
    </xf>
    <xf numFmtId="0" fontId="7" fillId="0" borderId="0" xfId="0" applyFont="1" applyAlignment="1">
      <alignment horizontal="center" vertical="center"/>
    </xf>
    <xf numFmtId="176" fontId="7" fillId="0" borderId="0" xfId="0" applyNumberFormat="1" applyFont="1" applyAlignment="1">
      <alignment horizontal="center" vertical="center"/>
    </xf>
    <xf numFmtId="0" fontId="19" fillId="0" borderId="0" xfId="0" applyFont="1">
      <alignment vertical="center"/>
    </xf>
    <xf numFmtId="0" fontId="7" fillId="0" borderId="0" xfId="0" applyFont="1" applyBorder="1" applyAlignment="1">
      <alignment horizontal="center" vertical="center" wrapText="1" shrinkToFit="1"/>
    </xf>
    <xf numFmtId="0" fontId="7" fillId="0" borderId="0" xfId="0" applyFont="1" applyBorder="1" applyAlignment="1">
      <alignment vertical="top" wrapText="1" shrinkToFit="1"/>
    </xf>
    <xf numFmtId="0" fontId="7" fillId="0" borderId="0" xfId="0" applyFont="1" applyBorder="1" applyAlignment="1">
      <alignment horizontal="left" vertical="top" wrapText="1" shrinkToFit="1"/>
    </xf>
    <xf numFmtId="0" fontId="7" fillId="0" borderId="0" xfId="0" applyFont="1" applyBorder="1" applyAlignment="1">
      <alignment vertical="center" wrapText="1"/>
    </xf>
    <xf numFmtId="0" fontId="7" fillId="0" borderId="0" xfId="0" applyFont="1" applyBorder="1" applyAlignment="1">
      <alignment horizontal="center" vertical="top" wrapText="1" shrinkToFit="1"/>
    </xf>
    <xf numFmtId="0" fontId="7" fillId="0" borderId="0" xfId="0" applyFont="1" applyFill="1">
      <alignment vertical="center"/>
    </xf>
    <xf numFmtId="0" fontId="7" fillId="0" borderId="0" xfId="0" applyFont="1" applyFill="1" applyBorder="1" applyAlignment="1">
      <alignment horizontal="left" vertical="center"/>
    </xf>
    <xf numFmtId="0" fontId="7" fillId="0" borderId="0" xfId="0" applyFont="1" applyFill="1" applyBorder="1">
      <alignment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shrinkToFit="1"/>
    </xf>
    <xf numFmtId="0" fontId="7" fillId="0" borderId="0" xfId="0" applyFont="1" applyFill="1" applyAlignment="1">
      <alignment horizontal="center" vertical="center"/>
    </xf>
    <xf numFmtId="176" fontId="7" fillId="0" borderId="0" xfId="0" applyNumberFormat="1" applyFont="1" applyFill="1" applyAlignment="1">
      <alignment horizontal="center" vertical="center"/>
    </xf>
    <xf numFmtId="0" fontId="7" fillId="0" borderId="0" xfId="0" applyFont="1" applyBorder="1" applyAlignment="1">
      <alignment horizontal="left" vertical="center" wrapText="1"/>
    </xf>
    <xf numFmtId="0" fontId="7" fillId="0" borderId="0" xfId="0" applyFont="1" applyBorder="1" applyAlignment="1">
      <alignment horizontal="center" vertical="center" wrapText="1"/>
    </xf>
    <xf numFmtId="0" fontId="7" fillId="0" borderId="0" xfId="0" applyFont="1" applyBorder="1" applyAlignment="1">
      <alignment horizontal="right" vertical="center" wrapText="1"/>
    </xf>
    <xf numFmtId="0" fontId="7" fillId="0" borderId="0" xfId="0" applyFont="1" applyAlignment="1">
      <alignment horizontal="right" vertical="center"/>
    </xf>
    <xf numFmtId="0" fontId="7" fillId="0" borderId="0" xfId="0" applyFont="1" applyAlignment="1">
      <alignment horizontal="left" vertical="center" indent="2"/>
    </xf>
    <xf numFmtId="0" fontId="7" fillId="0" borderId="0" xfId="0" applyFont="1" applyAlignment="1">
      <alignment horizontal="right" vertical="center" indent="2"/>
    </xf>
    <xf numFmtId="0" fontId="7" fillId="0" borderId="0" xfId="0" applyFont="1" applyFill="1" applyAlignment="1">
      <alignment horizontal="right" vertical="center"/>
    </xf>
    <xf numFmtId="0" fontId="7" fillId="0" borderId="0" xfId="0" applyFont="1" applyFill="1" applyBorder="1" applyAlignment="1">
      <alignment horizontal="left" vertical="top" wrapText="1" shrinkToFit="1"/>
    </xf>
    <xf numFmtId="0" fontId="7" fillId="0" borderId="0" xfId="0" applyFont="1" applyFill="1" applyBorder="1" applyAlignment="1">
      <alignment horizontal="center" vertical="top" wrapText="1" shrinkToFit="1"/>
    </xf>
    <xf numFmtId="0" fontId="7" fillId="0" borderId="0" xfId="0" applyFont="1" applyFill="1" applyBorder="1" applyAlignment="1">
      <alignment vertical="top" wrapText="1" shrinkToFit="1"/>
    </xf>
    <xf numFmtId="0" fontId="7" fillId="0" borderId="0" xfId="0" applyFont="1" applyFill="1" applyBorder="1" applyAlignment="1">
      <alignment vertical="center" wrapText="1"/>
    </xf>
    <xf numFmtId="0" fontId="7" fillId="0" borderId="0" xfId="0" applyFont="1" applyAlignment="1">
      <alignment vertical="center"/>
    </xf>
    <xf numFmtId="0" fontId="7" fillId="0" borderId="0" xfId="0" applyFont="1" applyFill="1" applyAlignment="1">
      <alignment horizontal="left" vertical="center"/>
    </xf>
    <xf numFmtId="176" fontId="7" fillId="0" borderId="0" xfId="0" applyNumberFormat="1" applyFont="1">
      <alignment vertical="center"/>
    </xf>
    <xf numFmtId="0" fontId="23" fillId="0" borderId="0" xfId="0" applyFont="1" applyFill="1">
      <alignment vertical="center"/>
    </xf>
    <xf numFmtId="0" fontId="19" fillId="0" borderId="0" xfId="0" applyFont="1" applyFill="1">
      <alignment vertical="center"/>
    </xf>
    <xf numFmtId="0" fontId="7" fillId="0" borderId="0" xfId="0" applyFont="1" applyAlignment="1">
      <alignment horizontal="left" vertical="center" indent="3"/>
    </xf>
    <xf numFmtId="0" fontId="7" fillId="0" borderId="0" xfId="0" applyFont="1" applyFill="1" applyAlignment="1">
      <alignment vertical="top"/>
    </xf>
    <xf numFmtId="0" fontId="7" fillId="0" borderId="0" xfId="0" applyFont="1" applyFill="1" applyAlignment="1">
      <alignment vertical="center"/>
    </xf>
    <xf numFmtId="0" fontId="7" fillId="0" borderId="0" xfId="0" applyFont="1" applyFill="1" applyAlignment="1">
      <alignment horizontal="left" vertical="center" indent="2"/>
    </xf>
    <xf numFmtId="0" fontId="7" fillId="0" borderId="0" xfId="0" applyFont="1" applyFill="1" applyBorder="1" applyAlignment="1">
      <alignment horizontal="left" vertical="center" indent="2"/>
    </xf>
    <xf numFmtId="0" fontId="7" fillId="0" borderId="0" xfId="0" applyFont="1" applyFill="1" applyBorder="1" applyAlignment="1">
      <alignment horizontal="left" vertical="center" indent="1"/>
    </xf>
    <xf numFmtId="0" fontId="7" fillId="0" borderId="0" xfId="0" applyFont="1" applyFill="1" applyAlignment="1">
      <alignment horizontal="left" vertical="center" wrapText="1"/>
    </xf>
    <xf numFmtId="0" fontId="18" fillId="0" borderId="0" xfId="0" applyFont="1" applyAlignment="1">
      <alignment horizontal="right" vertical="center"/>
    </xf>
    <xf numFmtId="0" fontId="18" fillId="0" borderId="0" xfId="0" applyFont="1" applyFill="1" applyAlignment="1">
      <alignment horizontal="right" vertical="center" wrapText="1"/>
    </xf>
    <xf numFmtId="0" fontId="18" fillId="0" borderId="0" xfId="0" applyFont="1" applyFill="1" applyAlignment="1">
      <alignment vertical="center" wrapText="1"/>
    </xf>
    <xf numFmtId="0" fontId="7" fillId="0" borderId="0" xfId="0" applyFont="1" applyBorder="1" applyAlignment="1">
      <alignment vertical="center"/>
    </xf>
    <xf numFmtId="0" fontId="7" fillId="0" borderId="0" xfId="0" applyFont="1" applyBorder="1" applyAlignment="1">
      <alignment horizontal="left" vertical="center" indent="1"/>
    </xf>
    <xf numFmtId="0" fontId="19" fillId="0" borderId="0" xfId="0" applyFont="1" applyFill="1" applyBorder="1" applyAlignment="1">
      <alignment horizontal="right" vertical="top" wrapText="1" shrinkToFit="1"/>
    </xf>
    <xf numFmtId="0" fontId="30" fillId="0" borderId="0" xfId="0" applyFont="1" applyFill="1" applyBorder="1" applyAlignment="1">
      <alignment horizontal="right" vertical="center"/>
    </xf>
    <xf numFmtId="0" fontId="31" fillId="0" borderId="0" xfId="0" applyFont="1">
      <alignment vertical="center"/>
    </xf>
    <xf numFmtId="0" fontId="21" fillId="0" borderId="0" xfId="0" applyFont="1">
      <alignment vertical="center"/>
    </xf>
    <xf numFmtId="0" fontId="21" fillId="0" borderId="0" xfId="0" applyFont="1" applyAlignment="1">
      <alignment vertical="center"/>
    </xf>
    <xf numFmtId="0" fontId="21" fillId="0" borderId="0" xfId="0" applyFont="1" applyFill="1">
      <alignment vertical="center"/>
    </xf>
    <xf numFmtId="0" fontId="7" fillId="0" borderId="0" xfId="0" applyFont="1" applyAlignment="1">
      <alignment horizontal="center" vertical="center"/>
    </xf>
    <xf numFmtId="0" fontId="33" fillId="0" borderId="0" xfId="0" applyFont="1">
      <alignment vertical="center"/>
    </xf>
    <xf numFmtId="176" fontId="7" fillId="0" borderId="0" xfId="0" applyNumberFormat="1" applyFont="1" applyAlignment="1">
      <alignment horizontal="left" vertical="center"/>
    </xf>
    <xf numFmtId="0" fontId="3" fillId="0" borderId="0" xfId="0" applyFont="1" applyBorder="1">
      <alignment vertical="center"/>
    </xf>
    <xf numFmtId="0" fontId="3" fillId="0" borderId="0" xfId="0" applyFont="1" applyBorder="1" applyAlignment="1">
      <alignment vertical="center"/>
    </xf>
    <xf numFmtId="0" fontId="37" fillId="0" borderId="0" xfId="0" applyFont="1" applyFill="1" applyBorder="1" applyAlignment="1" applyProtection="1">
      <alignment horizontal="right" vertical="center"/>
      <protection locked="0"/>
    </xf>
    <xf numFmtId="0" fontId="37" fillId="0" borderId="0" xfId="0" applyFont="1" applyFill="1" applyAlignment="1" applyProtection="1">
      <alignment horizontal="right" vertical="center"/>
      <protection locked="0"/>
    </xf>
    <xf numFmtId="0" fontId="13" fillId="0" borderId="0" xfId="0" applyFont="1" applyAlignment="1">
      <alignment horizontal="left" vertical="center" indent="1"/>
    </xf>
    <xf numFmtId="0" fontId="7" fillId="0" borderId="0" xfId="0" applyFont="1" applyFill="1" applyAlignment="1" applyProtection="1">
      <alignment vertical="top"/>
    </xf>
    <xf numFmtId="0" fontId="40" fillId="0" borderId="0" xfId="0" applyFont="1">
      <alignment vertical="center"/>
    </xf>
    <xf numFmtId="0" fontId="41" fillId="0" borderId="0" xfId="0" applyFont="1">
      <alignment vertical="center"/>
    </xf>
    <xf numFmtId="0" fontId="40" fillId="0" borderId="0" xfId="0" applyFont="1" applyAlignment="1">
      <alignment vertical="center"/>
    </xf>
    <xf numFmtId="49" fontId="7" fillId="0" borderId="0" xfId="0" applyNumberFormat="1" applyFont="1" applyBorder="1" applyAlignment="1">
      <alignment horizontal="left" vertical="center"/>
    </xf>
    <xf numFmtId="0" fontId="2" fillId="0" borderId="0" xfId="0" applyNumberFormat="1" applyFont="1" applyBorder="1" applyAlignment="1">
      <alignment horizontal="left" vertical="center"/>
    </xf>
    <xf numFmtId="0" fontId="7" fillId="0" borderId="0" xfId="0" applyNumberFormat="1" applyFont="1" applyBorder="1" applyAlignment="1">
      <alignment horizontal="left" vertical="center"/>
    </xf>
    <xf numFmtId="0" fontId="7" fillId="0" borderId="0" xfId="0" applyNumberFormat="1" applyFont="1" applyAlignment="1">
      <alignment horizontal="left" vertical="center"/>
    </xf>
    <xf numFmtId="0" fontId="7" fillId="0" borderId="0" xfId="0" applyNumberFormat="1" applyFont="1" applyFill="1" applyBorder="1" applyAlignment="1">
      <alignment horizontal="left" vertical="center"/>
    </xf>
    <xf numFmtId="0" fontId="26" fillId="0" borderId="0" xfId="0" applyFont="1">
      <alignment vertical="center"/>
    </xf>
    <xf numFmtId="0" fontId="26" fillId="0" borderId="0" xfId="0" applyFont="1" applyAlignment="1">
      <alignment horizontal="right" vertical="center"/>
    </xf>
    <xf numFmtId="0" fontId="26" fillId="0" borderId="0" xfId="0" applyFont="1" applyBorder="1" applyAlignment="1">
      <alignment horizontal="right" vertical="center"/>
    </xf>
    <xf numFmtId="0" fontId="26" fillId="0" borderId="0" xfId="0" applyFont="1" applyFill="1" applyAlignment="1">
      <alignment horizontal="right" vertical="center"/>
    </xf>
    <xf numFmtId="0" fontId="29" fillId="0" borderId="0" xfId="0" applyFont="1" applyAlignment="1">
      <alignment horizontal="right" vertical="center"/>
    </xf>
    <xf numFmtId="0" fontId="7" fillId="0" borderId="0" xfId="0" applyFont="1" applyFill="1" applyBorder="1" applyAlignment="1" applyProtection="1">
      <alignment horizontal="left" vertical="top" wrapText="1"/>
      <protection locked="0"/>
    </xf>
    <xf numFmtId="0" fontId="25" fillId="0" borderId="0" xfId="0" applyFont="1" applyAlignment="1">
      <alignment horizontal="left" vertical="center"/>
    </xf>
    <xf numFmtId="0" fontId="25" fillId="0" borderId="0" xfId="0" applyFont="1" applyAlignment="1">
      <alignment horizontal="right" vertical="center"/>
    </xf>
    <xf numFmtId="0" fontId="25" fillId="0" borderId="0" xfId="0" applyFont="1">
      <alignment vertical="center"/>
    </xf>
    <xf numFmtId="0" fontId="3" fillId="0" borderId="0" xfId="0" applyFont="1" applyFill="1" applyAlignment="1">
      <alignment horizontal="left" vertical="center"/>
    </xf>
    <xf numFmtId="0" fontId="36" fillId="0" borderId="0" xfId="0" applyFont="1" applyFill="1" applyAlignment="1" applyProtection="1">
      <alignment horizontal="right" vertical="center"/>
      <protection locked="0"/>
    </xf>
    <xf numFmtId="0" fontId="42" fillId="0" borderId="0" xfId="0" applyFont="1" applyAlignment="1">
      <alignment horizontal="left" vertical="center"/>
    </xf>
    <xf numFmtId="0" fontId="36" fillId="0" borderId="0" xfId="0" applyFont="1" applyFill="1" applyBorder="1" applyAlignment="1" applyProtection="1">
      <alignment horizontal="right" vertical="center"/>
      <protection locked="0"/>
    </xf>
    <xf numFmtId="0" fontId="43" fillId="0" borderId="0" xfId="0" applyFont="1" applyFill="1" applyAlignment="1">
      <alignment horizontal="center" vertical="center"/>
    </xf>
    <xf numFmtId="0" fontId="2" fillId="0" borderId="34" xfId="0" applyFont="1" applyBorder="1" applyAlignment="1">
      <alignment horizontal="center" vertical="center"/>
    </xf>
    <xf numFmtId="0" fontId="32" fillId="0" borderId="0" xfId="0" applyFont="1" applyAlignment="1">
      <alignment vertical="center"/>
    </xf>
    <xf numFmtId="0" fontId="44" fillId="0" borderId="0" xfId="0" applyFont="1" applyAlignment="1">
      <alignment vertical="center"/>
    </xf>
    <xf numFmtId="0" fontId="45" fillId="0" borderId="0" xfId="0" applyFont="1" applyAlignment="1">
      <alignment horizontal="center" vertical="center"/>
    </xf>
    <xf numFmtId="0" fontId="2" fillId="0" borderId="34" xfId="0" applyFont="1" applyBorder="1" applyAlignment="1">
      <alignment horizontal="center" vertical="center" wrapText="1"/>
    </xf>
    <xf numFmtId="0" fontId="46" fillId="0" borderId="0" xfId="0" applyFont="1" applyAlignment="1">
      <alignment horizontal="left" vertical="center"/>
    </xf>
    <xf numFmtId="0" fontId="19" fillId="0" borderId="0" xfId="0" applyFont="1" applyBorder="1" applyAlignment="1">
      <alignment horizontal="right" vertical="center"/>
    </xf>
    <xf numFmtId="0" fontId="11" fillId="0" borderId="0" xfId="0" applyFont="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Alignment="1">
      <alignment horizontal="center" vertical="center"/>
    </xf>
    <xf numFmtId="0" fontId="48" fillId="0" borderId="0" xfId="0" applyFont="1" applyBorder="1" applyAlignment="1">
      <alignment horizontal="center" vertical="center"/>
    </xf>
    <xf numFmtId="0" fontId="7" fillId="0" borderId="0" xfId="0" applyFont="1" applyFill="1" applyBorder="1" applyAlignment="1" applyProtection="1">
      <alignment horizontal="left" vertical="top" wrapText="1"/>
      <protection locked="0"/>
    </xf>
    <xf numFmtId="0" fontId="11" fillId="0" borderId="0" xfId="0" applyFont="1">
      <alignment vertical="center"/>
    </xf>
    <xf numFmtId="0" fontId="26" fillId="0" borderId="0" xfId="0" applyFont="1" applyFill="1" applyAlignment="1">
      <alignment vertical="center"/>
    </xf>
    <xf numFmtId="0" fontId="49" fillId="0" borderId="0" xfId="0" applyFont="1" applyFill="1" applyAlignment="1">
      <alignment horizontal="left" vertical="center"/>
    </xf>
    <xf numFmtId="0" fontId="10" fillId="0" borderId="0" xfId="0" applyFont="1" applyFill="1">
      <alignment vertical="center"/>
    </xf>
    <xf numFmtId="0" fontId="10" fillId="0" borderId="0" xfId="0" applyFont="1" applyFill="1" applyAlignment="1">
      <alignment vertical="center" wrapText="1"/>
    </xf>
    <xf numFmtId="0" fontId="21" fillId="0" borderId="0" xfId="0" applyFont="1" applyBorder="1" applyAlignment="1">
      <alignment horizontal="right" vertical="top" wrapText="1" shrinkToFit="1"/>
    </xf>
    <xf numFmtId="0" fontId="21" fillId="0" borderId="0" xfId="0" applyFont="1" applyFill="1" applyBorder="1" applyAlignment="1">
      <alignment horizontal="right" vertical="center"/>
    </xf>
    <xf numFmtId="0" fontId="21" fillId="0" borderId="0" xfId="0" applyFont="1" applyBorder="1" applyAlignment="1">
      <alignment horizontal="right" vertical="center" wrapText="1"/>
    </xf>
    <xf numFmtId="0" fontId="21" fillId="0" borderId="0" xfId="0" applyFont="1" applyAlignment="1">
      <alignment horizontal="right" vertical="center"/>
    </xf>
    <xf numFmtId="0" fontId="21" fillId="0" borderId="0" xfId="0" applyFont="1" applyFill="1" applyBorder="1" applyAlignment="1">
      <alignment horizontal="right" vertical="top" wrapText="1" shrinkToFit="1"/>
    </xf>
    <xf numFmtId="0" fontId="2" fillId="0" borderId="16" xfId="0" applyFont="1" applyBorder="1" applyAlignment="1">
      <alignment horizontal="center" vertical="center"/>
    </xf>
    <xf numFmtId="0" fontId="7" fillId="0" borderId="16" xfId="0" applyFont="1" applyBorder="1" applyAlignment="1">
      <alignment horizontal="center" vertical="center"/>
    </xf>
    <xf numFmtId="0" fontId="4" fillId="0" borderId="16" xfId="0" applyFont="1" applyBorder="1" applyAlignment="1">
      <alignment horizontal="center" vertical="center"/>
    </xf>
    <xf numFmtId="0" fontId="7" fillId="0" borderId="16" xfId="0" applyFont="1" applyBorder="1">
      <alignment vertical="center"/>
    </xf>
    <xf numFmtId="0" fontId="7" fillId="0" borderId="16" xfId="0" applyFont="1" applyFill="1" applyBorder="1">
      <alignment vertical="center"/>
    </xf>
    <xf numFmtId="0" fontId="17" fillId="0" borderId="0" xfId="0" applyFont="1" applyFill="1" applyBorder="1" applyAlignment="1">
      <alignment horizontal="right" vertical="center"/>
    </xf>
    <xf numFmtId="0" fontId="50" fillId="0" borderId="0" xfId="0" applyFont="1" applyFill="1" applyBorder="1" applyAlignment="1">
      <alignment horizontal="center" vertical="center"/>
    </xf>
    <xf numFmtId="0" fontId="19" fillId="0" borderId="0" xfId="0" applyFont="1" applyFill="1" applyBorder="1" applyAlignment="1">
      <alignment horizontal="right" vertical="center" wrapText="1"/>
    </xf>
    <xf numFmtId="0" fontId="50" fillId="0" borderId="0" xfId="0" applyFont="1" applyFill="1" applyBorder="1" applyAlignment="1">
      <alignment horizontal="center" vertical="top" wrapText="1" shrinkToFit="1"/>
    </xf>
    <xf numFmtId="0" fontId="51" fillId="0" borderId="16" xfId="0" applyFont="1" applyBorder="1" applyAlignment="1">
      <alignment horizontal="right" vertical="center"/>
    </xf>
    <xf numFmtId="0" fontId="21" fillId="0" borderId="0" xfId="0" applyFont="1" applyBorder="1" applyAlignment="1">
      <alignment horizontal="left" vertical="center"/>
    </xf>
    <xf numFmtId="0" fontId="52" fillId="0" borderId="0" xfId="0" applyFont="1" applyFill="1" applyBorder="1" applyAlignment="1">
      <alignment horizontal="center" vertical="center"/>
    </xf>
    <xf numFmtId="0" fontId="52" fillId="0" borderId="0" xfId="0" applyFont="1" applyBorder="1" applyAlignment="1">
      <alignment horizontal="center" vertical="center"/>
    </xf>
    <xf numFmtId="0" fontId="31" fillId="0" borderId="0" xfId="0" applyFont="1" applyFill="1">
      <alignment vertical="center"/>
    </xf>
    <xf numFmtId="0" fontId="2" fillId="2" borderId="0" xfId="0" applyFont="1" applyFill="1" applyBorder="1" applyAlignment="1">
      <alignment horizontal="left" vertical="center"/>
    </xf>
    <xf numFmtId="0" fontId="2" fillId="0" borderId="21" xfId="0" applyFont="1" applyBorder="1" applyAlignment="1">
      <alignment horizontal="left" vertical="center"/>
    </xf>
    <xf numFmtId="0" fontId="2" fillId="0" borderId="21" xfId="0" applyFont="1" applyBorder="1">
      <alignment vertical="center"/>
    </xf>
    <xf numFmtId="0" fontId="55" fillId="0" borderId="0" xfId="0" applyFont="1">
      <alignment vertical="center"/>
    </xf>
    <xf numFmtId="0" fontId="55" fillId="3" borderId="0" xfId="0" applyFont="1" applyFill="1">
      <alignment vertical="center"/>
    </xf>
    <xf numFmtId="0" fontId="57" fillId="0" borderId="0" xfId="0" applyFont="1">
      <alignment vertical="center"/>
    </xf>
    <xf numFmtId="0" fontId="57" fillId="0" borderId="0" xfId="0" applyFont="1" applyAlignment="1">
      <alignment horizontal="left" vertical="center"/>
    </xf>
    <xf numFmtId="0" fontId="55" fillId="3" borderId="16" xfId="0" applyFont="1" applyFill="1" applyBorder="1">
      <alignment vertical="center"/>
    </xf>
    <xf numFmtId="0" fontId="15" fillId="0" borderId="16" xfId="0" applyFont="1" applyBorder="1" applyAlignment="1">
      <alignment horizontal="left" vertical="center"/>
    </xf>
    <xf numFmtId="0" fontId="9" fillId="0" borderId="16" xfId="0" applyFont="1" applyBorder="1">
      <alignment vertical="center"/>
    </xf>
    <xf numFmtId="0" fontId="16" fillId="0" borderId="16" xfId="0" applyFont="1" applyBorder="1">
      <alignment vertical="center"/>
    </xf>
    <xf numFmtId="0" fontId="16" fillId="0" borderId="16" xfId="0" applyFont="1" applyBorder="1" applyAlignment="1">
      <alignment horizontal="left" vertical="center"/>
    </xf>
    <xf numFmtId="0" fontId="16" fillId="0" borderId="38" xfId="0" applyFont="1" applyBorder="1" applyAlignment="1">
      <alignment horizontal="left" vertical="center"/>
    </xf>
    <xf numFmtId="0" fontId="15" fillId="0" borderId="16" xfId="0" applyFont="1" applyBorder="1">
      <alignment vertical="center"/>
    </xf>
    <xf numFmtId="0" fontId="55" fillId="0" borderId="16" xfId="0" applyFont="1" applyBorder="1">
      <alignment vertical="center"/>
    </xf>
    <xf numFmtId="0" fontId="15" fillId="0" borderId="16" xfId="0" applyFont="1" applyBorder="1" applyAlignment="1">
      <alignment vertical="center"/>
    </xf>
    <xf numFmtId="0" fontId="15" fillId="0" borderId="0" xfId="0" applyFont="1" applyBorder="1">
      <alignment vertical="center"/>
    </xf>
    <xf numFmtId="0" fontId="9" fillId="0" borderId="0" xfId="0" applyFont="1" applyBorder="1">
      <alignment vertical="center"/>
    </xf>
    <xf numFmtId="0" fontId="55" fillId="0" borderId="38" xfId="0" applyFont="1" applyBorder="1">
      <alignment vertical="center"/>
    </xf>
    <xf numFmtId="0" fontId="16" fillId="0" borderId="38" xfId="0" applyFont="1" applyBorder="1">
      <alignment vertical="center"/>
    </xf>
    <xf numFmtId="0" fontId="28" fillId="0" borderId="0" xfId="0" applyFont="1">
      <alignment vertical="center"/>
    </xf>
    <xf numFmtId="0" fontId="56" fillId="0" borderId="0" xfId="0" applyFont="1">
      <alignment vertical="center"/>
    </xf>
    <xf numFmtId="0" fontId="58" fillId="0" borderId="0" xfId="0" applyFont="1">
      <alignment vertical="center"/>
    </xf>
    <xf numFmtId="0" fontId="59" fillId="0" borderId="21" xfId="0" applyFont="1" applyBorder="1">
      <alignment vertical="center"/>
    </xf>
    <xf numFmtId="0" fontId="0" fillId="0" borderId="0" xfId="0" applyFont="1" applyAlignment="1">
      <alignment horizontal="left" vertical="center"/>
    </xf>
    <xf numFmtId="0" fontId="0" fillId="0" borderId="0" xfId="0" applyFont="1">
      <alignment vertical="center"/>
    </xf>
    <xf numFmtId="0" fontId="60" fillId="0" borderId="0" xfId="0" applyFont="1" applyAlignment="1">
      <alignment horizontal="left" vertical="center"/>
    </xf>
    <xf numFmtId="0" fontId="60" fillId="0" borderId="0" xfId="0" applyFont="1">
      <alignment vertical="center"/>
    </xf>
    <xf numFmtId="0" fontId="2" fillId="0" borderId="16" xfId="0" applyFont="1" applyBorder="1" applyAlignment="1">
      <alignment horizontal="left" vertical="center"/>
    </xf>
    <xf numFmtId="0" fontId="2" fillId="0" borderId="16" xfId="0" applyFont="1" applyBorder="1">
      <alignment vertical="center"/>
    </xf>
    <xf numFmtId="0" fontId="58" fillId="3" borderId="0" xfId="0" applyFont="1" applyFill="1">
      <alignment vertical="center"/>
    </xf>
    <xf numFmtId="0" fontId="58" fillId="3" borderId="16" xfId="0" applyFont="1" applyFill="1" applyBorder="1">
      <alignment vertical="center"/>
    </xf>
    <xf numFmtId="0" fontId="3" fillId="0" borderId="38" xfId="0" applyFont="1" applyBorder="1" applyAlignment="1">
      <alignment horizontal="left" vertical="center"/>
    </xf>
    <xf numFmtId="0" fontId="3" fillId="0" borderId="16" xfId="0" applyFont="1" applyBorder="1" applyAlignment="1">
      <alignment vertical="center"/>
    </xf>
    <xf numFmtId="0" fontId="18" fillId="0" borderId="16" xfId="0" applyFont="1" applyBorder="1" applyAlignment="1">
      <alignment horizontal="left" vertical="center"/>
    </xf>
    <xf numFmtId="0" fontId="3" fillId="0" borderId="38" xfId="0" applyFont="1" applyBorder="1" applyAlignment="1">
      <alignment vertical="center"/>
    </xf>
    <xf numFmtId="0" fontId="3" fillId="0" borderId="16" xfId="0" applyFont="1" applyBorder="1" applyAlignment="1">
      <alignment horizontal="left" vertical="center"/>
    </xf>
    <xf numFmtId="0" fontId="0" fillId="0" borderId="16" xfId="0" applyFont="1" applyBorder="1" applyAlignment="1">
      <alignment horizontal="left" vertical="center"/>
    </xf>
    <xf numFmtId="0" fontId="3" fillId="0" borderId="16" xfId="0" applyFont="1" applyBorder="1">
      <alignment vertical="center"/>
    </xf>
    <xf numFmtId="0" fontId="53" fillId="0" borderId="16" xfId="0" applyFont="1" applyBorder="1">
      <alignment vertical="center"/>
    </xf>
    <xf numFmtId="0" fontId="3" fillId="0" borderId="38" xfId="0" applyFont="1" applyBorder="1">
      <alignment vertical="center"/>
    </xf>
    <xf numFmtId="0" fontId="58" fillId="0" borderId="0" xfId="0" applyFont="1" applyBorder="1">
      <alignment vertical="center"/>
    </xf>
    <xf numFmtId="0" fontId="33" fillId="0" borderId="0" xfId="0" applyFont="1" applyBorder="1">
      <alignment vertical="center"/>
    </xf>
    <xf numFmtId="0" fontId="33" fillId="3" borderId="16" xfId="0" applyFont="1" applyFill="1" applyBorder="1" applyAlignment="1">
      <alignment horizontal="left" vertical="center"/>
    </xf>
    <xf numFmtId="176" fontId="18" fillId="0" borderId="14" xfId="0" applyNumberFormat="1" applyFont="1" applyFill="1" applyBorder="1" applyAlignment="1" applyProtection="1">
      <alignment horizontal="right" vertical="center"/>
      <protection locked="0"/>
    </xf>
    <xf numFmtId="176" fontId="18" fillId="0" borderId="11" xfId="0" applyNumberFormat="1" applyFont="1" applyFill="1" applyBorder="1" applyProtection="1">
      <alignment vertical="center"/>
      <protection locked="0"/>
    </xf>
    <xf numFmtId="176" fontId="18" fillId="0" borderId="24" xfId="0" applyNumberFormat="1" applyFont="1" applyFill="1" applyBorder="1" applyAlignment="1" applyProtection="1">
      <alignment vertical="center"/>
      <protection locked="0"/>
    </xf>
    <xf numFmtId="176" fontId="18" fillId="0" borderId="10" xfId="0" applyNumberFormat="1" applyFont="1" applyFill="1" applyBorder="1" applyAlignment="1" applyProtection="1">
      <alignment vertical="center"/>
      <protection locked="0"/>
    </xf>
    <xf numFmtId="176" fontId="18" fillId="0" borderId="24" xfId="0" quotePrefix="1" applyNumberFormat="1" applyFont="1" applyFill="1" applyBorder="1" applyAlignment="1" applyProtection="1">
      <alignment horizontal="right" vertical="center" wrapText="1"/>
      <protection locked="0"/>
    </xf>
    <xf numFmtId="176" fontId="18" fillId="0" borderId="10" xfId="0" applyNumberFormat="1" applyFont="1" applyFill="1" applyBorder="1" applyAlignment="1" applyProtection="1">
      <alignment horizontal="right" vertical="center" wrapText="1"/>
      <protection locked="0"/>
    </xf>
    <xf numFmtId="0" fontId="64" fillId="0" borderId="11" xfId="0" applyFont="1" applyFill="1" applyBorder="1" applyAlignment="1" applyProtection="1">
      <alignment horizontal="right" vertical="center"/>
      <protection locked="0"/>
    </xf>
    <xf numFmtId="0" fontId="64" fillId="0" borderId="15" xfId="0" applyFont="1" applyFill="1" applyBorder="1" applyAlignment="1" applyProtection="1">
      <alignment horizontal="right" vertical="center"/>
      <protection locked="0"/>
    </xf>
    <xf numFmtId="176" fontId="18" fillId="0" borderId="33" xfId="0" applyNumberFormat="1" applyFont="1" applyFill="1" applyBorder="1" applyAlignment="1" applyProtection="1">
      <alignment horizontal="right" vertical="center" shrinkToFit="1"/>
      <protection locked="0"/>
    </xf>
    <xf numFmtId="176" fontId="18" fillId="0" borderId="33" xfId="1" applyNumberFormat="1" applyFont="1" applyFill="1" applyBorder="1" applyAlignment="1" applyProtection="1">
      <alignment horizontal="right" vertical="center" shrinkToFit="1"/>
      <protection locked="0"/>
    </xf>
    <xf numFmtId="176" fontId="18" fillId="0" borderId="41" xfId="1" applyNumberFormat="1" applyFont="1" applyFill="1" applyBorder="1" applyAlignment="1" applyProtection="1">
      <alignment horizontal="right" vertical="center" shrinkToFit="1"/>
      <protection locked="0"/>
    </xf>
    <xf numFmtId="176" fontId="18" fillId="0" borderId="41" xfId="0" applyNumberFormat="1" applyFont="1" applyFill="1" applyBorder="1" applyAlignment="1" applyProtection="1">
      <alignment horizontal="right" vertical="center" shrinkToFit="1"/>
      <protection locked="0"/>
    </xf>
    <xf numFmtId="176" fontId="18" fillId="0" borderId="43" xfId="1" applyNumberFormat="1" applyFont="1" applyFill="1" applyBorder="1" applyAlignment="1" applyProtection="1">
      <alignment horizontal="right" vertical="center" shrinkToFit="1"/>
      <protection locked="0"/>
    </xf>
    <xf numFmtId="176" fontId="18" fillId="0" borderId="43" xfId="0" applyNumberFormat="1" applyFont="1" applyFill="1" applyBorder="1" applyAlignment="1" applyProtection="1">
      <alignment horizontal="right" vertical="center" shrinkToFit="1"/>
      <protection locked="0"/>
    </xf>
    <xf numFmtId="176" fontId="18" fillId="0" borderId="30" xfId="0" applyNumberFormat="1" applyFont="1" applyFill="1" applyBorder="1" applyAlignment="1" applyProtection="1">
      <alignment horizontal="right" vertical="center" shrinkToFit="1"/>
      <protection locked="0"/>
    </xf>
    <xf numFmtId="176" fontId="18" fillId="0" borderId="14" xfId="0" applyNumberFormat="1" applyFont="1" applyFill="1" applyBorder="1" applyAlignment="1" applyProtection="1">
      <alignment horizontal="right" vertical="center" shrinkToFit="1"/>
      <protection locked="0"/>
    </xf>
    <xf numFmtId="0" fontId="0" fillId="0" borderId="0" xfId="0" applyAlignment="1">
      <alignment vertical="center" wrapText="1"/>
    </xf>
    <xf numFmtId="0" fontId="0" fillId="0" borderId="0" xfId="0" applyAlignment="1">
      <alignment vertical="center"/>
    </xf>
    <xf numFmtId="49" fontId="0" fillId="0" borderId="0" xfId="0" applyNumberFormat="1">
      <alignment vertical="center"/>
    </xf>
    <xf numFmtId="0" fontId="0" fillId="0" borderId="0" xfId="0" applyNumberFormat="1">
      <alignment vertical="center"/>
    </xf>
    <xf numFmtId="177" fontId="18" fillId="0" borderId="1" xfId="0" applyNumberFormat="1" applyFont="1" applyFill="1" applyBorder="1" applyAlignment="1" applyProtection="1">
      <alignment vertical="center" wrapText="1"/>
      <protection locked="0"/>
    </xf>
    <xf numFmtId="177" fontId="18" fillId="0" borderId="1" xfId="0" applyNumberFormat="1" applyFont="1" applyFill="1" applyBorder="1" applyAlignment="1" applyProtection="1">
      <alignment horizontal="center" vertical="center" wrapText="1"/>
      <protection locked="0"/>
    </xf>
    <xf numFmtId="0" fontId="60" fillId="0" borderId="0" xfId="0" applyFont="1" applyBorder="1">
      <alignment vertical="center"/>
    </xf>
    <xf numFmtId="0" fontId="26" fillId="0" borderId="0" xfId="0" applyFont="1" applyAlignment="1">
      <alignment horizontal="left" vertical="center"/>
    </xf>
    <xf numFmtId="0" fontId="66" fillId="0" borderId="0" xfId="0" applyFont="1">
      <alignment vertical="center"/>
    </xf>
    <xf numFmtId="0" fontId="66" fillId="0" borderId="0" xfId="0" applyFont="1" applyBorder="1">
      <alignment vertical="center"/>
    </xf>
    <xf numFmtId="0" fontId="10" fillId="0" borderId="0" xfId="0" applyFont="1">
      <alignment vertical="center"/>
    </xf>
    <xf numFmtId="0" fontId="10" fillId="0" borderId="0" xfId="0" applyFont="1" applyBorder="1" applyAlignment="1">
      <alignment horizontal="right" vertical="center"/>
    </xf>
    <xf numFmtId="0" fontId="10" fillId="4" borderId="0" xfId="0" applyFont="1" applyFill="1">
      <alignment vertical="center"/>
    </xf>
    <xf numFmtId="0" fontId="10" fillId="0" borderId="0" xfId="0" applyFont="1" applyAlignment="1">
      <alignment vertical="center"/>
    </xf>
    <xf numFmtId="0" fontId="0" fillId="0" borderId="16" xfId="0" applyBorder="1">
      <alignment vertical="center"/>
    </xf>
    <xf numFmtId="0" fontId="0" fillId="0" borderId="16" xfId="0" applyBorder="1" applyAlignment="1">
      <alignment vertical="center"/>
    </xf>
    <xf numFmtId="0" fontId="0" fillId="0" borderId="16" xfId="0" applyNumberFormat="1" applyBorder="1">
      <alignment vertical="center"/>
    </xf>
    <xf numFmtId="176" fontId="0" fillId="0" borderId="16" xfId="0" applyNumberFormat="1" applyBorder="1" applyAlignment="1">
      <alignment horizontal="right" vertical="center"/>
    </xf>
    <xf numFmtId="176" fontId="0" fillId="0" borderId="16" xfId="0" applyNumberFormat="1" applyBorder="1">
      <alignment vertical="center"/>
    </xf>
    <xf numFmtId="0" fontId="0" fillId="0" borderId="0" xfId="0" applyBorder="1" applyAlignment="1">
      <alignment vertical="center"/>
    </xf>
    <xf numFmtId="0" fontId="0" fillId="0" borderId="38" xfId="0" applyBorder="1" applyAlignment="1">
      <alignment vertical="center"/>
    </xf>
    <xf numFmtId="49" fontId="0" fillId="0" borderId="16" xfId="0" applyNumberFormat="1" applyBorder="1">
      <alignment vertical="center"/>
    </xf>
    <xf numFmtId="0" fontId="0" fillId="4" borderId="16" xfId="0" applyFill="1" applyBorder="1">
      <alignment vertical="center"/>
    </xf>
    <xf numFmtId="38" fontId="18" fillId="0" borderId="60" xfId="1" applyFont="1" applyFill="1" applyBorder="1" applyAlignment="1" applyProtection="1">
      <alignment vertical="center" shrinkToFit="1"/>
      <protection locked="0"/>
    </xf>
    <xf numFmtId="38" fontId="18" fillId="0" borderId="61" xfId="1" applyFont="1" applyFill="1" applyBorder="1" applyAlignment="1" applyProtection="1">
      <alignment vertical="center" shrinkToFit="1"/>
      <protection locked="0"/>
    </xf>
    <xf numFmtId="38" fontId="18" fillId="0" borderId="62" xfId="1" applyFont="1" applyFill="1" applyBorder="1" applyAlignment="1" applyProtection="1">
      <alignment vertical="center" shrinkToFit="1"/>
      <protection locked="0"/>
    </xf>
    <xf numFmtId="0" fontId="26" fillId="0" borderId="0" xfId="0" applyFont="1" applyFill="1" applyBorder="1" applyAlignment="1">
      <alignment horizontal="left" vertical="center" wrapText="1" indent="2"/>
    </xf>
    <xf numFmtId="0" fontId="26" fillId="0" borderId="0" xfId="0" applyFont="1" applyAlignment="1">
      <alignment vertical="center" wrapText="1"/>
    </xf>
    <xf numFmtId="0" fontId="69" fillId="0" borderId="0" xfId="0" applyFont="1">
      <alignment vertical="center"/>
    </xf>
    <xf numFmtId="0" fontId="69" fillId="0" borderId="0" xfId="0" applyFont="1" applyAlignment="1">
      <alignment vertical="center"/>
    </xf>
    <xf numFmtId="0" fontId="69" fillId="0" borderId="0" xfId="0" applyFont="1" applyFill="1">
      <alignment vertical="center"/>
    </xf>
    <xf numFmtId="0" fontId="7" fillId="0" borderId="0" xfId="0" applyFont="1" applyFill="1" applyProtection="1">
      <alignment vertical="center"/>
    </xf>
    <xf numFmtId="0" fontId="25" fillId="0" borderId="0" xfId="0" applyFont="1" applyAlignment="1" applyProtection="1">
      <alignment horizontal="left" vertical="center"/>
    </xf>
    <xf numFmtId="0" fontId="7" fillId="0" borderId="0" xfId="0" applyFont="1" applyAlignment="1" applyProtection="1">
      <alignment horizontal="left" vertical="center"/>
    </xf>
    <xf numFmtId="0" fontId="7" fillId="0" borderId="0" xfId="0" applyFont="1" applyProtection="1">
      <alignment vertical="center"/>
    </xf>
    <xf numFmtId="0" fontId="7" fillId="0" borderId="0" xfId="0" applyNumberFormat="1" applyFont="1" applyAlignment="1" applyProtection="1">
      <alignment horizontal="right" vertical="center"/>
    </xf>
    <xf numFmtId="0" fontId="4" fillId="0" borderId="0" xfId="0" applyNumberFormat="1" applyFont="1" applyAlignment="1" applyProtection="1">
      <alignment horizontal="right" vertical="center"/>
    </xf>
    <xf numFmtId="0" fontId="7" fillId="0" borderId="0" xfId="0" applyNumberFormat="1" applyFont="1" applyProtection="1">
      <alignment vertical="center"/>
    </xf>
    <xf numFmtId="0" fontId="7" fillId="0" borderId="0" xfId="0" applyFont="1" applyAlignment="1" applyProtection="1">
      <alignment horizontal="right" vertical="center"/>
    </xf>
    <xf numFmtId="0" fontId="7" fillId="0" borderId="0" xfId="0" applyFont="1" applyBorder="1" applyAlignment="1" applyProtection="1">
      <alignment horizontal="right" vertical="center"/>
    </xf>
    <xf numFmtId="0" fontId="7" fillId="0" borderId="0" xfId="0" applyFont="1" applyBorder="1" applyAlignment="1" applyProtection="1">
      <alignment horizontal="left" vertical="center"/>
    </xf>
    <xf numFmtId="0" fontId="4" fillId="0" borderId="0" xfId="0" applyNumberFormat="1" applyFont="1" applyBorder="1" applyAlignment="1" applyProtection="1">
      <alignment horizontal="right" vertical="center"/>
    </xf>
    <xf numFmtId="0" fontId="7" fillId="0" borderId="0" xfId="0" applyNumberFormat="1" applyFont="1" applyAlignment="1" applyProtection="1">
      <alignment horizontal="center" vertical="center"/>
    </xf>
    <xf numFmtId="0" fontId="19" fillId="0" borderId="0" xfId="0" applyFont="1" applyProtection="1">
      <alignment vertical="center"/>
    </xf>
    <xf numFmtId="0" fontId="2" fillId="0" borderId="0" xfId="0" applyFont="1" applyFill="1" applyProtection="1">
      <alignment vertical="center"/>
    </xf>
    <xf numFmtId="0" fontId="2" fillId="0" borderId="0" xfId="0" applyFont="1" applyProtection="1">
      <alignment vertical="center"/>
    </xf>
    <xf numFmtId="0" fontId="69" fillId="0" borderId="0" xfId="0" applyFont="1" applyBorder="1" applyAlignment="1" applyProtection="1">
      <alignment horizontal="center" vertical="center" wrapText="1"/>
    </xf>
    <xf numFmtId="0" fontId="0" fillId="0" borderId="0" xfId="0" applyProtection="1">
      <alignment vertical="center"/>
    </xf>
    <xf numFmtId="0" fontId="67" fillId="4" borderId="0" xfId="0" applyFont="1" applyFill="1" applyProtection="1">
      <alignment vertical="center"/>
    </xf>
    <xf numFmtId="0" fontId="4" fillId="0" borderId="0" xfId="0" applyNumberFormat="1" applyFont="1" applyBorder="1" applyAlignment="1" applyProtection="1">
      <alignment horizontal="right" vertical="center" wrapText="1"/>
    </xf>
    <xf numFmtId="0" fontId="2" fillId="0" borderId="0" xfId="0" applyNumberFormat="1" applyFont="1" applyAlignment="1" applyProtection="1">
      <alignment horizontal="right" vertical="center"/>
    </xf>
    <xf numFmtId="0" fontId="2" fillId="0" borderId="0" xfId="0" applyNumberFormat="1" applyFont="1" applyProtection="1">
      <alignment vertical="center"/>
    </xf>
    <xf numFmtId="0" fontId="3" fillId="0" borderId="0" xfId="0" applyNumberFormat="1" applyFont="1" applyProtection="1">
      <alignment vertical="center"/>
    </xf>
    <xf numFmtId="0" fontId="2"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11" fillId="0" borderId="0" xfId="0" applyFont="1" applyFill="1" applyProtection="1">
      <alignment vertical="center"/>
    </xf>
    <xf numFmtId="0" fontId="7" fillId="0" borderId="0" xfId="0" applyFont="1" applyBorder="1" applyAlignment="1" applyProtection="1">
      <alignment horizontal="left" vertical="center" wrapText="1"/>
    </xf>
    <xf numFmtId="0" fontId="7" fillId="0" borderId="0" xfId="0" applyNumberFormat="1" applyFont="1" applyBorder="1" applyAlignment="1" applyProtection="1">
      <alignment horizontal="right" vertical="center" wrapText="1"/>
    </xf>
    <xf numFmtId="0" fontId="7" fillId="0" borderId="0" xfId="0" applyFont="1" applyFill="1" applyBorder="1" applyAlignment="1" applyProtection="1">
      <alignment horizontal="right" vertical="center"/>
    </xf>
    <xf numFmtId="0" fontId="7" fillId="0" borderId="0" xfId="0" applyFont="1" applyAlignment="1" applyProtection="1">
      <alignment vertical="center"/>
    </xf>
    <xf numFmtId="0" fontId="23" fillId="0" borderId="0" xfId="0" applyFont="1" applyFill="1" applyProtection="1">
      <alignment vertical="center"/>
    </xf>
    <xf numFmtId="0" fontId="7" fillId="0" borderId="0" xfId="0" applyFont="1" applyFill="1" applyAlignment="1" applyProtection="1">
      <alignment horizontal="left" vertical="center"/>
    </xf>
    <xf numFmtId="0" fontId="7" fillId="0" borderId="0" xfId="0" applyFont="1" applyBorder="1" applyProtection="1">
      <alignment vertical="center"/>
    </xf>
    <xf numFmtId="0" fontId="47" fillId="0" borderId="0" xfId="0" applyNumberFormat="1" applyFont="1" applyFill="1" applyAlignment="1" applyProtection="1">
      <alignment horizontal="right" vertical="center"/>
    </xf>
    <xf numFmtId="0" fontId="18" fillId="0" borderId="0" xfId="0" applyFont="1" applyFill="1" applyProtection="1">
      <alignment vertical="center"/>
    </xf>
    <xf numFmtId="0" fontId="18" fillId="0" borderId="0" xfId="0" applyFont="1" applyFill="1" applyAlignment="1" applyProtection="1">
      <alignment horizontal="left" vertical="center"/>
    </xf>
    <xf numFmtId="0" fontId="7" fillId="0" borderId="0" xfId="0" applyFont="1" applyAlignment="1" applyProtection="1">
      <alignment horizontal="left" vertical="center" indent="1"/>
    </xf>
    <xf numFmtId="0" fontId="27" fillId="0" borderId="0" xfId="0" applyFont="1" applyFill="1" applyProtection="1">
      <alignment vertical="center"/>
    </xf>
    <xf numFmtId="0" fontId="18" fillId="0" borderId="0" xfId="0" applyFont="1" applyProtection="1">
      <alignment vertical="center"/>
    </xf>
    <xf numFmtId="0" fontId="18" fillId="0" borderId="0" xfId="0" applyFont="1" applyAlignment="1" applyProtection="1">
      <alignment horizontal="left" vertical="center"/>
    </xf>
    <xf numFmtId="0" fontId="7" fillId="0" borderId="0" xfId="0" applyFont="1" applyFill="1" applyBorder="1" applyProtection="1">
      <alignment vertical="center"/>
    </xf>
    <xf numFmtId="49" fontId="7" fillId="0" borderId="0" xfId="0" applyNumberFormat="1" applyFont="1" applyProtection="1">
      <alignment vertical="center"/>
    </xf>
    <xf numFmtId="0" fontId="7" fillId="0" borderId="15" xfId="0" applyFont="1" applyFill="1" applyBorder="1" applyAlignment="1" applyProtection="1">
      <alignment horizontal="left" vertical="center"/>
    </xf>
    <xf numFmtId="49" fontId="7" fillId="0" borderId="18" xfId="0" applyNumberFormat="1" applyFont="1" applyFill="1" applyBorder="1" applyAlignment="1" applyProtection="1">
      <alignment horizontal="right" vertical="center"/>
    </xf>
    <xf numFmtId="49" fontId="7" fillId="0" borderId="20" xfId="0" applyNumberFormat="1" applyFont="1" applyFill="1" applyBorder="1" applyAlignment="1" applyProtection="1">
      <alignment horizontal="left" vertical="center" wrapText="1"/>
    </xf>
    <xf numFmtId="49" fontId="4" fillId="0" borderId="0" xfId="0" applyNumberFormat="1" applyFont="1" applyBorder="1" applyAlignment="1" applyProtection="1">
      <alignment horizontal="right" vertical="center"/>
    </xf>
    <xf numFmtId="0" fontId="7" fillId="0" borderId="0" xfId="0" applyNumberFormat="1" applyFont="1" applyBorder="1" applyProtection="1">
      <alignment vertical="center"/>
    </xf>
    <xf numFmtId="0" fontId="7" fillId="0" borderId="31" xfId="0" applyFont="1" applyFill="1" applyBorder="1" applyAlignment="1" applyProtection="1">
      <alignment horizontal="left" vertical="center"/>
    </xf>
    <xf numFmtId="0" fontId="7" fillId="0" borderId="31" xfId="0" applyFont="1" applyFill="1" applyBorder="1" applyAlignment="1" applyProtection="1">
      <alignment vertical="center"/>
    </xf>
    <xf numFmtId="0" fontId="7" fillId="0" borderId="32" xfId="0" applyFont="1" applyFill="1" applyBorder="1" applyAlignment="1" applyProtection="1">
      <alignment vertical="center"/>
    </xf>
    <xf numFmtId="0" fontId="7" fillId="0" borderId="10" xfId="0" applyFont="1" applyFill="1" applyBorder="1" applyAlignment="1" applyProtection="1">
      <alignment horizontal="left" vertical="center"/>
    </xf>
    <xf numFmtId="0" fontId="7" fillId="0" borderId="10" xfId="0" applyFont="1" applyFill="1" applyBorder="1" applyAlignment="1" applyProtection="1">
      <alignment vertical="center"/>
    </xf>
    <xf numFmtId="0" fontId="7" fillId="0" borderId="22" xfId="0" applyFont="1" applyFill="1" applyBorder="1" applyAlignment="1" applyProtection="1">
      <alignment horizontal="left" vertical="center"/>
    </xf>
    <xf numFmtId="0" fontId="33" fillId="0" borderId="0" xfId="0" applyFont="1" applyFill="1" applyBorder="1" applyAlignment="1" applyProtection="1">
      <alignment horizontal="center" vertical="center"/>
    </xf>
    <xf numFmtId="176" fontId="18" fillId="0" borderId="0" xfId="0" applyNumberFormat="1" applyFont="1" applyFill="1" applyBorder="1" applyAlignment="1" applyProtection="1">
      <alignment horizontal="center" vertical="center" wrapText="1"/>
    </xf>
    <xf numFmtId="0" fontId="33" fillId="0" borderId="0" xfId="0" applyFont="1" applyFill="1" applyBorder="1" applyAlignment="1" applyProtection="1">
      <alignment horizontal="left" vertical="center" indent="1"/>
    </xf>
    <xf numFmtId="0" fontId="7" fillId="0" borderId="21" xfId="0" applyFont="1" applyFill="1" applyBorder="1" applyAlignment="1" applyProtection="1">
      <alignment horizontal="left" vertical="center" wrapText="1"/>
    </xf>
    <xf numFmtId="0" fontId="7" fillId="0" borderId="15" xfId="0" applyFont="1" applyFill="1" applyBorder="1" applyAlignment="1" applyProtection="1">
      <alignment horizontal="justify" vertical="center" wrapText="1"/>
    </xf>
    <xf numFmtId="0" fontId="72" fillId="0" borderId="15" xfId="0" applyFont="1" applyFill="1" applyBorder="1" applyAlignment="1" applyProtection="1">
      <alignment vertical="center"/>
    </xf>
    <xf numFmtId="0" fontId="7" fillId="0" borderId="15" xfId="0" applyFont="1" applyFill="1" applyBorder="1" applyAlignment="1" applyProtection="1">
      <alignment vertical="center"/>
    </xf>
    <xf numFmtId="0" fontId="7" fillId="0" borderId="12" xfId="0" applyFont="1" applyFill="1" applyBorder="1" applyAlignment="1" applyProtection="1">
      <alignment horizontal="justify" vertical="center" wrapText="1"/>
    </xf>
    <xf numFmtId="0" fontId="7" fillId="0" borderId="10" xfId="0" applyFont="1" applyFill="1" applyBorder="1" applyProtection="1">
      <alignment vertical="center"/>
    </xf>
    <xf numFmtId="0" fontId="7" fillId="0" borderId="10" xfId="0" applyFont="1" applyFill="1" applyBorder="1" applyAlignment="1" applyProtection="1">
      <alignment horizontal="left" vertical="center" wrapText="1"/>
    </xf>
    <xf numFmtId="0" fontId="7" fillId="0" borderId="10" xfId="0" applyFont="1" applyBorder="1" applyProtection="1">
      <alignment vertical="center"/>
    </xf>
    <xf numFmtId="0" fontId="7" fillId="0" borderId="22" xfId="0" applyFont="1" applyFill="1" applyBorder="1" applyAlignment="1" applyProtection="1">
      <alignment horizontal="left" vertical="center" wrapText="1"/>
    </xf>
    <xf numFmtId="0" fontId="33" fillId="0" borderId="23" xfId="0" applyFont="1" applyBorder="1" applyAlignment="1" applyProtection="1">
      <alignment horizontal="left" vertical="center" wrapText="1"/>
    </xf>
    <xf numFmtId="0" fontId="21" fillId="0" borderId="0" xfId="0" applyNumberFormat="1" applyFont="1" applyBorder="1" applyAlignment="1" applyProtection="1">
      <alignment horizontal="right" vertical="center"/>
    </xf>
    <xf numFmtId="0" fontId="33" fillId="0" borderId="37" xfId="0" applyFont="1" applyFill="1" applyBorder="1" applyAlignment="1" applyProtection="1">
      <alignment horizontal="left" vertical="center" wrapText="1"/>
    </xf>
    <xf numFmtId="0" fontId="7" fillId="0" borderId="28" xfId="0" applyFont="1" applyFill="1" applyBorder="1" applyAlignment="1" applyProtection="1">
      <alignment vertical="center"/>
    </xf>
    <xf numFmtId="0" fontId="7" fillId="0" borderId="0" xfId="0" applyNumberFormat="1" applyFont="1" applyAlignment="1" applyProtection="1">
      <alignment vertical="center"/>
    </xf>
    <xf numFmtId="0" fontId="7" fillId="0" borderId="15" xfId="0" applyFont="1" applyFill="1" applyBorder="1" applyProtection="1">
      <alignment vertical="center"/>
    </xf>
    <xf numFmtId="0" fontId="18" fillId="0" borderId="32" xfId="0" applyFont="1" applyFill="1" applyBorder="1" applyAlignment="1" applyProtection="1">
      <alignment horizontal="left" vertical="center" wrapText="1"/>
    </xf>
    <xf numFmtId="49" fontId="15" fillId="0" borderId="15" xfId="0" applyNumberFormat="1" applyFont="1" applyFill="1" applyBorder="1" applyAlignment="1" applyProtection="1">
      <alignment vertical="center" shrinkToFit="1"/>
    </xf>
    <xf numFmtId="0" fontId="7" fillId="0" borderId="15" xfId="0" applyFont="1" applyBorder="1" applyProtection="1">
      <alignment vertical="center"/>
    </xf>
    <xf numFmtId="0" fontId="7" fillId="0" borderId="12" xfId="0" applyFont="1" applyFill="1" applyBorder="1" applyProtection="1">
      <alignment vertical="center"/>
    </xf>
    <xf numFmtId="0" fontId="33" fillId="0" borderId="0" xfId="0" applyNumberFormat="1" applyFont="1" applyAlignment="1" applyProtection="1">
      <alignment horizontal="right" vertical="center"/>
    </xf>
    <xf numFmtId="0" fontId="33" fillId="0" borderId="0" xfId="0" applyNumberFormat="1" applyFont="1" applyAlignment="1" applyProtection="1">
      <alignment vertical="center" wrapText="1"/>
    </xf>
    <xf numFmtId="0" fontId="33" fillId="0" borderId="0" xfId="0" applyNumberFormat="1" applyFont="1" applyAlignment="1" applyProtection="1">
      <alignment vertical="center"/>
    </xf>
    <xf numFmtId="0" fontId="26" fillId="0" borderId="51" xfId="0" applyFont="1" applyFill="1" applyBorder="1" applyAlignment="1" applyProtection="1">
      <alignment horizontal="left" vertical="center"/>
    </xf>
    <xf numFmtId="0" fontId="26" fillId="0" borderId="40" xfId="0" applyFont="1" applyFill="1" applyBorder="1" applyAlignment="1" applyProtection="1">
      <alignment horizontal="left" vertical="center"/>
    </xf>
    <xf numFmtId="0" fontId="26" fillId="0" borderId="52" xfId="0" applyFont="1" applyFill="1" applyBorder="1" applyAlignment="1" applyProtection="1">
      <alignment horizontal="left" vertical="center"/>
    </xf>
    <xf numFmtId="0" fontId="7" fillId="0" borderId="0" xfId="0" applyFont="1" applyFill="1" applyBorder="1" applyAlignment="1" applyProtection="1">
      <alignment horizontal="justify" vertical="center" wrapText="1"/>
    </xf>
    <xf numFmtId="0" fontId="69" fillId="0" borderId="0" xfId="0" applyFont="1" applyBorder="1" applyProtection="1">
      <alignment vertical="center"/>
    </xf>
    <xf numFmtId="0" fontId="72" fillId="0" borderId="15" xfId="0" applyFont="1" applyFill="1" applyBorder="1" applyAlignment="1" applyProtection="1">
      <alignment horizontal="left" vertical="center" indent="1" readingOrder="1"/>
    </xf>
    <xf numFmtId="0" fontId="36" fillId="0" borderId="15" xfId="0" applyFont="1" applyFill="1" applyBorder="1" applyAlignment="1" applyProtection="1">
      <alignment horizontal="right" vertical="center"/>
    </xf>
    <xf numFmtId="0" fontId="7" fillId="0" borderId="15" xfId="0" applyFont="1" applyFill="1" applyBorder="1" applyAlignment="1" applyProtection="1">
      <alignment horizontal="right" vertical="center"/>
    </xf>
    <xf numFmtId="0" fontId="7" fillId="0" borderId="17" xfId="0" applyFont="1" applyFill="1" applyBorder="1" applyProtection="1">
      <alignment vertical="center"/>
    </xf>
    <xf numFmtId="0" fontId="7" fillId="0" borderId="27" xfId="0" applyFont="1" applyFill="1" applyBorder="1" applyAlignment="1" applyProtection="1">
      <alignment horizontal="justify" vertical="center" wrapText="1"/>
    </xf>
    <xf numFmtId="0" fontId="7" fillId="0" borderId="24" xfId="0" applyFont="1" applyFill="1" applyBorder="1" applyAlignment="1" applyProtection="1">
      <alignment vertical="center"/>
    </xf>
    <xf numFmtId="0" fontId="7" fillId="0" borderId="24" xfId="0" applyFont="1" applyFill="1" applyBorder="1" applyAlignment="1" applyProtection="1">
      <alignment horizontal="justify" vertical="center" readingOrder="1"/>
    </xf>
    <xf numFmtId="0" fontId="18" fillId="0" borderId="24" xfId="0" applyFont="1" applyFill="1" applyBorder="1" applyProtection="1">
      <alignment vertical="center"/>
    </xf>
    <xf numFmtId="0" fontId="7" fillId="0" borderId="24" xfId="0" applyFont="1" applyFill="1" applyBorder="1" applyProtection="1">
      <alignment vertical="center"/>
    </xf>
    <xf numFmtId="0" fontId="7" fillId="0" borderId="25" xfId="0" applyFont="1" applyFill="1" applyBorder="1" applyProtection="1">
      <alignment vertical="center"/>
    </xf>
    <xf numFmtId="0" fontId="7" fillId="0" borderId="10" xfId="0" applyFont="1" applyFill="1" applyBorder="1" applyAlignment="1" applyProtection="1">
      <alignment horizontal="justify" vertical="center" readingOrder="1"/>
    </xf>
    <xf numFmtId="0" fontId="18" fillId="0" borderId="10" xfId="0" applyFont="1" applyFill="1" applyBorder="1" applyProtection="1">
      <alignment vertical="center"/>
    </xf>
    <xf numFmtId="0" fontId="7" fillId="0" borderId="22" xfId="0" applyFont="1" applyFill="1" applyBorder="1" applyProtection="1">
      <alignment vertical="center"/>
    </xf>
    <xf numFmtId="0" fontId="26" fillId="0" borderId="0" xfId="0" applyFont="1" applyProtection="1">
      <alignment vertical="center"/>
    </xf>
    <xf numFmtId="0" fontId="2" fillId="0" borderId="0" xfId="0" applyFont="1" applyAlignment="1" applyProtection="1">
      <alignment horizontal="left" vertical="center"/>
    </xf>
    <xf numFmtId="176" fontId="18" fillId="0" borderId="47" xfId="0" applyNumberFormat="1" applyFont="1" applyFill="1" applyBorder="1" applyAlignment="1" applyProtection="1">
      <alignment horizontal="right" vertical="center" shrinkToFit="1"/>
      <protection locked="0"/>
    </xf>
    <xf numFmtId="176" fontId="18" fillId="0" borderId="33" xfId="0" applyNumberFormat="1" applyFont="1" applyBorder="1" applyAlignment="1" applyProtection="1">
      <alignment horizontal="right" vertical="center" shrinkToFit="1"/>
      <protection locked="0"/>
    </xf>
    <xf numFmtId="176" fontId="18" fillId="0" borderId="48" xfId="0" applyNumberFormat="1" applyFont="1" applyFill="1" applyBorder="1" applyAlignment="1" applyProtection="1">
      <alignment horizontal="right" vertical="center" shrinkToFit="1"/>
      <protection locked="0"/>
    </xf>
    <xf numFmtId="176" fontId="18" fillId="0" borderId="49" xfId="0" applyNumberFormat="1" applyFont="1" applyFill="1" applyBorder="1" applyAlignment="1" applyProtection="1">
      <alignment horizontal="right" vertical="center" shrinkToFit="1"/>
      <protection locked="0"/>
    </xf>
    <xf numFmtId="176" fontId="18" fillId="0" borderId="50" xfId="0" applyNumberFormat="1" applyFont="1" applyFill="1" applyBorder="1" applyAlignment="1" applyProtection="1">
      <alignment horizontal="right" vertical="center" shrinkToFit="1"/>
      <protection locked="0"/>
    </xf>
    <xf numFmtId="0" fontId="7" fillId="0" borderId="0" xfId="0" applyFont="1" applyAlignment="1" applyProtection="1">
      <alignment horizontal="left" vertical="center" indent="2"/>
    </xf>
    <xf numFmtId="38" fontId="18" fillId="0" borderId="26" xfId="1" applyFont="1" applyBorder="1" applyAlignment="1" applyProtection="1">
      <alignment horizontal="right" vertical="center" shrinkToFit="1"/>
      <protection locked="0"/>
    </xf>
    <xf numFmtId="38" fontId="18" fillId="0" borderId="23" xfId="1" applyFont="1" applyBorder="1" applyAlignment="1" applyProtection="1">
      <alignment horizontal="right" vertical="center" shrinkToFit="1"/>
      <protection locked="0"/>
    </xf>
    <xf numFmtId="38" fontId="18" fillId="0" borderId="14" xfId="1" applyFont="1" applyBorder="1" applyAlignment="1" applyProtection="1">
      <alignment horizontal="right" vertical="center" shrinkToFit="1"/>
      <protection locked="0"/>
    </xf>
    <xf numFmtId="176" fontId="18" fillId="0" borderId="56" xfId="0" applyNumberFormat="1" applyFont="1" applyFill="1" applyBorder="1" applyAlignment="1" applyProtection="1">
      <alignment horizontal="center" vertical="center" shrinkToFit="1"/>
      <protection locked="0"/>
    </xf>
    <xf numFmtId="176" fontId="18" fillId="0" borderId="57" xfId="0" applyNumberFormat="1" applyFont="1" applyFill="1" applyBorder="1" applyAlignment="1" applyProtection="1">
      <alignment horizontal="center" vertical="center" shrinkToFit="1"/>
      <protection locked="0"/>
    </xf>
    <xf numFmtId="176" fontId="18" fillId="0" borderId="33" xfId="0" applyNumberFormat="1" applyFont="1" applyFill="1" applyBorder="1" applyAlignment="1" applyProtection="1">
      <alignment horizontal="center" vertical="center" shrinkToFit="1"/>
      <protection locked="0"/>
    </xf>
    <xf numFmtId="176" fontId="18" fillId="0" borderId="58" xfId="0" applyNumberFormat="1" applyFont="1" applyFill="1" applyBorder="1" applyAlignment="1" applyProtection="1">
      <alignment horizontal="center" vertical="center" shrinkToFit="1"/>
      <protection locked="0"/>
    </xf>
    <xf numFmtId="176" fontId="18" fillId="0" borderId="41" xfId="0" applyNumberFormat="1" applyFont="1" applyFill="1" applyBorder="1" applyAlignment="1" applyProtection="1">
      <alignment horizontal="center" vertical="center" shrinkToFit="1"/>
      <protection locked="0"/>
    </xf>
    <xf numFmtId="176" fontId="18" fillId="0" borderId="59" xfId="0" applyNumberFormat="1" applyFont="1" applyFill="1" applyBorder="1" applyAlignment="1" applyProtection="1">
      <alignment horizontal="center" vertical="center" shrinkToFit="1"/>
      <protection locked="0"/>
    </xf>
    <xf numFmtId="0" fontId="18" fillId="0" borderId="0" xfId="0" applyFont="1" applyFill="1" applyBorder="1" applyAlignment="1" applyProtection="1">
      <alignment vertical="center" shrinkToFit="1"/>
      <protection locked="0"/>
    </xf>
    <xf numFmtId="0" fontId="18" fillId="0" borderId="0" xfId="0" applyFont="1" applyFill="1" applyBorder="1" applyAlignment="1" applyProtection="1">
      <alignment horizontal="left" vertical="center" shrinkToFit="1"/>
      <protection locked="0"/>
    </xf>
    <xf numFmtId="0" fontId="51" fillId="0" borderId="0" xfId="0" applyFont="1" applyFill="1">
      <alignment vertical="center"/>
    </xf>
    <xf numFmtId="0" fontId="51" fillId="0" borderId="0" xfId="0" applyFont="1" applyBorder="1">
      <alignment vertical="center"/>
    </xf>
    <xf numFmtId="0" fontId="51" fillId="0" borderId="0" xfId="0" applyFont="1">
      <alignment vertical="center"/>
    </xf>
    <xf numFmtId="0" fontId="70" fillId="0" borderId="0" xfId="0" applyFont="1" applyAlignment="1">
      <alignment vertical="center"/>
    </xf>
    <xf numFmtId="0" fontId="51" fillId="0" borderId="0" xfId="0" applyFont="1" applyAlignment="1">
      <alignment vertical="center"/>
    </xf>
    <xf numFmtId="0" fontId="70" fillId="0" borderId="0" xfId="0" applyFont="1" applyAlignment="1">
      <alignment horizontal="left" vertical="center"/>
    </xf>
    <xf numFmtId="0" fontId="69" fillId="0" borderId="0" xfId="0" applyFont="1" applyBorder="1" applyAlignment="1">
      <alignment vertical="center"/>
    </xf>
    <xf numFmtId="0" fontId="69" fillId="0" borderId="0" xfId="0" applyFont="1" applyBorder="1" applyAlignment="1">
      <alignment vertical="top" wrapText="1" shrinkToFit="1"/>
    </xf>
    <xf numFmtId="0" fontId="69" fillId="0" borderId="0" xfId="0" applyFont="1" applyFill="1" applyBorder="1" applyAlignment="1">
      <alignment vertical="center"/>
    </xf>
    <xf numFmtId="0" fontId="69" fillId="0" borderId="0" xfId="0" applyFont="1" applyBorder="1" applyAlignment="1">
      <alignment vertical="center" wrapText="1"/>
    </xf>
    <xf numFmtId="0" fontId="69" fillId="0" borderId="0" xfId="0" applyFont="1" applyFill="1" applyBorder="1" applyAlignment="1">
      <alignment vertical="top" wrapText="1" shrinkToFit="1"/>
    </xf>
    <xf numFmtId="0" fontId="70" fillId="0" borderId="0" xfId="0" applyFont="1">
      <alignment vertical="center"/>
    </xf>
    <xf numFmtId="0" fontId="19" fillId="0" borderId="0" xfId="0" applyFont="1" applyAlignment="1" applyProtection="1">
      <alignment horizontal="right" vertical="center"/>
    </xf>
    <xf numFmtId="0" fontId="73" fillId="0" borderId="0" xfId="0" applyFont="1">
      <alignment vertical="center"/>
    </xf>
    <xf numFmtId="176" fontId="3" fillId="0" borderId="16" xfId="0" applyNumberFormat="1" applyFont="1" applyBorder="1">
      <alignment vertical="center"/>
    </xf>
    <xf numFmtId="177" fontId="7" fillId="0" borderId="1" xfId="0" applyNumberFormat="1" applyFont="1" applyFill="1" applyBorder="1" applyAlignment="1" applyProtection="1">
      <alignment vertical="center"/>
      <protection locked="0"/>
    </xf>
    <xf numFmtId="0" fontId="13" fillId="5" borderId="0" xfId="0" applyFont="1" applyFill="1" applyAlignment="1">
      <alignment horizontal="left" vertical="center"/>
    </xf>
    <xf numFmtId="0" fontId="38" fillId="5" borderId="0" xfId="0" applyFont="1" applyFill="1" applyAlignment="1">
      <alignment horizontal="left" vertical="center"/>
    </xf>
    <xf numFmtId="0" fontId="51" fillId="0" borderId="0" xfId="0" applyFont="1" applyBorder="1" applyAlignment="1">
      <alignment horizontal="right" vertical="center"/>
    </xf>
    <xf numFmtId="0" fontId="69" fillId="0" borderId="63" xfId="0" applyFont="1" applyFill="1" applyBorder="1" applyAlignment="1" applyProtection="1">
      <alignment horizontal="center" vertical="center" wrapText="1"/>
    </xf>
    <xf numFmtId="0" fontId="26" fillId="0" borderId="13" xfId="0" applyFont="1" applyFill="1" applyBorder="1" applyAlignment="1" applyProtection="1">
      <alignment horizontal="center" vertical="center" wrapText="1"/>
    </xf>
    <xf numFmtId="0" fontId="17" fillId="0" borderId="68" xfId="0" applyFont="1" applyFill="1" applyBorder="1" applyAlignment="1" applyProtection="1">
      <alignment vertical="center" wrapText="1"/>
    </xf>
    <xf numFmtId="0" fontId="7" fillId="0" borderId="71" xfId="0" applyFont="1" applyBorder="1" applyAlignment="1" applyProtection="1">
      <alignment horizontal="center" vertical="center" wrapText="1"/>
    </xf>
    <xf numFmtId="0" fontId="69" fillId="0" borderId="72" xfId="0" applyFont="1" applyBorder="1" applyAlignment="1" applyProtection="1">
      <alignment horizontal="center" vertical="center" wrapText="1"/>
    </xf>
    <xf numFmtId="0" fontId="10" fillId="0" borderId="0" xfId="0" applyFont="1" applyAlignment="1" applyProtection="1">
      <alignment horizontal="left" vertical="center"/>
    </xf>
    <xf numFmtId="0" fontId="10" fillId="0" borderId="0" xfId="0" applyFont="1" applyBorder="1" applyProtection="1">
      <alignment vertical="center"/>
    </xf>
    <xf numFmtId="0" fontId="10" fillId="0" borderId="0" xfId="0" applyFont="1" applyFill="1" applyProtection="1">
      <alignment vertical="center"/>
    </xf>
    <xf numFmtId="0" fontId="2" fillId="0" borderId="34" xfId="0" applyFont="1" applyBorder="1" applyAlignment="1">
      <alignment horizontal="center" vertical="center"/>
    </xf>
    <xf numFmtId="0" fontId="65" fillId="0" borderId="5" xfId="0" applyFont="1" applyFill="1" applyBorder="1" applyAlignment="1" applyProtection="1">
      <alignment horizontal="left" vertical="top" wrapText="1" shrinkToFit="1"/>
      <protection locked="0"/>
    </xf>
    <xf numFmtId="0" fontId="65" fillId="0" borderId="6" xfId="0" applyFont="1" applyFill="1" applyBorder="1" applyAlignment="1" applyProtection="1">
      <alignment horizontal="left" vertical="top" wrapText="1" shrinkToFit="1"/>
      <protection locked="0"/>
    </xf>
    <xf numFmtId="0" fontId="65" fillId="0" borderId="7" xfId="0" applyFont="1" applyFill="1" applyBorder="1" applyAlignment="1" applyProtection="1">
      <alignment horizontal="left" vertical="top" wrapText="1" shrinkToFit="1"/>
      <protection locked="0"/>
    </xf>
    <xf numFmtId="0" fontId="65" fillId="0" borderId="9" xfId="0" applyFont="1" applyFill="1" applyBorder="1" applyAlignment="1" applyProtection="1">
      <alignment horizontal="left" vertical="top" wrapText="1" shrinkToFit="1"/>
      <protection locked="0"/>
    </xf>
    <xf numFmtId="0" fontId="65" fillId="0" borderId="0" xfId="0" applyFont="1" applyFill="1" applyBorder="1" applyAlignment="1" applyProtection="1">
      <alignment horizontal="left" vertical="top" wrapText="1" shrinkToFit="1"/>
      <protection locked="0"/>
    </xf>
    <xf numFmtId="0" fontId="65" fillId="0" borderId="4" xfId="0" applyFont="1" applyFill="1" applyBorder="1" applyAlignment="1" applyProtection="1">
      <alignment horizontal="left" vertical="top" wrapText="1" shrinkToFit="1"/>
      <protection locked="0"/>
    </xf>
    <xf numFmtId="0" fontId="65" fillId="0" borderId="8" xfId="0" applyFont="1" applyFill="1" applyBorder="1" applyAlignment="1" applyProtection="1">
      <alignment horizontal="left" vertical="top" wrapText="1" shrinkToFit="1"/>
      <protection locked="0"/>
    </xf>
    <xf numFmtId="0" fontId="65" fillId="0" borderId="3" xfId="0" applyFont="1" applyFill="1" applyBorder="1" applyAlignment="1" applyProtection="1">
      <alignment horizontal="left" vertical="top" wrapText="1" shrinkToFit="1"/>
      <protection locked="0"/>
    </xf>
    <xf numFmtId="0" fontId="65" fillId="0" borderId="2" xfId="0" applyFont="1" applyFill="1" applyBorder="1" applyAlignment="1" applyProtection="1">
      <alignment horizontal="left" vertical="top" wrapText="1" shrinkToFit="1"/>
      <protection locked="0"/>
    </xf>
    <xf numFmtId="0" fontId="18" fillId="0" borderId="5" xfId="0" applyFont="1" applyFill="1" applyBorder="1" applyAlignment="1" applyProtection="1">
      <alignment horizontal="left" vertical="top" wrapText="1" shrinkToFit="1"/>
      <protection locked="0"/>
    </xf>
    <xf numFmtId="0" fontId="18" fillId="0" borderId="6" xfId="0" applyFont="1" applyFill="1" applyBorder="1" applyAlignment="1" applyProtection="1">
      <alignment horizontal="left" vertical="top" wrapText="1" shrinkToFit="1"/>
      <protection locked="0"/>
    </xf>
    <xf numFmtId="0" fontId="18" fillId="0" borderId="7" xfId="0" applyFont="1" applyFill="1" applyBorder="1" applyAlignment="1" applyProtection="1">
      <alignment horizontal="left" vertical="top" wrapText="1" shrinkToFit="1"/>
      <protection locked="0"/>
    </xf>
    <xf numFmtId="0" fontId="18" fillId="0" borderId="9" xfId="0" applyFont="1" applyFill="1" applyBorder="1" applyAlignment="1" applyProtection="1">
      <alignment horizontal="left" vertical="top" wrapText="1" shrinkToFit="1"/>
      <protection locked="0"/>
    </xf>
    <xf numFmtId="0" fontId="18" fillId="0" borderId="0" xfId="0" applyFont="1" applyFill="1" applyBorder="1" applyAlignment="1" applyProtection="1">
      <alignment horizontal="left" vertical="top" wrapText="1" shrinkToFit="1"/>
      <protection locked="0"/>
    </xf>
    <xf numFmtId="0" fontId="18" fillId="0" borderId="4" xfId="0" applyFont="1" applyFill="1" applyBorder="1" applyAlignment="1" applyProtection="1">
      <alignment horizontal="left" vertical="top" wrapText="1" shrinkToFit="1"/>
      <protection locked="0"/>
    </xf>
    <xf numFmtId="0" fontId="18" fillId="0" borderId="8" xfId="0" applyFont="1" applyFill="1" applyBorder="1" applyAlignment="1" applyProtection="1">
      <alignment horizontal="left" vertical="top" wrapText="1" shrinkToFit="1"/>
      <protection locked="0"/>
    </xf>
    <xf numFmtId="0" fontId="18" fillId="0" borderId="3" xfId="0" applyFont="1" applyFill="1" applyBorder="1" applyAlignment="1" applyProtection="1">
      <alignment horizontal="left" vertical="top" wrapText="1" shrinkToFit="1"/>
      <protection locked="0"/>
    </xf>
    <xf numFmtId="0" fontId="18" fillId="0" borderId="2" xfId="0" applyFont="1" applyFill="1" applyBorder="1" applyAlignment="1" applyProtection="1">
      <alignment horizontal="left" vertical="top" wrapText="1" shrinkToFit="1"/>
      <protection locked="0"/>
    </xf>
    <xf numFmtId="0" fontId="39" fillId="0" borderId="0" xfId="0" applyFont="1" applyAlignment="1">
      <alignment horizontal="center" vertical="center"/>
    </xf>
    <xf numFmtId="0" fontId="7" fillId="0" borderId="10" xfId="0" applyFont="1" applyFill="1" applyBorder="1" applyAlignment="1" applyProtection="1">
      <alignment horizontal="left" vertical="center"/>
      <protection locked="0"/>
    </xf>
    <xf numFmtId="0" fontId="7" fillId="0" borderId="15" xfId="0" applyFont="1" applyFill="1" applyBorder="1" applyAlignment="1" applyProtection="1">
      <alignment horizontal="left" vertical="center"/>
      <protection locked="0"/>
    </xf>
    <xf numFmtId="0" fontId="7" fillId="0" borderId="10" xfId="0" applyFont="1" applyFill="1" applyBorder="1" applyAlignment="1">
      <alignment horizontal="left" vertical="center"/>
    </xf>
    <xf numFmtId="0" fontId="65" fillId="0" borderId="5" xfId="0" applyFont="1" applyFill="1" applyBorder="1" applyAlignment="1" applyProtection="1">
      <alignment horizontal="left" vertical="top" wrapText="1"/>
      <protection locked="0"/>
    </xf>
    <xf numFmtId="0" fontId="65" fillId="0" borderId="6" xfId="0" applyFont="1" applyFill="1" applyBorder="1" applyAlignment="1" applyProtection="1">
      <alignment horizontal="left" vertical="top" wrapText="1"/>
      <protection locked="0"/>
    </xf>
    <xf numFmtId="0" fontId="65" fillId="0" borderId="7" xfId="0" applyFont="1" applyFill="1" applyBorder="1" applyAlignment="1" applyProtection="1">
      <alignment horizontal="left" vertical="top" wrapText="1"/>
      <protection locked="0"/>
    </xf>
    <xf numFmtId="0" fontId="65" fillId="0" borderId="9" xfId="0" applyFont="1" applyFill="1" applyBorder="1" applyAlignment="1" applyProtection="1">
      <alignment horizontal="left" vertical="top" wrapText="1"/>
      <protection locked="0"/>
    </xf>
    <xf numFmtId="0" fontId="65" fillId="0" borderId="0" xfId="0" applyFont="1" applyFill="1" applyBorder="1" applyAlignment="1" applyProtection="1">
      <alignment horizontal="left" vertical="top" wrapText="1"/>
      <protection locked="0"/>
    </xf>
    <xf numFmtId="0" fontId="65" fillId="0" borderId="4" xfId="0" applyFont="1" applyFill="1" applyBorder="1" applyAlignment="1" applyProtection="1">
      <alignment horizontal="left" vertical="top" wrapText="1"/>
      <protection locked="0"/>
    </xf>
    <xf numFmtId="0" fontId="65" fillId="0" borderId="8" xfId="0" applyFont="1" applyFill="1" applyBorder="1" applyAlignment="1" applyProtection="1">
      <alignment horizontal="left" vertical="top" wrapText="1"/>
      <protection locked="0"/>
    </xf>
    <xf numFmtId="0" fontId="65" fillId="0" borderId="3" xfId="0" applyFont="1" applyFill="1" applyBorder="1" applyAlignment="1" applyProtection="1">
      <alignment horizontal="left" vertical="top" wrapText="1"/>
      <protection locked="0"/>
    </xf>
    <xf numFmtId="0" fontId="65" fillId="0" borderId="2" xfId="0" applyFont="1" applyFill="1" applyBorder="1" applyAlignment="1" applyProtection="1">
      <alignment horizontal="left" vertical="top" wrapText="1"/>
      <protection locked="0"/>
    </xf>
    <xf numFmtId="0" fontId="18" fillId="0" borderId="5" xfId="0" applyFont="1" applyFill="1" applyBorder="1" applyAlignment="1" applyProtection="1">
      <alignment horizontal="left" vertical="top" wrapText="1"/>
      <protection locked="0"/>
    </xf>
    <xf numFmtId="0" fontId="18" fillId="0" borderId="6" xfId="0" applyFont="1" applyFill="1" applyBorder="1" applyAlignment="1" applyProtection="1">
      <alignment horizontal="left" vertical="top" wrapText="1"/>
      <protection locked="0"/>
    </xf>
    <xf numFmtId="0" fontId="18" fillId="0" borderId="7" xfId="0" applyFont="1" applyFill="1" applyBorder="1" applyAlignment="1" applyProtection="1">
      <alignment horizontal="left" vertical="top" wrapText="1"/>
      <protection locked="0"/>
    </xf>
    <xf numFmtId="0" fontId="18" fillId="0" borderId="9" xfId="0" applyFont="1" applyFill="1" applyBorder="1" applyAlignment="1" applyProtection="1">
      <alignment horizontal="left" vertical="top" wrapText="1"/>
      <protection locked="0"/>
    </xf>
    <xf numFmtId="0" fontId="18" fillId="0" borderId="0" xfId="0" applyFont="1" applyFill="1" applyBorder="1" applyAlignment="1" applyProtection="1">
      <alignment horizontal="left" vertical="top" wrapText="1"/>
      <protection locked="0"/>
    </xf>
    <xf numFmtId="0" fontId="18" fillId="0" borderId="4" xfId="0" applyFont="1" applyFill="1" applyBorder="1" applyAlignment="1" applyProtection="1">
      <alignment horizontal="left" vertical="top" wrapText="1"/>
      <protection locked="0"/>
    </xf>
    <xf numFmtId="0" fontId="18" fillId="0" borderId="8" xfId="0" applyFont="1" applyFill="1" applyBorder="1" applyAlignment="1" applyProtection="1">
      <alignment horizontal="left" vertical="top" wrapText="1"/>
      <protection locked="0"/>
    </xf>
    <xf numFmtId="0" fontId="18" fillId="0" borderId="3" xfId="0" applyFont="1" applyFill="1" applyBorder="1" applyAlignment="1" applyProtection="1">
      <alignment horizontal="left" vertical="top" wrapText="1"/>
      <protection locked="0"/>
    </xf>
    <xf numFmtId="0" fontId="18" fillId="0" borderId="2" xfId="0" applyFont="1" applyFill="1" applyBorder="1" applyAlignment="1" applyProtection="1">
      <alignment horizontal="left" vertical="top" wrapText="1"/>
      <protection locked="0"/>
    </xf>
    <xf numFmtId="0" fontId="7" fillId="0" borderId="5" xfId="0" applyFont="1" applyFill="1" applyBorder="1" applyAlignment="1" applyProtection="1">
      <alignment horizontal="left" vertical="top" wrapText="1"/>
      <protection locked="0"/>
    </xf>
    <xf numFmtId="0" fontId="7" fillId="0" borderId="6" xfId="0" applyFont="1" applyFill="1" applyBorder="1" applyAlignment="1" applyProtection="1">
      <alignment horizontal="left" vertical="top" wrapText="1"/>
      <protection locked="0"/>
    </xf>
    <xf numFmtId="0" fontId="7" fillId="0" borderId="7"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0" fontId="7" fillId="0" borderId="0" xfId="0" applyFont="1" applyFill="1" applyBorder="1" applyAlignment="1" applyProtection="1">
      <alignment horizontal="left" vertical="top" wrapText="1"/>
      <protection locked="0"/>
    </xf>
    <xf numFmtId="0" fontId="7" fillId="0" borderId="4" xfId="0" applyFont="1" applyFill="1" applyBorder="1" applyAlignment="1" applyProtection="1">
      <alignment horizontal="left" vertical="top" wrapText="1"/>
      <protection locked="0"/>
    </xf>
    <xf numFmtId="0" fontId="7" fillId="0" borderId="8" xfId="0" applyFont="1" applyFill="1" applyBorder="1" applyAlignment="1" applyProtection="1">
      <alignment horizontal="left" vertical="top" wrapText="1"/>
      <protection locked="0"/>
    </xf>
    <xf numFmtId="0" fontId="7" fillId="0" borderId="3" xfId="0" applyFont="1" applyFill="1" applyBorder="1" applyAlignment="1" applyProtection="1">
      <alignment horizontal="left" vertical="top" wrapText="1"/>
      <protection locked="0"/>
    </xf>
    <xf numFmtId="0" fontId="7" fillId="0" borderId="2" xfId="0" applyFont="1" applyFill="1" applyBorder="1" applyAlignment="1" applyProtection="1">
      <alignment horizontal="left" vertical="top" wrapText="1"/>
      <protection locked="0"/>
    </xf>
    <xf numFmtId="0" fontId="65" fillId="0" borderId="5" xfId="0" applyFont="1" applyBorder="1" applyAlignment="1" applyProtection="1">
      <alignment horizontal="left" vertical="top" wrapText="1"/>
      <protection locked="0"/>
    </xf>
    <xf numFmtId="0" fontId="65" fillId="0" borderId="6" xfId="0" applyFont="1" applyBorder="1" applyAlignment="1" applyProtection="1">
      <alignment horizontal="left" vertical="top" wrapText="1"/>
      <protection locked="0"/>
    </xf>
    <xf numFmtId="0" fontId="65" fillId="0" borderId="7" xfId="0" applyFont="1" applyBorder="1" applyAlignment="1" applyProtection="1">
      <alignment horizontal="left" vertical="top" wrapText="1"/>
      <protection locked="0"/>
    </xf>
    <xf numFmtId="0" fontId="65" fillId="0" borderId="9" xfId="0" applyFont="1" applyBorder="1" applyAlignment="1" applyProtection="1">
      <alignment horizontal="left" vertical="top" wrapText="1"/>
      <protection locked="0"/>
    </xf>
    <xf numFmtId="0" fontId="65" fillId="0" borderId="0" xfId="0" applyFont="1" applyBorder="1" applyAlignment="1" applyProtection="1">
      <alignment horizontal="left" vertical="top" wrapText="1"/>
      <protection locked="0"/>
    </xf>
    <xf numFmtId="0" fontId="65" fillId="0" borderId="4" xfId="0" applyFont="1" applyBorder="1" applyAlignment="1" applyProtection="1">
      <alignment horizontal="left" vertical="top" wrapText="1"/>
      <protection locked="0"/>
    </xf>
    <xf numFmtId="0" fontId="65" fillId="0" borderId="8" xfId="0" applyFont="1" applyBorder="1" applyAlignment="1" applyProtection="1">
      <alignment horizontal="left" vertical="top" wrapText="1"/>
      <protection locked="0"/>
    </xf>
    <xf numFmtId="0" fontId="65" fillId="0" borderId="3" xfId="0" applyFont="1" applyBorder="1" applyAlignment="1" applyProtection="1">
      <alignment horizontal="left" vertical="top" wrapText="1"/>
      <protection locked="0"/>
    </xf>
    <xf numFmtId="0" fontId="65" fillId="0" borderId="2" xfId="0" applyFont="1" applyBorder="1" applyAlignment="1" applyProtection="1">
      <alignment horizontal="left" vertical="top" wrapText="1"/>
      <protection locked="0"/>
    </xf>
    <xf numFmtId="0" fontId="10" fillId="0" borderId="0" xfId="0" applyFont="1" applyFill="1" applyAlignment="1">
      <alignment horizontal="center" vertical="center"/>
    </xf>
    <xf numFmtId="0" fontId="26" fillId="0" borderId="11"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12" xfId="0" applyFont="1" applyBorder="1" applyAlignment="1" applyProtection="1">
      <alignment horizontal="left" vertical="center" wrapText="1"/>
    </xf>
    <xf numFmtId="0" fontId="24" fillId="0" borderId="11" xfId="0" applyFont="1" applyBorder="1" applyAlignment="1" applyProtection="1">
      <alignment horizontal="left" vertical="center" wrapText="1"/>
    </xf>
    <xf numFmtId="0" fontId="24" fillId="0" borderId="15" xfId="0" applyFont="1" applyBorder="1" applyAlignment="1" applyProtection="1">
      <alignment horizontal="left" vertical="center" wrapText="1"/>
    </xf>
    <xf numFmtId="0" fontId="24" fillId="0" borderId="12" xfId="0" applyFont="1" applyBorder="1" applyAlignment="1" applyProtection="1">
      <alignment horizontal="left" vertical="center" wrapText="1"/>
    </xf>
    <xf numFmtId="38" fontId="18" fillId="0" borderId="11" xfId="1" applyFont="1" applyFill="1" applyBorder="1" applyAlignment="1" applyProtection="1">
      <alignment horizontal="center" vertical="center" shrinkToFit="1"/>
      <protection locked="0"/>
    </xf>
    <xf numFmtId="38" fontId="18" fillId="0" borderId="15" xfId="1" applyFont="1" applyFill="1" applyBorder="1" applyAlignment="1" applyProtection="1">
      <alignment horizontal="center" vertical="center" shrinkToFit="1"/>
      <protection locked="0"/>
    </xf>
    <xf numFmtId="0" fontId="24" fillId="0" borderId="13" xfId="0" applyFont="1" applyBorder="1" applyAlignment="1" applyProtection="1">
      <alignment horizontal="left" vertical="center" wrapText="1"/>
    </xf>
    <xf numFmtId="0" fontId="24" fillId="0" borderId="18" xfId="0" applyFont="1" applyBorder="1" applyAlignment="1" applyProtection="1">
      <alignment horizontal="left" vertical="center" wrapText="1"/>
    </xf>
    <xf numFmtId="0" fontId="24" fillId="0" borderId="20" xfId="0" applyFont="1" applyBorder="1" applyAlignment="1" applyProtection="1">
      <alignment horizontal="left" vertical="center" wrapText="1"/>
    </xf>
    <xf numFmtId="0" fontId="24" fillId="0" borderId="16" xfId="0" applyFont="1" applyBorder="1" applyAlignment="1" applyProtection="1">
      <alignment horizontal="left" vertical="center" wrapText="1"/>
    </xf>
    <xf numFmtId="0" fontId="24" fillId="0" borderId="0" xfId="0" applyFont="1" applyBorder="1" applyAlignment="1" applyProtection="1">
      <alignment horizontal="left" vertical="center" wrapText="1"/>
    </xf>
    <xf numFmtId="0" fontId="24" fillId="0" borderId="21" xfId="0" applyFont="1" applyBorder="1" applyAlignment="1" applyProtection="1">
      <alignment horizontal="left" vertical="center" wrapText="1"/>
    </xf>
    <xf numFmtId="0" fontId="24" fillId="0" borderId="14" xfId="0" applyFont="1" applyBorder="1" applyAlignment="1" applyProtection="1">
      <alignment horizontal="left" vertical="center" wrapText="1"/>
    </xf>
    <xf numFmtId="0" fontId="24" fillId="0" borderId="10" xfId="0" applyFont="1" applyBorder="1" applyAlignment="1" applyProtection="1">
      <alignment horizontal="left" vertical="center" wrapText="1"/>
    </xf>
    <xf numFmtId="0" fontId="24" fillId="0" borderId="22" xfId="0" applyFont="1" applyBorder="1" applyAlignment="1" applyProtection="1">
      <alignment horizontal="left" vertical="center" wrapText="1"/>
    </xf>
    <xf numFmtId="49" fontId="18" fillId="0" borderId="11" xfId="0" applyNumberFormat="1" applyFont="1" applyFill="1" applyBorder="1" applyAlignment="1" applyProtection="1">
      <alignment horizontal="left" vertical="center" shrinkToFit="1"/>
      <protection locked="0"/>
    </xf>
    <xf numFmtId="49" fontId="18" fillId="0" borderId="15" xfId="0" applyNumberFormat="1" applyFont="1" applyFill="1" applyBorder="1" applyAlignment="1" applyProtection="1">
      <alignment horizontal="left" vertical="center" shrinkToFit="1"/>
      <protection locked="0"/>
    </xf>
    <xf numFmtId="49" fontId="18" fillId="0" borderId="29" xfId="0" applyNumberFormat="1" applyFont="1" applyFill="1" applyBorder="1" applyAlignment="1" applyProtection="1">
      <alignment horizontal="left" vertical="center" shrinkToFit="1"/>
      <protection locked="0"/>
    </xf>
    <xf numFmtId="0" fontId="7" fillId="0" borderId="10" xfId="0" applyFont="1" applyFill="1" applyBorder="1" applyAlignment="1" applyProtection="1">
      <alignment horizontal="left" vertical="center"/>
    </xf>
    <xf numFmtId="0" fontId="7" fillId="0" borderId="15" xfId="0" applyFont="1" applyFill="1" applyBorder="1" applyAlignment="1" applyProtection="1">
      <alignment horizontal="left" vertical="center"/>
    </xf>
    <xf numFmtId="49" fontId="18" fillId="0" borderId="35" xfId="0" applyNumberFormat="1" applyFont="1" applyFill="1" applyBorder="1" applyAlignment="1" applyProtection="1">
      <alignment horizontal="left" vertical="center" shrinkToFit="1"/>
      <protection locked="0"/>
    </xf>
    <xf numFmtId="49" fontId="18" fillId="0" borderId="36" xfId="0" applyNumberFormat="1" applyFont="1" applyFill="1" applyBorder="1" applyAlignment="1" applyProtection="1">
      <alignment horizontal="left" vertical="center" shrinkToFit="1"/>
      <protection locked="0"/>
    </xf>
    <xf numFmtId="49" fontId="18" fillId="0" borderId="12" xfId="0" applyNumberFormat="1" applyFont="1" applyFill="1" applyBorder="1" applyAlignment="1" applyProtection="1">
      <alignment horizontal="left" vertical="center" shrinkToFit="1"/>
      <protection locked="0"/>
    </xf>
    <xf numFmtId="0" fontId="18" fillId="0" borderId="15" xfId="0" applyFont="1" applyFill="1" applyBorder="1" applyAlignment="1" applyProtection="1">
      <alignment horizontal="left" vertical="center"/>
      <protection locked="0"/>
    </xf>
    <xf numFmtId="0" fontId="18" fillId="0" borderId="31" xfId="0" applyFont="1" applyFill="1" applyBorder="1" applyAlignment="1" applyProtection="1">
      <alignment horizontal="left" vertical="center" shrinkToFit="1"/>
      <protection locked="0"/>
    </xf>
    <xf numFmtId="0" fontId="18" fillId="0" borderId="19" xfId="0" applyFont="1" applyFill="1" applyBorder="1" applyAlignment="1" applyProtection="1">
      <alignment horizontal="left" vertical="center" shrinkToFit="1"/>
      <protection locked="0"/>
    </xf>
    <xf numFmtId="0" fontId="23" fillId="0" borderId="9" xfId="0" applyNumberFormat="1" applyFont="1" applyFill="1" applyBorder="1" applyAlignment="1" applyProtection="1">
      <alignment horizontal="center" vertical="center"/>
    </xf>
    <xf numFmtId="0" fontId="23" fillId="0" borderId="0" xfId="0" applyNumberFormat="1" applyFont="1" applyFill="1" applyBorder="1" applyAlignment="1" applyProtection="1">
      <alignment horizontal="center" vertical="center"/>
    </xf>
    <xf numFmtId="38" fontId="18" fillId="0" borderId="35" xfId="1" applyFont="1" applyFill="1" applyBorder="1" applyAlignment="1" applyProtection="1">
      <alignment horizontal="left" vertical="center" shrinkToFit="1"/>
      <protection locked="0"/>
    </xf>
    <xf numFmtId="38" fontId="18" fillId="0" borderId="36" xfId="1" applyFont="1" applyFill="1" applyBorder="1" applyAlignment="1" applyProtection="1">
      <alignment horizontal="left" vertical="center" shrinkToFit="1"/>
      <protection locked="0"/>
    </xf>
    <xf numFmtId="0" fontId="33" fillId="0" borderId="18" xfId="0" applyFont="1" applyFill="1" applyBorder="1" applyAlignment="1" applyProtection="1">
      <alignment horizontal="center" vertical="center" wrapText="1"/>
    </xf>
    <xf numFmtId="0" fontId="33" fillId="0" borderId="20" xfId="0" applyFont="1" applyFill="1" applyBorder="1" applyAlignment="1" applyProtection="1">
      <alignment horizontal="center" vertical="center" wrapText="1"/>
    </xf>
    <xf numFmtId="49" fontId="18" fillId="0" borderId="18" xfId="0" applyNumberFormat="1" applyFont="1" applyFill="1" applyBorder="1" applyAlignment="1" applyProtection="1">
      <alignment horizontal="left" vertical="center" shrinkToFit="1"/>
      <protection locked="0"/>
    </xf>
    <xf numFmtId="178" fontId="63" fillId="0" borderId="13" xfId="0" applyNumberFormat="1" applyFont="1" applyFill="1" applyBorder="1" applyAlignment="1" applyProtection="1">
      <alignment horizontal="center" vertical="center" shrinkToFit="1"/>
    </xf>
    <xf numFmtId="178" fontId="63" fillId="0" borderId="18" xfId="0" applyNumberFormat="1" applyFont="1" applyFill="1" applyBorder="1" applyAlignment="1" applyProtection="1">
      <alignment horizontal="center" vertical="center" shrinkToFit="1"/>
    </xf>
    <xf numFmtId="49" fontId="18" fillId="0" borderId="28" xfId="0" applyNumberFormat="1" applyFont="1" applyFill="1" applyBorder="1" applyAlignment="1" applyProtection="1">
      <alignment horizontal="left" vertical="center" shrinkToFit="1"/>
      <protection locked="0"/>
    </xf>
    <xf numFmtId="0" fontId="18" fillId="0" borderId="30" xfId="0" applyFont="1" applyFill="1" applyBorder="1" applyAlignment="1" applyProtection="1">
      <alignment horizontal="center" vertical="center" shrinkToFit="1"/>
      <protection locked="0"/>
    </xf>
    <xf numFmtId="0" fontId="18" fillId="0" borderId="31" xfId="0" applyFont="1" applyFill="1" applyBorder="1" applyAlignment="1" applyProtection="1">
      <alignment horizontal="center" vertical="center" shrinkToFit="1"/>
      <protection locked="0"/>
    </xf>
    <xf numFmtId="0" fontId="26" fillId="0" borderId="69" xfId="0" applyFont="1" applyFill="1" applyBorder="1" applyAlignment="1" applyProtection="1">
      <alignment horizontal="center" vertical="center" wrapText="1"/>
    </xf>
    <xf numFmtId="0" fontId="26" fillId="0" borderId="70" xfId="0" applyFont="1" applyFill="1" applyBorder="1" applyAlignment="1" applyProtection="1">
      <alignment horizontal="center" vertical="center" wrapText="1"/>
    </xf>
    <xf numFmtId="0" fontId="7" fillId="0" borderId="37" xfId="0" applyFont="1" applyFill="1" applyBorder="1" applyAlignment="1" applyProtection="1">
      <alignment horizontal="right" vertical="center" readingOrder="1"/>
    </xf>
    <xf numFmtId="0" fontId="7" fillId="0" borderId="19" xfId="0" applyFont="1" applyFill="1" applyBorder="1" applyAlignment="1" applyProtection="1">
      <alignment horizontal="right" vertical="center" readingOrder="1"/>
    </xf>
    <xf numFmtId="0" fontId="7" fillId="0" borderId="23" xfId="0" applyFont="1" applyFill="1" applyBorder="1" applyAlignment="1" applyProtection="1">
      <alignment horizontal="right" vertical="center" readingOrder="1"/>
    </xf>
    <xf numFmtId="0" fontId="7" fillId="0" borderId="24" xfId="0" applyFont="1" applyFill="1" applyBorder="1" applyAlignment="1" applyProtection="1">
      <alignment horizontal="right" vertical="center" readingOrder="1"/>
    </xf>
    <xf numFmtId="0" fontId="7" fillId="0" borderId="30" xfId="0" applyFont="1" applyFill="1" applyBorder="1" applyAlignment="1" applyProtection="1">
      <alignment horizontal="right" vertical="center" readingOrder="1"/>
    </xf>
    <xf numFmtId="0" fontId="7" fillId="0" borderId="31" xfId="0" applyFont="1" applyFill="1" applyBorder="1" applyAlignment="1" applyProtection="1">
      <alignment horizontal="right" vertical="center" readingOrder="1"/>
    </xf>
    <xf numFmtId="38" fontId="18" fillId="0" borderId="39" xfId="1" applyFont="1" applyFill="1" applyBorder="1" applyAlignment="1" applyProtection="1">
      <alignment horizontal="left" vertical="center" shrinkToFit="1"/>
      <protection locked="0"/>
    </xf>
    <xf numFmtId="38" fontId="18" fillId="0" borderId="42" xfId="1" applyFont="1" applyFill="1" applyBorder="1" applyAlignment="1" applyProtection="1">
      <alignment horizontal="left" vertical="center" shrinkToFit="1"/>
      <protection locked="0"/>
    </xf>
    <xf numFmtId="49" fontId="18" fillId="0" borderId="13" xfId="0" applyNumberFormat="1" applyFont="1" applyFill="1" applyBorder="1" applyAlignment="1" applyProtection="1">
      <alignment horizontal="left" vertical="center" wrapText="1"/>
      <protection locked="0"/>
    </xf>
    <xf numFmtId="49" fontId="18" fillId="0" borderId="18" xfId="0" applyNumberFormat="1" applyFont="1" applyFill="1" applyBorder="1" applyAlignment="1" applyProtection="1">
      <alignment horizontal="left" vertical="center" wrapText="1"/>
      <protection locked="0"/>
    </xf>
    <xf numFmtId="49" fontId="18" fillId="0" borderId="20" xfId="0" applyNumberFormat="1" applyFont="1" applyFill="1" applyBorder="1" applyAlignment="1" applyProtection="1">
      <alignment horizontal="left" vertical="center" wrapText="1"/>
      <protection locked="0"/>
    </xf>
    <xf numFmtId="49" fontId="18" fillId="0" borderId="16" xfId="0" applyNumberFormat="1" applyFont="1" applyFill="1" applyBorder="1" applyAlignment="1" applyProtection="1">
      <alignment horizontal="left" vertical="center" wrapText="1"/>
      <protection locked="0"/>
    </xf>
    <xf numFmtId="49" fontId="18" fillId="0" borderId="0" xfId="0" applyNumberFormat="1" applyFont="1" applyFill="1" applyBorder="1" applyAlignment="1" applyProtection="1">
      <alignment horizontal="left" vertical="center" wrapText="1"/>
      <protection locked="0"/>
    </xf>
    <xf numFmtId="49" fontId="18" fillId="0" borderId="21" xfId="0" applyNumberFormat="1" applyFont="1" applyFill="1" applyBorder="1" applyAlignment="1" applyProtection="1">
      <alignment horizontal="left" vertical="center" wrapText="1"/>
      <protection locked="0"/>
    </xf>
    <xf numFmtId="49" fontId="18" fillId="0" borderId="14" xfId="0" applyNumberFormat="1" applyFont="1" applyFill="1" applyBorder="1" applyAlignment="1" applyProtection="1">
      <alignment horizontal="left" vertical="center" wrapText="1"/>
      <protection locked="0"/>
    </xf>
    <xf numFmtId="49" fontId="18" fillId="0" borderId="10" xfId="0" applyNumberFormat="1" applyFont="1" applyFill="1" applyBorder="1" applyAlignment="1" applyProtection="1">
      <alignment horizontal="left" vertical="center" wrapText="1"/>
      <protection locked="0"/>
    </xf>
    <xf numFmtId="49" fontId="18" fillId="0" borderId="22" xfId="0" applyNumberFormat="1" applyFont="1" applyFill="1" applyBorder="1" applyAlignment="1" applyProtection="1">
      <alignment horizontal="left" vertical="center" wrapText="1"/>
      <protection locked="0"/>
    </xf>
    <xf numFmtId="0" fontId="17" fillId="0" borderId="65" xfId="0" applyFont="1" applyFill="1" applyBorder="1" applyAlignment="1" applyProtection="1">
      <alignment horizontal="center" vertical="center" wrapText="1"/>
    </xf>
    <xf numFmtId="0" fontId="17" fillId="0" borderId="64" xfId="0" applyFont="1" applyFill="1" applyBorder="1" applyAlignment="1" applyProtection="1">
      <alignment horizontal="center" vertical="center" wrapText="1"/>
    </xf>
    <xf numFmtId="0" fontId="26" fillId="0" borderId="46" xfId="0" applyFont="1" applyFill="1" applyBorder="1" applyAlignment="1" applyProtection="1">
      <alignment horizontal="center" vertical="center" wrapText="1"/>
    </xf>
    <xf numFmtId="0" fontId="26" fillId="0" borderId="67" xfId="0" applyFont="1" applyFill="1" applyBorder="1" applyAlignment="1" applyProtection="1">
      <alignment horizontal="center" vertical="center" wrapText="1"/>
    </xf>
    <xf numFmtId="0" fontId="26" fillId="0" borderId="65" xfId="0" applyFont="1" applyFill="1" applyBorder="1" applyAlignment="1" applyProtection="1">
      <alignment horizontal="center" vertical="center" wrapText="1"/>
    </xf>
    <xf numFmtId="0" fontId="26" fillId="0" borderId="66" xfId="0" applyFont="1" applyFill="1" applyBorder="1" applyAlignment="1" applyProtection="1">
      <alignment horizontal="center" vertical="center" wrapText="1"/>
    </xf>
    <xf numFmtId="0" fontId="70" fillId="0" borderId="46" xfId="0" applyFont="1" applyFill="1" applyBorder="1" applyAlignment="1" applyProtection="1">
      <alignment horizontal="left" vertical="center" wrapText="1"/>
    </xf>
    <xf numFmtId="0" fontId="70" fillId="0" borderId="18" xfId="0" applyFont="1" applyFill="1" applyBorder="1" applyAlignment="1" applyProtection="1">
      <alignment horizontal="left" vertical="center" wrapText="1"/>
    </xf>
    <xf numFmtId="0" fontId="70" fillId="0" borderId="20" xfId="0" applyFont="1" applyFill="1" applyBorder="1" applyAlignment="1" applyProtection="1">
      <alignment horizontal="left" vertical="center" wrapText="1"/>
    </xf>
    <xf numFmtId="0" fontId="70" fillId="0" borderId="44" xfId="0" applyFont="1" applyFill="1" applyBorder="1" applyAlignment="1" applyProtection="1">
      <alignment horizontal="left" vertical="center" wrapText="1"/>
    </xf>
    <xf numFmtId="0" fontId="70" fillId="0" borderId="0" xfId="0" applyFont="1" applyFill="1" applyBorder="1" applyAlignment="1" applyProtection="1">
      <alignment horizontal="left" vertical="center" wrapText="1"/>
    </xf>
    <xf numFmtId="0" fontId="70" fillId="0" borderId="21" xfId="0" applyFont="1" applyFill="1" applyBorder="1" applyAlignment="1" applyProtection="1">
      <alignment horizontal="left" vertical="center" wrapText="1"/>
    </xf>
    <xf numFmtId="0" fontId="70" fillId="0" borderId="45" xfId="0" applyFont="1" applyFill="1" applyBorder="1" applyAlignment="1" applyProtection="1">
      <alignment horizontal="left" vertical="center" wrapText="1"/>
    </xf>
    <xf numFmtId="0" fontId="70" fillId="0" borderId="10" xfId="0" applyFont="1" applyFill="1" applyBorder="1" applyAlignment="1" applyProtection="1">
      <alignment horizontal="left" vertical="center" wrapText="1"/>
    </xf>
    <xf numFmtId="0" fontId="70" fillId="0" borderId="22" xfId="0" applyFont="1" applyFill="1" applyBorder="1" applyAlignment="1" applyProtection="1">
      <alignment horizontal="left" vertical="center" wrapText="1"/>
    </xf>
    <xf numFmtId="49" fontId="18" fillId="0" borderId="17" xfId="0" applyNumberFormat="1" applyFont="1" applyFill="1" applyBorder="1" applyAlignment="1" applyProtection="1">
      <alignment horizontal="left" vertical="center" shrinkToFit="1"/>
      <protection locked="0"/>
    </xf>
    <xf numFmtId="0" fontId="70" fillId="0" borderId="16" xfId="0" applyFont="1" applyBorder="1" applyAlignment="1" applyProtection="1">
      <alignment horizontal="left" vertical="top" wrapText="1"/>
    </xf>
    <xf numFmtId="0" fontId="70" fillId="0" borderId="0" xfId="0" applyFont="1" applyBorder="1" applyAlignment="1" applyProtection="1">
      <alignment horizontal="left" vertical="top" wrapText="1"/>
    </xf>
    <xf numFmtId="0" fontId="70" fillId="0" borderId="53" xfId="0" applyFont="1" applyBorder="1" applyAlignment="1" applyProtection="1">
      <alignment horizontal="left" vertical="top" wrapText="1"/>
    </xf>
    <xf numFmtId="0" fontId="70" fillId="0" borderId="14" xfId="0" applyFont="1" applyBorder="1" applyAlignment="1" applyProtection="1">
      <alignment horizontal="left" vertical="top" wrapText="1"/>
    </xf>
    <xf numFmtId="0" fontId="70" fillId="0" borderId="10" xfId="0" applyFont="1" applyBorder="1" applyAlignment="1" applyProtection="1">
      <alignment horizontal="left" vertical="top" wrapText="1"/>
    </xf>
    <xf numFmtId="0" fontId="70" fillId="0" borderId="54" xfId="0" applyFont="1" applyBorder="1" applyAlignment="1" applyProtection="1">
      <alignment horizontal="left" vertical="top" wrapText="1"/>
    </xf>
    <xf numFmtId="0" fontId="24" fillId="0" borderId="55" xfId="0" applyFont="1" applyBorder="1" applyAlignment="1" applyProtection="1">
      <alignment horizontal="left" vertical="center" wrapText="1"/>
    </xf>
    <xf numFmtId="0" fontId="24" fillId="0" borderId="53" xfId="0" applyFont="1" applyBorder="1" applyAlignment="1" applyProtection="1">
      <alignment horizontal="left" vertical="center" wrapText="1"/>
    </xf>
    <xf numFmtId="0" fontId="72" fillId="0" borderId="15" xfId="0" applyFont="1" applyBorder="1" applyAlignment="1" applyProtection="1">
      <alignment horizontal="center" vertical="center" wrapText="1"/>
    </xf>
    <xf numFmtId="0" fontId="72" fillId="0" borderId="12" xfId="0" applyFont="1" applyBorder="1" applyAlignment="1" applyProtection="1">
      <alignment horizontal="center" vertical="center" wrapText="1"/>
    </xf>
    <xf numFmtId="0" fontId="7" fillId="0" borderId="15" xfId="0" applyFont="1" applyFill="1" applyBorder="1" applyAlignment="1" applyProtection="1">
      <alignment horizontal="center" vertical="center" shrinkToFit="1"/>
      <protection locked="0"/>
    </xf>
    <xf numFmtId="0" fontId="7" fillId="0" borderId="29" xfId="0" applyFont="1" applyFill="1" applyBorder="1" applyAlignment="1" applyProtection="1">
      <alignment horizontal="center" vertical="center" shrinkToFit="1"/>
      <protection locked="0"/>
    </xf>
    <xf numFmtId="0" fontId="18" fillId="0" borderId="28" xfId="0" applyFont="1" applyFill="1" applyBorder="1" applyAlignment="1" applyProtection="1">
      <alignment horizontal="left" vertical="center" shrinkToFit="1"/>
      <protection locked="0"/>
    </xf>
    <xf numFmtId="0" fontId="18" fillId="0" borderId="12" xfId="0" applyFont="1" applyFill="1" applyBorder="1" applyAlignment="1" applyProtection="1">
      <alignment horizontal="left" vertical="center" shrinkToFit="1"/>
      <protection locked="0"/>
    </xf>
  </cellXfs>
  <cellStyles count="2">
    <cellStyle name="桁区切り" xfId="1" builtinId="6"/>
    <cellStyle name="標準" xfId="0" builtinId="0"/>
  </cellStyles>
  <dxfs count="160">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FFC000"/>
      </font>
      <fill>
        <patternFill>
          <bgColor rgb="FFC00000"/>
        </patternFill>
      </fill>
    </dxf>
    <dxf>
      <font>
        <color rgb="FFFFC000"/>
      </font>
      <fill>
        <patternFill>
          <bgColor rgb="FFC00000"/>
        </patternFill>
      </fill>
    </dxf>
    <dxf>
      <fill>
        <patternFill>
          <bgColor theme="4" tint="0.79998168889431442"/>
        </patternFill>
      </fill>
    </dxf>
    <dxf>
      <fill>
        <patternFill>
          <bgColor theme="4" tint="0.79998168889431442"/>
        </patternFill>
      </fill>
    </dxf>
    <dxf>
      <fill>
        <patternFill>
          <bgColor theme="4" tint="0.79998168889431442"/>
        </patternFill>
      </fill>
    </dxf>
    <dxf>
      <font>
        <color theme="0"/>
      </font>
      <fill>
        <patternFill>
          <bgColor rgb="FFC00000"/>
        </patternFill>
      </fill>
    </dxf>
    <dxf>
      <font>
        <color rgb="FFFFC000"/>
      </font>
      <fill>
        <patternFill>
          <bgColor rgb="FFC00000"/>
        </patternFill>
      </fill>
    </dxf>
    <dxf>
      <fill>
        <patternFill>
          <bgColor theme="4" tint="0.79998168889431442"/>
        </patternFill>
      </fill>
    </dxf>
    <dxf>
      <fill>
        <patternFill>
          <bgColor theme="4" tint="0.79998168889431442"/>
        </patternFill>
      </fill>
    </dxf>
    <dxf>
      <font>
        <color rgb="FFFFC000"/>
      </font>
      <fill>
        <patternFill>
          <bgColor rgb="FFC00000"/>
        </patternFill>
      </fill>
    </dxf>
    <dxf>
      <font>
        <color rgb="FFFFC000"/>
      </font>
      <fill>
        <patternFill>
          <bgColor rgb="FFC00000"/>
        </patternFill>
      </fill>
    </dxf>
    <dxf>
      <fill>
        <patternFill>
          <bgColor theme="4" tint="0.79998168889431442"/>
        </patternFill>
      </fill>
    </dxf>
    <dxf>
      <fill>
        <patternFill>
          <bgColor theme="4" tint="0.79998168889431442"/>
        </patternFill>
      </fill>
    </dxf>
    <dxf>
      <fill>
        <patternFill>
          <bgColor theme="4" tint="0.79998168889431442"/>
        </patternFill>
      </fill>
    </dxf>
    <dxf>
      <font>
        <color theme="0"/>
      </font>
      <fill>
        <patternFill>
          <bgColor rgb="FFC00000"/>
        </patternFill>
      </fill>
    </dxf>
    <dxf>
      <font>
        <color theme="0"/>
      </font>
      <fill>
        <patternFill>
          <bgColor rgb="FFC00000"/>
        </patternFill>
      </fill>
    </dxf>
    <dxf>
      <font>
        <color rgb="FFFFC000"/>
      </font>
      <fill>
        <patternFill>
          <bgColor rgb="FFC00000"/>
        </patternFill>
      </fill>
    </dxf>
    <dxf>
      <font>
        <color theme="0"/>
      </font>
      <fill>
        <patternFill>
          <bgColor rgb="FFC00000"/>
        </patternFill>
      </fill>
    </dxf>
    <dxf>
      <fill>
        <patternFill>
          <bgColor theme="4" tint="0.79998168889431442"/>
        </patternFill>
      </fill>
    </dxf>
    <dxf>
      <fill>
        <patternFill>
          <bgColor theme="4" tint="0.79998168889431442"/>
        </patternFill>
      </fill>
    </dxf>
    <dxf>
      <fill>
        <patternFill>
          <bgColor theme="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ont>
        <color theme="0"/>
      </font>
      <fill>
        <patternFill>
          <bgColor rgb="FFC00000"/>
        </patternFill>
      </fill>
    </dxf>
    <dxf>
      <fill>
        <patternFill>
          <bgColor theme="4" tint="0.79998168889431442"/>
        </patternFill>
      </fill>
    </dxf>
    <dxf>
      <fill>
        <patternFill>
          <bgColor theme="4" tint="0.79998168889431442"/>
        </patternFill>
      </fill>
    </dxf>
    <dxf>
      <font>
        <color theme="0"/>
      </font>
      <fill>
        <patternFill>
          <bgColor rgb="FFC0000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FFC00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ill>
        <patternFill>
          <bgColor theme="4" tint="0.79998168889431442"/>
        </patternFill>
      </fill>
    </dxf>
    <dxf>
      <fill>
        <patternFill>
          <bgColor theme="4" tint="0.79998168889431442"/>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ill>
        <patternFill>
          <bgColor theme="4" tint="0.79998168889431442"/>
        </patternFill>
      </fill>
    </dxf>
    <dxf>
      <fill>
        <patternFill>
          <bgColor theme="4" tint="0.79998168889431442"/>
        </patternFill>
      </fill>
    </dxf>
    <dxf>
      <fill>
        <patternFill>
          <bgColor theme="4" tint="0.79998168889431442"/>
        </patternFill>
      </fill>
    </dxf>
    <dxf>
      <font>
        <color theme="0"/>
      </font>
      <fill>
        <patternFill>
          <bgColor rgb="FFC00000"/>
        </patternFill>
      </fill>
    </dxf>
    <dxf>
      <font>
        <color theme="0"/>
      </font>
      <fill>
        <patternFill>
          <bgColor rgb="FFC00000"/>
        </patternFill>
      </fill>
    </dxf>
    <dxf>
      <font>
        <b/>
        <i val="0"/>
      </font>
      <fill>
        <patternFill>
          <bgColor theme="7" tint="0.79998168889431442"/>
        </patternFill>
      </fill>
    </dxf>
    <dxf>
      <font>
        <color rgb="FF0070C0"/>
      </font>
      <fill>
        <patternFill>
          <bgColor theme="7" tint="0.79998168889431442"/>
        </patternFill>
      </fill>
    </dxf>
    <dxf>
      <font>
        <color rgb="FF0070C0"/>
      </font>
      <fill>
        <patternFill>
          <bgColor theme="7" tint="0.79998168889431442"/>
        </patternFill>
      </fill>
    </dxf>
    <dxf>
      <font>
        <color rgb="FF0070C0"/>
      </font>
      <fill>
        <patternFill>
          <bgColor theme="7" tint="0.79998168889431442"/>
        </patternFill>
      </fill>
    </dxf>
    <dxf>
      <fill>
        <patternFill>
          <bgColor theme="4" tint="0.79998168889431442"/>
        </patternFill>
      </fill>
    </dxf>
    <dxf>
      <font>
        <b/>
        <i val="0"/>
        <strike val="0"/>
        <color rgb="FF0070C0"/>
      </font>
      <fill>
        <patternFill patternType="none">
          <bgColor auto="1"/>
        </patternFill>
      </fill>
    </dxf>
    <dxf>
      <font>
        <b/>
        <i val="0"/>
        <strike val="0"/>
        <color rgb="FF0070C0"/>
      </font>
      <fill>
        <patternFill patternType="none">
          <bgColor auto="1"/>
        </patternFill>
      </fill>
    </dxf>
    <dxf>
      <font>
        <b/>
        <i val="0"/>
        <strike val="0"/>
        <color rgb="FF0070C0"/>
      </font>
      <fill>
        <patternFill patternType="none">
          <bgColor auto="1"/>
        </patternFill>
      </fill>
    </dxf>
    <dxf>
      <font>
        <color theme="0"/>
      </font>
      <fill>
        <patternFill>
          <bgColor rgb="FFC00000"/>
        </patternFill>
      </fill>
    </dxf>
    <dxf>
      <font>
        <color theme="0"/>
      </font>
      <fill>
        <patternFill>
          <bgColor rgb="FFC00000"/>
        </patternFill>
      </fill>
    </dxf>
    <dxf>
      <font>
        <b/>
        <i val="0"/>
        <color rgb="FFFFC000"/>
      </font>
      <fill>
        <patternFill>
          <bgColor rgb="FFC00000"/>
        </patternFill>
      </fill>
    </dxf>
    <dxf>
      <font>
        <color theme="0"/>
      </font>
      <fill>
        <patternFill>
          <bgColor rgb="FFC00000"/>
        </patternFill>
      </fill>
    </dxf>
    <dxf>
      <font>
        <b/>
        <i val="0"/>
        <color rgb="FFFFC000"/>
      </font>
      <fill>
        <patternFill>
          <bgColor rgb="FFC00000"/>
        </patternFill>
      </fill>
    </dxf>
    <dxf>
      <font>
        <color theme="0"/>
      </font>
      <fill>
        <patternFill>
          <bgColor rgb="FFC00000"/>
        </patternFill>
      </fill>
    </dxf>
    <dxf>
      <font>
        <color theme="0"/>
      </font>
      <fill>
        <patternFill>
          <bgColor rgb="FFC00000"/>
        </patternFill>
      </fill>
    </dxf>
    <dxf>
      <font>
        <color rgb="FFFFC000"/>
      </font>
      <fill>
        <patternFill>
          <bgColor rgb="FFC00000"/>
        </patternFill>
      </fill>
    </dxf>
    <dxf>
      <fill>
        <patternFill>
          <bgColor theme="4" tint="0.79998168889431442"/>
        </patternFill>
      </fill>
    </dxf>
    <dxf>
      <font>
        <b/>
        <i val="0"/>
        <color rgb="FFFFC000"/>
      </font>
      <fill>
        <patternFill>
          <bgColor rgb="FFC00000"/>
        </patternFill>
      </fill>
    </dxf>
    <dxf>
      <font>
        <color rgb="FFFFC000"/>
      </font>
      <fill>
        <patternFill>
          <bgColor rgb="FFC00000"/>
        </patternFill>
      </fill>
    </dxf>
    <dxf>
      <font>
        <color rgb="FF0070C0"/>
      </font>
      <fill>
        <patternFill>
          <bgColor theme="7" tint="0.59996337778862885"/>
        </patternFill>
      </fill>
    </dxf>
    <dxf>
      <fill>
        <patternFill>
          <bgColor theme="4" tint="0.79998168889431442"/>
        </patternFill>
      </fill>
    </dxf>
    <dxf>
      <fill>
        <patternFill>
          <bgColor theme="4" tint="0.79998168889431442"/>
        </patternFill>
      </fill>
    </dxf>
    <dxf>
      <font>
        <color theme="0"/>
      </font>
      <fill>
        <patternFill>
          <bgColor rgb="FFC00000"/>
        </patternFill>
      </fill>
    </dxf>
    <dxf>
      <font>
        <b/>
        <i val="0"/>
        <color rgb="FFFFC000"/>
      </font>
      <fill>
        <patternFill>
          <bgColor rgb="FFC00000"/>
        </patternFill>
      </fill>
    </dxf>
    <dxf>
      <font>
        <color theme="0"/>
      </font>
      <fill>
        <patternFill>
          <bgColor rgb="FFC00000"/>
        </patternFill>
      </fill>
    </dxf>
    <dxf>
      <fill>
        <patternFill>
          <bgColor theme="4" tint="0.79998168889431442"/>
        </patternFill>
      </fill>
    </dxf>
    <dxf>
      <font>
        <color rgb="FF0070C0"/>
      </font>
      <fill>
        <patternFill>
          <bgColor theme="7" tint="0.59996337778862885"/>
        </patternFill>
      </fill>
    </dxf>
    <dxf>
      <font>
        <color rgb="FFFFC000"/>
      </font>
      <fill>
        <patternFill>
          <bgColor rgb="FFC00000"/>
        </patternFill>
      </fill>
    </dxf>
    <dxf>
      <fill>
        <patternFill>
          <bgColor theme="4" tint="0.79998168889431442"/>
        </patternFill>
      </fill>
    </dxf>
    <dxf>
      <font>
        <color rgb="FFFFC000"/>
      </font>
      <fill>
        <patternFill>
          <bgColor rgb="FFC00000"/>
        </patternFill>
      </fill>
    </dxf>
    <dxf>
      <font>
        <color rgb="FFFFC000"/>
      </font>
      <fill>
        <patternFill>
          <bgColor rgb="FFC00000"/>
        </patternFill>
      </fill>
    </dxf>
    <dxf>
      <fill>
        <patternFill>
          <bgColor theme="4" tint="0.79998168889431442"/>
        </patternFill>
      </fill>
    </dxf>
    <dxf>
      <font>
        <color rgb="FFFFC000"/>
      </font>
      <fill>
        <patternFill>
          <bgColor rgb="FFC00000"/>
        </patternFill>
      </fill>
    </dxf>
    <dxf>
      <font>
        <color theme="0"/>
      </font>
      <fill>
        <patternFill>
          <bgColor rgb="FFC0000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0070C0"/>
      </font>
      <fill>
        <patternFill>
          <bgColor theme="7" tint="0.59996337778862885"/>
        </patternFill>
      </fill>
    </dxf>
    <dxf>
      <fill>
        <patternFill>
          <bgColor theme="4" tint="0.79998168889431442"/>
        </patternFill>
      </fill>
    </dxf>
    <dxf>
      <font>
        <color rgb="FFFFC000"/>
      </font>
      <fill>
        <patternFill>
          <bgColor rgb="FFC00000"/>
        </patternFill>
      </fill>
    </dxf>
    <dxf>
      <fill>
        <patternFill>
          <bgColor theme="4" tint="0.79998168889431442"/>
        </patternFill>
      </fill>
    </dxf>
    <dxf>
      <font>
        <color theme="0"/>
      </font>
      <fill>
        <patternFill>
          <bgColor rgb="FFC00000"/>
        </patternFill>
      </fill>
    </dxf>
    <dxf>
      <fill>
        <patternFill>
          <bgColor theme="4" tint="0.79998168889431442"/>
        </patternFill>
      </fill>
    </dxf>
    <dxf>
      <font>
        <color theme="8"/>
      </font>
      <fill>
        <patternFill patternType="none">
          <bgColor auto="1"/>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solid">
          <bgColor theme="4" tint="0.79998168889431442"/>
        </patternFill>
      </fill>
    </dxf>
  </dxfs>
  <tableStyles count="0" defaultTableStyle="TableStyleMedium2" defaultPivotStyle="PivotStyleLight16"/>
  <colors>
    <mruColors>
      <color rgb="FFF1F7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714375</xdr:colOff>
      <xdr:row>16</xdr:row>
      <xdr:rowOff>28575</xdr:rowOff>
    </xdr:from>
    <xdr:to>
      <xdr:col>4</xdr:col>
      <xdr:colOff>295828</xdr:colOff>
      <xdr:row>16</xdr:row>
      <xdr:rowOff>238154</xdr:rowOff>
    </xdr:to>
    <xdr:pic>
      <xdr:nvPicPr>
        <xdr:cNvPr id="3" name="図 2"/>
        <xdr:cNvPicPr>
          <a:picLocks noChangeAspect="1"/>
        </xdr:cNvPicPr>
      </xdr:nvPicPr>
      <xdr:blipFill>
        <a:blip xmlns:r="http://schemas.openxmlformats.org/officeDocument/2006/relationships" r:embed="rId1"/>
        <a:stretch>
          <a:fillRect/>
        </a:stretch>
      </xdr:blipFill>
      <xdr:spPr>
        <a:xfrm>
          <a:off x="1419225" y="2562225"/>
          <a:ext cx="3962953" cy="209579"/>
        </a:xfrm>
        <a:prstGeom prst="rect">
          <a:avLst/>
        </a:prstGeom>
      </xdr:spPr>
    </xdr:pic>
    <xdr:clientData/>
  </xdr:twoCellAnchor>
  <xdr:twoCellAnchor editAs="oneCell">
    <xdr:from>
      <xdr:col>1</xdr:col>
      <xdr:colOff>790575</xdr:colOff>
      <xdr:row>22</xdr:row>
      <xdr:rowOff>28575</xdr:rowOff>
    </xdr:from>
    <xdr:to>
      <xdr:col>2</xdr:col>
      <xdr:colOff>581214</xdr:colOff>
      <xdr:row>22</xdr:row>
      <xdr:rowOff>238154</xdr:rowOff>
    </xdr:to>
    <xdr:pic>
      <xdr:nvPicPr>
        <xdr:cNvPr id="5" name="図 4"/>
        <xdr:cNvPicPr>
          <a:picLocks noChangeAspect="1"/>
        </xdr:cNvPicPr>
      </xdr:nvPicPr>
      <xdr:blipFill>
        <a:blip xmlns:r="http://schemas.openxmlformats.org/officeDocument/2006/relationships" r:embed="rId2"/>
        <a:stretch>
          <a:fillRect/>
        </a:stretch>
      </xdr:blipFill>
      <xdr:spPr>
        <a:xfrm>
          <a:off x="1495425" y="3800475"/>
          <a:ext cx="1352739" cy="209579"/>
        </a:xfrm>
        <a:prstGeom prst="rect">
          <a:avLst/>
        </a:prstGeom>
      </xdr:spPr>
    </xdr:pic>
    <xdr:clientData/>
  </xdr:twoCellAnchor>
  <xdr:twoCellAnchor editAs="oneCell">
    <xdr:from>
      <xdr:col>1</xdr:col>
      <xdr:colOff>809625</xdr:colOff>
      <xdr:row>26</xdr:row>
      <xdr:rowOff>0</xdr:rowOff>
    </xdr:from>
    <xdr:to>
      <xdr:col>2</xdr:col>
      <xdr:colOff>800317</xdr:colOff>
      <xdr:row>26</xdr:row>
      <xdr:rowOff>238158</xdr:rowOff>
    </xdr:to>
    <xdr:pic>
      <xdr:nvPicPr>
        <xdr:cNvPr id="6" name="図 5"/>
        <xdr:cNvPicPr>
          <a:picLocks noChangeAspect="1"/>
        </xdr:cNvPicPr>
      </xdr:nvPicPr>
      <xdr:blipFill>
        <a:blip xmlns:r="http://schemas.openxmlformats.org/officeDocument/2006/relationships" r:embed="rId3"/>
        <a:stretch>
          <a:fillRect/>
        </a:stretch>
      </xdr:blipFill>
      <xdr:spPr>
        <a:xfrm>
          <a:off x="1219200" y="6848475"/>
          <a:ext cx="1552792" cy="23815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F30"/>
  <sheetViews>
    <sheetView zoomScaleNormal="100" workbookViewId="0">
      <selection activeCell="B1" sqref="B1"/>
    </sheetView>
  </sheetViews>
  <sheetFormatPr defaultRowHeight="19.5"/>
  <cols>
    <col min="1" max="1" width="5.375" style="35" customWidth="1"/>
    <col min="2" max="2" width="20.5" style="35" customWidth="1"/>
    <col min="3" max="5" width="18.5" style="35" customWidth="1"/>
    <col min="6" max="6" width="12.375" style="35" customWidth="1"/>
    <col min="7" max="11" width="9.25" style="35" customWidth="1"/>
    <col min="12" max="16384" width="9" style="35"/>
  </cols>
  <sheetData>
    <row r="1" spans="1:6" ht="24">
      <c r="A1" s="401"/>
      <c r="B1" s="402" t="s">
        <v>510</v>
      </c>
      <c r="C1" s="401"/>
      <c r="D1" s="401"/>
      <c r="E1" s="401"/>
      <c r="F1" s="401"/>
    </row>
    <row r="3" spans="1:6">
      <c r="B3" s="35" t="s">
        <v>311</v>
      </c>
    </row>
    <row r="4" spans="1:6">
      <c r="B4" s="35" t="s">
        <v>704</v>
      </c>
    </row>
    <row r="6" spans="1:6">
      <c r="B6" s="412" t="s">
        <v>502</v>
      </c>
      <c r="C6" s="412" t="s">
        <v>503</v>
      </c>
      <c r="D6" s="412"/>
      <c r="E6" s="412"/>
    </row>
    <row r="7" spans="1:6" s="147" customFormat="1" ht="47.25">
      <c r="B7" s="412"/>
      <c r="C7" s="148" t="s">
        <v>62</v>
      </c>
      <c r="D7" s="148" t="s">
        <v>495</v>
      </c>
      <c r="E7" s="148" t="s">
        <v>496</v>
      </c>
    </row>
    <row r="8" spans="1:6">
      <c r="B8" s="144" t="s">
        <v>497</v>
      </c>
      <c r="C8" s="144" t="s">
        <v>500</v>
      </c>
      <c r="D8" s="144" t="s">
        <v>500</v>
      </c>
      <c r="E8" s="144" t="s">
        <v>501</v>
      </c>
    </row>
    <row r="9" spans="1:6">
      <c r="B9" s="144" t="s">
        <v>498</v>
      </c>
      <c r="C9" s="144" t="s">
        <v>500</v>
      </c>
      <c r="D9" s="144" t="s">
        <v>501</v>
      </c>
      <c r="E9" s="144" t="s">
        <v>500</v>
      </c>
    </row>
    <row r="10" spans="1:6">
      <c r="B10" s="144" t="s">
        <v>499</v>
      </c>
      <c r="C10" s="144" t="s">
        <v>500</v>
      </c>
      <c r="D10" s="144" t="s">
        <v>500</v>
      </c>
      <c r="E10" s="144" t="s">
        <v>500</v>
      </c>
    </row>
    <row r="11" spans="1:6">
      <c r="B11" s="149" t="s">
        <v>511</v>
      </c>
    </row>
    <row r="12" spans="1:6">
      <c r="B12" s="149"/>
    </row>
    <row r="13" spans="1:6">
      <c r="A13" s="36" t="s">
        <v>312</v>
      </c>
      <c r="B13" s="35" t="s">
        <v>507</v>
      </c>
    </row>
    <row r="14" spans="1:6">
      <c r="B14" s="120" t="s">
        <v>508</v>
      </c>
    </row>
    <row r="16" spans="1:6">
      <c r="A16" s="36" t="s">
        <v>313</v>
      </c>
      <c r="B16" s="35" t="s">
        <v>625</v>
      </c>
    </row>
    <row r="17" spans="1:2">
      <c r="B17" s="35" t="s">
        <v>478</v>
      </c>
    </row>
    <row r="19" spans="1:2">
      <c r="A19" s="36" t="s">
        <v>321</v>
      </c>
      <c r="B19" s="35" t="s">
        <v>509</v>
      </c>
    </row>
    <row r="20" spans="1:2">
      <c r="B20" s="35" t="s">
        <v>627</v>
      </c>
    </row>
    <row r="22" spans="1:2">
      <c r="B22" s="35" t="s">
        <v>476</v>
      </c>
    </row>
    <row r="23" spans="1:2">
      <c r="B23" s="35" t="s">
        <v>479</v>
      </c>
    </row>
    <row r="24" spans="1:2">
      <c r="B24" s="35" t="s">
        <v>628</v>
      </c>
    </row>
    <row r="26" spans="1:2">
      <c r="A26" s="36" t="s">
        <v>480</v>
      </c>
      <c r="B26" s="35" t="s">
        <v>626</v>
      </c>
    </row>
    <row r="27" spans="1:2">
      <c r="B27" s="35" t="s">
        <v>481</v>
      </c>
    </row>
    <row r="30" spans="1:2">
      <c r="B30" s="35" t="s">
        <v>322</v>
      </c>
    </row>
  </sheetData>
  <sheetProtection algorithmName="SHA-512" hashValue="OB6frAjCeMhh/PRPM8Xo83D3ZBngZ9PC+kuErctE5LVFQc57swkJI/CgyvY1tIur8xmtRNkIG9IEnmQXUpF2Nw==" saltValue="MqN3t+bmCjvNyloYTvPMEQ==" spinCount="100000" sheet="1" objects="1" scenarios="1"/>
  <mergeCells count="2">
    <mergeCell ref="C6:E6"/>
    <mergeCell ref="B6:B7"/>
  </mergeCells>
  <phoneticPr fontId="1"/>
  <pageMargins left="0.7" right="0.7" top="0.75" bottom="0.75" header="0.3" footer="0.3"/>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AD224"/>
  <sheetViews>
    <sheetView showGridLines="0" tabSelected="1" view="pageBreakPreview" zoomScaleNormal="100" zoomScaleSheetLayoutView="100" workbookViewId="0">
      <selection activeCell="E5" sqref="E5:F5"/>
    </sheetView>
  </sheetViews>
  <sheetFormatPr defaultRowHeight="15.75"/>
  <cols>
    <col min="1" max="1" width="1.75" style="1" customWidth="1"/>
    <col min="2" max="2" width="3.625" style="1" customWidth="1"/>
    <col min="3" max="3" width="8.625" style="2" customWidth="1"/>
    <col min="4" max="12" width="8.625" style="1" customWidth="1"/>
    <col min="13" max="13" width="4" style="391" customWidth="1"/>
    <col min="14" max="14" width="2.5" style="42" customWidth="1"/>
    <col min="15" max="15" width="5" style="171" hidden="1" customWidth="1"/>
    <col min="16" max="16" width="8.875" style="42" hidden="1" customWidth="1"/>
    <col min="17" max="17" width="12.625" style="57" hidden="1" customWidth="1"/>
    <col min="18" max="19" width="9.75" style="22" hidden="1" customWidth="1"/>
    <col min="20" max="21" width="9.75" style="16" hidden="1" customWidth="1"/>
    <col min="22" max="22" width="25.75" style="16" hidden="1" customWidth="1"/>
    <col min="23" max="23" width="9.125" style="126" customWidth="1"/>
    <col min="24" max="24" width="7.875" style="12" customWidth="1"/>
    <col min="25" max="25" width="10.875" style="8" customWidth="1"/>
    <col min="26" max="26" width="14.625" style="3" customWidth="1"/>
    <col min="27" max="27" width="4.875" style="1" customWidth="1"/>
    <col min="28" max="28" width="7" style="7" customWidth="1"/>
    <col min="29" max="29" width="7" style="13" customWidth="1"/>
    <col min="30" max="30" width="7" style="7" customWidth="1"/>
    <col min="31" max="16384" width="9" style="1"/>
  </cols>
  <sheetData>
    <row r="1" spans="1:30">
      <c r="F1" s="2"/>
      <c r="N1" s="108"/>
      <c r="O1" s="108"/>
      <c r="V1" s="166"/>
      <c r="X1" s="16"/>
    </row>
    <row r="2" spans="1:30" s="58" customFormat="1">
      <c r="B2" s="136" t="s">
        <v>193</v>
      </c>
      <c r="C2" s="59"/>
      <c r="F2" s="59"/>
      <c r="M2" s="391"/>
      <c r="N2" s="45"/>
      <c r="O2" s="49"/>
      <c r="P2" s="45"/>
      <c r="Q2" s="57"/>
      <c r="R2" s="22"/>
      <c r="S2" s="60"/>
      <c r="T2" s="60"/>
      <c r="U2" s="60"/>
      <c r="V2" s="167"/>
      <c r="W2" s="127"/>
      <c r="X2" s="61"/>
      <c r="Y2" s="106"/>
      <c r="Z2" s="63"/>
      <c r="AB2" s="64"/>
      <c r="AC2" s="65"/>
      <c r="AD2" s="64"/>
    </row>
    <row r="3" spans="1:30" s="58" customFormat="1" ht="19.5">
      <c r="A3" s="431" t="s">
        <v>0</v>
      </c>
      <c r="B3" s="431"/>
      <c r="C3" s="431"/>
      <c r="D3" s="431"/>
      <c r="E3" s="431"/>
      <c r="F3" s="431"/>
      <c r="G3" s="431"/>
      <c r="H3" s="431"/>
      <c r="I3" s="431"/>
      <c r="J3" s="431"/>
      <c r="K3" s="431"/>
      <c r="L3" s="431"/>
      <c r="M3" s="431"/>
      <c r="N3" s="82"/>
      <c r="O3" s="85"/>
      <c r="P3" s="64"/>
      <c r="Q3" s="82"/>
      <c r="R3" s="23"/>
      <c r="S3" s="64"/>
      <c r="T3" s="64"/>
      <c r="U3" s="64"/>
      <c r="V3" s="167"/>
      <c r="W3" s="127"/>
      <c r="X3" s="90"/>
      <c r="Y3" s="90"/>
      <c r="Z3" s="90"/>
      <c r="AB3" s="64"/>
      <c r="AC3" s="65"/>
      <c r="AD3" s="64"/>
    </row>
    <row r="4" spans="1:30" s="58" customFormat="1" ht="6" customHeight="1">
      <c r="C4" s="59"/>
      <c r="F4" s="59"/>
      <c r="M4" s="391"/>
      <c r="N4" s="45"/>
      <c r="O4" s="49"/>
      <c r="P4" s="45"/>
      <c r="Q4" s="82"/>
      <c r="R4" s="22"/>
      <c r="S4" s="60"/>
      <c r="T4" s="60"/>
      <c r="U4" s="60"/>
      <c r="V4" s="167"/>
      <c r="W4" s="127"/>
      <c r="X4" s="61"/>
      <c r="Y4" s="62"/>
      <c r="Z4" s="63"/>
      <c r="AB4" s="64"/>
      <c r="AC4" s="65"/>
      <c r="AD4" s="64"/>
    </row>
    <row r="5" spans="1:30" s="58" customFormat="1" ht="17.25" customHeight="1">
      <c r="D5" s="82" t="s">
        <v>63</v>
      </c>
      <c r="E5" s="432"/>
      <c r="F5" s="432"/>
      <c r="G5" s="72"/>
      <c r="H5" s="72"/>
      <c r="I5" s="72"/>
      <c r="J5" s="72"/>
      <c r="K5" s="72"/>
      <c r="M5" s="391"/>
      <c r="N5" s="45"/>
      <c r="O5" s="49"/>
      <c r="P5" s="45"/>
      <c r="Q5" s="82"/>
      <c r="R5" s="22"/>
      <c r="S5" s="60"/>
      <c r="T5" s="60"/>
      <c r="U5" s="60"/>
      <c r="V5" s="167"/>
      <c r="W5" s="127"/>
      <c r="X5" s="62"/>
      <c r="Y5" s="62"/>
      <c r="Z5" s="63"/>
      <c r="AB5" s="64"/>
      <c r="AC5" s="65"/>
      <c r="AD5" s="64"/>
    </row>
    <row r="6" spans="1:30" s="58" customFormat="1" ht="17.25" customHeight="1">
      <c r="D6" s="82" t="s">
        <v>197</v>
      </c>
      <c r="E6" s="432"/>
      <c r="F6" s="432"/>
      <c r="G6" s="432"/>
      <c r="H6" s="432"/>
      <c r="I6" s="432"/>
      <c r="J6" s="432"/>
      <c r="K6" s="432"/>
      <c r="M6" s="391"/>
      <c r="N6" s="45"/>
      <c r="O6" s="49"/>
      <c r="P6" s="45"/>
      <c r="Q6" s="82"/>
      <c r="R6" s="22"/>
      <c r="S6" s="60"/>
      <c r="T6" s="60"/>
      <c r="U6" s="60"/>
      <c r="V6" s="167"/>
      <c r="W6" s="127"/>
      <c r="X6" s="62"/>
      <c r="Y6" s="62"/>
      <c r="Z6" s="63"/>
      <c r="AB6" s="64"/>
      <c r="AC6" s="65"/>
      <c r="AD6" s="64"/>
    </row>
    <row r="7" spans="1:30" s="58" customFormat="1" ht="17.25" customHeight="1">
      <c r="D7" s="82" t="s">
        <v>64</v>
      </c>
      <c r="E7" s="433"/>
      <c r="F7" s="433"/>
      <c r="G7" s="433"/>
      <c r="H7" s="433"/>
      <c r="I7" s="433"/>
      <c r="J7" s="433"/>
      <c r="K7" s="433"/>
      <c r="M7" s="391"/>
      <c r="N7" s="45"/>
      <c r="O7" s="49"/>
      <c r="P7" s="45"/>
      <c r="Q7" s="82"/>
      <c r="R7" s="22"/>
      <c r="S7" s="60"/>
      <c r="T7" s="60"/>
      <c r="U7" s="60"/>
      <c r="V7" s="167"/>
      <c r="W7" s="127"/>
      <c r="X7" s="62"/>
      <c r="Y7" s="62"/>
      <c r="Z7" s="63"/>
      <c r="AB7" s="64"/>
      <c r="AC7" s="65"/>
      <c r="AD7" s="64"/>
    </row>
    <row r="8" spans="1:30">
      <c r="C8" s="1"/>
      <c r="D8" s="5"/>
      <c r="E8" s="15"/>
      <c r="F8" s="15"/>
      <c r="G8" s="15"/>
      <c r="H8" s="15"/>
      <c r="I8" s="15"/>
      <c r="J8" s="15"/>
      <c r="K8" s="15"/>
      <c r="V8" s="166"/>
      <c r="W8" s="127"/>
      <c r="X8" s="8"/>
      <c r="AB8" s="28"/>
      <c r="AD8" s="28"/>
    </row>
    <row r="9" spans="1:30">
      <c r="C9" s="33" t="s">
        <v>310</v>
      </c>
      <c r="R9" s="1"/>
      <c r="V9" s="166"/>
      <c r="W9" s="127"/>
    </row>
    <row r="10" spans="1:30">
      <c r="C10" s="33"/>
      <c r="F10" s="34" t="s">
        <v>504</v>
      </c>
      <c r="I10" s="146" t="str">
        <f>IF(R10&gt;1,"複数選択
されています!","")</f>
        <v/>
      </c>
      <c r="J10" s="145"/>
      <c r="K10" s="90"/>
      <c r="R10" s="22">
        <f>COUNTIF(C11,"☑")+COUNTIF(C12,"☑")+COUNTIF(C13,"☑")</f>
        <v>0</v>
      </c>
      <c r="V10" s="166"/>
      <c r="W10" s="127"/>
      <c r="AB10" s="28"/>
      <c r="AD10" s="28"/>
    </row>
    <row r="11" spans="1:30" s="90" customFormat="1" ht="18.75" customHeight="1">
      <c r="C11" s="142" t="s">
        <v>189</v>
      </c>
      <c r="D11" s="90" t="s">
        <v>316</v>
      </c>
      <c r="F11" s="388" t="str">
        <f>IF(R15=TRUE,"「様式第6号-2(共通)」および
「様式第6号-2-①(CLT以外)」","")</f>
        <v/>
      </c>
      <c r="G11" s="388"/>
      <c r="H11" s="388"/>
      <c r="I11" s="389"/>
      <c r="J11" s="389"/>
      <c r="K11" s="389"/>
      <c r="M11" s="391"/>
      <c r="N11" s="45"/>
      <c r="O11" s="49"/>
      <c r="P11" s="45"/>
      <c r="Q11" s="57" t="s">
        <v>336</v>
      </c>
      <c r="R11" s="22" t="b">
        <f>COUNTIF(C11:D13,"□")&lt;&gt;3</f>
        <v>0</v>
      </c>
      <c r="S11" s="60"/>
      <c r="T11" s="60"/>
      <c r="U11" s="60"/>
      <c r="V11" s="175" t="str">
        <f ca="1">IF(C18="&lt;&gt;", CELL("address", C18), "")</f>
        <v/>
      </c>
      <c r="W11" s="22"/>
      <c r="X11" s="125"/>
      <c r="Y11" s="125"/>
      <c r="Z11" s="105"/>
      <c r="AB11" s="64"/>
      <c r="AC11" s="65"/>
      <c r="AD11" s="64"/>
    </row>
    <row r="12" spans="1:30" s="90" customFormat="1" ht="18.75" customHeight="1">
      <c r="C12" s="142" t="s">
        <v>189</v>
      </c>
      <c r="D12" s="90" t="s">
        <v>309</v>
      </c>
      <c r="F12" s="390" t="str">
        <f>IF(S15=TRUE,"「様式第6号-2(共通)」および
「様式第6号-2-②(CLT)」","")</f>
        <v/>
      </c>
      <c r="G12" s="390"/>
      <c r="H12" s="390"/>
      <c r="I12" s="389"/>
      <c r="J12" s="389"/>
      <c r="K12" s="389"/>
      <c r="M12" s="391"/>
      <c r="N12" s="45"/>
      <c r="O12" s="49"/>
      <c r="P12" s="45"/>
      <c r="Q12" s="57" t="s">
        <v>527</v>
      </c>
      <c r="R12" s="22"/>
      <c r="S12" s="60"/>
      <c r="T12" s="60"/>
      <c r="U12" s="60"/>
      <c r="V12" s="167"/>
      <c r="W12" s="127"/>
      <c r="X12" s="125"/>
      <c r="Y12" s="125"/>
      <c r="Z12" s="105"/>
      <c r="AB12" s="113"/>
      <c r="AC12" s="65"/>
      <c r="AD12" s="113"/>
    </row>
    <row r="13" spans="1:30" s="90" customFormat="1" ht="18.75" customHeight="1">
      <c r="C13" s="142" t="s">
        <v>189</v>
      </c>
      <c r="D13" s="90" t="s">
        <v>317</v>
      </c>
      <c r="F13" s="390" t="str">
        <f>IF(T15=TRUE,"すべてのシート","")</f>
        <v/>
      </c>
      <c r="G13" s="390"/>
      <c r="H13" s="390"/>
      <c r="I13" s="389"/>
      <c r="J13" s="389"/>
      <c r="K13" s="389"/>
      <c r="M13" s="391"/>
      <c r="N13" s="45"/>
      <c r="O13" s="49"/>
      <c r="P13" s="45"/>
      <c r="Q13" s="57"/>
      <c r="R13" s="22"/>
      <c r="S13" s="60"/>
      <c r="T13" s="60"/>
      <c r="U13" s="60"/>
      <c r="V13" s="167"/>
      <c r="W13" s="127"/>
      <c r="X13" s="125"/>
      <c r="Y13" s="125"/>
      <c r="Z13" s="105"/>
      <c r="AB13" s="113"/>
      <c r="AC13" s="65"/>
      <c r="AD13" s="113"/>
    </row>
    <row r="14" spans="1:30">
      <c r="C14" s="59" t="s">
        <v>1</v>
      </c>
      <c r="V14" s="168"/>
      <c r="W14" s="127"/>
      <c r="AB14" s="28"/>
      <c r="AD14" s="28"/>
    </row>
    <row r="15" spans="1:30" ht="16.5" customHeight="1">
      <c r="C15" s="1"/>
      <c r="Q15" s="57" t="s">
        <v>337</v>
      </c>
      <c r="R15" s="22" t="b">
        <f>COUNTIF(C11,"□")&lt;&gt;1</f>
        <v>0</v>
      </c>
      <c r="S15" s="22" t="b">
        <f>COUNTIF(C12,"□")&lt;&gt;1</f>
        <v>0</v>
      </c>
      <c r="T15" s="22" t="b">
        <f>COUNTIF(C13,"□")&lt;&gt;1</f>
        <v>0</v>
      </c>
      <c r="V15" s="166"/>
      <c r="W15" s="127"/>
    </row>
    <row r="16" spans="1:30" s="58" customFormat="1" ht="16.5" customHeight="1">
      <c r="B16" s="59" t="s">
        <v>492</v>
      </c>
      <c r="C16" s="59"/>
      <c r="M16" s="391"/>
      <c r="N16" s="45"/>
      <c r="O16" s="49"/>
      <c r="P16" s="45"/>
      <c r="Q16" s="57"/>
      <c r="R16" s="22"/>
      <c r="S16" s="60"/>
      <c r="T16" s="60"/>
      <c r="U16" s="60"/>
      <c r="V16" s="167"/>
      <c r="W16" s="127"/>
      <c r="X16" s="61"/>
      <c r="Y16" s="62"/>
      <c r="Z16" s="63"/>
      <c r="AB16" s="64"/>
      <c r="AC16" s="115"/>
      <c r="AD16" s="64"/>
    </row>
    <row r="17" spans="2:30" s="58" customFormat="1" ht="16.5" customHeight="1" thickBot="1">
      <c r="B17" s="62" t="s">
        <v>493</v>
      </c>
      <c r="D17" s="63"/>
      <c r="E17" s="63"/>
      <c r="F17" s="63"/>
      <c r="G17" s="63"/>
      <c r="H17" s="63"/>
      <c r="I17" s="63"/>
      <c r="J17" s="63"/>
      <c r="K17" s="122" t="s">
        <v>198</v>
      </c>
      <c r="L17" s="123"/>
      <c r="M17" s="391"/>
      <c r="N17" s="150"/>
      <c r="O17" s="49"/>
      <c r="P17" s="45"/>
      <c r="Q17" s="57"/>
      <c r="R17" s="22"/>
      <c r="S17" s="60"/>
      <c r="T17" s="60"/>
      <c r="U17" s="60"/>
      <c r="V17" s="167"/>
      <c r="W17" s="127"/>
      <c r="X17" s="61"/>
      <c r="Y17" s="62"/>
      <c r="Z17" s="63"/>
      <c r="AB17" s="64"/>
      <c r="AC17" s="65"/>
      <c r="AD17" s="64"/>
    </row>
    <row r="18" spans="2:30" s="58" customFormat="1" ht="16.5" customHeight="1">
      <c r="B18" s="63"/>
      <c r="C18" s="413"/>
      <c r="D18" s="414"/>
      <c r="E18" s="414"/>
      <c r="F18" s="414"/>
      <c r="G18" s="414"/>
      <c r="H18" s="414"/>
      <c r="I18" s="414"/>
      <c r="J18" s="414"/>
      <c r="K18" s="414"/>
      <c r="L18" s="415"/>
      <c r="M18" s="391" t="str">
        <f>IF(LEN(C18)&gt;0, LEN(C18), "")</f>
        <v/>
      </c>
      <c r="N18" s="150"/>
      <c r="O18" s="172" t="s">
        <v>525</v>
      </c>
      <c r="P18" s="46"/>
      <c r="Q18" s="161" t="s">
        <v>338</v>
      </c>
      <c r="R18" s="22">
        <f>LEN($C18)</f>
        <v>0</v>
      </c>
      <c r="S18" s="60"/>
      <c r="V18" s="169"/>
      <c r="W18" s="127"/>
      <c r="X18" s="67"/>
      <c r="Y18" s="67"/>
      <c r="Z18" s="68"/>
      <c r="AA18" s="69"/>
      <c r="AB18" s="64"/>
      <c r="AC18" s="65"/>
      <c r="AD18" s="64"/>
    </row>
    <row r="19" spans="2:30" s="58" customFormat="1" ht="16.5" customHeight="1">
      <c r="B19" s="63"/>
      <c r="C19" s="416"/>
      <c r="D19" s="417"/>
      <c r="E19" s="417"/>
      <c r="F19" s="417"/>
      <c r="G19" s="417"/>
      <c r="H19" s="417"/>
      <c r="I19" s="417"/>
      <c r="J19" s="417"/>
      <c r="K19" s="417"/>
      <c r="L19" s="418"/>
      <c r="M19" s="392"/>
      <c r="N19" s="150"/>
      <c r="O19" s="107"/>
      <c r="P19" s="47"/>
      <c r="Q19" s="161"/>
      <c r="R19" s="24"/>
      <c r="S19" s="71"/>
      <c r="V19" s="169"/>
      <c r="W19" s="127"/>
      <c r="X19" s="67"/>
      <c r="Y19" s="67"/>
      <c r="Z19" s="68"/>
      <c r="AA19" s="69"/>
      <c r="AB19" s="64"/>
      <c r="AC19" s="65"/>
      <c r="AD19" s="64"/>
    </row>
    <row r="20" spans="2:30" s="58" customFormat="1" ht="16.5" customHeight="1" thickBot="1">
      <c r="C20" s="419"/>
      <c r="D20" s="420"/>
      <c r="E20" s="420"/>
      <c r="F20" s="420"/>
      <c r="G20" s="420"/>
      <c r="H20" s="420"/>
      <c r="I20" s="420"/>
      <c r="J20" s="420"/>
      <c r="K20" s="420"/>
      <c r="L20" s="421"/>
      <c r="M20" s="392"/>
      <c r="N20" s="150"/>
      <c r="O20" s="107"/>
      <c r="P20" s="47"/>
      <c r="Q20" s="161"/>
      <c r="R20" s="24"/>
      <c r="S20" s="71"/>
      <c r="V20" s="169"/>
      <c r="W20" s="127"/>
      <c r="X20" s="67"/>
      <c r="Y20" s="67"/>
      <c r="Z20" s="68"/>
      <c r="AA20" s="69"/>
      <c r="AB20" s="64"/>
      <c r="AC20" s="65"/>
      <c r="AD20" s="64"/>
    </row>
    <row r="21" spans="2:30" s="58" customFormat="1" ht="15" customHeight="1">
      <c r="C21" s="69"/>
      <c r="D21" s="69"/>
      <c r="E21" s="69"/>
      <c r="F21" s="69"/>
      <c r="G21" s="69"/>
      <c r="H21" s="69"/>
      <c r="I21" s="69"/>
      <c r="J21" s="69"/>
      <c r="K21" s="69"/>
      <c r="L21" s="69"/>
      <c r="M21" s="392"/>
      <c r="N21" s="150"/>
      <c r="O21" s="107"/>
      <c r="P21" s="48"/>
      <c r="Q21" s="161"/>
      <c r="R21" s="24"/>
      <c r="S21" s="71"/>
      <c r="V21" s="169"/>
      <c r="W21" s="127"/>
      <c r="X21" s="67"/>
      <c r="Y21" s="67"/>
      <c r="Z21" s="69"/>
      <c r="AA21" s="69"/>
      <c r="AB21" s="64"/>
      <c r="AC21" s="65"/>
      <c r="AD21" s="64"/>
    </row>
    <row r="22" spans="2:30" s="58" customFormat="1" ht="16.5" customHeight="1">
      <c r="B22" s="62" t="s">
        <v>484</v>
      </c>
      <c r="D22" s="63"/>
      <c r="E22" s="63"/>
      <c r="F22" s="63"/>
      <c r="G22" s="63"/>
      <c r="H22" s="63"/>
      <c r="I22" s="63"/>
      <c r="K22" s="386" t="s">
        <v>30</v>
      </c>
      <c r="L22" s="63"/>
      <c r="M22" s="391"/>
      <c r="N22" s="150"/>
      <c r="O22" s="49"/>
      <c r="P22" s="45"/>
      <c r="Q22" s="57"/>
      <c r="R22" s="22"/>
      <c r="S22" s="60"/>
      <c r="V22" s="169"/>
      <c r="W22" s="127"/>
      <c r="X22" s="60"/>
      <c r="Y22" s="60"/>
      <c r="Z22" s="61"/>
      <c r="AA22" s="62"/>
      <c r="AB22" s="64"/>
      <c r="AC22" s="65"/>
      <c r="AD22" s="64"/>
    </row>
    <row r="23" spans="2:30" s="58" customFormat="1" ht="16.5" customHeight="1">
      <c r="C23" s="142" t="s">
        <v>189</v>
      </c>
      <c r="D23" s="62" t="s">
        <v>32</v>
      </c>
      <c r="G23" s="142" t="s">
        <v>189</v>
      </c>
      <c r="H23" s="62" t="s">
        <v>359</v>
      </c>
      <c r="M23" s="391"/>
      <c r="N23" s="150"/>
      <c r="O23" s="172" t="s">
        <v>525</v>
      </c>
      <c r="P23" s="45"/>
      <c r="Q23" s="57" t="s">
        <v>339</v>
      </c>
      <c r="R23" s="22" t="b">
        <f>COUNTIF(C23:G24,"□")&lt;&gt;4</f>
        <v>0</v>
      </c>
      <c r="S23" s="60"/>
      <c r="V23" s="175"/>
      <c r="W23" s="403"/>
      <c r="Y23" s="60"/>
      <c r="Z23" s="61"/>
      <c r="AA23" s="62"/>
      <c r="AB23" s="64"/>
      <c r="AC23" s="65"/>
      <c r="AD23" s="64"/>
    </row>
    <row r="24" spans="2:30" s="58" customFormat="1" ht="16.5" customHeight="1">
      <c r="C24" s="142" t="s">
        <v>189</v>
      </c>
      <c r="D24" s="62" t="s">
        <v>31</v>
      </c>
      <c r="F24" s="62"/>
      <c r="G24" s="142" t="s">
        <v>189</v>
      </c>
      <c r="H24" s="63" t="s">
        <v>318</v>
      </c>
      <c r="L24" s="63"/>
      <c r="M24" s="391"/>
      <c r="N24" s="150"/>
      <c r="O24" s="172" t="s">
        <v>525</v>
      </c>
      <c r="P24" s="45"/>
      <c r="Q24" s="57"/>
      <c r="R24" s="22"/>
      <c r="S24" s="60"/>
      <c r="V24" s="175"/>
      <c r="W24" s="128"/>
      <c r="Y24" s="60"/>
      <c r="Z24" s="61"/>
      <c r="AA24" s="62"/>
      <c r="AB24" s="64"/>
      <c r="AC24" s="65"/>
      <c r="AD24" s="64"/>
    </row>
    <row r="25" spans="2:30" s="58" customFormat="1" ht="16.5" customHeight="1" thickBot="1">
      <c r="C25" s="62" t="s">
        <v>326</v>
      </c>
      <c r="E25" s="63"/>
      <c r="F25" s="63"/>
      <c r="G25" s="63"/>
      <c r="H25" s="63"/>
      <c r="I25" s="63"/>
      <c r="J25" s="63"/>
      <c r="K25" s="122" t="s">
        <v>198</v>
      </c>
      <c r="L25" s="123"/>
      <c r="M25" s="391"/>
      <c r="N25" s="150"/>
      <c r="O25" s="49"/>
      <c r="P25" s="45"/>
      <c r="Q25" s="57"/>
      <c r="R25" s="22"/>
      <c r="S25" s="60"/>
      <c r="V25" s="169"/>
      <c r="W25" s="128"/>
      <c r="X25" s="60"/>
      <c r="Y25" s="60"/>
      <c r="Z25" s="61"/>
      <c r="AA25" s="62"/>
      <c r="AB25" s="64"/>
      <c r="AC25" s="65"/>
      <c r="AD25" s="64"/>
    </row>
    <row r="26" spans="2:30" s="58" customFormat="1" ht="16.5" customHeight="1">
      <c r="C26" s="422"/>
      <c r="D26" s="423"/>
      <c r="E26" s="423"/>
      <c r="F26" s="423"/>
      <c r="G26" s="423"/>
      <c r="H26" s="423"/>
      <c r="I26" s="423"/>
      <c r="J26" s="423"/>
      <c r="K26" s="423"/>
      <c r="L26" s="424"/>
      <c r="M26" s="392" t="str">
        <f>IF(LEN(C26)&gt;0, LEN(C26), "")</f>
        <v/>
      </c>
      <c r="N26" s="150"/>
      <c r="O26" s="107"/>
      <c r="P26" s="47"/>
      <c r="Q26" s="161" t="s">
        <v>338</v>
      </c>
      <c r="R26" s="22">
        <f>LEN($C$26)</f>
        <v>0</v>
      </c>
      <c r="S26" s="60"/>
      <c r="V26" s="169"/>
      <c r="W26" s="127"/>
      <c r="X26" s="67"/>
      <c r="Y26" s="67"/>
      <c r="Z26" s="68"/>
      <c r="AA26" s="69"/>
      <c r="AB26" s="64"/>
      <c r="AC26" s="65"/>
      <c r="AD26" s="64"/>
    </row>
    <row r="27" spans="2:30" s="58" customFormat="1" ht="16.5" customHeight="1">
      <c r="C27" s="425"/>
      <c r="D27" s="426"/>
      <c r="E27" s="426"/>
      <c r="F27" s="426"/>
      <c r="G27" s="426"/>
      <c r="H27" s="426"/>
      <c r="I27" s="426"/>
      <c r="J27" s="426"/>
      <c r="K27" s="426"/>
      <c r="L27" s="427"/>
      <c r="M27" s="392"/>
      <c r="N27" s="150"/>
      <c r="O27" s="107"/>
      <c r="P27" s="47"/>
      <c r="Q27" s="161"/>
      <c r="R27" s="24"/>
      <c r="S27" s="71"/>
      <c r="V27" s="169"/>
      <c r="W27" s="127"/>
      <c r="X27" s="67"/>
      <c r="Y27" s="67"/>
      <c r="Z27" s="68"/>
      <c r="AA27" s="69"/>
      <c r="AB27" s="64"/>
      <c r="AC27" s="65"/>
      <c r="AD27" s="64"/>
    </row>
    <row r="28" spans="2:30" s="58" customFormat="1" ht="16.5" customHeight="1" thickBot="1">
      <c r="C28" s="428"/>
      <c r="D28" s="429"/>
      <c r="E28" s="429"/>
      <c r="F28" s="429"/>
      <c r="G28" s="429"/>
      <c r="H28" s="429"/>
      <c r="I28" s="429"/>
      <c r="J28" s="429"/>
      <c r="K28" s="429"/>
      <c r="L28" s="430"/>
      <c r="M28" s="392"/>
      <c r="N28" s="150"/>
      <c r="O28" s="107"/>
      <c r="P28" s="47"/>
      <c r="Q28" s="161"/>
      <c r="R28" s="24"/>
      <c r="S28" s="71"/>
      <c r="V28" s="169"/>
      <c r="W28" s="127"/>
      <c r="X28" s="67"/>
      <c r="Y28" s="67"/>
      <c r="Z28" s="68"/>
      <c r="AA28" s="69"/>
      <c r="AB28" s="64"/>
      <c r="AC28" s="65"/>
      <c r="AD28" s="64"/>
    </row>
    <row r="29" spans="2:30" s="58" customFormat="1" ht="15" customHeight="1">
      <c r="M29" s="392"/>
      <c r="N29" s="150"/>
      <c r="O29" s="107"/>
      <c r="P29" s="47"/>
      <c r="Q29" s="161"/>
      <c r="R29" s="24"/>
      <c r="S29" s="71"/>
      <c r="V29" s="169"/>
      <c r="W29" s="127"/>
      <c r="X29" s="67"/>
      <c r="Y29" s="67"/>
      <c r="Z29" s="68"/>
      <c r="AA29" s="69"/>
      <c r="AB29" s="113"/>
      <c r="AC29" s="65"/>
      <c r="AD29" s="113"/>
    </row>
    <row r="30" spans="2:30" s="58" customFormat="1" ht="16.5" customHeight="1">
      <c r="B30" s="62" t="s">
        <v>485</v>
      </c>
      <c r="D30" s="68"/>
      <c r="E30" s="68"/>
      <c r="F30" s="68"/>
      <c r="G30" s="68"/>
      <c r="H30" s="68"/>
      <c r="I30" s="68"/>
      <c r="K30" s="386" t="s">
        <v>615</v>
      </c>
      <c r="L30" s="68"/>
      <c r="M30" s="392"/>
      <c r="N30" s="150"/>
      <c r="O30" s="107"/>
      <c r="P30" s="47"/>
      <c r="Q30" s="161"/>
      <c r="R30" s="24"/>
      <c r="S30" s="71"/>
      <c r="V30" s="169"/>
      <c r="W30" s="127"/>
      <c r="X30" s="67"/>
      <c r="Y30" s="67"/>
      <c r="Z30" s="68"/>
      <c r="AA30" s="69"/>
      <c r="AB30" s="64"/>
      <c r="AC30" s="65"/>
      <c r="AD30" s="64"/>
    </row>
    <row r="31" spans="2:30" s="72" customFormat="1" ht="16.5" customHeight="1">
      <c r="C31" s="142" t="s">
        <v>189</v>
      </c>
      <c r="D31" s="73" t="s">
        <v>33</v>
      </c>
      <c r="E31" s="74"/>
      <c r="G31" s="142" t="s">
        <v>189</v>
      </c>
      <c r="H31" s="73" t="s">
        <v>359</v>
      </c>
      <c r="L31" s="74"/>
      <c r="M31" s="393"/>
      <c r="N31" s="150"/>
      <c r="O31" s="172" t="s">
        <v>525</v>
      </c>
      <c r="P31" s="49"/>
      <c r="Q31" s="57" t="s">
        <v>339</v>
      </c>
      <c r="R31" s="25" t="b">
        <f>COUNTIF(C31:G32,"□")&lt;&gt;4</f>
        <v>0</v>
      </c>
      <c r="S31" s="75"/>
      <c r="V31" s="170"/>
      <c r="W31" s="129"/>
      <c r="X31" s="76"/>
      <c r="Y31" s="76"/>
      <c r="Z31" s="18"/>
      <c r="AA31" s="73"/>
      <c r="AB31" s="77"/>
      <c r="AC31" s="78"/>
      <c r="AD31" s="77"/>
    </row>
    <row r="32" spans="2:30" s="72" customFormat="1" ht="16.5" customHeight="1">
      <c r="C32" s="142" t="s">
        <v>189</v>
      </c>
      <c r="D32" s="73" t="s">
        <v>34</v>
      </c>
      <c r="E32" s="74"/>
      <c r="F32" s="18"/>
      <c r="G32" s="142" t="s">
        <v>189</v>
      </c>
      <c r="H32" s="63" t="s">
        <v>318</v>
      </c>
      <c r="J32" s="58"/>
      <c r="L32" s="74"/>
      <c r="M32" s="393"/>
      <c r="N32" s="150"/>
      <c r="O32" s="172" t="s">
        <v>525</v>
      </c>
      <c r="P32" s="49"/>
      <c r="Q32" s="162"/>
      <c r="R32" s="25"/>
      <c r="S32" s="75"/>
      <c r="V32" s="170"/>
      <c r="W32" s="129"/>
      <c r="X32" s="76"/>
      <c r="Y32" s="76"/>
      <c r="Z32" s="18"/>
      <c r="AA32" s="73"/>
      <c r="AB32" s="77"/>
      <c r="AC32" s="78"/>
      <c r="AD32" s="77"/>
    </row>
    <row r="33" spans="2:30" s="58" customFormat="1" ht="16.5" customHeight="1" thickBot="1">
      <c r="C33" s="62" t="s">
        <v>326</v>
      </c>
      <c r="E33" s="63"/>
      <c r="F33" s="63"/>
      <c r="G33" s="63"/>
      <c r="H33" s="63"/>
      <c r="I33" s="63"/>
      <c r="J33" s="63"/>
      <c r="K33" s="122" t="s">
        <v>198</v>
      </c>
      <c r="M33" s="391"/>
      <c r="N33" s="150"/>
      <c r="O33" s="49"/>
      <c r="P33" s="45"/>
      <c r="Q33" s="57"/>
      <c r="R33" s="22"/>
      <c r="S33" s="60"/>
      <c r="V33" s="169"/>
      <c r="W33" s="127"/>
      <c r="X33" s="60"/>
      <c r="Y33" s="60"/>
      <c r="Z33" s="61"/>
      <c r="AA33" s="62"/>
      <c r="AB33" s="64"/>
      <c r="AC33" s="65"/>
      <c r="AD33" s="64"/>
    </row>
    <row r="34" spans="2:30" s="58" customFormat="1" ht="16.5" customHeight="1">
      <c r="C34" s="413"/>
      <c r="D34" s="414"/>
      <c r="E34" s="414"/>
      <c r="F34" s="414"/>
      <c r="G34" s="414"/>
      <c r="H34" s="414"/>
      <c r="I34" s="414"/>
      <c r="J34" s="414"/>
      <c r="K34" s="414"/>
      <c r="L34" s="415"/>
      <c r="M34" s="392" t="str">
        <f>IF(LEN(C34)&gt;0, LEN(C34), "")</f>
        <v/>
      </c>
      <c r="N34" s="150"/>
      <c r="O34" s="107"/>
      <c r="P34" s="47"/>
      <c r="Q34" s="161" t="s">
        <v>338</v>
      </c>
      <c r="R34" s="22">
        <f>LEN(C34)</f>
        <v>0</v>
      </c>
      <c r="S34" s="60"/>
      <c r="V34" s="169"/>
      <c r="W34" s="127"/>
      <c r="X34" s="67"/>
      <c r="Y34" s="67"/>
      <c r="Z34" s="68"/>
      <c r="AA34" s="69"/>
      <c r="AB34" s="64"/>
      <c r="AC34" s="65"/>
      <c r="AD34" s="64"/>
    </row>
    <row r="35" spans="2:30" s="58" customFormat="1" ht="16.5" customHeight="1">
      <c r="C35" s="416"/>
      <c r="D35" s="417"/>
      <c r="E35" s="417"/>
      <c r="F35" s="417"/>
      <c r="G35" s="417"/>
      <c r="H35" s="417"/>
      <c r="I35" s="417"/>
      <c r="J35" s="417"/>
      <c r="K35" s="417"/>
      <c r="L35" s="418"/>
      <c r="M35" s="392"/>
      <c r="N35" s="150"/>
      <c r="O35" s="107"/>
      <c r="P35" s="47"/>
      <c r="Q35" s="161"/>
      <c r="R35" s="24"/>
      <c r="S35" s="71"/>
      <c r="V35" s="169"/>
      <c r="W35" s="127"/>
      <c r="X35" s="67"/>
      <c r="Y35" s="67"/>
      <c r="Z35" s="68"/>
      <c r="AA35" s="69"/>
      <c r="AB35" s="64"/>
      <c r="AC35" s="65"/>
      <c r="AD35" s="64"/>
    </row>
    <row r="36" spans="2:30" s="58" customFormat="1" ht="16.5" customHeight="1" thickBot="1">
      <c r="C36" s="419"/>
      <c r="D36" s="420"/>
      <c r="E36" s="420"/>
      <c r="F36" s="420"/>
      <c r="G36" s="420"/>
      <c r="H36" s="420"/>
      <c r="I36" s="420"/>
      <c r="J36" s="420"/>
      <c r="K36" s="420"/>
      <c r="L36" s="421"/>
      <c r="M36" s="392"/>
      <c r="N36" s="150"/>
      <c r="O36" s="107"/>
      <c r="P36" s="47"/>
      <c r="Q36" s="161"/>
      <c r="R36" s="24"/>
      <c r="S36" s="71"/>
      <c r="V36" s="169"/>
      <c r="W36" s="127"/>
      <c r="X36" s="67"/>
      <c r="Y36" s="67"/>
      <c r="Z36" s="68"/>
      <c r="AA36" s="69"/>
      <c r="AB36" s="64"/>
      <c r="AC36" s="65"/>
      <c r="AD36" s="64"/>
    </row>
    <row r="37" spans="2:30" s="58" customFormat="1" ht="15" customHeight="1">
      <c r="C37" s="79"/>
      <c r="D37" s="79"/>
      <c r="E37" s="79"/>
      <c r="F37" s="79"/>
      <c r="G37" s="79"/>
      <c r="H37" s="79"/>
      <c r="I37" s="79"/>
      <c r="J37" s="79"/>
      <c r="K37" s="79"/>
      <c r="L37" s="79"/>
      <c r="M37" s="394"/>
      <c r="N37" s="150"/>
      <c r="O37" s="173"/>
      <c r="P37" s="50"/>
      <c r="Q37" s="163"/>
      <c r="R37" s="26"/>
      <c r="S37" s="80"/>
      <c r="V37" s="169"/>
      <c r="W37" s="127"/>
      <c r="X37" s="80"/>
      <c r="Y37" s="80"/>
      <c r="Z37" s="81"/>
      <c r="AA37" s="79"/>
      <c r="AB37" s="64"/>
      <c r="AC37" s="65"/>
      <c r="AD37" s="64"/>
    </row>
    <row r="38" spans="2:30" s="58" customFormat="1" ht="16.5" customHeight="1">
      <c r="B38" s="59" t="s">
        <v>490</v>
      </c>
      <c r="C38" s="59"/>
      <c r="H38" s="141" t="s">
        <v>494</v>
      </c>
      <c r="M38" s="391"/>
      <c r="N38" s="150"/>
      <c r="O38" s="49"/>
      <c r="P38" s="45"/>
      <c r="Q38" s="57"/>
      <c r="R38" s="22"/>
      <c r="S38" s="60"/>
      <c r="V38" s="169"/>
      <c r="W38" s="127"/>
      <c r="X38" s="60"/>
      <c r="Y38" s="60"/>
      <c r="Z38" s="61"/>
      <c r="AA38" s="62"/>
      <c r="AB38" s="64"/>
      <c r="AC38" s="65"/>
      <c r="AD38" s="64"/>
    </row>
    <row r="39" spans="2:30" s="58" customFormat="1" ht="16.5" customHeight="1">
      <c r="C39" s="59" t="s">
        <v>191</v>
      </c>
      <c r="D39" s="387" t="s">
        <v>491</v>
      </c>
      <c r="G39" s="59" t="s">
        <v>192</v>
      </c>
      <c r="H39" s="387" t="s">
        <v>491</v>
      </c>
      <c r="K39" s="82"/>
      <c r="M39" s="391"/>
      <c r="N39" s="150"/>
      <c r="O39" s="49"/>
      <c r="P39" s="51"/>
      <c r="Q39" s="57"/>
      <c r="R39" s="22"/>
      <c r="S39" s="60"/>
      <c r="V39" s="169"/>
      <c r="W39" s="127"/>
      <c r="X39" s="60"/>
      <c r="Y39" s="60"/>
      <c r="Z39" s="63"/>
      <c r="AA39" s="62"/>
      <c r="AB39" s="64"/>
      <c r="AC39" s="65"/>
      <c r="AD39" s="64"/>
    </row>
    <row r="40" spans="2:30" s="58" customFormat="1" ht="16.5" customHeight="1">
      <c r="C40" s="140" t="s">
        <v>189</v>
      </c>
      <c r="D40" s="59" t="s">
        <v>35</v>
      </c>
      <c r="E40" s="83"/>
      <c r="G40" s="140" t="s">
        <v>189</v>
      </c>
      <c r="H40" s="59" t="s">
        <v>35</v>
      </c>
      <c r="I40" s="59"/>
      <c r="K40" s="82"/>
      <c r="M40" s="391"/>
      <c r="N40" s="150"/>
      <c r="O40" s="172" t="s">
        <v>525</v>
      </c>
      <c r="P40" s="51"/>
      <c r="Q40" s="57" t="s">
        <v>333</v>
      </c>
      <c r="R40" s="22" t="b">
        <f>COUNTIF(C40:C45,"□")&lt;&gt;6</f>
        <v>0</v>
      </c>
      <c r="S40" s="60"/>
      <c r="V40" s="169"/>
      <c r="W40" s="127"/>
      <c r="X40" s="60"/>
      <c r="Y40" s="67"/>
      <c r="Z40" s="63"/>
      <c r="AA40" s="62"/>
      <c r="AB40" s="64"/>
      <c r="AC40" s="65"/>
      <c r="AD40" s="64"/>
    </row>
    <row r="41" spans="2:30" s="58" customFormat="1" ht="16.5" customHeight="1">
      <c r="C41" s="140" t="s">
        <v>189</v>
      </c>
      <c r="D41" s="59" t="s">
        <v>315</v>
      </c>
      <c r="E41" s="83"/>
      <c r="G41" s="140" t="s">
        <v>189</v>
      </c>
      <c r="H41" s="59" t="s">
        <v>315</v>
      </c>
      <c r="I41" s="59"/>
      <c r="K41" s="82"/>
      <c r="M41" s="391"/>
      <c r="N41" s="150"/>
      <c r="O41" s="172" t="s">
        <v>525</v>
      </c>
      <c r="P41" s="51"/>
      <c r="Q41" s="57" t="s">
        <v>334</v>
      </c>
      <c r="R41" s="22" t="b">
        <f>COUNTIF(G40:G45,"□")&lt;&gt;6</f>
        <v>0</v>
      </c>
      <c r="S41" s="60"/>
      <c r="V41" s="169"/>
      <c r="W41" s="127"/>
      <c r="X41" s="60"/>
      <c r="Y41" s="67"/>
      <c r="Z41" s="63"/>
      <c r="AA41" s="62"/>
      <c r="AB41" s="64"/>
      <c r="AC41" s="65"/>
      <c r="AD41" s="64"/>
    </row>
    <row r="42" spans="2:30" s="58" customFormat="1" ht="16.5" customHeight="1">
      <c r="C42" s="140" t="s">
        <v>189</v>
      </c>
      <c r="D42" s="59" t="s">
        <v>36</v>
      </c>
      <c r="E42" s="83"/>
      <c r="G42" s="140" t="s">
        <v>189</v>
      </c>
      <c r="H42" s="59" t="s">
        <v>36</v>
      </c>
      <c r="I42" s="59"/>
      <c r="K42" s="84"/>
      <c r="M42" s="391"/>
      <c r="N42" s="150"/>
      <c r="O42" s="172" t="s">
        <v>525</v>
      </c>
      <c r="P42" s="51"/>
      <c r="Q42" s="57"/>
      <c r="R42" s="22"/>
      <c r="S42" s="60"/>
      <c r="V42" s="169"/>
      <c r="W42" s="127"/>
      <c r="X42" s="60"/>
      <c r="Y42" s="67"/>
      <c r="Z42" s="63"/>
      <c r="AA42" s="62"/>
      <c r="AB42" s="64"/>
      <c r="AC42" s="65"/>
      <c r="AD42" s="64"/>
    </row>
    <row r="43" spans="2:30" s="58" customFormat="1" ht="16.5" customHeight="1">
      <c r="C43" s="140" t="s">
        <v>189</v>
      </c>
      <c r="D43" s="59" t="s">
        <v>38</v>
      </c>
      <c r="E43" s="83"/>
      <c r="G43" s="140" t="s">
        <v>189</v>
      </c>
      <c r="H43" s="59" t="s">
        <v>38</v>
      </c>
      <c r="I43" s="59"/>
      <c r="K43" s="84"/>
      <c r="M43" s="391"/>
      <c r="N43" s="150"/>
      <c r="O43" s="172" t="s">
        <v>525</v>
      </c>
      <c r="P43" s="51"/>
      <c r="Q43" s="57"/>
      <c r="R43" s="22"/>
      <c r="S43" s="60"/>
      <c r="V43" s="169"/>
      <c r="W43" s="127"/>
      <c r="X43" s="60"/>
      <c r="Y43" s="67"/>
      <c r="Z43" s="63"/>
      <c r="AA43" s="62"/>
      <c r="AB43" s="64"/>
      <c r="AC43" s="65"/>
      <c r="AD43" s="64"/>
    </row>
    <row r="44" spans="2:30" s="58" customFormat="1" ht="16.5" customHeight="1">
      <c r="C44" s="140" t="s">
        <v>189</v>
      </c>
      <c r="D44" s="59" t="s">
        <v>37</v>
      </c>
      <c r="E44" s="83"/>
      <c r="G44" s="140" t="s">
        <v>189</v>
      </c>
      <c r="H44" s="59" t="s">
        <v>37</v>
      </c>
      <c r="I44" s="59"/>
      <c r="K44" s="82"/>
      <c r="M44" s="391"/>
      <c r="N44" s="150"/>
      <c r="O44" s="172" t="s">
        <v>525</v>
      </c>
      <c r="P44" s="51"/>
      <c r="Q44" s="57"/>
      <c r="R44" s="22"/>
      <c r="S44" s="60"/>
      <c r="V44" s="169"/>
      <c r="W44" s="127"/>
      <c r="X44" s="60"/>
      <c r="Y44" s="67"/>
      <c r="Z44" s="63"/>
      <c r="AA44" s="62"/>
      <c r="AB44" s="64"/>
      <c r="AC44" s="65"/>
      <c r="AD44" s="64"/>
    </row>
    <row r="45" spans="2:30" s="58" customFormat="1" ht="16.5" customHeight="1">
      <c r="C45" s="140" t="s">
        <v>189</v>
      </c>
      <c r="D45" s="59" t="s">
        <v>196</v>
      </c>
      <c r="E45" s="383"/>
      <c r="F45" s="58" t="s">
        <v>46</v>
      </c>
      <c r="G45" s="140" t="s">
        <v>189</v>
      </c>
      <c r="H45" s="59" t="s">
        <v>196</v>
      </c>
      <c r="I45" s="384"/>
      <c r="J45" s="63" t="s">
        <v>46</v>
      </c>
      <c r="M45" s="391"/>
      <c r="N45" s="150"/>
      <c r="O45" s="172" t="s">
        <v>525</v>
      </c>
      <c r="P45" s="45"/>
      <c r="Q45" s="57"/>
      <c r="R45" s="22"/>
      <c r="S45" s="60"/>
      <c r="V45" s="169"/>
      <c r="W45" s="127"/>
      <c r="X45" s="60"/>
      <c r="Y45" s="67"/>
      <c r="Z45" s="63"/>
      <c r="AA45" s="62"/>
      <c r="AB45" s="64"/>
      <c r="AC45" s="65"/>
      <c r="AD45" s="64"/>
    </row>
    <row r="46" spans="2:30" s="58" customFormat="1" ht="15" customHeight="1">
      <c r="C46" s="83"/>
      <c r="D46" s="83"/>
      <c r="E46" s="373"/>
      <c r="F46" s="83"/>
      <c r="G46" s="83"/>
      <c r="H46" s="83"/>
      <c r="I46" s="83"/>
      <c r="J46" s="83"/>
      <c r="K46" s="83"/>
      <c r="L46" s="83"/>
      <c r="M46" s="391"/>
      <c r="N46" s="150"/>
      <c r="O46" s="49"/>
      <c r="P46" s="45"/>
      <c r="Q46" s="82"/>
      <c r="S46" s="60"/>
      <c r="V46" s="169"/>
      <c r="W46" s="127"/>
      <c r="X46" s="60"/>
      <c r="Y46" s="60"/>
      <c r="Z46" s="61"/>
      <c r="AA46" s="62"/>
      <c r="AB46" s="64"/>
      <c r="AC46" s="65"/>
      <c r="AD46" s="64"/>
    </row>
    <row r="47" spans="2:30" s="58" customFormat="1" ht="16.5" customHeight="1">
      <c r="B47" s="59" t="s">
        <v>526</v>
      </c>
      <c r="C47" s="59"/>
      <c r="G47" s="387"/>
      <c r="M47" s="391"/>
      <c r="N47" s="150"/>
      <c r="O47" s="49"/>
      <c r="P47" s="45"/>
      <c r="Q47" s="57" t="s">
        <v>335</v>
      </c>
      <c r="R47" s="22">
        <f>COUNTIF(C48,"☑")+COUNTIF(G48,"☑")</f>
        <v>0</v>
      </c>
      <c r="S47" s="60"/>
      <c r="V47" s="169"/>
      <c r="W47" s="127"/>
      <c r="X47" s="60"/>
      <c r="Y47" s="60"/>
      <c r="Z47" s="61"/>
      <c r="AA47" s="62"/>
      <c r="AB47" s="64"/>
      <c r="AC47" s="65"/>
      <c r="AD47" s="64"/>
    </row>
    <row r="48" spans="2:30" s="58" customFormat="1" ht="16.5" customHeight="1">
      <c r="C48" s="140" t="s">
        <v>189</v>
      </c>
      <c r="D48" s="59" t="s">
        <v>40</v>
      </c>
      <c r="G48" s="140" t="s">
        <v>189</v>
      </c>
      <c r="H48" s="59" t="s">
        <v>41</v>
      </c>
      <c r="I48" s="34" t="str">
        <f>IF(R49=2,"(③-2、③-3は回答不要)","")</f>
        <v/>
      </c>
      <c r="J48" s="34"/>
      <c r="K48" s="37" t="str">
        <f>IF(R49=3,"1つだけ選択してください！","")</f>
        <v/>
      </c>
      <c r="M48" s="389"/>
      <c r="N48" s="150"/>
      <c r="O48" s="172" t="s">
        <v>525</v>
      </c>
      <c r="P48" s="51"/>
      <c r="Q48" s="57" t="s">
        <v>336</v>
      </c>
      <c r="R48" s="25" t="b">
        <f>COUNTIF(C48:G48,"□")&lt;&gt;2</f>
        <v>0</v>
      </c>
      <c r="S48" s="75"/>
      <c r="V48" s="169"/>
      <c r="W48" s="127"/>
      <c r="X48" s="67"/>
      <c r="Y48" s="60"/>
      <c r="Z48" s="63"/>
      <c r="AA48" s="62"/>
      <c r="AB48" s="64"/>
      <c r="AC48" s="65"/>
      <c r="AD48" s="64"/>
    </row>
    <row r="49" spans="2:30" s="58" customFormat="1" ht="15" customHeight="1">
      <c r="H49" s="59"/>
      <c r="I49" s="34"/>
      <c r="K49" s="37"/>
      <c r="M49" s="389"/>
      <c r="N49" s="150"/>
      <c r="O49" s="49"/>
      <c r="P49" s="51"/>
      <c r="Q49" s="57" t="s">
        <v>342</v>
      </c>
      <c r="R49" s="25">
        <f>IF(C48="☑",1,0)+IF(G48="☑",2,0)</f>
        <v>0</v>
      </c>
      <c r="S49" s="75"/>
      <c r="V49" s="169"/>
      <c r="W49" s="127"/>
      <c r="X49" s="67"/>
      <c r="Y49" s="60"/>
      <c r="Z49" s="63"/>
      <c r="AA49" s="62"/>
      <c r="AB49" s="113"/>
      <c r="AC49" s="65"/>
      <c r="AD49" s="113"/>
    </row>
    <row r="50" spans="2:30" s="58" customFormat="1" ht="16.5" customHeight="1">
      <c r="B50" s="59" t="s">
        <v>343</v>
      </c>
      <c r="I50" s="387" t="s">
        <v>30</v>
      </c>
      <c r="L50" s="82"/>
      <c r="M50" s="391"/>
      <c r="N50" s="150"/>
      <c r="O50" s="49"/>
      <c r="P50" s="51"/>
      <c r="Q50" s="57" t="s">
        <v>517</v>
      </c>
      <c r="R50" s="25" t="b">
        <f>COUNTIF(C51:G54,"□")&lt;&gt;7</f>
        <v>0</v>
      </c>
      <c r="S50" s="60"/>
      <c r="V50" s="169"/>
      <c r="W50" s="127"/>
      <c r="X50" s="60"/>
      <c r="Y50" s="60"/>
      <c r="Z50" s="63"/>
      <c r="AA50" s="62"/>
      <c r="AB50" s="64"/>
      <c r="AC50" s="65"/>
      <c r="AD50" s="64"/>
    </row>
    <row r="51" spans="2:30" s="58" customFormat="1" ht="16.5" customHeight="1">
      <c r="C51" s="140" t="s">
        <v>189</v>
      </c>
      <c r="D51" s="59" t="s">
        <v>32</v>
      </c>
      <c r="G51" s="140" t="s">
        <v>189</v>
      </c>
      <c r="H51" s="58" t="s">
        <v>45</v>
      </c>
      <c r="K51" s="109" t="str">
        <f>IF(AND(R49=0,R52=TRUE),"③-1が未選択です！","")</f>
        <v/>
      </c>
      <c r="M51" s="391"/>
      <c r="N51" s="150"/>
      <c r="O51" s="172" t="s">
        <v>525</v>
      </c>
      <c r="P51" s="51"/>
      <c r="Q51" s="164" t="s">
        <v>516</v>
      </c>
      <c r="R51" s="22">
        <f>IF(AND($R$64=2,$R$65=TRUE),1,0)</f>
        <v>0</v>
      </c>
      <c r="S51" s="60"/>
      <c r="V51" s="169"/>
      <c r="W51" s="127"/>
      <c r="X51" s="67"/>
      <c r="Y51" s="60"/>
      <c r="Z51" s="63"/>
      <c r="AA51" s="62"/>
      <c r="AB51" s="64"/>
      <c r="AC51" s="65"/>
      <c r="AD51" s="64"/>
    </row>
    <row r="52" spans="2:30" s="58" customFormat="1" ht="16.5" customHeight="1">
      <c r="C52" s="140" t="s">
        <v>189</v>
      </c>
      <c r="D52" s="58" t="s">
        <v>42</v>
      </c>
      <c r="G52" s="140" t="s">
        <v>189</v>
      </c>
      <c r="H52" s="58" t="s">
        <v>299</v>
      </c>
      <c r="K52" s="82"/>
      <c r="M52" s="391"/>
      <c r="N52" s="150"/>
      <c r="O52" s="172" t="s">
        <v>525</v>
      </c>
      <c r="P52" s="51"/>
      <c r="Q52" s="57" t="s">
        <v>340</v>
      </c>
      <c r="R52" s="22" t="b">
        <f>COUNTIF(C51:H54,"□")&lt;&gt;7</f>
        <v>0</v>
      </c>
      <c r="S52" s="60"/>
      <c r="V52" s="169"/>
      <c r="W52" s="127"/>
      <c r="X52" s="67"/>
      <c r="Y52" s="60"/>
      <c r="Z52" s="63"/>
      <c r="AA52" s="62"/>
      <c r="AB52" s="64"/>
      <c r="AC52" s="65"/>
      <c r="AD52" s="64"/>
    </row>
    <row r="53" spans="2:30" s="58" customFormat="1" ht="16.5" customHeight="1">
      <c r="C53" s="140" t="s">
        <v>189</v>
      </c>
      <c r="D53" s="58" t="s">
        <v>43</v>
      </c>
      <c r="G53" s="140" t="s">
        <v>189</v>
      </c>
      <c r="H53" s="58" t="s">
        <v>39</v>
      </c>
      <c r="K53" s="82"/>
      <c r="M53" s="391"/>
      <c r="N53" s="150"/>
      <c r="O53" s="172" t="s">
        <v>525</v>
      </c>
      <c r="P53" s="51"/>
      <c r="Q53" s="57"/>
      <c r="R53" s="22"/>
      <c r="S53" s="60"/>
      <c r="V53" s="169"/>
      <c r="W53" s="127"/>
      <c r="X53" s="67"/>
      <c r="Y53" s="60"/>
      <c r="Z53" s="63"/>
      <c r="AA53" s="62"/>
      <c r="AB53" s="64"/>
      <c r="AC53" s="65"/>
      <c r="AD53" s="64"/>
    </row>
    <row r="54" spans="2:30" s="58" customFormat="1" ht="16.5" customHeight="1">
      <c r="C54" s="140" t="s">
        <v>189</v>
      </c>
      <c r="D54" s="58" t="s">
        <v>44</v>
      </c>
      <c r="K54" s="82"/>
      <c r="M54" s="393"/>
      <c r="N54" s="150"/>
      <c r="O54" s="172" t="s">
        <v>525</v>
      </c>
      <c r="P54" s="52"/>
      <c r="Q54" s="162"/>
      <c r="R54" s="25"/>
      <c r="S54" s="75"/>
      <c r="V54" s="169"/>
      <c r="W54" s="127"/>
      <c r="X54" s="67"/>
      <c r="Y54" s="75"/>
      <c r="Z54" s="73"/>
      <c r="AA54" s="69"/>
      <c r="AB54" s="64"/>
      <c r="AC54" s="65"/>
      <c r="AD54" s="64"/>
    </row>
    <row r="55" spans="2:30" s="58" customFormat="1" ht="15" customHeight="1">
      <c r="K55" s="82"/>
      <c r="M55" s="393"/>
      <c r="N55" s="150"/>
      <c r="O55" s="49"/>
      <c r="P55" s="52"/>
      <c r="Q55" s="162"/>
      <c r="R55" s="25"/>
      <c r="S55" s="75"/>
      <c r="V55" s="169"/>
      <c r="W55" s="127"/>
      <c r="X55" s="67"/>
      <c r="Y55" s="75"/>
      <c r="Z55" s="73"/>
      <c r="AA55" s="69"/>
      <c r="AB55" s="113"/>
      <c r="AC55" s="65"/>
      <c r="AD55" s="113"/>
    </row>
    <row r="56" spans="2:30" s="58" customFormat="1" ht="16.5" customHeight="1" thickBot="1">
      <c r="B56" s="59" t="s">
        <v>344</v>
      </c>
      <c r="K56" s="122" t="s">
        <v>198</v>
      </c>
      <c r="M56" s="391"/>
      <c r="N56" s="150"/>
      <c r="O56" s="49"/>
      <c r="P56" s="51"/>
      <c r="Q56" s="57"/>
      <c r="R56" s="22"/>
      <c r="S56" s="60"/>
      <c r="V56" s="169"/>
      <c r="W56" s="127"/>
      <c r="X56" s="60"/>
      <c r="Y56" s="60"/>
      <c r="Z56" s="63"/>
      <c r="AA56" s="62"/>
      <c r="AB56" s="64"/>
      <c r="AC56" s="65"/>
      <c r="AD56" s="64"/>
    </row>
    <row r="57" spans="2:30" s="58" customFormat="1" ht="16.5" customHeight="1">
      <c r="C57" s="413"/>
      <c r="D57" s="414"/>
      <c r="E57" s="414"/>
      <c r="F57" s="414"/>
      <c r="G57" s="414"/>
      <c r="H57" s="414"/>
      <c r="I57" s="414"/>
      <c r="J57" s="414"/>
      <c r="K57" s="414"/>
      <c r="L57" s="415"/>
      <c r="M57" s="392" t="str">
        <f>IF(LEN(C57)&gt;0, LEN(C57), "")</f>
        <v/>
      </c>
      <c r="N57" s="150"/>
      <c r="O57" s="172" t="s">
        <v>525</v>
      </c>
      <c r="P57" s="47"/>
      <c r="Q57" s="161" t="s">
        <v>338</v>
      </c>
      <c r="R57" s="22">
        <f>LEN(C57)</f>
        <v>0</v>
      </c>
      <c r="S57" s="60"/>
      <c r="V57" s="169"/>
      <c r="W57" s="127"/>
      <c r="X57" s="67"/>
      <c r="Y57" s="67"/>
      <c r="Z57" s="68"/>
      <c r="AA57" s="69"/>
      <c r="AB57" s="64"/>
      <c r="AC57" s="65"/>
      <c r="AD57" s="64"/>
    </row>
    <row r="58" spans="2:30" s="58" customFormat="1" ht="16.5" customHeight="1">
      <c r="C58" s="416"/>
      <c r="D58" s="417"/>
      <c r="E58" s="417"/>
      <c r="F58" s="417"/>
      <c r="G58" s="417"/>
      <c r="H58" s="417"/>
      <c r="I58" s="417"/>
      <c r="J58" s="417"/>
      <c r="K58" s="417"/>
      <c r="L58" s="418"/>
      <c r="M58" s="392"/>
      <c r="N58" s="150"/>
      <c r="O58" s="107"/>
      <c r="P58" s="47"/>
      <c r="Q58" s="161"/>
      <c r="R58" s="24"/>
      <c r="S58" s="71"/>
      <c r="V58" s="169"/>
      <c r="W58" s="127"/>
      <c r="X58" s="67"/>
      <c r="Y58" s="67"/>
      <c r="Z58" s="68"/>
      <c r="AA58" s="69"/>
      <c r="AB58" s="64"/>
      <c r="AC58" s="65"/>
      <c r="AD58" s="64"/>
    </row>
    <row r="59" spans="2:30" s="58" customFormat="1" ht="16.5" customHeight="1" thickBot="1">
      <c r="C59" s="419"/>
      <c r="D59" s="420"/>
      <c r="E59" s="420"/>
      <c r="F59" s="420"/>
      <c r="G59" s="420"/>
      <c r="H59" s="420"/>
      <c r="I59" s="420"/>
      <c r="J59" s="420"/>
      <c r="K59" s="420"/>
      <c r="L59" s="421"/>
      <c r="M59" s="392"/>
      <c r="N59" s="150"/>
      <c r="O59" s="107"/>
      <c r="P59" s="47"/>
      <c r="Q59" s="161"/>
      <c r="R59" s="24"/>
      <c r="S59" s="71"/>
      <c r="V59" s="169"/>
      <c r="W59" s="127"/>
      <c r="X59" s="67"/>
      <c r="Y59" s="67"/>
      <c r="Z59" s="68"/>
      <c r="AA59" s="69"/>
      <c r="AB59" s="64"/>
      <c r="AC59" s="65"/>
      <c r="AD59" s="64"/>
    </row>
    <row r="60" spans="2:30" s="72" customFormat="1" ht="15" customHeight="1">
      <c r="C60" s="86"/>
      <c r="D60" s="86"/>
      <c r="E60" s="86"/>
      <c r="F60" s="86"/>
      <c r="G60" s="86"/>
      <c r="H60" s="86"/>
      <c r="I60" s="86"/>
      <c r="J60" s="86"/>
      <c r="K60" s="86"/>
      <c r="L60" s="86"/>
      <c r="M60" s="395"/>
      <c r="N60" s="150"/>
      <c r="O60" s="107"/>
      <c r="P60" s="53"/>
      <c r="Q60" s="165"/>
      <c r="R60" s="27"/>
      <c r="S60" s="87"/>
      <c r="V60" s="170"/>
      <c r="W60" s="127"/>
      <c r="X60" s="76"/>
      <c r="Y60" s="76"/>
      <c r="Z60" s="88"/>
      <c r="AA60" s="86"/>
      <c r="AB60" s="77"/>
      <c r="AC60" s="78"/>
      <c r="AD60" s="77"/>
    </row>
    <row r="61" spans="2:30" s="58" customFormat="1" ht="15" customHeight="1">
      <c r="C61" s="59"/>
      <c r="M61" s="391"/>
      <c r="N61" s="150"/>
      <c r="O61" s="49"/>
      <c r="P61" s="45"/>
      <c r="Q61" s="57"/>
      <c r="R61" s="22"/>
      <c r="S61" s="60"/>
      <c r="V61" s="169"/>
      <c r="W61" s="127"/>
      <c r="X61" s="60"/>
      <c r="Y61" s="60"/>
      <c r="Z61" s="61"/>
      <c r="AA61" s="62"/>
      <c r="AB61" s="64"/>
      <c r="AC61" s="65"/>
      <c r="AD61" s="64"/>
    </row>
    <row r="62" spans="2:30" s="58" customFormat="1" ht="16.5" customHeight="1">
      <c r="B62" s="59" t="s">
        <v>489</v>
      </c>
      <c r="C62" s="59"/>
      <c r="M62" s="391"/>
      <c r="N62" s="150"/>
      <c r="O62" s="49"/>
      <c r="P62" s="154" t="s">
        <v>525</v>
      </c>
      <c r="Q62" s="57" t="s">
        <v>518</v>
      </c>
      <c r="R62" s="151">
        <f>COUNTIF($C63,"☑")+COUNTIF($G63,"☑")</f>
        <v>0</v>
      </c>
      <c r="S62" s="130"/>
      <c r="V62" s="169"/>
      <c r="W62" s="127"/>
      <c r="X62" s="60"/>
      <c r="Y62" s="60"/>
      <c r="Z62" s="61"/>
      <c r="AA62" s="62"/>
      <c r="AB62" s="64"/>
      <c r="AC62" s="65"/>
      <c r="AD62" s="64"/>
    </row>
    <row r="63" spans="2:30" s="58" customFormat="1" ht="16.5" customHeight="1">
      <c r="C63" s="140" t="s">
        <v>189</v>
      </c>
      <c r="D63" s="59" t="s">
        <v>40</v>
      </c>
      <c r="G63" s="140" t="s">
        <v>189</v>
      </c>
      <c r="H63" s="59" t="s">
        <v>41</v>
      </c>
      <c r="I63" s="34" t="str">
        <f>IF(R64=2,"(④-2、④-3は回答不要)","")</f>
        <v/>
      </c>
      <c r="J63" s="156"/>
      <c r="K63" s="37" t="str">
        <f>IFERROR(IF(R64=3,"1つだけ選択してください！",""),"")</f>
        <v/>
      </c>
      <c r="M63" s="389"/>
      <c r="N63" s="150"/>
      <c r="O63" s="172" t="s">
        <v>525</v>
      </c>
      <c r="P63" s="154" t="s">
        <v>525</v>
      </c>
      <c r="Q63" s="57" t="s">
        <v>519</v>
      </c>
      <c r="R63" s="152" t="b">
        <f>COUNTIF($C63:$G63,"□")&lt;&gt;2</f>
        <v>0</v>
      </c>
      <c r="S63" s="75"/>
      <c r="V63" s="169"/>
      <c r="W63" s="127"/>
      <c r="X63" s="60"/>
      <c r="Y63" s="60"/>
      <c r="Z63" s="61"/>
      <c r="AA63" s="62"/>
      <c r="AB63" s="64"/>
      <c r="AC63" s="65"/>
      <c r="AD63" s="64"/>
    </row>
    <row r="64" spans="2:30" s="58" customFormat="1" ht="15" customHeight="1">
      <c r="B64" s="59"/>
      <c r="C64" s="59"/>
      <c r="D64" s="59"/>
      <c r="E64" s="59"/>
      <c r="F64" s="59"/>
      <c r="G64" s="59"/>
      <c r="H64" s="59"/>
      <c r="I64" s="59"/>
      <c r="J64" s="59"/>
      <c r="M64" s="387"/>
      <c r="N64" s="150"/>
      <c r="O64" s="49"/>
      <c r="P64" s="154" t="s">
        <v>525</v>
      </c>
      <c r="Q64" s="57" t="s">
        <v>341</v>
      </c>
      <c r="R64" s="152">
        <f>IF($C$63="☑",1,0)+IF($G$63="☑",2,0)</f>
        <v>0</v>
      </c>
      <c r="S64" s="75"/>
      <c r="V64" s="169"/>
      <c r="W64" s="127"/>
      <c r="X64" s="60"/>
      <c r="Y64" s="60"/>
      <c r="Z64" s="61"/>
      <c r="AA64" s="62"/>
      <c r="AB64" s="113"/>
      <c r="AC64" s="65"/>
      <c r="AD64" s="113"/>
    </row>
    <row r="65" spans="2:30" s="58" customFormat="1" ht="16.5" customHeight="1">
      <c r="B65" s="59" t="s">
        <v>345</v>
      </c>
      <c r="I65" s="387" t="s">
        <v>30</v>
      </c>
      <c r="M65" s="391"/>
      <c r="N65" s="150"/>
      <c r="O65" s="49"/>
      <c r="P65" s="154" t="s">
        <v>525</v>
      </c>
      <c r="Q65" s="57" t="s">
        <v>517</v>
      </c>
      <c r="R65" s="151" t="b">
        <f>COUNTIF($C$66:$G$69,"□")&lt;&gt;8</f>
        <v>0</v>
      </c>
      <c r="S65" s="60"/>
      <c r="V65" s="169"/>
      <c r="W65" s="127"/>
      <c r="X65" s="60"/>
      <c r="Y65" s="60"/>
      <c r="Z65" s="61"/>
      <c r="AA65" s="62"/>
      <c r="AB65" s="64"/>
      <c r="AC65" s="65"/>
      <c r="AD65" s="64"/>
    </row>
    <row r="66" spans="2:30" s="58" customFormat="1" ht="16.5" customHeight="1">
      <c r="C66" s="140" t="s">
        <v>189</v>
      </c>
      <c r="D66" s="90" t="s">
        <v>31</v>
      </c>
      <c r="G66" s="140" t="s">
        <v>189</v>
      </c>
      <c r="H66" s="58" t="s">
        <v>50</v>
      </c>
      <c r="K66" s="179" t="str">
        <f>IF(AND($R64=0,$R$67=TRUE), "④-1が未回答です！", "")</f>
        <v/>
      </c>
      <c r="M66" s="391"/>
      <c r="N66" s="150"/>
      <c r="O66" s="172" t="s">
        <v>525</v>
      </c>
      <c r="P66" s="154" t="s">
        <v>525</v>
      </c>
      <c r="Q66" s="164" t="s">
        <v>516</v>
      </c>
      <c r="R66" s="151">
        <f>IF(AND($R$64=2,$R$65=TRUE),1,0)</f>
        <v>0</v>
      </c>
      <c r="S66" s="60"/>
      <c r="V66" s="169"/>
      <c r="W66" s="127"/>
      <c r="X66" s="60"/>
      <c r="Y66" s="60"/>
      <c r="Z66" s="63"/>
      <c r="AA66" s="62"/>
      <c r="AB66" s="64"/>
      <c r="AC66" s="64"/>
      <c r="AD66" s="64"/>
    </row>
    <row r="67" spans="2:30" s="58" customFormat="1" ht="16.5" customHeight="1">
      <c r="C67" s="140" t="s">
        <v>189</v>
      </c>
      <c r="D67" s="58" t="s">
        <v>47</v>
      </c>
      <c r="G67" s="140" t="s">
        <v>189</v>
      </c>
      <c r="H67" s="58" t="s">
        <v>51</v>
      </c>
      <c r="L67" s="82"/>
      <c r="M67" s="391"/>
      <c r="N67" s="150"/>
      <c r="O67" s="172" t="s">
        <v>525</v>
      </c>
      <c r="P67" s="51"/>
      <c r="Q67" s="57" t="s">
        <v>340</v>
      </c>
      <c r="R67" s="151" t="b">
        <f>COUNTIF(C66:G69,"□")&lt;&gt;8</f>
        <v>0</v>
      </c>
      <c r="S67" s="60"/>
      <c r="V67" s="169"/>
      <c r="W67" s="127"/>
      <c r="X67" s="60"/>
      <c r="Y67" s="60"/>
      <c r="Z67" s="63"/>
      <c r="AA67" s="62"/>
      <c r="AB67" s="64"/>
      <c r="AC67" s="64"/>
      <c r="AD67" s="64"/>
    </row>
    <row r="68" spans="2:30" s="58" customFormat="1" ht="16.5" customHeight="1">
      <c r="C68" s="140" t="s">
        <v>189</v>
      </c>
      <c r="D68" s="58" t="s">
        <v>48</v>
      </c>
      <c r="G68" s="140" t="s">
        <v>189</v>
      </c>
      <c r="H68" s="58" t="s">
        <v>52</v>
      </c>
      <c r="L68" s="82"/>
      <c r="M68" s="391"/>
      <c r="N68" s="150"/>
      <c r="O68" s="172" t="s">
        <v>525</v>
      </c>
      <c r="P68" s="51"/>
      <c r="Q68" s="176"/>
      <c r="R68" s="22"/>
      <c r="S68" s="60"/>
      <c r="V68" s="169"/>
      <c r="W68" s="127"/>
      <c r="X68" s="60"/>
      <c r="Y68" s="60"/>
      <c r="Z68" s="63"/>
      <c r="AA68" s="62"/>
      <c r="AB68" s="64"/>
      <c r="AC68" s="64"/>
      <c r="AD68" s="64"/>
    </row>
    <row r="69" spans="2:30" s="58" customFormat="1" ht="16.5" customHeight="1">
      <c r="C69" s="140" t="s">
        <v>189</v>
      </c>
      <c r="D69" s="58" t="s">
        <v>49</v>
      </c>
      <c r="G69" s="140" t="s">
        <v>189</v>
      </c>
      <c r="H69" s="58" t="s">
        <v>39</v>
      </c>
      <c r="J69" s="157"/>
      <c r="K69" s="157"/>
      <c r="L69" s="157"/>
      <c r="M69" s="391"/>
      <c r="N69" s="150"/>
      <c r="O69" s="172" t="s">
        <v>525</v>
      </c>
      <c r="P69" s="51"/>
      <c r="Q69" s="57"/>
      <c r="R69" s="22"/>
      <c r="S69" s="60"/>
      <c r="V69" s="169"/>
      <c r="W69" s="127"/>
      <c r="X69" s="60"/>
      <c r="Y69" s="60"/>
      <c r="Z69" s="63"/>
      <c r="AA69" s="62"/>
      <c r="AB69" s="64"/>
      <c r="AC69" s="64"/>
      <c r="AD69" s="64"/>
    </row>
    <row r="70" spans="2:30" s="58" customFormat="1" ht="15" customHeight="1">
      <c r="L70" s="82"/>
      <c r="M70" s="391"/>
      <c r="N70" s="150"/>
      <c r="O70" s="49"/>
      <c r="P70" s="51"/>
      <c r="Q70" s="57"/>
      <c r="R70" s="22"/>
      <c r="S70" s="60"/>
      <c r="V70" s="169"/>
      <c r="W70" s="127"/>
      <c r="X70" s="60"/>
      <c r="Y70" s="60"/>
      <c r="Z70" s="63"/>
      <c r="AA70" s="62"/>
      <c r="AB70" s="113"/>
      <c r="AC70" s="113"/>
      <c r="AD70" s="113"/>
    </row>
    <row r="71" spans="2:30" s="58" customFormat="1" ht="16.5" customHeight="1" thickBot="1">
      <c r="B71" s="59" t="s">
        <v>346</v>
      </c>
      <c r="K71" s="122" t="s">
        <v>198</v>
      </c>
      <c r="M71" s="391"/>
      <c r="N71" s="150"/>
      <c r="O71" s="49"/>
      <c r="P71" s="51"/>
      <c r="Q71" s="57"/>
      <c r="R71" s="22"/>
      <c r="S71" s="60"/>
      <c r="V71" s="169"/>
      <c r="W71" s="127"/>
      <c r="X71" s="60"/>
      <c r="Y71" s="60"/>
      <c r="Z71" s="63"/>
      <c r="AA71" s="62"/>
      <c r="AB71" s="64"/>
      <c r="AC71" s="65"/>
      <c r="AD71" s="64"/>
    </row>
    <row r="72" spans="2:30" s="58" customFormat="1" ht="16.5" customHeight="1">
      <c r="C72" s="413"/>
      <c r="D72" s="414"/>
      <c r="E72" s="414"/>
      <c r="F72" s="414"/>
      <c r="G72" s="414"/>
      <c r="H72" s="414"/>
      <c r="I72" s="414"/>
      <c r="J72" s="414"/>
      <c r="K72" s="414"/>
      <c r="L72" s="415"/>
      <c r="M72" s="392" t="str">
        <f>IF(LEN(C72)&gt;0, LEN(C72), "")</f>
        <v/>
      </c>
      <c r="N72" s="150"/>
      <c r="O72" s="174" t="s">
        <v>530</v>
      </c>
      <c r="P72" s="47"/>
      <c r="Q72" s="161" t="s">
        <v>338</v>
      </c>
      <c r="R72" s="22">
        <f>LEN(C72)</f>
        <v>0</v>
      </c>
      <c r="S72" s="60"/>
      <c r="V72" s="169"/>
      <c r="W72" s="127"/>
      <c r="X72" s="67"/>
      <c r="Y72" s="67"/>
      <c r="Z72" s="68"/>
      <c r="AA72" s="69"/>
      <c r="AB72" s="64"/>
      <c r="AC72" s="65"/>
      <c r="AD72" s="64"/>
    </row>
    <row r="73" spans="2:30" s="58" customFormat="1" ht="16.5" customHeight="1">
      <c r="C73" s="416"/>
      <c r="D73" s="417"/>
      <c r="E73" s="417"/>
      <c r="F73" s="417"/>
      <c r="G73" s="417"/>
      <c r="H73" s="417"/>
      <c r="I73" s="417"/>
      <c r="J73" s="417"/>
      <c r="K73" s="417"/>
      <c r="L73" s="418"/>
      <c r="M73" s="392"/>
      <c r="N73" s="150"/>
      <c r="O73" s="107"/>
      <c r="P73" s="47"/>
      <c r="Q73" s="161"/>
      <c r="R73" s="24"/>
      <c r="S73" s="71"/>
      <c r="V73" s="169"/>
      <c r="W73" s="127"/>
      <c r="X73" s="67"/>
      <c r="Y73" s="67"/>
      <c r="Z73" s="68"/>
      <c r="AA73" s="69"/>
      <c r="AB73" s="64"/>
      <c r="AC73" s="65"/>
      <c r="AD73" s="64"/>
    </row>
    <row r="74" spans="2:30" s="58" customFormat="1" ht="16.5" customHeight="1" thickBot="1">
      <c r="C74" s="419"/>
      <c r="D74" s="420"/>
      <c r="E74" s="420"/>
      <c r="F74" s="420"/>
      <c r="G74" s="420"/>
      <c r="H74" s="420"/>
      <c r="I74" s="420"/>
      <c r="J74" s="420"/>
      <c r="K74" s="420"/>
      <c r="L74" s="421"/>
      <c r="M74" s="392"/>
      <c r="N74" s="150"/>
      <c r="O74" s="107"/>
      <c r="P74" s="47"/>
      <c r="Q74" s="161"/>
      <c r="R74" s="24"/>
      <c r="S74" s="71"/>
      <c r="V74" s="169"/>
      <c r="W74" s="127"/>
      <c r="X74" s="67"/>
      <c r="Y74" s="67"/>
      <c r="Z74" s="68"/>
      <c r="AA74" s="69"/>
      <c r="AB74" s="64"/>
      <c r="AC74" s="65"/>
      <c r="AD74" s="64"/>
    </row>
    <row r="75" spans="2:30" s="58" customFormat="1" ht="15" customHeight="1">
      <c r="C75" s="83"/>
      <c r="M75" s="391"/>
      <c r="N75" s="150"/>
      <c r="O75" s="49"/>
      <c r="P75" s="45"/>
      <c r="Q75" s="57"/>
      <c r="R75" s="22"/>
      <c r="S75" s="60"/>
      <c r="V75" s="169"/>
      <c r="W75" s="127"/>
      <c r="X75" s="60"/>
      <c r="Y75" s="60"/>
      <c r="Z75" s="61"/>
      <c r="AA75" s="62"/>
      <c r="AB75" s="64"/>
      <c r="AC75" s="65"/>
      <c r="AD75" s="64"/>
    </row>
    <row r="76" spans="2:30" s="58" customFormat="1" ht="16.5" customHeight="1">
      <c r="B76" s="59" t="s">
        <v>505</v>
      </c>
      <c r="C76" s="59"/>
      <c r="M76" s="391"/>
      <c r="N76" s="150"/>
      <c r="O76" s="49"/>
      <c r="P76" s="45"/>
      <c r="Q76" s="82"/>
      <c r="S76" s="60"/>
      <c r="V76" s="169"/>
      <c r="W76" s="127"/>
      <c r="X76" s="60"/>
      <c r="Y76" s="60"/>
      <c r="Z76" s="61"/>
      <c r="AA76" s="62"/>
      <c r="AB76" s="64"/>
      <c r="AC76" s="65"/>
      <c r="AD76" s="64"/>
    </row>
    <row r="77" spans="2:30" s="58" customFormat="1" ht="16.5" customHeight="1">
      <c r="C77" s="4" t="s">
        <v>53</v>
      </c>
      <c r="M77" s="391"/>
      <c r="N77" s="150"/>
      <c r="O77" s="49"/>
      <c r="P77" s="45"/>
      <c r="Q77" s="57" t="s">
        <v>523</v>
      </c>
      <c r="R77" s="151">
        <f>COUNTIF($C78,"☑")+COUNTIF($G78,"☑")</f>
        <v>0</v>
      </c>
      <c r="S77" s="60"/>
      <c r="V77" s="169"/>
      <c r="W77" s="127"/>
      <c r="X77" s="60"/>
      <c r="Y77" s="60"/>
      <c r="Z77" s="61"/>
      <c r="AA77" s="62"/>
      <c r="AB77" s="64"/>
      <c r="AC77" s="65"/>
      <c r="AD77" s="64"/>
    </row>
    <row r="78" spans="2:30" s="58" customFormat="1" ht="16.5" customHeight="1">
      <c r="C78" s="140" t="s">
        <v>189</v>
      </c>
      <c r="D78" s="59" t="s">
        <v>40</v>
      </c>
      <c r="G78" s="140" t="s">
        <v>189</v>
      </c>
      <c r="H78" s="59" t="s">
        <v>41</v>
      </c>
      <c r="I78" s="34" t="str">
        <f>IF(R79=2,"(⑤-2、⑤-3は回答不要)","")</f>
        <v/>
      </c>
      <c r="J78" s="34"/>
      <c r="K78" s="37" t="str">
        <f>IF(R79=3,"1つだけ選択してください！","")</f>
        <v/>
      </c>
      <c r="M78" s="389"/>
      <c r="N78" s="150"/>
      <c r="O78" s="172" t="s">
        <v>530</v>
      </c>
      <c r="P78" s="45"/>
      <c r="Q78" s="57" t="s">
        <v>524</v>
      </c>
      <c r="R78" s="151" t="b">
        <f>COUNTIF($C78:$G78,"□")&lt;&gt;2</f>
        <v>0</v>
      </c>
      <c r="S78" s="75"/>
      <c r="V78" s="169"/>
      <c r="W78" s="127"/>
      <c r="X78" s="60"/>
      <c r="Y78" s="60"/>
      <c r="Z78" s="61"/>
      <c r="AA78" s="62"/>
      <c r="AB78" s="64"/>
      <c r="AC78" s="65"/>
      <c r="AD78" s="64"/>
    </row>
    <row r="79" spans="2:30" s="58" customFormat="1" ht="15" customHeight="1">
      <c r="B79" s="267"/>
      <c r="M79" s="387"/>
      <c r="N79" s="150"/>
      <c r="O79" s="49"/>
      <c r="P79" s="45"/>
      <c r="Q79" s="57" t="s">
        <v>520</v>
      </c>
      <c r="R79" s="177">
        <f>IF($C$78="☑",1,0)+IF($G$78="☑",2,0)</f>
        <v>0</v>
      </c>
      <c r="S79" s="75"/>
      <c r="V79" s="169"/>
      <c r="W79" s="127"/>
      <c r="X79" s="60"/>
      <c r="Y79" s="60"/>
      <c r="Z79" s="61"/>
      <c r="AA79" s="62"/>
      <c r="AB79" s="113"/>
      <c r="AC79" s="65"/>
      <c r="AD79" s="113"/>
    </row>
    <row r="80" spans="2:30" s="58" customFormat="1" ht="16.5" customHeight="1">
      <c r="B80" s="59" t="s">
        <v>347</v>
      </c>
      <c r="I80" s="387" t="s">
        <v>30</v>
      </c>
      <c r="M80" s="391"/>
      <c r="N80" s="150"/>
      <c r="O80" s="49"/>
      <c r="P80" s="45"/>
      <c r="Q80" s="57" t="s">
        <v>521</v>
      </c>
      <c r="R80" s="152" t="b">
        <f>COUNTIF($C$81:$G$82,"□")&lt;&gt;4</f>
        <v>0</v>
      </c>
      <c r="S80" s="60"/>
      <c r="V80" s="169"/>
      <c r="W80" s="127"/>
      <c r="X80" s="60"/>
      <c r="Y80" s="60"/>
      <c r="Z80" s="61"/>
      <c r="AA80" s="62"/>
      <c r="AB80" s="64"/>
      <c r="AC80" s="65"/>
      <c r="AD80" s="64"/>
    </row>
    <row r="81" spans="2:30" s="58" customFormat="1" ht="16.5" customHeight="1">
      <c r="C81" s="140" t="s">
        <v>189</v>
      </c>
      <c r="D81" s="59" t="s">
        <v>56</v>
      </c>
      <c r="G81" s="140" t="s">
        <v>189</v>
      </c>
      <c r="H81" s="58" t="s">
        <v>55</v>
      </c>
      <c r="K81" s="179" t="str">
        <f>IF(AND(R79=0,R82=TRUE),"⑤-1が未回答です！","")</f>
        <v/>
      </c>
      <c r="M81" s="391"/>
      <c r="N81" s="150"/>
      <c r="O81" s="172" t="s">
        <v>530</v>
      </c>
      <c r="P81" s="51"/>
      <c r="Q81" s="164" t="s">
        <v>522</v>
      </c>
      <c r="R81" s="153">
        <f>IF(AND($R$79=2,$R$80=TRUE),1,0)</f>
        <v>0</v>
      </c>
      <c r="S81" s="60"/>
      <c r="V81" s="169"/>
      <c r="W81" s="127"/>
      <c r="X81" s="60"/>
      <c r="Y81" s="60"/>
      <c r="Z81" s="63"/>
      <c r="AA81" s="62"/>
      <c r="AB81" s="64"/>
      <c r="AC81" s="64"/>
      <c r="AD81" s="64"/>
    </row>
    <row r="82" spans="2:30" s="58" customFormat="1" ht="16.5" customHeight="1">
      <c r="C82" s="140" t="s">
        <v>189</v>
      </c>
      <c r="D82" s="58" t="s">
        <v>54</v>
      </c>
      <c r="G82" s="140" t="s">
        <v>189</v>
      </c>
      <c r="H82" s="58" t="s">
        <v>39</v>
      </c>
      <c r="J82" s="58" t="str">
        <f>IF(AND(R77=0,COUNTIF(R78,TRUE)&gt;0),"⑥-1が未回答です！",IF(AND(R77=2,COUNTIF(R78,TRUE)&gt;0),"Noの場合は⑥-2は回答不要です！",""))</f>
        <v/>
      </c>
      <c r="L82" s="82"/>
      <c r="M82" s="391"/>
      <c r="N82" s="150"/>
      <c r="O82" s="172" t="s">
        <v>530</v>
      </c>
      <c r="P82" s="51"/>
      <c r="Q82" s="57" t="s">
        <v>340</v>
      </c>
      <c r="R82" s="178" t="b">
        <f>COUNTIF(C81:G82,"□")&lt;&gt;4</f>
        <v>0</v>
      </c>
      <c r="S82" s="60"/>
      <c r="V82" s="169"/>
      <c r="W82" s="127"/>
      <c r="X82" s="60"/>
      <c r="Y82" s="60"/>
      <c r="Z82" s="63"/>
      <c r="AA82" s="62"/>
      <c r="AB82" s="64"/>
      <c r="AC82" s="64"/>
      <c r="AD82" s="64"/>
    </row>
    <row r="83" spans="2:30" s="58" customFormat="1" ht="15" customHeight="1">
      <c r="L83" s="82"/>
      <c r="M83" s="391"/>
      <c r="N83" s="150"/>
      <c r="O83" s="49"/>
      <c r="P83" s="51"/>
      <c r="Q83" s="57"/>
      <c r="R83" s="22"/>
      <c r="S83" s="60"/>
      <c r="V83" s="169"/>
      <c r="W83" s="127"/>
      <c r="X83" s="60"/>
      <c r="Y83" s="60"/>
      <c r="Z83" s="63"/>
      <c r="AA83" s="62"/>
      <c r="AB83" s="113"/>
      <c r="AC83" s="113"/>
      <c r="AD83" s="113"/>
    </row>
    <row r="84" spans="2:30" s="58" customFormat="1" ht="16.5" customHeight="1" thickBot="1">
      <c r="B84" s="59" t="s">
        <v>350</v>
      </c>
      <c r="K84" s="122" t="s">
        <v>198</v>
      </c>
      <c r="M84" s="391"/>
      <c r="N84" s="150"/>
      <c r="O84" s="49"/>
      <c r="P84" s="51"/>
      <c r="Q84" s="57"/>
      <c r="R84" s="22"/>
      <c r="S84" s="60"/>
      <c r="V84" s="169"/>
      <c r="W84" s="127"/>
      <c r="X84" s="60"/>
      <c r="Y84" s="60"/>
      <c r="Z84" s="63"/>
      <c r="AA84" s="62"/>
      <c r="AB84" s="64"/>
      <c r="AC84" s="65"/>
      <c r="AD84" s="64"/>
    </row>
    <row r="85" spans="2:30" s="58" customFormat="1" ht="16.5" customHeight="1">
      <c r="C85" s="413"/>
      <c r="D85" s="414"/>
      <c r="E85" s="414"/>
      <c r="F85" s="414"/>
      <c r="G85" s="414"/>
      <c r="H85" s="414"/>
      <c r="I85" s="414"/>
      <c r="J85" s="414"/>
      <c r="K85" s="414"/>
      <c r="L85" s="415"/>
      <c r="M85" s="392" t="str">
        <f>IF(LEN(C85)&gt;0, LEN(C85), "")</f>
        <v/>
      </c>
      <c r="N85" s="150"/>
      <c r="O85" s="174" t="s">
        <v>530</v>
      </c>
      <c r="P85" s="47"/>
      <c r="Q85" s="161"/>
      <c r="R85" s="22">
        <f>LEN(C85)</f>
        <v>0</v>
      </c>
      <c r="S85" s="60"/>
      <c r="V85" s="169"/>
      <c r="W85" s="127"/>
      <c r="X85" s="67"/>
      <c r="Y85" s="67"/>
      <c r="Z85" s="68"/>
      <c r="AA85" s="69"/>
      <c r="AB85" s="64"/>
      <c r="AC85" s="65"/>
      <c r="AD85" s="64"/>
    </row>
    <row r="86" spans="2:30" s="58" customFormat="1" ht="16.5" customHeight="1">
      <c r="C86" s="416"/>
      <c r="D86" s="417"/>
      <c r="E86" s="417"/>
      <c r="F86" s="417"/>
      <c r="G86" s="417"/>
      <c r="H86" s="417"/>
      <c r="I86" s="417"/>
      <c r="J86" s="417"/>
      <c r="K86" s="417"/>
      <c r="L86" s="418"/>
      <c r="M86" s="392"/>
      <c r="N86" s="150"/>
      <c r="O86" s="107"/>
      <c r="P86" s="47"/>
      <c r="Q86" s="161"/>
      <c r="R86" s="24"/>
      <c r="S86" s="71"/>
      <c r="V86" s="169"/>
      <c r="W86" s="127"/>
      <c r="X86" s="67"/>
      <c r="Y86" s="67"/>
      <c r="Z86" s="68"/>
      <c r="AA86" s="69"/>
      <c r="AB86" s="64"/>
      <c r="AC86" s="65"/>
      <c r="AD86" s="64"/>
    </row>
    <row r="87" spans="2:30" s="58" customFormat="1" ht="16.5" customHeight="1" thickBot="1">
      <c r="C87" s="419"/>
      <c r="D87" s="420"/>
      <c r="E87" s="420"/>
      <c r="F87" s="420"/>
      <c r="G87" s="420"/>
      <c r="H87" s="420"/>
      <c r="I87" s="420"/>
      <c r="J87" s="420"/>
      <c r="K87" s="420"/>
      <c r="L87" s="421"/>
      <c r="M87" s="392"/>
      <c r="N87" s="150"/>
      <c r="O87" s="107"/>
      <c r="P87" s="47"/>
      <c r="Q87" s="161"/>
      <c r="R87" s="24"/>
      <c r="S87" s="71"/>
      <c r="V87" s="169"/>
      <c r="W87" s="127"/>
      <c r="X87" s="67"/>
      <c r="Y87" s="67"/>
      <c r="Z87" s="68"/>
      <c r="AA87" s="69"/>
      <c r="AB87" s="64"/>
      <c r="AC87" s="65"/>
      <c r="AD87" s="64"/>
    </row>
    <row r="88" spans="2:30" s="58" customFormat="1" ht="15" customHeight="1">
      <c r="C88" s="59"/>
      <c r="M88" s="391"/>
      <c r="N88" s="150"/>
      <c r="O88" s="49"/>
      <c r="P88" s="45"/>
      <c r="Q88" s="57"/>
      <c r="R88" s="22"/>
      <c r="S88" s="60"/>
      <c r="V88" s="169"/>
      <c r="W88" s="127"/>
      <c r="X88" s="60"/>
      <c r="Y88" s="60"/>
      <c r="Z88" s="61"/>
      <c r="AA88" s="62"/>
      <c r="AB88" s="64"/>
      <c r="AC88" s="65"/>
      <c r="AD88" s="64"/>
    </row>
    <row r="89" spans="2:30" s="58" customFormat="1" ht="16.5" customHeight="1">
      <c r="B89" s="59" t="s">
        <v>506</v>
      </c>
      <c r="C89" s="83"/>
      <c r="M89" s="391"/>
      <c r="N89" s="150"/>
      <c r="O89" s="49"/>
      <c r="P89" s="45"/>
      <c r="Q89" s="57" t="s">
        <v>523</v>
      </c>
      <c r="R89" s="22">
        <f>COUNTIF(C91,"☑")+COUNTIF(G91,"☑")</f>
        <v>0</v>
      </c>
      <c r="S89" s="60"/>
      <c r="V89" s="169"/>
      <c r="W89" s="127"/>
      <c r="X89" s="60"/>
      <c r="Y89" s="60"/>
      <c r="Z89" s="61"/>
      <c r="AA89" s="62"/>
      <c r="AB89" s="64"/>
      <c r="AC89" s="65"/>
      <c r="AD89" s="64"/>
    </row>
    <row r="90" spans="2:30" s="58" customFormat="1" ht="16.5" customHeight="1">
      <c r="C90" s="4" t="s">
        <v>2</v>
      </c>
      <c r="M90" s="391"/>
      <c r="N90" s="150"/>
      <c r="O90" s="49"/>
      <c r="P90" s="45"/>
      <c r="Q90" s="57" t="s">
        <v>524</v>
      </c>
      <c r="R90" s="22" t="b">
        <f>COUNTIF(C91:G91,"□")&lt;&gt;2</f>
        <v>0</v>
      </c>
      <c r="S90" s="60"/>
      <c r="V90" s="169"/>
      <c r="W90" s="127"/>
      <c r="X90" s="60"/>
      <c r="Y90" s="60"/>
      <c r="Z90" s="61"/>
      <c r="AA90" s="62"/>
      <c r="AB90" s="64"/>
      <c r="AC90" s="65"/>
      <c r="AD90" s="64"/>
    </row>
    <row r="91" spans="2:30" s="58" customFormat="1" ht="16.5" customHeight="1">
      <c r="C91" s="140" t="s">
        <v>189</v>
      </c>
      <c r="D91" s="59" t="s">
        <v>40</v>
      </c>
      <c r="G91" s="140" t="s">
        <v>189</v>
      </c>
      <c r="H91" s="59" t="s">
        <v>41</v>
      </c>
      <c r="I91" s="34" t="str">
        <f>IF(R91=2,"⑥-2、⑥-3は回答不要","")</f>
        <v/>
      </c>
      <c r="J91" s="34"/>
      <c r="K91" s="37" t="str">
        <f>IF(R91=3,"1つだけ選択してください！","")</f>
        <v/>
      </c>
      <c r="L91" s="90"/>
      <c r="M91" s="389"/>
      <c r="N91" s="150"/>
      <c r="O91" s="172" t="s">
        <v>530</v>
      </c>
      <c r="P91" s="45"/>
      <c r="Q91" s="57" t="s">
        <v>520</v>
      </c>
      <c r="R91" s="177">
        <f>IF(C91="☑",1,0)+IF(G91="☑",2,0)</f>
        <v>0</v>
      </c>
      <c r="S91" s="75"/>
      <c r="V91" s="169"/>
      <c r="W91" s="127"/>
      <c r="X91" s="67"/>
      <c r="Y91" s="60"/>
      <c r="Z91" s="61"/>
      <c r="AA91" s="62"/>
      <c r="AB91" s="64"/>
      <c r="AC91" s="65"/>
      <c r="AD91" s="64"/>
    </row>
    <row r="92" spans="2:30" s="58" customFormat="1" ht="15" customHeight="1">
      <c r="C92" s="59"/>
      <c r="D92" s="59"/>
      <c r="H92" s="59"/>
      <c r="I92" s="34"/>
      <c r="J92" s="34"/>
      <c r="K92" s="34"/>
      <c r="L92" s="34"/>
      <c r="M92" s="396"/>
      <c r="N92" s="150"/>
      <c r="O92" s="49"/>
      <c r="P92" s="45"/>
      <c r="Q92" s="57" t="s">
        <v>521</v>
      </c>
      <c r="R92" s="152" t="b">
        <f>COUNTIF($C$94:$G$95,"□")&lt;&gt;4</f>
        <v>0</v>
      </c>
      <c r="S92" s="75"/>
      <c r="V92" s="169"/>
      <c r="W92" s="127"/>
      <c r="X92" s="67"/>
      <c r="Y92" s="60"/>
      <c r="Z92" s="61"/>
      <c r="AA92" s="62"/>
      <c r="AB92" s="113"/>
      <c r="AC92" s="65"/>
      <c r="AD92" s="113"/>
    </row>
    <row r="93" spans="2:30" s="58" customFormat="1" ht="16.5" customHeight="1">
      <c r="B93" s="59" t="s">
        <v>348</v>
      </c>
      <c r="I93" s="387" t="s">
        <v>30</v>
      </c>
      <c r="M93" s="391"/>
      <c r="N93" s="150"/>
      <c r="O93" s="49"/>
      <c r="P93" s="45"/>
      <c r="Q93" s="164" t="s">
        <v>522</v>
      </c>
      <c r="R93" s="153">
        <f>IF(AND($R$91=2,$R$92=TRUE),1,0)</f>
        <v>0</v>
      </c>
      <c r="S93" s="60"/>
      <c r="V93" s="169"/>
      <c r="W93" s="127"/>
      <c r="X93" s="60"/>
      <c r="Y93" s="60"/>
      <c r="Z93" s="61"/>
      <c r="AA93" s="62"/>
      <c r="AB93" s="64"/>
      <c r="AC93" s="65"/>
      <c r="AD93" s="64"/>
    </row>
    <row r="94" spans="2:30" s="58" customFormat="1" ht="16.5" customHeight="1">
      <c r="C94" s="140" t="s">
        <v>189</v>
      </c>
      <c r="D94" s="91" t="s">
        <v>195</v>
      </c>
      <c r="E94" s="72"/>
      <c r="G94" s="140" t="s">
        <v>189</v>
      </c>
      <c r="H94" s="58" t="s">
        <v>60</v>
      </c>
      <c r="K94" s="179" t="str">
        <f>IF(AND(R91=0,R94=TRUE),"⑥-1が未回答です！","")</f>
        <v/>
      </c>
      <c r="L94" s="72"/>
      <c r="M94" s="391"/>
      <c r="N94" s="150"/>
      <c r="O94" s="172" t="s">
        <v>530</v>
      </c>
      <c r="P94" s="45"/>
      <c r="Q94" s="57" t="s">
        <v>340</v>
      </c>
      <c r="R94" s="178" t="b">
        <f>COUNTIF(C94:G95,"□")&lt;&gt;4</f>
        <v>0</v>
      </c>
      <c r="S94" s="60"/>
      <c r="V94" s="169"/>
      <c r="W94" s="127"/>
      <c r="X94" s="67"/>
      <c r="Y94" s="60"/>
      <c r="Z94" s="61"/>
      <c r="AA94" s="62"/>
      <c r="AB94" s="64"/>
      <c r="AC94" s="64"/>
      <c r="AD94" s="64"/>
    </row>
    <row r="95" spans="2:30" s="58" customFormat="1" ht="16.5" customHeight="1">
      <c r="C95" s="140" t="s">
        <v>189</v>
      </c>
      <c r="D95" s="72" t="s">
        <v>59</v>
      </c>
      <c r="E95" s="72"/>
      <c r="F95" s="72"/>
      <c r="G95" s="140" t="s">
        <v>189</v>
      </c>
      <c r="H95" s="58" t="s">
        <v>39</v>
      </c>
      <c r="L95" s="82"/>
      <c r="M95" s="391"/>
      <c r="N95" s="150"/>
      <c r="O95" s="172" t="s">
        <v>530</v>
      </c>
      <c r="P95" s="45"/>
      <c r="Q95" s="57"/>
      <c r="R95" s="22"/>
      <c r="S95" s="60"/>
      <c r="V95" s="169"/>
      <c r="W95" s="127"/>
      <c r="X95" s="67"/>
      <c r="Y95" s="60"/>
      <c r="Z95" s="61"/>
      <c r="AA95" s="62"/>
      <c r="AB95" s="64"/>
      <c r="AC95" s="64"/>
      <c r="AD95" s="64"/>
    </row>
    <row r="96" spans="2:30" s="58" customFormat="1" ht="15" customHeight="1">
      <c r="L96" s="82"/>
      <c r="M96" s="391"/>
      <c r="N96" s="150"/>
      <c r="O96" s="49"/>
      <c r="P96" s="45"/>
      <c r="Q96" s="57"/>
      <c r="R96" s="22"/>
      <c r="S96" s="60"/>
      <c r="V96" s="169"/>
      <c r="W96" s="127"/>
      <c r="X96" s="67"/>
      <c r="Y96" s="60"/>
      <c r="Z96" s="61"/>
      <c r="AA96" s="62"/>
      <c r="AB96" s="113"/>
      <c r="AC96" s="113"/>
      <c r="AD96" s="113"/>
    </row>
    <row r="97" spans="2:30" s="58" customFormat="1" ht="16.5" customHeight="1" thickBot="1">
      <c r="B97" s="59" t="s">
        <v>349</v>
      </c>
      <c r="K97" s="122" t="s">
        <v>198</v>
      </c>
      <c r="M97" s="391"/>
      <c r="N97" s="150"/>
      <c r="O97" s="49"/>
      <c r="P97" s="51"/>
      <c r="Q97" s="57"/>
      <c r="R97" s="22">
        <f>LEN(C98)</f>
        <v>0</v>
      </c>
      <c r="S97" s="60"/>
      <c r="V97" s="169"/>
      <c r="W97" s="127"/>
      <c r="X97" s="60"/>
      <c r="Y97" s="60"/>
      <c r="Z97" s="63"/>
      <c r="AA97" s="62"/>
      <c r="AB97" s="64"/>
      <c r="AC97" s="65"/>
      <c r="AD97" s="64"/>
    </row>
    <row r="98" spans="2:30" s="58" customFormat="1" ht="16.5" customHeight="1">
      <c r="C98" s="413"/>
      <c r="D98" s="414"/>
      <c r="E98" s="414"/>
      <c r="F98" s="414"/>
      <c r="G98" s="414"/>
      <c r="H98" s="414"/>
      <c r="I98" s="414"/>
      <c r="J98" s="414"/>
      <c r="K98" s="414"/>
      <c r="L98" s="415"/>
      <c r="M98" s="392" t="str">
        <f>IF(LEN(C98)&gt;0, LEN(C98), "")</f>
        <v/>
      </c>
      <c r="N98" s="150"/>
      <c r="O98" s="172" t="s">
        <v>530</v>
      </c>
      <c r="P98" s="47"/>
      <c r="Q98" s="161"/>
      <c r="R98" s="24"/>
      <c r="S98" s="71"/>
      <c r="V98" s="169"/>
      <c r="W98" s="127"/>
      <c r="X98" s="67"/>
      <c r="Y98" s="67"/>
      <c r="Z98" s="68"/>
      <c r="AA98" s="69"/>
      <c r="AB98" s="64"/>
      <c r="AC98" s="65"/>
      <c r="AD98" s="64"/>
    </row>
    <row r="99" spans="2:30" s="58" customFormat="1" ht="16.5" customHeight="1">
      <c r="C99" s="416"/>
      <c r="D99" s="417"/>
      <c r="E99" s="417"/>
      <c r="F99" s="417"/>
      <c r="G99" s="417"/>
      <c r="H99" s="417"/>
      <c r="I99" s="417"/>
      <c r="J99" s="417"/>
      <c r="K99" s="417"/>
      <c r="L99" s="418"/>
      <c r="M99" s="392"/>
      <c r="N99" s="150"/>
      <c r="O99" s="107"/>
      <c r="P99" s="47"/>
      <c r="Q99" s="161"/>
      <c r="R99" s="24"/>
      <c r="S99" s="71"/>
      <c r="V99" s="169"/>
      <c r="W99" s="127"/>
      <c r="X99" s="67"/>
      <c r="Y99" s="67"/>
      <c r="Z99" s="68"/>
      <c r="AA99" s="69"/>
      <c r="AB99" s="64"/>
      <c r="AC99" s="65"/>
      <c r="AD99" s="64"/>
    </row>
    <row r="100" spans="2:30" s="58" customFormat="1" ht="16.5" customHeight="1" thickBot="1">
      <c r="C100" s="419"/>
      <c r="D100" s="420"/>
      <c r="E100" s="420"/>
      <c r="F100" s="420"/>
      <c r="G100" s="420"/>
      <c r="H100" s="420"/>
      <c r="I100" s="420"/>
      <c r="J100" s="420"/>
      <c r="K100" s="420"/>
      <c r="L100" s="421"/>
      <c r="M100" s="392"/>
      <c r="N100" s="150"/>
      <c r="O100" s="107"/>
      <c r="P100" s="47"/>
      <c r="Q100" s="161"/>
      <c r="R100" s="24"/>
      <c r="S100" s="71"/>
      <c r="V100" s="169"/>
      <c r="W100" s="127"/>
      <c r="X100" s="67"/>
      <c r="Y100" s="67"/>
      <c r="Z100" s="68"/>
      <c r="AA100" s="69"/>
      <c r="AB100" s="64"/>
      <c r="AC100" s="65"/>
      <c r="AD100" s="64"/>
    </row>
    <row r="101" spans="2:30" s="58" customFormat="1" ht="15" customHeight="1">
      <c r="C101" s="59"/>
      <c r="M101" s="391"/>
      <c r="N101" s="150"/>
      <c r="O101" s="49"/>
      <c r="P101" s="45"/>
      <c r="Q101" s="57"/>
      <c r="R101" s="22"/>
      <c r="S101" s="60"/>
      <c r="V101" s="169"/>
      <c r="W101" s="127"/>
      <c r="X101" s="60"/>
      <c r="Y101" s="60"/>
      <c r="Z101" s="61"/>
      <c r="AA101" s="62"/>
      <c r="AB101" s="64"/>
      <c r="AC101" s="65"/>
      <c r="AD101" s="64"/>
    </row>
    <row r="102" spans="2:30" s="58" customFormat="1" ht="16.5" customHeight="1" thickBot="1">
      <c r="B102" s="59" t="s">
        <v>325</v>
      </c>
      <c r="K102" s="122" t="s">
        <v>247</v>
      </c>
      <c r="M102" s="391"/>
      <c r="N102" s="150"/>
      <c r="O102" s="49"/>
      <c r="P102" s="51"/>
      <c r="Q102" s="57"/>
      <c r="R102" s="22"/>
      <c r="S102" s="60"/>
      <c r="V102" s="169"/>
      <c r="W102" s="127"/>
      <c r="X102" s="60"/>
      <c r="Y102" s="60"/>
      <c r="Z102" s="63"/>
      <c r="AA102" s="62"/>
      <c r="AB102" s="64"/>
      <c r="AC102" s="65"/>
      <c r="AD102" s="64"/>
    </row>
    <row r="103" spans="2:30" s="58" customFormat="1" ht="16.5" customHeight="1">
      <c r="C103" s="413"/>
      <c r="D103" s="414"/>
      <c r="E103" s="414"/>
      <c r="F103" s="414"/>
      <c r="G103" s="414"/>
      <c r="H103" s="414"/>
      <c r="I103" s="414"/>
      <c r="J103" s="414"/>
      <c r="K103" s="414"/>
      <c r="L103" s="415"/>
      <c r="M103" s="392" t="str">
        <f>IF(LEN(C103)&gt;0, LEN(C103), "")</f>
        <v/>
      </c>
      <c r="N103" s="150"/>
      <c r="O103" s="172" t="s">
        <v>530</v>
      </c>
      <c r="P103" s="47"/>
      <c r="Q103" s="161"/>
      <c r="R103" s="22">
        <f>LEN(C103)</f>
        <v>0</v>
      </c>
      <c r="S103" s="60"/>
      <c r="V103" s="169"/>
      <c r="W103" s="127"/>
      <c r="X103" s="67"/>
      <c r="Y103" s="67"/>
      <c r="Z103" s="68"/>
      <c r="AA103" s="69"/>
      <c r="AB103" s="64"/>
      <c r="AC103" s="65"/>
      <c r="AD103" s="64"/>
    </row>
    <row r="104" spans="2:30" s="58" customFormat="1" ht="16.5" customHeight="1">
      <c r="C104" s="416"/>
      <c r="D104" s="417"/>
      <c r="E104" s="417"/>
      <c r="F104" s="417"/>
      <c r="G104" s="417"/>
      <c r="H104" s="417"/>
      <c r="I104" s="417"/>
      <c r="J104" s="417"/>
      <c r="K104" s="417"/>
      <c r="L104" s="418"/>
      <c r="M104" s="392"/>
      <c r="N104" s="150"/>
      <c r="O104" s="107"/>
      <c r="P104" s="47"/>
      <c r="Q104" s="161"/>
      <c r="R104" s="24"/>
      <c r="S104" s="71"/>
      <c r="V104" s="169"/>
      <c r="W104" s="127"/>
      <c r="X104" s="67"/>
      <c r="Y104" s="67"/>
      <c r="Z104" s="68"/>
      <c r="AA104" s="69"/>
      <c r="AB104" s="64"/>
      <c r="AC104" s="65"/>
      <c r="AD104" s="64"/>
    </row>
    <row r="105" spans="2:30" s="58" customFormat="1" ht="16.5" customHeight="1">
      <c r="C105" s="416"/>
      <c r="D105" s="417"/>
      <c r="E105" s="417"/>
      <c r="F105" s="417"/>
      <c r="G105" s="417"/>
      <c r="H105" s="417"/>
      <c r="I105" s="417"/>
      <c r="J105" s="417"/>
      <c r="K105" s="417"/>
      <c r="L105" s="418"/>
      <c r="M105" s="392"/>
      <c r="N105" s="150"/>
      <c r="O105" s="107"/>
      <c r="P105" s="47"/>
      <c r="Q105" s="161"/>
      <c r="R105" s="24"/>
      <c r="S105" s="71"/>
      <c r="V105" s="169"/>
      <c r="W105" s="127"/>
      <c r="X105" s="67"/>
      <c r="Y105" s="67"/>
      <c r="Z105" s="68"/>
      <c r="AA105" s="69"/>
      <c r="AB105" s="64"/>
      <c r="AC105" s="65"/>
      <c r="AD105" s="64"/>
    </row>
    <row r="106" spans="2:30" s="58" customFormat="1" ht="16.5" customHeight="1">
      <c r="C106" s="416"/>
      <c r="D106" s="417"/>
      <c r="E106" s="417"/>
      <c r="F106" s="417"/>
      <c r="G106" s="417"/>
      <c r="H106" s="417"/>
      <c r="I106" s="417"/>
      <c r="J106" s="417"/>
      <c r="K106" s="417"/>
      <c r="L106" s="418"/>
      <c r="M106" s="394"/>
      <c r="N106" s="150"/>
      <c r="O106" s="173"/>
      <c r="P106" s="50"/>
      <c r="Q106" s="163"/>
      <c r="R106" s="26"/>
      <c r="S106" s="80"/>
      <c r="V106" s="169"/>
      <c r="W106" s="127"/>
      <c r="X106" s="80"/>
      <c r="Y106" s="80"/>
      <c r="Z106" s="81"/>
      <c r="AA106" s="79"/>
      <c r="AB106" s="64"/>
      <c r="AC106" s="65"/>
      <c r="AD106" s="64"/>
    </row>
    <row r="107" spans="2:30" s="58" customFormat="1" ht="16.5" customHeight="1" thickBot="1">
      <c r="C107" s="419"/>
      <c r="D107" s="420"/>
      <c r="E107" s="420"/>
      <c r="F107" s="420"/>
      <c r="G107" s="420"/>
      <c r="H107" s="420"/>
      <c r="I107" s="420"/>
      <c r="J107" s="420"/>
      <c r="K107" s="420"/>
      <c r="L107" s="421"/>
      <c r="M107" s="394"/>
      <c r="N107" s="150"/>
      <c r="O107" s="173"/>
      <c r="P107" s="50"/>
      <c r="Q107" s="163"/>
      <c r="R107" s="26"/>
      <c r="S107" s="80"/>
      <c r="V107" s="169"/>
      <c r="W107" s="127"/>
      <c r="X107" s="80"/>
      <c r="Y107" s="80"/>
      <c r="Z107" s="81"/>
      <c r="AA107" s="79"/>
      <c r="AB107" s="64"/>
      <c r="AC107" s="65"/>
      <c r="AD107" s="64"/>
    </row>
    <row r="108" spans="2:30" s="58" customFormat="1" ht="15" customHeight="1">
      <c r="C108" s="69"/>
      <c r="D108" s="69"/>
      <c r="E108" s="69"/>
      <c r="F108" s="69"/>
      <c r="G108" s="69"/>
      <c r="H108" s="69"/>
      <c r="I108" s="69"/>
      <c r="J108" s="69"/>
      <c r="K108" s="69"/>
      <c r="L108" s="69"/>
      <c r="M108" s="394"/>
      <c r="N108" s="150"/>
      <c r="O108" s="173"/>
      <c r="P108" s="50"/>
      <c r="Q108" s="163"/>
      <c r="R108" s="26"/>
      <c r="S108" s="80"/>
      <c r="V108" s="169"/>
      <c r="W108" s="127"/>
      <c r="X108" s="80"/>
      <c r="Y108" s="80"/>
      <c r="Z108" s="81"/>
      <c r="AA108" s="79"/>
      <c r="AB108" s="64"/>
      <c r="AC108" s="65"/>
      <c r="AD108" s="64"/>
    </row>
    <row r="109" spans="2:30" s="58" customFormat="1" ht="16.5" customHeight="1" thickBot="1">
      <c r="B109" s="59" t="s">
        <v>351</v>
      </c>
      <c r="K109" s="122" t="s">
        <v>247</v>
      </c>
      <c r="M109" s="391"/>
      <c r="N109" s="150"/>
      <c r="O109" s="49"/>
      <c r="P109" s="45"/>
      <c r="Q109" s="57"/>
      <c r="R109" s="22"/>
      <c r="S109" s="60"/>
      <c r="V109" s="169"/>
      <c r="W109" s="127"/>
      <c r="X109" s="60"/>
      <c r="Y109" s="60"/>
      <c r="Z109" s="61"/>
      <c r="AA109" s="62"/>
      <c r="AB109" s="64"/>
      <c r="AC109" s="65"/>
      <c r="AD109" s="64"/>
    </row>
    <row r="110" spans="2:30" s="58" customFormat="1" ht="16.5" customHeight="1">
      <c r="C110" s="413"/>
      <c r="D110" s="414"/>
      <c r="E110" s="414"/>
      <c r="F110" s="414"/>
      <c r="G110" s="414"/>
      <c r="H110" s="414"/>
      <c r="I110" s="414"/>
      <c r="J110" s="414"/>
      <c r="K110" s="414"/>
      <c r="L110" s="415"/>
      <c r="M110" s="392" t="str">
        <f>IF(LEN(C110)&gt;0, LEN(C110), "")</f>
        <v/>
      </c>
      <c r="N110" s="150"/>
      <c r="O110" s="172" t="s">
        <v>530</v>
      </c>
      <c r="P110" s="47"/>
      <c r="Q110" s="161"/>
      <c r="R110" s="22">
        <f>LEN(C110)</f>
        <v>0</v>
      </c>
      <c r="S110" s="60"/>
      <c r="V110" s="169"/>
      <c r="W110" s="127"/>
      <c r="X110" s="67"/>
      <c r="Y110" s="67"/>
      <c r="Z110" s="68"/>
      <c r="AA110" s="69"/>
      <c r="AB110" s="64"/>
      <c r="AC110" s="65"/>
      <c r="AD110" s="64"/>
    </row>
    <row r="111" spans="2:30" s="58" customFormat="1" ht="16.5" customHeight="1">
      <c r="C111" s="416"/>
      <c r="D111" s="417"/>
      <c r="E111" s="417"/>
      <c r="F111" s="417"/>
      <c r="G111" s="417"/>
      <c r="H111" s="417"/>
      <c r="I111" s="417"/>
      <c r="J111" s="417"/>
      <c r="K111" s="417"/>
      <c r="L111" s="418"/>
      <c r="M111" s="392"/>
      <c r="N111" s="150"/>
      <c r="O111" s="107"/>
      <c r="P111" s="47"/>
      <c r="Q111" s="161"/>
      <c r="R111" s="24"/>
      <c r="S111" s="71"/>
      <c r="V111" s="169"/>
      <c r="W111" s="127"/>
      <c r="X111" s="67"/>
      <c r="Y111" s="67"/>
      <c r="Z111" s="68"/>
      <c r="AA111" s="69"/>
      <c r="AB111" s="64"/>
      <c r="AC111" s="65"/>
      <c r="AD111" s="64"/>
    </row>
    <row r="112" spans="2:30" s="58" customFormat="1" ht="16.5" customHeight="1">
      <c r="C112" s="416"/>
      <c r="D112" s="417"/>
      <c r="E112" s="417"/>
      <c r="F112" s="417"/>
      <c r="G112" s="417"/>
      <c r="H112" s="417"/>
      <c r="I112" s="417"/>
      <c r="J112" s="417"/>
      <c r="K112" s="417"/>
      <c r="L112" s="418"/>
      <c r="M112" s="392"/>
      <c r="N112" s="150"/>
      <c r="O112" s="107"/>
      <c r="P112" s="47"/>
      <c r="Q112" s="161"/>
      <c r="R112" s="24"/>
      <c r="S112" s="71"/>
      <c r="V112" s="169"/>
      <c r="W112" s="127"/>
      <c r="X112" s="67"/>
      <c r="Y112" s="67"/>
      <c r="Z112" s="68"/>
      <c r="AA112" s="69"/>
      <c r="AB112" s="64"/>
      <c r="AC112" s="65"/>
      <c r="AD112" s="64"/>
    </row>
    <row r="113" spans="3:30" s="58" customFormat="1" ht="16.5" customHeight="1">
      <c r="C113" s="416"/>
      <c r="D113" s="417"/>
      <c r="E113" s="417"/>
      <c r="F113" s="417"/>
      <c r="G113" s="417"/>
      <c r="H113" s="417"/>
      <c r="I113" s="417"/>
      <c r="J113" s="417"/>
      <c r="K113" s="417"/>
      <c r="L113" s="418"/>
      <c r="M113" s="392"/>
      <c r="N113" s="150"/>
      <c r="O113" s="107"/>
      <c r="P113" s="47"/>
      <c r="Q113" s="161"/>
      <c r="R113" s="24"/>
      <c r="S113" s="71"/>
      <c r="V113" s="169"/>
      <c r="W113" s="127"/>
      <c r="X113" s="67"/>
      <c r="Y113" s="67"/>
      <c r="Z113" s="68"/>
      <c r="AA113" s="69"/>
      <c r="AB113" s="64"/>
      <c r="AC113" s="65"/>
      <c r="AD113" s="64"/>
    </row>
    <row r="114" spans="3:30" s="58" customFormat="1" ht="16.5" customHeight="1" thickBot="1">
      <c r="C114" s="419"/>
      <c r="D114" s="420"/>
      <c r="E114" s="420"/>
      <c r="F114" s="420"/>
      <c r="G114" s="420"/>
      <c r="H114" s="420"/>
      <c r="I114" s="420"/>
      <c r="J114" s="420"/>
      <c r="K114" s="420"/>
      <c r="L114" s="421"/>
      <c r="M114" s="392"/>
      <c r="N114" s="150"/>
      <c r="O114" s="107"/>
      <c r="P114" s="47"/>
      <c r="Q114" s="161"/>
      <c r="R114" s="24"/>
      <c r="S114" s="71"/>
      <c r="V114" s="169"/>
      <c r="W114" s="127"/>
      <c r="X114" s="67"/>
      <c r="Y114" s="67"/>
      <c r="Z114" s="68"/>
      <c r="AA114" s="69"/>
      <c r="AB114" s="64"/>
      <c r="AC114" s="65"/>
      <c r="AD114" s="64"/>
    </row>
    <row r="115" spans="3:30" s="58" customFormat="1" ht="16.5" customHeight="1">
      <c r="C115" s="59"/>
      <c r="M115" s="391"/>
      <c r="N115" s="150"/>
      <c r="O115" s="49"/>
      <c r="P115" s="45"/>
      <c r="Q115" s="57"/>
      <c r="R115" s="22"/>
      <c r="S115" s="60"/>
      <c r="V115" s="169"/>
      <c r="W115" s="127"/>
      <c r="X115" s="60"/>
      <c r="Y115" s="60"/>
      <c r="Z115" s="61"/>
      <c r="AA115" s="62"/>
      <c r="AB115" s="64"/>
      <c r="AC115" s="65"/>
      <c r="AD115" s="64"/>
    </row>
    <row r="116" spans="3:30" s="58" customFormat="1" ht="16.5" customHeight="1">
      <c r="C116" s="59"/>
      <c r="M116" s="391"/>
      <c r="N116" s="45"/>
      <c r="O116" s="49"/>
      <c r="P116" s="45"/>
      <c r="Q116" s="57"/>
      <c r="R116" s="22"/>
      <c r="S116" s="60"/>
      <c r="W116" s="127"/>
      <c r="X116" s="60"/>
      <c r="Y116" s="60"/>
      <c r="Z116" s="61"/>
      <c r="AA116" s="62"/>
      <c r="AB116" s="64"/>
      <c r="AC116" s="65"/>
      <c r="AD116" s="64"/>
    </row>
    <row r="117" spans="3:30" s="58" customFormat="1" ht="16.5" customHeight="1">
      <c r="C117" s="59"/>
      <c r="M117" s="391"/>
      <c r="N117" s="45"/>
      <c r="O117" s="49"/>
      <c r="P117" s="45"/>
      <c r="Q117" s="57"/>
      <c r="R117" s="22"/>
      <c r="S117" s="60"/>
      <c r="W117" s="127"/>
      <c r="X117" s="60"/>
      <c r="Y117" s="60"/>
      <c r="Z117" s="61"/>
      <c r="AA117" s="62"/>
      <c r="AB117" s="64"/>
      <c r="AC117" s="65"/>
      <c r="AD117" s="64"/>
    </row>
    <row r="118" spans="3:30" s="58" customFormat="1" ht="16.5" customHeight="1">
      <c r="C118" s="59"/>
      <c r="M118" s="391"/>
      <c r="N118" s="45"/>
      <c r="O118" s="49"/>
      <c r="P118" s="45"/>
      <c r="Q118" s="57"/>
      <c r="R118" s="22"/>
      <c r="S118" s="60"/>
      <c r="W118" s="127"/>
      <c r="X118" s="60"/>
      <c r="Y118" s="60"/>
      <c r="Z118" s="61"/>
      <c r="AA118" s="62"/>
      <c r="AB118" s="64"/>
      <c r="AC118" s="65"/>
      <c r="AD118" s="64"/>
    </row>
    <row r="119" spans="3:30" s="58" customFormat="1" ht="16.5" customHeight="1">
      <c r="C119" s="59"/>
      <c r="M119" s="391"/>
      <c r="N119" s="45"/>
      <c r="O119" s="49"/>
      <c r="P119" s="45"/>
      <c r="Q119" s="57"/>
      <c r="R119" s="22"/>
      <c r="S119" s="60"/>
      <c r="W119" s="127"/>
      <c r="X119" s="60"/>
      <c r="Y119" s="60"/>
      <c r="Z119" s="61"/>
      <c r="AA119" s="62"/>
      <c r="AB119" s="64"/>
      <c r="AC119" s="65"/>
      <c r="AD119" s="64"/>
    </row>
    <row r="120" spans="3:30" s="58" customFormat="1" ht="16.5" customHeight="1">
      <c r="C120" s="59"/>
      <c r="M120" s="391"/>
      <c r="N120" s="45"/>
      <c r="O120" s="49"/>
      <c r="P120" s="45"/>
      <c r="Q120" s="57"/>
      <c r="R120" s="22"/>
      <c r="S120" s="60"/>
      <c r="W120" s="127"/>
      <c r="X120" s="60"/>
      <c r="Y120" s="60"/>
      <c r="Z120" s="61"/>
      <c r="AA120" s="62"/>
      <c r="AB120" s="64"/>
      <c r="AC120" s="65"/>
      <c r="AD120" s="64"/>
    </row>
    <row r="121" spans="3:30" s="58" customFormat="1" ht="16.5" customHeight="1">
      <c r="C121" s="59"/>
      <c r="M121" s="391"/>
      <c r="N121" s="45"/>
      <c r="O121" s="49"/>
      <c r="P121" s="45"/>
      <c r="Q121" s="57"/>
      <c r="R121" s="22"/>
      <c r="S121" s="60"/>
      <c r="W121" s="127"/>
      <c r="X121" s="60"/>
      <c r="Y121" s="60"/>
      <c r="Z121" s="61"/>
      <c r="AA121" s="62"/>
      <c r="AB121" s="64"/>
      <c r="AC121" s="65"/>
      <c r="AD121" s="64"/>
    </row>
    <row r="122" spans="3:30" s="58" customFormat="1" ht="16.5" customHeight="1">
      <c r="C122" s="59"/>
      <c r="M122" s="391"/>
      <c r="N122" s="45"/>
      <c r="O122" s="49"/>
      <c r="P122" s="45"/>
      <c r="Q122" s="57"/>
      <c r="R122" s="22"/>
      <c r="S122" s="60"/>
      <c r="W122" s="127"/>
      <c r="X122" s="60"/>
      <c r="Y122" s="60"/>
      <c r="Z122" s="61"/>
      <c r="AA122" s="62"/>
      <c r="AB122" s="64"/>
      <c r="AC122" s="65"/>
      <c r="AD122" s="64"/>
    </row>
    <row r="123" spans="3:30" s="58" customFormat="1" ht="16.5" customHeight="1">
      <c r="C123" s="59"/>
      <c r="M123" s="391"/>
      <c r="N123" s="45"/>
      <c r="O123" s="49"/>
      <c r="P123" s="45"/>
      <c r="Q123" s="57"/>
      <c r="R123" s="22"/>
      <c r="S123" s="60"/>
      <c r="W123" s="127"/>
      <c r="X123" s="60"/>
      <c r="Y123" s="60"/>
      <c r="Z123" s="61"/>
      <c r="AA123" s="62"/>
      <c r="AB123" s="64"/>
      <c r="AC123" s="65"/>
      <c r="AD123" s="64"/>
    </row>
    <row r="124" spans="3:30" s="58" customFormat="1" ht="16.5" customHeight="1">
      <c r="C124" s="59"/>
      <c r="M124" s="391"/>
      <c r="N124" s="45"/>
      <c r="O124" s="49"/>
      <c r="P124" s="45"/>
      <c r="Q124" s="57"/>
      <c r="R124" s="22"/>
      <c r="S124" s="60"/>
      <c r="W124" s="127"/>
      <c r="X124" s="60"/>
      <c r="Y124" s="60"/>
      <c r="Z124" s="61"/>
      <c r="AA124" s="62"/>
      <c r="AB124" s="64"/>
      <c r="AC124" s="65"/>
      <c r="AD124" s="64"/>
    </row>
    <row r="125" spans="3:30" s="58" customFormat="1" ht="16.5" customHeight="1">
      <c r="C125" s="59"/>
      <c r="M125" s="391"/>
      <c r="N125" s="45"/>
      <c r="O125" s="49"/>
      <c r="P125" s="45"/>
      <c r="Q125" s="57"/>
      <c r="R125" s="22"/>
      <c r="S125" s="60"/>
      <c r="W125" s="127"/>
      <c r="X125" s="60"/>
      <c r="Y125" s="60"/>
      <c r="Z125" s="61"/>
      <c r="AA125" s="62"/>
      <c r="AB125" s="64"/>
      <c r="AC125" s="65"/>
      <c r="AD125" s="64"/>
    </row>
    <row r="126" spans="3:30" s="58" customFormat="1" ht="16.5" customHeight="1">
      <c r="C126" s="59"/>
      <c r="M126" s="391"/>
      <c r="N126" s="45"/>
      <c r="O126" s="49"/>
      <c r="P126" s="45"/>
      <c r="Q126" s="57"/>
      <c r="R126" s="22"/>
      <c r="S126" s="60"/>
      <c r="W126" s="127"/>
      <c r="X126" s="60"/>
      <c r="Y126" s="60"/>
      <c r="Z126" s="61"/>
      <c r="AA126" s="62"/>
      <c r="AB126" s="64"/>
      <c r="AC126" s="65"/>
      <c r="AD126" s="64"/>
    </row>
    <row r="127" spans="3:30" s="58" customFormat="1" ht="16.5" customHeight="1">
      <c r="C127" s="59"/>
      <c r="M127" s="391"/>
      <c r="N127" s="45"/>
      <c r="O127" s="49"/>
      <c r="P127" s="45"/>
      <c r="Q127" s="57"/>
      <c r="R127" s="22"/>
      <c r="S127" s="60"/>
      <c r="W127" s="127"/>
      <c r="X127" s="60"/>
      <c r="Y127" s="60"/>
      <c r="Z127" s="61"/>
      <c r="AA127" s="62"/>
      <c r="AB127" s="64"/>
      <c r="AC127" s="65"/>
      <c r="AD127" s="64"/>
    </row>
    <row r="128" spans="3:30" s="58" customFormat="1" ht="16.5" customHeight="1">
      <c r="C128" s="59"/>
      <c r="M128" s="391"/>
      <c r="N128" s="45"/>
      <c r="O128" s="49"/>
      <c r="P128" s="45"/>
      <c r="Q128" s="57"/>
      <c r="R128" s="22"/>
      <c r="S128" s="60"/>
      <c r="W128" s="127"/>
      <c r="X128" s="60"/>
      <c r="Y128" s="60"/>
      <c r="Z128" s="61"/>
      <c r="AA128" s="62"/>
      <c r="AB128" s="64"/>
      <c r="AC128" s="65"/>
      <c r="AD128" s="64"/>
    </row>
    <row r="129" spans="3:30" s="58" customFormat="1" ht="16.5" customHeight="1">
      <c r="C129" s="59"/>
      <c r="M129" s="391"/>
      <c r="N129" s="45"/>
      <c r="O129" s="49"/>
      <c r="P129" s="45"/>
      <c r="Q129" s="57"/>
      <c r="R129" s="22"/>
      <c r="S129" s="60"/>
      <c r="W129" s="127"/>
      <c r="X129" s="60"/>
      <c r="Y129" s="60"/>
      <c r="Z129" s="61"/>
      <c r="AA129" s="62"/>
      <c r="AB129" s="64"/>
      <c r="AC129" s="65"/>
      <c r="AD129" s="64"/>
    </row>
    <row r="130" spans="3:30" s="58" customFormat="1" ht="16.5" customHeight="1">
      <c r="C130" s="59"/>
      <c r="M130" s="391"/>
      <c r="N130" s="45"/>
      <c r="O130" s="49"/>
      <c r="P130" s="45"/>
      <c r="Q130" s="57"/>
      <c r="R130" s="22"/>
      <c r="S130" s="60"/>
      <c r="W130" s="127"/>
      <c r="X130" s="60"/>
      <c r="Y130" s="60"/>
      <c r="Z130" s="61"/>
      <c r="AA130" s="62"/>
      <c r="AB130" s="64"/>
      <c r="AC130" s="65"/>
      <c r="AD130" s="64"/>
    </row>
    <row r="131" spans="3:30" s="58" customFormat="1" ht="16.5" customHeight="1">
      <c r="C131" s="59"/>
      <c r="M131" s="391"/>
      <c r="N131" s="45"/>
      <c r="O131" s="49"/>
      <c r="P131" s="45"/>
      <c r="Q131" s="57"/>
      <c r="R131" s="22"/>
      <c r="S131" s="60"/>
      <c r="W131" s="127"/>
      <c r="X131" s="60"/>
      <c r="Y131" s="60"/>
      <c r="Z131" s="61"/>
      <c r="AA131" s="62"/>
      <c r="AB131" s="64"/>
      <c r="AC131" s="65"/>
      <c r="AD131" s="64"/>
    </row>
    <row r="132" spans="3:30" s="58" customFormat="1" ht="16.5" customHeight="1">
      <c r="C132" s="59"/>
      <c r="M132" s="391"/>
      <c r="N132" s="45"/>
      <c r="O132" s="49"/>
      <c r="P132" s="45"/>
      <c r="Q132" s="57"/>
      <c r="R132" s="22"/>
      <c r="S132" s="60"/>
      <c r="W132" s="127"/>
      <c r="X132" s="60"/>
      <c r="Y132" s="60"/>
      <c r="Z132" s="61"/>
      <c r="AA132" s="62"/>
      <c r="AB132" s="64"/>
      <c r="AC132" s="65"/>
      <c r="AD132" s="64"/>
    </row>
    <row r="133" spans="3:30" s="58" customFormat="1" ht="16.5" customHeight="1">
      <c r="C133" s="59"/>
      <c r="M133" s="391"/>
      <c r="N133" s="45"/>
      <c r="O133" s="49"/>
      <c r="P133" s="45"/>
      <c r="Q133" s="57"/>
      <c r="R133" s="22"/>
      <c r="S133" s="60"/>
      <c r="W133" s="127"/>
      <c r="X133" s="60"/>
      <c r="Y133" s="60"/>
      <c r="Z133" s="61"/>
      <c r="AA133" s="62"/>
      <c r="AB133" s="64"/>
      <c r="AC133" s="65"/>
      <c r="AD133" s="64"/>
    </row>
    <row r="134" spans="3:30" s="58" customFormat="1" ht="16.5" customHeight="1">
      <c r="C134" s="59"/>
      <c r="M134" s="391"/>
      <c r="N134" s="45"/>
      <c r="O134" s="49"/>
      <c r="P134" s="45"/>
      <c r="Q134" s="57"/>
      <c r="R134" s="22"/>
      <c r="S134" s="60"/>
      <c r="W134" s="127"/>
      <c r="X134" s="60"/>
      <c r="Y134" s="60"/>
      <c r="Z134" s="61"/>
      <c r="AA134" s="62"/>
      <c r="AB134" s="64"/>
      <c r="AC134" s="65"/>
      <c r="AD134" s="64"/>
    </row>
    <row r="135" spans="3:30" s="58" customFormat="1" ht="16.5" customHeight="1">
      <c r="C135" s="59"/>
      <c r="M135" s="391"/>
      <c r="N135" s="45"/>
      <c r="O135" s="49"/>
      <c r="P135" s="45"/>
      <c r="Q135" s="57"/>
      <c r="R135" s="22"/>
      <c r="S135" s="60"/>
      <c r="W135" s="127"/>
      <c r="X135" s="60"/>
      <c r="Y135" s="60"/>
      <c r="Z135" s="61"/>
      <c r="AA135" s="62"/>
      <c r="AB135" s="64"/>
      <c r="AC135" s="65"/>
      <c r="AD135" s="64"/>
    </row>
    <row r="136" spans="3:30" s="58" customFormat="1" ht="16.5" customHeight="1">
      <c r="C136" s="59"/>
      <c r="M136" s="391"/>
      <c r="N136" s="45"/>
      <c r="O136" s="49"/>
      <c r="P136" s="45"/>
      <c r="Q136" s="57"/>
      <c r="R136" s="22"/>
      <c r="S136" s="60"/>
      <c r="W136" s="127"/>
      <c r="X136" s="60"/>
      <c r="Y136" s="60"/>
      <c r="Z136" s="61"/>
      <c r="AA136" s="62"/>
      <c r="AB136" s="64"/>
      <c r="AC136" s="65"/>
      <c r="AD136" s="64"/>
    </row>
    <row r="137" spans="3:30" s="58" customFormat="1" ht="16.5" customHeight="1">
      <c r="C137" s="59"/>
      <c r="M137" s="391"/>
      <c r="N137" s="45"/>
      <c r="O137" s="49"/>
      <c r="P137" s="45"/>
      <c r="Q137" s="57"/>
      <c r="R137" s="22"/>
      <c r="S137" s="60"/>
      <c r="W137" s="127"/>
      <c r="X137" s="60"/>
      <c r="Y137" s="60"/>
      <c r="Z137" s="61"/>
      <c r="AA137" s="62"/>
      <c r="AB137" s="64"/>
      <c r="AC137" s="65"/>
      <c r="AD137" s="64"/>
    </row>
    <row r="138" spans="3:30" s="58" customFormat="1" ht="16.5" customHeight="1">
      <c r="C138" s="59"/>
      <c r="M138" s="391"/>
      <c r="N138" s="45"/>
      <c r="O138" s="49"/>
      <c r="P138" s="45"/>
      <c r="Q138" s="57"/>
      <c r="R138" s="22"/>
      <c r="S138" s="60"/>
      <c r="W138" s="127"/>
      <c r="X138" s="60"/>
      <c r="Y138" s="60"/>
      <c r="Z138" s="61"/>
      <c r="AA138" s="62"/>
      <c r="AB138" s="64"/>
      <c r="AC138" s="65"/>
      <c r="AD138" s="64"/>
    </row>
    <row r="139" spans="3:30" s="58" customFormat="1" ht="16.5" customHeight="1">
      <c r="C139" s="59"/>
      <c r="M139" s="391"/>
      <c r="N139" s="45"/>
      <c r="O139" s="49"/>
      <c r="P139" s="45"/>
      <c r="Q139" s="57"/>
      <c r="R139" s="22"/>
      <c r="S139" s="60"/>
      <c r="W139" s="127"/>
      <c r="X139" s="60"/>
      <c r="Y139" s="60"/>
      <c r="Z139" s="61"/>
      <c r="AA139" s="62"/>
      <c r="AB139" s="64"/>
      <c r="AC139" s="65"/>
      <c r="AD139" s="64"/>
    </row>
    <row r="140" spans="3:30" s="58" customFormat="1" ht="16.5" customHeight="1">
      <c r="C140" s="59"/>
      <c r="M140" s="391"/>
      <c r="N140" s="45"/>
      <c r="O140" s="49"/>
      <c r="P140" s="45"/>
      <c r="Q140" s="57"/>
      <c r="R140" s="22"/>
      <c r="S140" s="60"/>
      <c r="W140" s="127"/>
      <c r="X140" s="60"/>
      <c r="Y140" s="60"/>
      <c r="Z140" s="61"/>
      <c r="AA140" s="62"/>
      <c r="AB140" s="64"/>
      <c r="AC140" s="65"/>
      <c r="AD140" s="64"/>
    </row>
    <row r="141" spans="3:30" s="58" customFormat="1" ht="16.5" customHeight="1">
      <c r="C141" s="59"/>
      <c r="M141" s="391"/>
      <c r="N141" s="45"/>
      <c r="O141" s="49"/>
      <c r="P141" s="45"/>
      <c r="Q141" s="57"/>
      <c r="R141" s="22"/>
      <c r="S141" s="60"/>
      <c r="W141" s="127"/>
      <c r="X141" s="60"/>
      <c r="Y141" s="60"/>
      <c r="Z141" s="61"/>
      <c r="AA141" s="62"/>
      <c r="AB141" s="64"/>
      <c r="AC141" s="65"/>
      <c r="AD141" s="64"/>
    </row>
    <row r="142" spans="3:30" s="58" customFormat="1" ht="16.5" customHeight="1">
      <c r="C142" s="59"/>
      <c r="M142" s="391"/>
      <c r="N142" s="45"/>
      <c r="O142" s="49"/>
      <c r="P142" s="45"/>
      <c r="Q142" s="57"/>
      <c r="R142" s="22"/>
      <c r="S142" s="60"/>
      <c r="T142" s="60"/>
      <c r="U142" s="60"/>
      <c r="V142" s="60"/>
      <c r="W142" s="127"/>
      <c r="X142" s="61"/>
      <c r="Y142" s="62"/>
      <c r="Z142" s="63"/>
      <c r="AB142" s="64"/>
      <c r="AC142" s="65"/>
      <c r="AD142" s="64"/>
    </row>
    <row r="143" spans="3:30" s="58" customFormat="1" ht="16.5" customHeight="1">
      <c r="C143" s="59"/>
      <c r="M143" s="391"/>
      <c r="N143" s="45"/>
      <c r="O143" s="49"/>
      <c r="P143" s="45"/>
      <c r="Q143" s="57"/>
      <c r="R143" s="22"/>
      <c r="S143" s="60"/>
      <c r="T143" s="60"/>
      <c r="U143" s="60"/>
      <c r="V143" s="60"/>
      <c r="W143" s="127"/>
      <c r="X143" s="61"/>
      <c r="Y143" s="62"/>
      <c r="Z143" s="63"/>
      <c r="AB143" s="64"/>
      <c r="AC143" s="65"/>
      <c r="AD143" s="64"/>
    </row>
    <row r="144" spans="3:30" s="58" customFormat="1" ht="16.5" customHeight="1">
      <c r="C144" s="59"/>
      <c r="M144" s="391"/>
      <c r="N144" s="45"/>
      <c r="O144" s="49"/>
      <c r="P144" s="45"/>
      <c r="Q144" s="57"/>
      <c r="R144" s="22"/>
      <c r="S144" s="60"/>
      <c r="T144" s="60"/>
      <c r="U144" s="60"/>
      <c r="V144" s="60"/>
      <c r="W144" s="127"/>
      <c r="X144" s="61"/>
      <c r="Y144" s="62"/>
      <c r="Z144" s="63"/>
      <c r="AB144" s="64"/>
      <c r="AC144" s="65"/>
      <c r="AD144" s="64"/>
    </row>
    <row r="145" spans="3:30" s="58" customFormat="1" ht="16.5" customHeight="1">
      <c r="C145" s="59"/>
      <c r="M145" s="391"/>
      <c r="N145" s="45"/>
      <c r="O145" s="49"/>
      <c r="P145" s="45"/>
      <c r="Q145" s="57"/>
      <c r="R145" s="22"/>
      <c r="S145" s="60"/>
      <c r="T145" s="60"/>
      <c r="U145" s="60"/>
      <c r="V145" s="60"/>
      <c r="W145" s="127"/>
      <c r="X145" s="61"/>
      <c r="Y145" s="62"/>
      <c r="Z145" s="63"/>
      <c r="AB145" s="64"/>
      <c r="AC145" s="65"/>
      <c r="AD145" s="64"/>
    </row>
    <row r="146" spans="3:30" s="58" customFormat="1" ht="16.5" customHeight="1">
      <c r="C146" s="59"/>
      <c r="M146" s="391"/>
      <c r="N146" s="45"/>
      <c r="O146" s="49"/>
      <c r="P146" s="45"/>
      <c r="Q146" s="57"/>
      <c r="R146" s="22"/>
      <c r="S146" s="60"/>
      <c r="T146" s="60"/>
      <c r="U146" s="60"/>
      <c r="V146" s="60"/>
      <c r="W146" s="127"/>
      <c r="X146" s="61"/>
      <c r="Y146" s="62"/>
      <c r="Z146" s="63"/>
      <c r="AB146" s="64"/>
      <c r="AC146" s="65"/>
      <c r="AD146" s="64"/>
    </row>
    <row r="147" spans="3:30" s="58" customFormat="1" ht="16.5" customHeight="1">
      <c r="C147" s="59"/>
      <c r="M147" s="391"/>
      <c r="N147" s="45"/>
      <c r="O147" s="49"/>
      <c r="P147" s="45"/>
      <c r="Q147" s="57"/>
      <c r="R147" s="22"/>
      <c r="S147" s="60"/>
      <c r="T147" s="60"/>
      <c r="U147" s="60"/>
      <c r="V147" s="60"/>
      <c r="W147" s="127"/>
      <c r="X147" s="61"/>
      <c r="Y147" s="62"/>
      <c r="Z147" s="63"/>
      <c r="AB147" s="64"/>
      <c r="AC147" s="65"/>
      <c r="AD147" s="64"/>
    </row>
    <row r="148" spans="3:30" s="58" customFormat="1" ht="16.5" customHeight="1">
      <c r="C148" s="59"/>
      <c r="M148" s="391"/>
      <c r="N148" s="45"/>
      <c r="O148" s="49"/>
      <c r="P148" s="45"/>
      <c r="Q148" s="57"/>
      <c r="R148" s="22"/>
      <c r="S148" s="60"/>
      <c r="T148" s="60"/>
      <c r="U148" s="60"/>
      <c r="V148" s="60"/>
      <c r="W148" s="127"/>
      <c r="X148" s="61"/>
      <c r="Y148" s="62"/>
      <c r="Z148" s="63"/>
      <c r="AB148" s="64"/>
      <c r="AC148" s="65"/>
      <c r="AD148" s="64"/>
    </row>
    <row r="149" spans="3:30" s="58" customFormat="1" ht="16.5" customHeight="1">
      <c r="C149" s="59"/>
      <c r="M149" s="391"/>
      <c r="N149" s="45"/>
      <c r="O149" s="49"/>
      <c r="P149" s="45"/>
      <c r="Q149" s="57"/>
      <c r="R149" s="22"/>
      <c r="S149" s="60"/>
      <c r="T149" s="60"/>
      <c r="U149" s="60"/>
      <c r="V149" s="60"/>
      <c r="W149" s="127"/>
      <c r="X149" s="61"/>
      <c r="Y149" s="62"/>
      <c r="Z149" s="63"/>
      <c r="AB149" s="64"/>
      <c r="AC149" s="65"/>
      <c r="AD149" s="64"/>
    </row>
    <row r="150" spans="3:30" s="58" customFormat="1" ht="16.5" customHeight="1">
      <c r="C150" s="59"/>
      <c r="M150" s="391"/>
      <c r="N150" s="45"/>
      <c r="O150" s="49"/>
      <c r="P150" s="45"/>
      <c r="Q150" s="57"/>
      <c r="R150" s="22"/>
      <c r="S150" s="60"/>
      <c r="T150" s="60"/>
      <c r="U150" s="60"/>
      <c r="V150" s="60"/>
      <c r="W150" s="127"/>
      <c r="X150" s="61"/>
      <c r="Y150" s="62"/>
      <c r="Z150" s="63"/>
      <c r="AB150" s="64"/>
      <c r="AC150" s="65"/>
      <c r="AD150" s="64"/>
    </row>
    <row r="151" spans="3:30" s="58" customFormat="1" ht="16.5" customHeight="1">
      <c r="C151" s="59"/>
      <c r="M151" s="391"/>
      <c r="N151" s="45"/>
      <c r="O151" s="49"/>
      <c r="P151" s="45"/>
      <c r="Q151" s="57"/>
      <c r="R151" s="22"/>
      <c r="S151" s="60"/>
      <c r="T151" s="60"/>
      <c r="U151" s="60"/>
      <c r="V151" s="60"/>
      <c r="W151" s="127"/>
      <c r="X151" s="61"/>
      <c r="Y151" s="62"/>
      <c r="Z151" s="63"/>
      <c r="AB151" s="64"/>
      <c r="AC151" s="65"/>
      <c r="AD151" s="64"/>
    </row>
    <row r="152" spans="3:30" s="58" customFormat="1" ht="16.5" customHeight="1">
      <c r="C152" s="59"/>
      <c r="M152" s="391"/>
      <c r="N152" s="45"/>
      <c r="O152" s="49"/>
      <c r="P152" s="45"/>
      <c r="Q152" s="57"/>
      <c r="R152" s="22"/>
      <c r="S152" s="60"/>
      <c r="T152" s="60"/>
      <c r="U152" s="60"/>
      <c r="V152" s="60"/>
      <c r="W152" s="127"/>
      <c r="X152" s="61"/>
      <c r="Y152" s="62"/>
      <c r="Z152" s="63"/>
      <c r="AB152" s="64"/>
      <c r="AC152" s="65"/>
      <c r="AD152" s="64"/>
    </row>
    <row r="153" spans="3:30" s="58" customFormat="1" ht="16.5" customHeight="1">
      <c r="C153" s="59"/>
      <c r="M153" s="391"/>
      <c r="N153" s="45"/>
      <c r="O153" s="49"/>
      <c r="P153" s="45"/>
      <c r="Q153" s="57"/>
      <c r="R153" s="22"/>
      <c r="S153" s="60"/>
      <c r="T153" s="60"/>
      <c r="U153" s="60"/>
      <c r="V153" s="60"/>
      <c r="W153" s="127"/>
      <c r="X153" s="61"/>
      <c r="Y153" s="62"/>
      <c r="Z153" s="63"/>
      <c r="AB153" s="64"/>
      <c r="AC153" s="65"/>
      <c r="AD153" s="64"/>
    </row>
    <row r="154" spans="3:30" s="58" customFormat="1" ht="16.5" customHeight="1">
      <c r="C154" s="59"/>
      <c r="M154" s="391"/>
      <c r="N154" s="45"/>
      <c r="O154" s="49"/>
      <c r="P154" s="45"/>
      <c r="Q154" s="57"/>
      <c r="R154" s="22"/>
      <c r="S154" s="60"/>
      <c r="T154" s="60"/>
      <c r="U154" s="60"/>
      <c r="V154" s="60"/>
      <c r="W154" s="127"/>
      <c r="X154" s="61"/>
      <c r="Y154" s="62"/>
      <c r="Z154" s="63"/>
      <c r="AB154" s="64"/>
      <c r="AC154" s="65"/>
      <c r="AD154" s="64"/>
    </row>
    <row r="155" spans="3:30" s="58" customFormat="1" ht="16.5" customHeight="1">
      <c r="C155" s="59"/>
      <c r="M155" s="391"/>
      <c r="N155" s="45"/>
      <c r="O155" s="49"/>
      <c r="P155" s="45"/>
      <c r="Q155" s="57"/>
      <c r="R155" s="22"/>
      <c r="S155" s="60"/>
      <c r="T155" s="60"/>
      <c r="U155" s="60"/>
      <c r="V155" s="60"/>
      <c r="W155" s="127"/>
      <c r="X155" s="61"/>
      <c r="Y155" s="62"/>
      <c r="Z155" s="63"/>
      <c r="AB155" s="64"/>
      <c r="AC155" s="65"/>
      <c r="AD155" s="64"/>
    </row>
    <row r="156" spans="3:30" s="58" customFormat="1" ht="16.5" customHeight="1">
      <c r="C156" s="59"/>
      <c r="M156" s="391"/>
      <c r="N156" s="45"/>
      <c r="O156" s="49"/>
      <c r="P156" s="45"/>
      <c r="Q156" s="57"/>
      <c r="R156" s="22"/>
      <c r="S156" s="60"/>
      <c r="T156" s="60"/>
      <c r="U156" s="60"/>
      <c r="V156" s="60"/>
      <c r="W156" s="127"/>
      <c r="X156" s="61"/>
      <c r="Y156" s="62"/>
      <c r="Z156" s="63"/>
      <c r="AB156" s="64"/>
      <c r="AC156" s="65"/>
      <c r="AD156" s="64"/>
    </row>
    <row r="157" spans="3:30" s="58" customFormat="1" ht="16.5" customHeight="1">
      <c r="C157" s="59"/>
      <c r="M157" s="391"/>
      <c r="N157" s="45"/>
      <c r="O157" s="49"/>
      <c r="P157" s="45"/>
      <c r="Q157" s="57"/>
      <c r="R157" s="22"/>
      <c r="S157" s="60"/>
      <c r="T157" s="60"/>
      <c r="U157" s="60"/>
      <c r="V157" s="60"/>
      <c r="W157" s="127"/>
      <c r="X157" s="61"/>
      <c r="Y157" s="62"/>
      <c r="Z157" s="63"/>
      <c r="AB157" s="64"/>
      <c r="AC157" s="65"/>
      <c r="AD157" s="64"/>
    </row>
    <row r="158" spans="3:30" s="58" customFormat="1" ht="16.5" customHeight="1">
      <c r="C158" s="59"/>
      <c r="M158" s="391"/>
      <c r="N158" s="45"/>
      <c r="O158" s="49"/>
      <c r="P158" s="45"/>
      <c r="Q158" s="57"/>
      <c r="R158" s="22"/>
      <c r="S158" s="60"/>
      <c r="T158" s="60"/>
      <c r="U158" s="60"/>
      <c r="V158" s="60"/>
      <c r="W158" s="127"/>
      <c r="X158" s="61"/>
      <c r="Y158" s="62"/>
      <c r="Z158" s="63"/>
      <c r="AB158" s="64"/>
      <c r="AC158" s="65"/>
      <c r="AD158" s="64"/>
    </row>
    <row r="159" spans="3:30" s="58" customFormat="1" ht="16.5" customHeight="1">
      <c r="C159" s="59"/>
      <c r="M159" s="391"/>
      <c r="N159" s="45"/>
      <c r="O159" s="49"/>
      <c r="P159" s="45"/>
      <c r="Q159" s="57"/>
      <c r="R159" s="22"/>
      <c r="S159" s="60"/>
      <c r="T159" s="60"/>
      <c r="U159" s="60"/>
      <c r="V159" s="60"/>
      <c r="W159" s="127"/>
      <c r="X159" s="61"/>
      <c r="Y159" s="62"/>
      <c r="Z159" s="63"/>
      <c r="AB159" s="64"/>
      <c r="AC159" s="65"/>
      <c r="AD159" s="64"/>
    </row>
    <row r="160" spans="3:30" s="58" customFormat="1" ht="16.5" customHeight="1">
      <c r="C160" s="59"/>
      <c r="M160" s="391"/>
      <c r="N160" s="45"/>
      <c r="O160" s="49"/>
      <c r="P160" s="45"/>
      <c r="Q160" s="57"/>
      <c r="R160" s="22"/>
      <c r="S160" s="60"/>
      <c r="T160" s="60"/>
      <c r="U160" s="60"/>
      <c r="V160" s="60"/>
      <c r="W160" s="127"/>
      <c r="X160" s="61"/>
      <c r="Y160" s="62"/>
      <c r="Z160" s="63"/>
      <c r="AB160" s="64"/>
      <c r="AC160" s="65"/>
      <c r="AD160" s="64"/>
    </row>
    <row r="161" spans="3:30" s="58" customFormat="1" ht="16.5" customHeight="1">
      <c r="C161" s="59"/>
      <c r="M161" s="391"/>
      <c r="N161" s="45"/>
      <c r="O161" s="49"/>
      <c r="P161" s="45"/>
      <c r="Q161" s="57"/>
      <c r="R161" s="22"/>
      <c r="S161" s="60"/>
      <c r="T161" s="60"/>
      <c r="U161" s="60"/>
      <c r="V161" s="60"/>
      <c r="W161" s="127"/>
      <c r="X161" s="61"/>
      <c r="Y161" s="62"/>
      <c r="Z161" s="63"/>
      <c r="AB161" s="64"/>
      <c r="AC161" s="65"/>
      <c r="AD161" s="64"/>
    </row>
    <row r="162" spans="3:30" s="58" customFormat="1" ht="16.5" customHeight="1">
      <c r="C162" s="59"/>
      <c r="M162" s="391"/>
      <c r="N162" s="45"/>
      <c r="O162" s="49"/>
      <c r="P162" s="45"/>
      <c r="Q162" s="57"/>
      <c r="R162" s="22"/>
      <c r="S162" s="60"/>
      <c r="T162" s="60"/>
      <c r="U162" s="60"/>
      <c r="V162" s="60"/>
      <c r="W162" s="127"/>
      <c r="X162" s="61"/>
      <c r="Y162" s="62"/>
      <c r="Z162" s="63"/>
      <c r="AB162" s="64"/>
      <c r="AC162" s="65"/>
      <c r="AD162" s="64"/>
    </row>
    <row r="163" spans="3:30" s="58" customFormat="1" ht="16.5" customHeight="1">
      <c r="C163" s="59"/>
      <c r="M163" s="391"/>
      <c r="N163" s="45"/>
      <c r="O163" s="49"/>
      <c r="P163" s="45"/>
      <c r="Q163" s="57"/>
      <c r="R163" s="22"/>
      <c r="S163" s="60"/>
      <c r="T163" s="60"/>
      <c r="U163" s="60"/>
      <c r="V163" s="60"/>
      <c r="W163" s="127"/>
      <c r="X163" s="61"/>
      <c r="Y163" s="62"/>
      <c r="Z163" s="63"/>
      <c r="AB163" s="64"/>
      <c r="AC163" s="65"/>
      <c r="AD163" s="64"/>
    </row>
    <row r="164" spans="3:30" s="58" customFormat="1" ht="16.5" customHeight="1">
      <c r="C164" s="59"/>
      <c r="M164" s="391"/>
      <c r="N164" s="45"/>
      <c r="O164" s="49"/>
      <c r="P164" s="45"/>
      <c r="Q164" s="57"/>
      <c r="R164" s="22"/>
      <c r="S164" s="60"/>
      <c r="T164" s="60"/>
      <c r="U164" s="60"/>
      <c r="V164" s="60"/>
      <c r="W164" s="127"/>
      <c r="X164" s="61"/>
      <c r="Y164" s="62"/>
      <c r="Z164" s="63"/>
      <c r="AB164" s="64"/>
      <c r="AC164" s="65"/>
      <c r="AD164" s="64"/>
    </row>
    <row r="165" spans="3:30" s="58" customFormat="1" ht="16.5" customHeight="1">
      <c r="C165" s="59"/>
      <c r="M165" s="391"/>
      <c r="N165" s="45"/>
      <c r="O165" s="49"/>
      <c r="P165" s="45"/>
      <c r="Q165" s="57"/>
      <c r="R165" s="22"/>
      <c r="S165" s="60"/>
      <c r="T165" s="60"/>
      <c r="U165" s="60"/>
      <c r="V165" s="60"/>
      <c r="W165" s="127"/>
      <c r="X165" s="61"/>
      <c r="Y165" s="62"/>
      <c r="Z165" s="63"/>
      <c r="AB165" s="64"/>
      <c r="AC165" s="65"/>
      <c r="AD165" s="64"/>
    </row>
    <row r="166" spans="3:30" s="58" customFormat="1" ht="16.5" customHeight="1">
      <c r="C166" s="59"/>
      <c r="M166" s="391"/>
      <c r="N166" s="45"/>
      <c r="O166" s="49"/>
      <c r="P166" s="45"/>
      <c r="Q166" s="57"/>
      <c r="R166" s="22"/>
      <c r="S166" s="60"/>
      <c r="T166" s="60"/>
      <c r="U166" s="60"/>
      <c r="V166" s="60"/>
      <c r="W166" s="127"/>
      <c r="X166" s="61"/>
      <c r="Y166" s="62"/>
      <c r="Z166" s="63"/>
      <c r="AB166" s="64"/>
      <c r="AC166" s="65"/>
      <c r="AD166" s="64"/>
    </row>
    <row r="167" spans="3:30" s="58" customFormat="1" ht="16.5" customHeight="1">
      <c r="C167" s="59"/>
      <c r="M167" s="391"/>
      <c r="N167" s="45"/>
      <c r="O167" s="49"/>
      <c r="P167" s="45"/>
      <c r="Q167" s="57"/>
      <c r="R167" s="22"/>
      <c r="S167" s="60"/>
      <c r="T167" s="60"/>
      <c r="U167" s="60"/>
      <c r="V167" s="60"/>
      <c r="W167" s="127"/>
      <c r="X167" s="61"/>
      <c r="Y167" s="62"/>
      <c r="Z167" s="63"/>
      <c r="AB167" s="64"/>
      <c r="AC167" s="65"/>
      <c r="AD167" s="64"/>
    </row>
    <row r="168" spans="3:30" s="58" customFormat="1" ht="16.5" customHeight="1">
      <c r="C168" s="59"/>
      <c r="M168" s="391"/>
      <c r="N168" s="45"/>
      <c r="O168" s="49"/>
      <c r="P168" s="45"/>
      <c r="Q168" s="57"/>
      <c r="R168" s="22"/>
      <c r="S168" s="60"/>
      <c r="T168" s="60"/>
      <c r="U168" s="60"/>
      <c r="V168" s="60"/>
      <c r="W168" s="127"/>
      <c r="X168" s="61"/>
      <c r="Y168" s="62"/>
      <c r="Z168" s="63"/>
      <c r="AB168" s="64"/>
      <c r="AC168" s="65"/>
      <c r="AD168" s="64"/>
    </row>
    <row r="169" spans="3:30" s="58" customFormat="1" ht="16.5" customHeight="1">
      <c r="C169" s="59"/>
      <c r="M169" s="391"/>
      <c r="N169" s="45"/>
      <c r="O169" s="49"/>
      <c r="P169" s="45"/>
      <c r="Q169" s="57"/>
      <c r="R169" s="22"/>
      <c r="S169" s="60"/>
      <c r="T169" s="60"/>
      <c r="U169" s="60"/>
      <c r="V169" s="60"/>
      <c r="W169" s="127"/>
      <c r="X169" s="61"/>
      <c r="Y169" s="62"/>
      <c r="Z169" s="63"/>
      <c r="AB169" s="64"/>
      <c r="AC169" s="65"/>
      <c r="AD169" s="64"/>
    </row>
    <row r="170" spans="3:30" s="58" customFormat="1" ht="16.5" customHeight="1">
      <c r="C170" s="59"/>
      <c r="M170" s="391"/>
      <c r="N170" s="45"/>
      <c r="O170" s="49"/>
      <c r="P170" s="45"/>
      <c r="Q170" s="57"/>
      <c r="R170" s="22"/>
      <c r="S170" s="60"/>
      <c r="T170" s="60"/>
      <c r="U170" s="60"/>
      <c r="V170" s="60"/>
      <c r="W170" s="127"/>
      <c r="X170" s="61"/>
      <c r="Y170" s="62"/>
      <c r="Z170" s="63"/>
      <c r="AB170" s="64"/>
      <c r="AC170" s="65"/>
      <c r="AD170" s="64"/>
    </row>
    <row r="171" spans="3:30" s="58" customFormat="1" ht="16.5" customHeight="1">
      <c r="C171" s="59"/>
      <c r="M171" s="391"/>
      <c r="N171" s="45"/>
      <c r="O171" s="49"/>
      <c r="P171" s="45"/>
      <c r="Q171" s="57"/>
      <c r="R171" s="22"/>
      <c r="S171" s="60"/>
      <c r="T171" s="60"/>
      <c r="U171" s="60"/>
      <c r="V171" s="60"/>
      <c r="W171" s="127"/>
      <c r="X171" s="61"/>
      <c r="Y171" s="62"/>
      <c r="Z171" s="63"/>
      <c r="AB171" s="64"/>
      <c r="AC171" s="65"/>
      <c r="AD171" s="64"/>
    </row>
    <row r="172" spans="3:30" s="58" customFormat="1" ht="16.5" customHeight="1">
      <c r="C172" s="59"/>
      <c r="M172" s="391"/>
      <c r="N172" s="45"/>
      <c r="O172" s="49"/>
      <c r="P172" s="45"/>
      <c r="Q172" s="57"/>
      <c r="R172" s="22"/>
      <c r="S172" s="60"/>
      <c r="T172" s="60"/>
      <c r="U172" s="60"/>
      <c r="V172" s="60"/>
      <c r="W172" s="127"/>
      <c r="X172" s="61"/>
      <c r="Y172" s="62"/>
      <c r="Z172" s="63"/>
      <c r="AB172" s="64"/>
      <c r="AC172" s="65"/>
      <c r="AD172" s="64"/>
    </row>
    <row r="173" spans="3:30" s="58" customFormat="1" ht="16.5" customHeight="1">
      <c r="C173" s="59"/>
      <c r="M173" s="391"/>
      <c r="N173" s="45"/>
      <c r="O173" s="49"/>
      <c r="P173" s="45"/>
      <c r="Q173" s="57"/>
      <c r="R173" s="22"/>
      <c r="S173" s="60"/>
      <c r="T173" s="60"/>
      <c r="U173" s="60"/>
      <c r="V173" s="60"/>
      <c r="W173" s="127"/>
      <c r="X173" s="61"/>
      <c r="Y173" s="62"/>
      <c r="Z173" s="63"/>
      <c r="AB173" s="64"/>
      <c r="AC173" s="65"/>
      <c r="AD173" s="64"/>
    </row>
    <row r="174" spans="3:30" s="58" customFormat="1" ht="16.5" customHeight="1">
      <c r="C174" s="59"/>
      <c r="M174" s="391"/>
      <c r="N174" s="45"/>
      <c r="O174" s="49"/>
      <c r="P174" s="45"/>
      <c r="Q174" s="57"/>
      <c r="R174" s="22"/>
      <c r="S174" s="60"/>
      <c r="T174" s="60"/>
      <c r="U174" s="60"/>
      <c r="V174" s="60"/>
      <c r="W174" s="127"/>
      <c r="X174" s="61"/>
      <c r="Y174" s="62"/>
      <c r="Z174" s="63"/>
      <c r="AB174" s="64"/>
      <c r="AC174" s="65"/>
      <c r="AD174" s="64"/>
    </row>
    <row r="175" spans="3:30" s="58" customFormat="1" ht="16.5" customHeight="1">
      <c r="C175" s="59"/>
      <c r="M175" s="391"/>
      <c r="N175" s="45"/>
      <c r="O175" s="49"/>
      <c r="P175" s="45"/>
      <c r="Q175" s="57"/>
      <c r="R175" s="22"/>
      <c r="S175" s="60"/>
      <c r="T175" s="60"/>
      <c r="U175" s="60"/>
      <c r="V175" s="60"/>
      <c r="W175" s="127"/>
      <c r="X175" s="61"/>
      <c r="Y175" s="62"/>
      <c r="Z175" s="63"/>
      <c r="AB175" s="64"/>
      <c r="AC175" s="65"/>
      <c r="AD175" s="64"/>
    </row>
    <row r="176" spans="3:30" s="58" customFormat="1" ht="16.5" customHeight="1">
      <c r="C176" s="59"/>
      <c r="M176" s="391"/>
      <c r="N176" s="45"/>
      <c r="O176" s="49"/>
      <c r="P176" s="45"/>
      <c r="Q176" s="57"/>
      <c r="R176" s="22"/>
      <c r="S176" s="60"/>
      <c r="T176" s="60"/>
      <c r="U176" s="60"/>
      <c r="V176" s="60"/>
      <c r="W176" s="127"/>
      <c r="X176" s="61"/>
      <c r="Y176" s="62"/>
      <c r="Z176" s="63"/>
      <c r="AB176" s="64"/>
      <c r="AC176" s="65"/>
      <c r="AD176" s="64"/>
    </row>
    <row r="177" spans="3:30" s="58" customFormat="1" ht="16.5" customHeight="1">
      <c r="C177" s="59"/>
      <c r="M177" s="391"/>
      <c r="N177" s="45"/>
      <c r="O177" s="49"/>
      <c r="P177" s="45"/>
      <c r="Q177" s="57"/>
      <c r="R177" s="22"/>
      <c r="S177" s="60"/>
      <c r="T177" s="60"/>
      <c r="U177" s="60"/>
      <c r="V177" s="60"/>
      <c r="W177" s="127"/>
      <c r="X177" s="61"/>
      <c r="Y177" s="62"/>
      <c r="Z177" s="63"/>
      <c r="AB177" s="64"/>
      <c r="AC177" s="65"/>
      <c r="AD177" s="64"/>
    </row>
    <row r="178" spans="3:30" s="58" customFormat="1" ht="16.5" customHeight="1">
      <c r="C178" s="59"/>
      <c r="M178" s="391"/>
      <c r="N178" s="45"/>
      <c r="O178" s="49"/>
      <c r="P178" s="45"/>
      <c r="Q178" s="57"/>
      <c r="R178" s="22"/>
      <c r="S178" s="60"/>
      <c r="T178" s="60"/>
      <c r="U178" s="60"/>
      <c r="V178" s="60"/>
      <c r="W178" s="127"/>
      <c r="X178" s="61"/>
      <c r="Y178" s="62"/>
      <c r="Z178" s="63"/>
      <c r="AB178" s="64"/>
      <c r="AC178" s="65"/>
      <c r="AD178" s="64"/>
    </row>
    <row r="179" spans="3:30" s="58" customFormat="1" ht="16.5" customHeight="1">
      <c r="C179" s="59"/>
      <c r="M179" s="391"/>
      <c r="N179" s="45"/>
      <c r="O179" s="49"/>
      <c r="P179" s="45"/>
      <c r="Q179" s="57"/>
      <c r="R179" s="22"/>
      <c r="S179" s="60"/>
      <c r="T179" s="60"/>
      <c r="U179" s="60"/>
      <c r="V179" s="60"/>
      <c r="W179" s="127"/>
      <c r="X179" s="61"/>
      <c r="Y179" s="62"/>
      <c r="Z179" s="63"/>
      <c r="AB179" s="64"/>
      <c r="AC179" s="65"/>
      <c r="AD179" s="64"/>
    </row>
    <row r="180" spans="3:30" s="58" customFormat="1" ht="16.5" customHeight="1">
      <c r="C180" s="59"/>
      <c r="M180" s="391"/>
      <c r="N180" s="45"/>
      <c r="O180" s="49"/>
      <c r="P180" s="45"/>
      <c r="Q180" s="57"/>
      <c r="R180" s="22"/>
      <c r="S180" s="60"/>
      <c r="T180" s="60"/>
      <c r="U180" s="60"/>
      <c r="V180" s="60"/>
      <c r="W180" s="127"/>
      <c r="X180" s="61"/>
      <c r="Y180" s="62"/>
      <c r="Z180" s="63"/>
      <c r="AB180" s="64"/>
      <c r="AC180" s="65"/>
      <c r="AD180" s="64"/>
    </row>
    <row r="181" spans="3:30" s="58" customFormat="1" ht="16.5" customHeight="1">
      <c r="C181" s="59"/>
      <c r="M181" s="391"/>
      <c r="N181" s="45"/>
      <c r="O181" s="49"/>
      <c r="P181" s="45"/>
      <c r="Q181" s="57"/>
      <c r="R181" s="22"/>
      <c r="S181" s="60"/>
      <c r="T181" s="60"/>
      <c r="U181" s="60"/>
      <c r="V181" s="60"/>
      <c r="W181" s="127"/>
      <c r="X181" s="61"/>
      <c r="Y181" s="62"/>
      <c r="Z181" s="63"/>
      <c r="AB181" s="64"/>
      <c r="AC181" s="65"/>
      <c r="AD181" s="64"/>
    </row>
    <row r="182" spans="3:30" s="58" customFormat="1" ht="16.5" customHeight="1">
      <c r="C182" s="59"/>
      <c r="M182" s="391"/>
      <c r="N182" s="45"/>
      <c r="O182" s="49"/>
      <c r="P182" s="45"/>
      <c r="Q182" s="57"/>
      <c r="R182" s="22"/>
      <c r="S182" s="60"/>
      <c r="T182" s="60"/>
      <c r="U182" s="60"/>
      <c r="V182" s="60"/>
      <c r="W182" s="127"/>
      <c r="X182" s="61"/>
      <c r="Y182" s="62"/>
      <c r="Z182" s="63"/>
      <c r="AB182" s="64"/>
      <c r="AC182" s="65"/>
      <c r="AD182" s="64"/>
    </row>
    <row r="183" spans="3:30" s="58" customFormat="1" ht="16.5" customHeight="1">
      <c r="C183" s="59"/>
      <c r="M183" s="391"/>
      <c r="N183" s="45"/>
      <c r="O183" s="49"/>
      <c r="P183" s="45"/>
      <c r="Q183" s="57"/>
      <c r="R183" s="22"/>
      <c r="S183" s="60"/>
      <c r="T183" s="60"/>
      <c r="U183" s="60"/>
      <c r="V183" s="60"/>
      <c r="W183" s="127"/>
      <c r="X183" s="61"/>
      <c r="Y183" s="62"/>
      <c r="Z183" s="63"/>
      <c r="AB183" s="64"/>
      <c r="AC183" s="65"/>
      <c r="AD183" s="64"/>
    </row>
    <row r="184" spans="3:30" s="58" customFormat="1" ht="16.5" customHeight="1">
      <c r="C184" s="59"/>
      <c r="M184" s="391"/>
      <c r="N184" s="45"/>
      <c r="O184" s="49"/>
      <c r="P184" s="45"/>
      <c r="Q184" s="57"/>
      <c r="R184" s="22"/>
      <c r="S184" s="60"/>
      <c r="T184" s="60"/>
      <c r="U184" s="60"/>
      <c r="V184" s="60"/>
      <c r="W184" s="127"/>
      <c r="X184" s="61"/>
      <c r="Y184" s="62"/>
      <c r="Z184" s="63"/>
      <c r="AB184" s="64"/>
      <c r="AC184" s="65"/>
      <c r="AD184" s="64"/>
    </row>
    <row r="185" spans="3:30" s="58" customFormat="1" ht="16.5" customHeight="1">
      <c r="C185" s="59"/>
      <c r="M185" s="391"/>
      <c r="N185" s="45"/>
      <c r="O185" s="49"/>
      <c r="P185" s="45"/>
      <c r="Q185" s="57"/>
      <c r="R185" s="22"/>
      <c r="S185" s="60"/>
      <c r="T185" s="60"/>
      <c r="U185" s="60"/>
      <c r="V185" s="60"/>
      <c r="W185" s="127"/>
      <c r="X185" s="61"/>
      <c r="Y185" s="62"/>
      <c r="Z185" s="63"/>
      <c r="AB185" s="64"/>
      <c r="AC185" s="65"/>
      <c r="AD185" s="64"/>
    </row>
    <row r="186" spans="3:30" s="58" customFormat="1" ht="16.5" customHeight="1">
      <c r="C186" s="59"/>
      <c r="M186" s="391"/>
      <c r="N186" s="45"/>
      <c r="O186" s="49"/>
      <c r="P186" s="45"/>
      <c r="Q186" s="57"/>
      <c r="R186" s="22"/>
      <c r="S186" s="60"/>
      <c r="T186" s="60"/>
      <c r="U186" s="60"/>
      <c r="V186" s="60"/>
      <c r="W186" s="127"/>
      <c r="X186" s="61"/>
      <c r="Y186" s="62"/>
      <c r="Z186" s="63"/>
      <c r="AB186" s="64"/>
      <c r="AC186" s="65"/>
      <c r="AD186" s="64"/>
    </row>
    <row r="187" spans="3:30" s="58" customFormat="1" ht="16.5" customHeight="1">
      <c r="C187" s="59"/>
      <c r="M187" s="391"/>
      <c r="N187" s="45"/>
      <c r="O187" s="49"/>
      <c r="P187" s="45"/>
      <c r="Q187" s="57"/>
      <c r="R187" s="22"/>
      <c r="S187" s="60"/>
      <c r="T187" s="60"/>
      <c r="U187" s="60"/>
      <c r="V187" s="60"/>
      <c r="W187" s="127"/>
      <c r="X187" s="61"/>
      <c r="Y187" s="62"/>
      <c r="Z187" s="63"/>
      <c r="AB187" s="64"/>
      <c r="AC187" s="65"/>
      <c r="AD187" s="64"/>
    </row>
    <row r="188" spans="3:30" s="58" customFormat="1" ht="16.5" customHeight="1">
      <c r="C188" s="59"/>
      <c r="M188" s="391"/>
      <c r="N188" s="45"/>
      <c r="O188" s="49"/>
      <c r="P188" s="45"/>
      <c r="Q188" s="57"/>
      <c r="R188" s="22"/>
      <c r="S188" s="60"/>
      <c r="T188" s="60"/>
      <c r="U188" s="60"/>
      <c r="V188" s="60"/>
      <c r="W188" s="127"/>
      <c r="X188" s="61"/>
      <c r="Y188" s="62"/>
      <c r="Z188" s="63"/>
      <c r="AB188" s="64"/>
      <c r="AC188" s="65"/>
      <c r="AD188" s="64"/>
    </row>
    <row r="189" spans="3:30" s="58" customFormat="1" ht="16.5" customHeight="1">
      <c r="C189" s="59"/>
      <c r="M189" s="391"/>
      <c r="N189" s="45"/>
      <c r="O189" s="49"/>
      <c r="P189" s="45"/>
      <c r="Q189" s="57"/>
      <c r="R189" s="22"/>
      <c r="S189" s="60"/>
      <c r="T189" s="60"/>
      <c r="U189" s="60"/>
      <c r="V189" s="60"/>
      <c r="W189" s="127"/>
      <c r="X189" s="61"/>
      <c r="Y189" s="62"/>
      <c r="Z189" s="63"/>
      <c r="AB189" s="64"/>
      <c r="AC189" s="65"/>
      <c r="AD189" s="64"/>
    </row>
    <row r="190" spans="3:30" s="58" customFormat="1" ht="16.5" customHeight="1">
      <c r="C190" s="59"/>
      <c r="M190" s="391"/>
      <c r="N190" s="45"/>
      <c r="O190" s="49"/>
      <c r="P190" s="45"/>
      <c r="Q190" s="57"/>
      <c r="R190" s="22"/>
      <c r="S190" s="60"/>
      <c r="T190" s="60"/>
      <c r="U190" s="60"/>
      <c r="V190" s="60"/>
      <c r="W190" s="127"/>
      <c r="X190" s="61"/>
      <c r="Y190" s="62"/>
      <c r="Z190" s="63"/>
      <c r="AB190" s="64"/>
      <c r="AC190" s="65"/>
      <c r="AD190" s="64"/>
    </row>
    <row r="191" spans="3:30" s="58" customFormat="1">
      <c r="C191" s="59"/>
      <c r="M191" s="391"/>
      <c r="N191" s="45"/>
      <c r="O191" s="49"/>
      <c r="P191" s="45"/>
      <c r="Q191" s="57"/>
      <c r="R191" s="22"/>
      <c r="S191" s="60"/>
      <c r="T191" s="60"/>
      <c r="U191" s="60"/>
      <c r="V191" s="60"/>
      <c r="W191" s="127"/>
      <c r="X191" s="61"/>
      <c r="Y191" s="62"/>
      <c r="Z191" s="63"/>
      <c r="AB191" s="64"/>
      <c r="AC191" s="65"/>
      <c r="AD191" s="64"/>
    </row>
    <row r="192" spans="3:30" s="58" customFormat="1">
      <c r="C192" s="59"/>
      <c r="M192" s="391"/>
      <c r="N192" s="45"/>
      <c r="O192" s="49"/>
      <c r="P192" s="45"/>
      <c r="Q192" s="57"/>
      <c r="R192" s="22"/>
      <c r="S192" s="60"/>
      <c r="T192" s="60"/>
      <c r="U192" s="60"/>
      <c r="V192" s="60"/>
      <c r="W192" s="127"/>
      <c r="X192" s="61"/>
      <c r="Y192" s="62"/>
      <c r="Z192" s="63"/>
      <c r="AB192" s="64"/>
      <c r="AC192" s="65"/>
      <c r="AD192" s="64"/>
    </row>
    <row r="193" spans="3:30" s="58" customFormat="1">
      <c r="C193" s="59"/>
      <c r="M193" s="391"/>
      <c r="N193" s="45"/>
      <c r="O193" s="49"/>
      <c r="P193" s="45"/>
      <c r="Q193" s="57"/>
      <c r="R193" s="22"/>
      <c r="S193" s="60"/>
      <c r="T193" s="60"/>
      <c r="U193" s="60"/>
      <c r="V193" s="60"/>
      <c r="W193" s="127"/>
      <c r="X193" s="61"/>
      <c r="Y193" s="62"/>
      <c r="Z193" s="63"/>
      <c r="AB193" s="64"/>
      <c r="AC193" s="65"/>
      <c r="AD193" s="64"/>
    </row>
    <row r="194" spans="3:30" s="58" customFormat="1">
      <c r="C194" s="59"/>
      <c r="M194" s="391"/>
      <c r="N194" s="45"/>
      <c r="O194" s="49"/>
      <c r="P194" s="45"/>
      <c r="Q194" s="57"/>
      <c r="R194" s="22"/>
      <c r="S194" s="60"/>
      <c r="T194" s="60"/>
      <c r="U194" s="60"/>
      <c r="V194" s="60"/>
      <c r="W194" s="127"/>
      <c r="X194" s="61"/>
      <c r="Y194" s="62"/>
      <c r="Z194" s="63"/>
      <c r="AB194" s="64"/>
      <c r="AC194" s="65"/>
      <c r="AD194" s="64"/>
    </row>
    <row r="195" spans="3:30" s="58" customFormat="1">
      <c r="C195" s="59"/>
      <c r="M195" s="391"/>
      <c r="N195" s="45"/>
      <c r="O195" s="49"/>
      <c r="P195" s="45"/>
      <c r="Q195" s="57"/>
      <c r="R195" s="22"/>
      <c r="S195" s="60"/>
      <c r="T195" s="60"/>
      <c r="U195" s="60"/>
      <c r="V195" s="60"/>
      <c r="W195" s="127"/>
      <c r="X195" s="61"/>
      <c r="Y195" s="62"/>
      <c r="Z195" s="63"/>
      <c r="AB195" s="64"/>
      <c r="AC195" s="65"/>
      <c r="AD195" s="64"/>
    </row>
    <row r="196" spans="3:30" s="58" customFormat="1">
      <c r="C196" s="59"/>
      <c r="M196" s="391"/>
      <c r="N196" s="45"/>
      <c r="O196" s="49"/>
      <c r="P196" s="45"/>
      <c r="Q196" s="57"/>
      <c r="R196" s="22"/>
      <c r="S196" s="60"/>
      <c r="T196" s="60"/>
      <c r="U196" s="60"/>
      <c r="V196" s="60"/>
      <c r="W196" s="127"/>
      <c r="X196" s="61"/>
      <c r="Y196" s="62"/>
      <c r="Z196" s="63"/>
      <c r="AB196" s="64"/>
      <c r="AC196" s="65"/>
      <c r="AD196" s="64"/>
    </row>
    <row r="197" spans="3:30" s="58" customFormat="1">
      <c r="C197" s="59"/>
      <c r="M197" s="391"/>
      <c r="N197" s="45"/>
      <c r="O197" s="49"/>
      <c r="P197" s="45"/>
      <c r="Q197" s="57"/>
      <c r="R197" s="22"/>
      <c r="S197" s="60"/>
      <c r="T197" s="60"/>
      <c r="U197" s="60"/>
      <c r="V197" s="60"/>
      <c r="W197" s="127"/>
      <c r="X197" s="61"/>
      <c r="Y197" s="62"/>
      <c r="Z197" s="63"/>
      <c r="AB197" s="64"/>
      <c r="AC197" s="65"/>
      <c r="AD197" s="64"/>
    </row>
    <row r="198" spans="3:30" s="58" customFormat="1">
      <c r="C198" s="59"/>
      <c r="M198" s="391"/>
      <c r="N198" s="45"/>
      <c r="O198" s="49"/>
      <c r="P198" s="45"/>
      <c r="Q198" s="57"/>
      <c r="R198" s="22"/>
      <c r="S198" s="60"/>
      <c r="T198" s="60"/>
      <c r="U198" s="60"/>
      <c r="V198" s="60"/>
      <c r="W198" s="127"/>
      <c r="X198" s="61"/>
      <c r="Y198" s="62"/>
      <c r="Z198" s="63"/>
      <c r="AB198" s="64"/>
      <c r="AC198" s="65"/>
      <c r="AD198" s="64"/>
    </row>
    <row r="199" spans="3:30" s="58" customFormat="1">
      <c r="C199" s="59"/>
      <c r="M199" s="391"/>
      <c r="N199" s="45"/>
      <c r="O199" s="49"/>
      <c r="P199" s="45"/>
      <c r="Q199" s="57"/>
      <c r="R199" s="22"/>
      <c r="S199" s="60"/>
      <c r="T199" s="60"/>
      <c r="U199" s="60"/>
      <c r="V199" s="60"/>
      <c r="W199" s="127"/>
      <c r="X199" s="61"/>
      <c r="Y199" s="62"/>
      <c r="Z199" s="63"/>
      <c r="AB199" s="64"/>
      <c r="AC199" s="65"/>
      <c r="AD199" s="64"/>
    </row>
    <row r="200" spans="3:30" s="58" customFormat="1">
      <c r="C200" s="59"/>
      <c r="M200" s="391"/>
      <c r="N200" s="45"/>
      <c r="O200" s="49"/>
      <c r="P200" s="45"/>
      <c r="Q200" s="57"/>
      <c r="R200" s="22"/>
      <c r="S200" s="60"/>
      <c r="T200" s="60"/>
      <c r="U200" s="60"/>
      <c r="V200" s="60"/>
      <c r="W200" s="127"/>
      <c r="X200" s="61"/>
      <c r="Y200" s="62"/>
      <c r="Z200" s="63"/>
      <c r="AB200" s="64"/>
      <c r="AC200" s="65"/>
      <c r="AD200" s="64"/>
    </row>
    <row r="201" spans="3:30" s="58" customFormat="1">
      <c r="C201" s="59"/>
      <c r="M201" s="391"/>
      <c r="N201" s="45"/>
      <c r="O201" s="49"/>
      <c r="P201" s="45"/>
      <c r="Q201" s="57"/>
      <c r="R201" s="22"/>
      <c r="S201" s="60"/>
      <c r="T201" s="60"/>
      <c r="U201" s="60"/>
      <c r="V201" s="60"/>
      <c r="W201" s="127"/>
      <c r="X201" s="61"/>
      <c r="Y201" s="62"/>
      <c r="Z201" s="63"/>
      <c r="AB201" s="64"/>
      <c r="AC201" s="65"/>
      <c r="AD201" s="64"/>
    </row>
    <row r="202" spans="3:30" s="58" customFormat="1">
      <c r="C202" s="59"/>
      <c r="M202" s="391"/>
      <c r="N202" s="45"/>
      <c r="O202" s="49"/>
      <c r="P202" s="45"/>
      <c r="Q202" s="57"/>
      <c r="R202" s="22"/>
      <c r="S202" s="60"/>
      <c r="T202" s="60"/>
      <c r="U202" s="60"/>
      <c r="V202" s="60"/>
      <c r="W202" s="127"/>
      <c r="X202" s="61"/>
      <c r="Y202" s="62"/>
      <c r="Z202" s="63"/>
      <c r="AB202" s="64"/>
      <c r="AC202" s="65"/>
      <c r="AD202" s="64"/>
    </row>
    <row r="203" spans="3:30" s="58" customFormat="1">
      <c r="C203" s="59"/>
      <c r="M203" s="391"/>
      <c r="N203" s="45"/>
      <c r="O203" s="49"/>
      <c r="P203" s="45"/>
      <c r="Q203" s="57"/>
      <c r="R203" s="22"/>
      <c r="S203" s="60"/>
      <c r="T203" s="60"/>
      <c r="U203" s="60"/>
      <c r="V203" s="60"/>
      <c r="W203" s="127"/>
      <c r="X203" s="61"/>
      <c r="Y203" s="62"/>
      <c r="Z203" s="63"/>
      <c r="AB203" s="64"/>
      <c r="AC203" s="65"/>
      <c r="AD203" s="64"/>
    </row>
    <row r="204" spans="3:30" s="58" customFormat="1">
      <c r="C204" s="59"/>
      <c r="M204" s="391"/>
      <c r="N204" s="45"/>
      <c r="O204" s="49"/>
      <c r="P204" s="45"/>
      <c r="Q204" s="57"/>
      <c r="R204" s="22"/>
      <c r="S204" s="60"/>
      <c r="T204" s="60"/>
      <c r="U204" s="60"/>
      <c r="V204" s="60"/>
      <c r="W204" s="127"/>
      <c r="X204" s="61"/>
      <c r="Y204" s="62"/>
      <c r="Z204" s="63"/>
      <c r="AB204" s="64"/>
      <c r="AC204" s="65"/>
      <c r="AD204" s="64"/>
    </row>
    <row r="205" spans="3:30" s="58" customFormat="1">
      <c r="C205" s="59"/>
      <c r="M205" s="391"/>
      <c r="N205" s="45"/>
      <c r="O205" s="49"/>
      <c r="P205" s="45"/>
      <c r="Q205" s="57"/>
      <c r="R205" s="22"/>
      <c r="S205" s="60"/>
      <c r="T205" s="60"/>
      <c r="U205" s="60"/>
      <c r="V205" s="60"/>
      <c r="W205" s="127"/>
      <c r="X205" s="61"/>
      <c r="Y205" s="62"/>
      <c r="Z205" s="63"/>
      <c r="AB205" s="64"/>
      <c r="AC205" s="65"/>
      <c r="AD205" s="64"/>
    </row>
    <row r="206" spans="3:30" s="58" customFormat="1">
      <c r="C206" s="59"/>
      <c r="M206" s="391"/>
      <c r="N206" s="45"/>
      <c r="O206" s="49"/>
      <c r="P206" s="45"/>
      <c r="Q206" s="57"/>
      <c r="R206" s="22"/>
      <c r="S206" s="60"/>
      <c r="T206" s="60"/>
      <c r="U206" s="60"/>
      <c r="V206" s="60"/>
      <c r="W206" s="127"/>
      <c r="X206" s="61"/>
      <c r="Y206" s="62"/>
      <c r="Z206" s="63"/>
      <c r="AB206" s="64"/>
      <c r="AC206" s="65"/>
      <c r="AD206" s="64"/>
    </row>
    <row r="207" spans="3:30" s="58" customFormat="1">
      <c r="C207" s="59"/>
      <c r="M207" s="391"/>
      <c r="N207" s="45"/>
      <c r="O207" s="49"/>
      <c r="P207" s="45"/>
      <c r="Q207" s="57"/>
      <c r="R207" s="22"/>
      <c r="S207" s="60"/>
      <c r="T207" s="60"/>
      <c r="U207" s="60"/>
      <c r="V207" s="60"/>
      <c r="W207" s="127"/>
      <c r="X207" s="61"/>
      <c r="Y207" s="62"/>
      <c r="Z207" s="63"/>
      <c r="AB207" s="64"/>
      <c r="AC207" s="65"/>
      <c r="AD207" s="64"/>
    </row>
    <row r="208" spans="3:30" s="58" customFormat="1">
      <c r="C208" s="59"/>
      <c r="M208" s="391"/>
      <c r="N208" s="45"/>
      <c r="O208" s="49"/>
      <c r="P208" s="45"/>
      <c r="Q208" s="57"/>
      <c r="R208" s="22"/>
      <c r="S208" s="60"/>
      <c r="T208" s="60"/>
      <c r="U208" s="60"/>
      <c r="V208" s="60"/>
      <c r="W208" s="127"/>
      <c r="X208" s="61"/>
      <c r="Y208" s="62"/>
      <c r="Z208" s="63"/>
      <c r="AB208" s="64"/>
      <c r="AC208" s="65"/>
      <c r="AD208" s="64"/>
    </row>
    <row r="209" spans="3:30" s="58" customFormat="1">
      <c r="C209" s="59"/>
      <c r="M209" s="391"/>
      <c r="N209" s="45"/>
      <c r="O209" s="49"/>
      <c r="P209" s="45"/>
      <c r="Q209" s="57"/>
      <c r="R209" s="22"/>
      <c r="S209" s="60"/>
      <c r="T209" s="60"/>
      <c r="U209" s="60"/>
      <c r="V209" s="60"/>
      <c r="W209" s="127"/>
      <c r="X209" s="61"/>
      <c r="Y209" s="62"/>
      <c r="Z209" s="63"/>
      <c r="AB209" s="64"/>
      <c r="AC209" s="65"/>
      <c r="AD209" s="64"/>
    </row>
    <row r="210" spans="3:30" s="58" customFormat="1">
      <c r="C210" s="59"/>
      <c r="M210" s="391"/>
      <c r="N210" s="45"/>
      <c r="O210" s="49"/>
      <c r="P210" s="45"/>
      <c r="Q210" s="57"/>
      <c r="R210" s="22"/>
      <c r="S210" s="60"/>
      <c r="T210" s="60"/>
      <c r="U210" s="60"/>
      <c r="V210" s="60"/>
      <c r="W210" s="127"/>
      <c r="X210" s="61"/>
      <c r="Y210" s="62"/>
      <c r="Z210" s="63"/>
      <c r="AB210" s="64"/>
      <c r="AC210" s="65"/>
      <c r="AD210" s="64"/>
    </row>
    <row r="211" spans="3:30" s="58" customFormat="1">
      <c r="C211" s="59"/>
      <c r="M211" s="391"/>
      <c r="N211" s="45"/>
      <c r="O211" s="49"/>
      <c r="P211" s="45"/>
      <c r="Q211" s="57"/>
      <c r="R211" s="22"/>
      <c r="S211" s="60"/>
      <c r="T211" s="60"/>
      <c r="U211" s="60"/>
      <c r="V211" s="60"/>
      <c r="W211" s="127"/>
      <c r="X211" s="61"/>
      <c r="Y211" s="62"/>
      <c r="Z211" s="63"/>
      <c r="AB211" s="64"/>
      <c r="AC211" s="65"/>
      <c r="AD211" s="64"/>
    </row>
    <row r="212" spans="3:30" s="58" customFormat="1">
      <c r="C212" s="59"/>
      <c r="M212" s="391"/>
      <c r="N212" s="45"/>
      <c r="O212" s="49"/>
      <c r="P212" s="45"/>
      <c r="Q212" s="57"/>
      <c r="R212" s="22"/>
      <c r="S212" s="60"/>
      <c r="T212" s="60"/>
      <c r="U212" s="60"/>
      <c r="V212" s="60"/>
      <c r="W212" s="127"/>
      <c r="X212" s="61"/>
      <c r="Y212" s="62"/>
      <c r="Z212" s="63"/>
      <c r="AB212" s="64"/>
      <c r="AC212" s="65"/>
      <c r="AD212" s="64"/>
    </row>
    <row r="213" spans="3:30" s="58" customFormat="1">
      <c r="C213" s="59"/>
      <c r="M213" s="391"/>
      <c r="N213" s="45"/>
      <c r="O213" s="49"/>
      <c r="P213" s="45"/>
      <c r="Q213" s="57"/>
      <c r="R213" s="22"/>
      <c r="S213" s="60"/>
      <c r="T213" s="60"/>
      <c r="U213" s="60"/>
      <c r="V213" s="60"/>
      <c r="W213" s="127"/>
      <c r="X213" s="61"/>
      <c r="Y213" s="62"/>
      <c r="Z213" s="63"/>
      <c r="AB213" s="64"/>
      <c r="AC213" s="65"/>
      <c r="AD213" s="64"/>
    </row>
    <row r="214" spans="3:30" s="58" customFormat="1">
      <c r="C214" s="59"/>
      <c r="M214" s="391"/>
      <c r="N214" s="45"/>
      <c r="O214" s="49"/>
      <c r="P214" s="45"/>
      <c r="Q214" s="57"/>
      <c r="R214" s="22"/>
      <c r="S214" s="60"/>
      <c r="T214" s="60"/>
      <c r="U214" s="60"/>
      <c r="V214" s="60"/>
      <c r="W214" s="127"/>
      <c r="X214" s="61"/>
      <c r="Y214" s="62"/>
      <c r="Z214" s="63"/>
      <c r="AB214" s="64"/>
      <c r="AC214" s="65"/>
      <c r="AD214" s="64"/>
    </row>
    <row r="215" spans="3:30" s="58" customFormat="1">
      <c r="C215" s="59"/>
      <c r="M215" s="391"/>
      <c r="N215" s="45"/>
      <c r="O215" s="49"/>
      <c r="P215" s="45"/>
      <c r="Q215" s="57"/>
      <c r="R215" s="22"/>
      <c r="S215" s="60"/>
      <c r="T215" s="60"/>
      <c r="U215" s="60"/>
      <c r="V215" s="60"/>
      <c r="W215" s="127"/>
      <c r="X215" s="61"/>
      <c r="Y215" s="62"/>
      <c r="Z215" s="63"/>
      <c r="AB215" s="64"/>
      <c r="AC215" s="65"/>
      <c r="AD215" s="64"/>
    </row>
    <row r="216" spans="3:30" s="58" customFormat="1">
      <c r="C216" s="59"/>
      <c r="M216" s="391"/>
      <c r="N216" s="45"/>
      <c r="O216" s="49"/>
      <c r="P216" s="45"/>
      <c r="Q216" s="57"/>
      <c r="R216" s="22"/>
      <c r="S216" s="60"/>
      <c r="T216" s="60"/>
      <c r="U216" s="60"/>
      <c r="V216" s="60"/>
      <c r="W216" s="127"/>
      <c r="X216" s="61"/>
      <c r="Y216" s="62"/>
      <c r="Z216" s="63"/>
      <c r="AB216" s="64"/>
      <c r="AC216" s="65"/>
      <c r="AD216" s="64"/>
    </row>
    <row r="217" spans="3:30" s="58" customFormat="1">
      <c r="C217" s="59"/>
      <c r="M217" s="391"/>
      <c r="N217" s="45"/>
      <c r="O217" s="49"/>
      <c r="P217" s="45"/>
      <c r="Q217" s="57"/>
      <c r="R217" s="22"/>
      <c r="S217" s="60"/>
      <c r="T217" s="60"/>
      <c r="U217" s="60"/>
      <c r="V217" s="60"/>
      <c r="W217" s="127"/>
      <c r="X217" s="61"/>
      <c r="Y217" s="62"/>
      <c r="Z217" s="63"/>
      <c r="AB217" s="64"/>
      <c r="AC217" s="65"/>
      <c r="AD217" s="64"/>
    </row>
    <row r="218" spans="3:30" s="58" customFormat="1">
      <c r="C218" s="59"/>
      <c r="M218" s="391"/>
      <c r="N218" s="45"/>
      <c r="O218" s="49"/>
      <c r="P218" s="45"/>
      <c r="Q218" s="57"/>
      <c r="R218" s="22"/>
      <c r="S218" s="60"/>
      <c r="T218" s="60"/>
      <c r="U218" s="60"/>
      <c r="V218" s="60"/>
      <c r="W218" s="127"/>
      <c r="X218" s="61"/>
      <c r="Y218" s="62"/>
      <c r="Z218" s="63"/>
      <c r="AB218" s="64"/>
      <c r="AC218" s="65"/>
      <c r="AD218" s="64"/>
    </row>
    <row r="219" spans="3:30" s="58" customFormat="1">
      <c r="C219" s="59"/>
      <c r="M219" s="391"/>
      <c r="N219" s="45"/>
      <c r="O219" s="49"/>
      <c r="P219" s="45"/>
      <c r="Q219" s="57"/>
      <c r="R219" s="22"/>
      <c r="S219" s="60"/>
      <c r="T219" s="60"/>
      <c r="U219" s="60"/>
      <c r="V219" s="60"/>
      <c r="W219" s="127"/>
      <c r="X219" s="61"/>
      <c r="Y219" s="62"/>
      <c r="Z219" s="63"/>
      <c r="AB219" s="64"/>
      <c r="AC219" s="65"/>
      <c r="AD219" s="64"/>
    </row>
    <row r="220" spans="3:30" s="58" customFormat="1">
      <c r="C220" s="59"/>
      <c r="M220" s="391"/>
      <c r="N220" s="45"/>
      <c r="O220" s="49"/>
      <c r="P220" s="45"/>
      <c r="Q220" s="57"/>
      <c r="R220" s="22"/>
      <c r="S220" s="60"/>
      <c r="T220" s="60"/>
      <c r="U220" s="60"/>
      <c r="V220" s="60"/>
      <c r="W220" s="127"/>
      <c r="X220" s="61"/>
      <c r="Y220" s="62"/>
      <c r="Z220" s="63"/>
      <c r="AB220" s="64"/>
      <c r="AC220" s="65"/>
      <c r="AD220" s="64"/>
    </row>
    <row r="221" spans="3:30" s="58" customFormat="1">
      <c r="C221" s="59"/>
      <c r="M221" s="391"/>
      <c r="N221" s="45"/>
      <c r="O221" s="49"/>
      <c r="P221" s="45"/>
      <c r="Q221" s="57"/>
      <c r="R221" s="22"/>
      <c r="S221" s="60"/>
      <c r="T221" s="60"/>
      <c r="U221" s="60"/>
      <c r="V221" s="60"/>
      <c r="W221" s="127"/>
      <c r="X221" s="61"/>
      <c r="Y221" s="62"/>
      <c r="Z221" s="63"/>
      <c r="AB221" s="64"/>
      <c r="AC221" s="65"/>
      <c r="AD221" s="64"/>
    </row>
    <row r="222" spans="3:30" s="58" customFormat="1">
      <c r="C222" s="59"/>
      <c r="M222" s="391"/>
      <c r="N222" s="45"/>
      <c r="O222" s="49"/>
      <c r="P222" s="45"/>
      <c r="Q222" s="57"/>
      <c r="R222" s="22"/>
      <c r="S222" s="60"/>
      <c r="T222" s="60"/>
      <c r="U222" s="60"/>
      <c r="V222" s="60"/>
      <c r="W222" s="127"/>
      <c r="X222" s="61"/>
      <c r="Y222" s="62"/>
      <c r="Z222" s="63"/>
      <c r="AB222" s="64"/>
      <c r="AC222" s="65"/>
      <c r="AD222" s="64"/>
    </row>
    <row r="223" spans="3:30" s="58" customFormat="1">
      <c r="C223" s="59"/>
      <c r="M223" s="391"/>
      <c r="N223" s="45"/>
      <c r="O223" s="49"/>
      <c r="P223" s="45"/>
      <c r="Q223" s="57"/>
      <c r="R223" s="22"/>
      <c r="S223" s="60"/>
      <c r="T223" s="60"/>
      <c r="U223" s="60"/>
      <c r="V223" s="60"/>
      <c r="W223" s="127"/>
      <c r="X223" s="61"/>
      <c r="Y223" s="62"/>
      <c r="Z223" s="63"/>
      <c r="AB223" s="64"/>
      <c r="AC223" s="65"/>
      <c r="AD223" s="64"/>
    </row>
    <row r="224" spans="3:30" s="58" customFormat="1">
      <c r="C224" s="59"/>
      <c r="M224" s="391"/>
      <c r="N224" s="45"/>
      <c r="O224" s="49"/>
      <c r="P224" s="45"/>
      <c r="Q224" s="57"/>
      <c r="R224" s="22"/>
      <c r="S224" s="60"/>
      <c r="T224" s="60"/>
      <c r="U224" s="60"/>
      <c r="V224" s="60"/>
      <c r="W224" s="127"/>
      <c r="X224" s="61"/>
      <c r="Y224" s="62"/>
      <c r="Z224" s="63"/>
      <c r="AB224" s="64"/>
      <c r="AC224" s="65"/>
      <c r="AD224" s="64"/>
    </row>
  </sheetData>
  <sheetProtection algorithmName="SHA-512" hashValue="2ZXgWxyf3Rh42OPWOXe+cGoE8zBlfd9wAuqnxP9HcuGVid6ykzyBDYdgZzCE3ZthrnN8KtlC+LgV3vXoIbO2AQ==" saltValue="QW5oprHAcA/V2+VclxYF1Q==" spinCount="100000" sheet="1" objects="1" scenarios="1"/>
  <mergeCells count="13">
    <mergeCell ref="A3:M3"/>
    <mergeCell ref="E5:F5"/>
    <mergeCell ref="C57:L59"/>
    <mergeCell ref="E7:K7"/>
    <mergeCell ref="E6:K6"/>
    <mergeCell ref="C110:L114"/>
    <mergeCell ref="C98:L100"/>
    <mergeCell ref="C85:L87"/>
    <mergeCell ref="C72:L74"/>
    <mergeCell ref="C18:L20"/>
    <mergeCell ref="C34:L36"/>
    <mergeCell ref="C26:L28"/>
    <mergeCell ref="C103:L107"/>
  </mergeCells>
  <phoneticPr fontId="1"/>
  <conditionalFormatting sqref="C18:L20">
    <cfRule type="containsBlanks" dxfId="159" priority="144">
      <formula>LEN(TRIM(C18))=0</formula>
    </cfRule>
  </conditionalFormatting>
  <conditionalFormatting sqref="C23:C24 G23:G24">
    <cfRule type="expression" dxfId="158" priority="145">
      <formula>$R$23=FALSE</formula>
    </cfRule>
  </conditionalFormatting>
  <conditionalFormatting sqref="E45">
    <cfRule type="containsBlanks" dxfId="157" priority="126">
      <formula>LEN(TRIM(E45))=0</formula>
    </cfRule>
  </conditionalFormatting>
  <conditionalFormatting sqref="I45">
    <cfRule type="containsBlanks" dxfId="156" priority="125">
      <formula>LEN(TRIM(I45))=0</formula>
    </cfRule>
  </conditionalFormatting>
  <conditionalFormatting sqref="G31:G32 C31:C32">
    <cfRule type="expression" dxfId="155" priority="123">
      <formula>$R$31=FALSE</formula>
    </cfRule>
  </conditionalFormatting>
  <conditionalFormatting sqref="C40:C45">
    <cfRule type="expression" dxfId="154" priority="122">
      <formula>$R$40=FALSE</formula>
    </cfRule>
  </conditionalFormatting>
  <conditionalFormatting sqref="G40:G45">
    <cfRule type="expression" dxfId="153" priority="121">
      <formula>$R$41=FALSE</formula>
    </cfRule>
  </conditionalFormatting>
  <conditionalFormatting sqref="E5:F5 E6:K7">
    <cfRule type="containsBlanks" dxfId="152" priority="106">
      <formula>LEN(TRIM(E5))=0</formula>
    </cfRule>
  </conditionalFormatting>
  <conditionalFormatting sqref="K109">
    <cfRule type="expression" dxfId="151" priority="103">
      <formula>LEN(INDIRECT(ADDRESS(ROW($C$110),COLUMN($C$110))))&gt;180</formula>
    </cfRule>
  </conditionalFormatting>
  <conditionalFormatting sqref="K102:L102">
    <cfRule type="expression" dxfId="150" priority="102">
      <formula>LEN(INDIRECT(ADDRESS(ROW($C103),COLUMN($C$103))))&gt;180</formula>
    </cfRule>
  </conditionalFormatting>
  <conditionalFormatting sqref="K97:L97">
    <cfRule type="expression" dxfId="149" priority="101">
      <formula>LEN(INDIRECT(ADDRESS(ROW($C98),COLUMN($C98))))&gt;130</formula>
    </cfRule>
  </conditionalFormatting>
  <conditionalFormatting sqref="K84:L84">
    <cfRule type="expression" dxfId="148" priority="98">
      <formula>LEN(INDIRECT(ADDRESS(ROW($C85),COLUMN($C85))))&gt;130</formula>
    </cfRule>
  </conditionalFormatting>
  <conditionalFormatting sqref="K56:L56">
    <cfRule type="expression" dxfId="147" priority="96">
      <formula>LEN(INDIRECT(ADDRESS(ROW($C57),COLUMN($C57))))&gt;130</formula>
    </cfRule>
  </conditionalFormatting>
  <conditionalFormatting sqref="K33:L33">
    <cfRule type="expression" dxfId="146" priority="95">
      <formula>LEN(INDIRECT(ADDRESS(ROW($C34),COLUMN($C34))))&gt;130</formula>
    </cfRule>
  </conditionalFormatting>
  <conditionalFormatting sqref="K17:L17">
    <cfRule type="expression" dxfId="145" priority="94">
      <formula>LEN(INDIRECT(ADDRESS(ROW($C18),COLUMN($C18))))&gt;130</formula>
    </cfRule>
  </conditionalFormatting>
  <conditionalFormatting sqref="K25:L25">
    <cfRule type="expression" dxfId="144" priority="92">
      <formula>LEN(INDIRECT(ADDRESS(ROW($C26),COLUMN($C26))))&gt;130</formula>
    </cfRule>
  </conditionalFormatting>
  <conditionalFormatting sqref="F10">
    <cfRule type="expression" dxfId="143" priority="88">
      <formula>$R$11=TRUE</formula>
    </cfRule>
  </conditionalFormatting>
  <conditionalFormatting sqref="G31:G32">
    <cfRule type="expression" dxfId="142" priority="87">
      <formula>$R$31=FALSE</formula>
    </cfRule>
  </conditionalFormatting>
  <conditionalFormatting sqref="B65:H65">
    <cfRule type="expression" dxfId="141" priority="78">
      <formula>AND($R$64=1,$R$65=FALSE)</formula>
    </cfRule>
  </conditionalFormatting>
  <conditionalFormatting sqref="G91 C91">
    <cfRule type="expression" dxfId="140" priority="217">
      <formula>$R$90=FALSE</formula>
    </cfRule>
  </conditionalFormatting>
  <conditionalFormatting sqref="K91:M91">
    <cfRule type="expression" dxfId="139" priority="223">
      <formula>$R$89&gt;1</formula>
    </cfRule>
  </conditionalFormatting>
  <conditionalFormatting sqref="C57:L59">
    <cfRule type="containsBlanks" dxfId="138" priority="60">
      <formula>LEN(TRIM(C57))=0</formula>
    </cfRule>
  </conditionalFormatting>
  <conditionalFormatting sqref="I91:I92 J92:M92 J91">
    <cfRule type="expression" dxfId="137" priority="59">
      <formula>$R91=2</formula>
    </cfRule>
  </conditionalFormatting>
  <conditionalFormatting sqref="C98:L100">
    <cfRule type="containsBlanks" dxfId="136" priority="57">
      <formula>LEN(TRIM(C98))=0</formula>
    </cfRule>
  </conditionalFormatting>
  <conditionalFormatting sqref="C85:L87">
    <cfRule type="containsBlanks" dxfId="135" priority="56">
      <formula>LEN(TRIM(C85))=0</formula>
    </cfRule>
  </conditionalFormatting>
  <conditionalFormatting sqref="C103:L107 C110:L114">
    <cfRule type="containsBlanks" dxfId="134" priority="55">
      <formula>LEN(TRIM(C103))=0</formula>
    </cfRule>
  </conditionalFormatting>
  <conditionalFormatting sqref="C63 G63">
    <cfRule type="expression" dxfId="133" priority="29">
      <formula>$R$62=0</formula>
    </cfRule>
    <cfRule type="expression" dxfId="132" priority="52">
      <formula>$R63=0</formula>
    </cfRule>
  </conditionalFormatting>
  <conditionalFormatting sqref="C72:L74">
    <cfRule type="containsBlanks" dxfId="131" priority="50">
      <formula>LEN(TRIM(C72))=0</formula>
    </cfRule>
  </conditionalFormatting>
  <conditionalFormatting sqref="C26:L28 C34:L36">
    <cfRule type="containsBlanks" dxfId="130" priority="37">
      <formula>LEN(TRIM(C26))=0</formula>
    </cfRule>
  </conditionalFormatting>
  <conditionalFormatting sqref="AA15">
    <cfRule type="expression" dxfId="129" priority="282">
      <formula>COUNTIF(C23:G23,"□")&lt;&gt;3</formula>
    </cfRule>
  </conditionalFormatting>
  <conditionalFormatting sqref="B97:H97">
    <cfRule type="expression" dxfId="128" priority="296">
      <formula>AND($R91=1,$R97=0)</formula>
    </cfRule>
  </conditionalFormatting>
  <conditionalFormatting sqref="I10:J10">
    <cfRule type="expression" dxfId="127" priority="311">
      <formula>$R$10&gt;1</formula>
    </cfRule>
  </conditionalFormatting>
  <conditionalFormatting sqref="C11:C13">
    <cfRule type="expression" dxfId="126" priority="32">
      <formula>$R$10=0</formula>
    </cfRule>
  </conditionalFormatting>
  <conditionalFormatting sqref="S62">
    <cfRule type="expression" dxfId="125" priority="30">
      <formula>AND(Z58="⑥-1が未回答です！",Z58="Noの場合は⑥-2は回答不要です！")</formula>
    </cfRule>
  </conditionalFormatting>
  <conditionalFormatting sqref="J69">
    <cfRule type="expression" dxfId="124" priority="26">
      <formula>OR(J69="④-1が未回答です！",J69="Noの場合は④-2は回答不要です！")</formula>
    </cfRule>
  </conditionalFormatting>
  <conditionalFormatting sqref="C67:C69 G66:G69">
    <cfRule type="expression" dxfId="123" priority="25">
      <formula>$R$64=0</formula>
    </cfRule>
  </conditionalFormatting>
  <conditionalFormatting sqref="K78:M78">
    <cfRule type="expression" dxfId="122" priority="329">
      <formula>$R$77&gt;1</formula>
    </cfRule>
  </conditionalFormatting>
  <conditionalFormatting sqref="I78:J78 I48:I49 J48">
    <cfRule type="expression" dxfId="121" priority="330">
      <formula>$R49=2</formula>
    </cfRule>
  </conditionalFormatting>
  <conditionalFormatting sqref="C78 G78 C48 G48">
    <cfRule type="expression" dxfId="120" priority="331">
      <formula>$R49=0</formula>
    </cfRule>
  </conditionalFormatting>
  <conditionalFormatting sqref="B80:H80">
    <cfRule type="expression" dxfId="119" priority="335">
      <formula>AND($R79=1,$R$82=FALSE)</formula>
    </cfRule>
  </conditionalFormatting>
  <conditionalFormatting sqref="K81:L81">
    <cfRule type="expression" dxfId="118" priority="336">
      <formula>AND($R79=0,$R$82=TRUE)</formula>
    </cfRule>
  </conditionalFormatting>
  <conditionalFormatting sqref="B84:H84">
    <cfRule type="expression" dxfId="117" priority="337">
      <formula>AND($R79=1,$R85=0)</formula>
    </cfRule>
  </conditionalFormatting>
  <conditionalFormatting sqref="C94:C95 G94:G95">
    <cfRule type="expression" priority="22">
      <formula>$R$91=2</formula>
    </cfRule>
  </conditionalFormatting>
  <conditionalFormatting sqref="G94:G95 C94:C95">
    <cfRule type="expression" dxfId="116" priority="21">
      <formula>$R$91=0</formula>
    </cfRule>
  </conditionalFormatting>
  <conditionalFormatting sqref="C81:C82 G81:G82">
    <cfRule type="expression" priority="15">
      <formula>OR($R$79=1,$R$79=2)</formula>
    </cfRule>
    <cfRule type="expression" dxfId="115" priority="16">
      <formula>$R$79=0</formula>
    </cfRule>
  </conditionalFormatting>
  <conditionalFormatting sqref="I63:J63">
    <cfRule type="expression" dxfId="114" priority="14">
      <formula>$R64=2</formula>
    </cfRule>
  </conditionalFormatting>
  <conditionalFormatting sqref="K63:M63">
    <cfRule type="expression" dxfId="113" priority="13">
      <formula>$R$64=3</formula>
    </cfRule>
  </conditionalFormatting>
  <conditionalFormatting sqref="K66:L66">
    <cfRule type="expression" dxfId="112" priority="12">
      <formula>AND($R64=0,$R$67=TRUE)</formula>
    </cfRule>
  </conditionalFormatting>
  <conditionalFormatting sqref="C51:C54 G51:G53">
    <cfRule type="expression" priority="10">
      <formula>OR($R$49=1,$R$49=2)</formula>
    </cfRule>
    <cfRule type="expression" dxfId="111" priority="338">
      <formula>$R$49=0</formula>
    </cfRule>
  </conditionalFormatting>
  <conditionalFormatting sqref="K48:M49">
    <cfRule type="expression" dxfId="110" priority="342">
      <formula>$R$47&gt;1</formula>
    </cfRule>
  </conditionalFormatting>
  <conditionalFormatting sqref="B50:H50">
    <cfRule type="expression" dxfId="109" priority="345">
      <formula>AND($R$49=1,$R$52=FALSE)</formula>
    </cfRule>
  </conditionalFormatting>
  <conditionalFormatting sqref="B56:H56">
    <cfRule type="expression" dxfId="108" priority="346">
      <formula>AND($R$49=1,$R$57=0)</formula>
    </cfRule>
  </conditionalFormatting>
  <conditionalFormatting sqref="K51:L51">
    <cfRule type="expression" dxfId="107" priority="347">
      <formula>AND($R49=0,$R52=TRUE)</formula>
    </cfRule>
  </conditionalFormatting>
  <conditionalFormatting sqref="B93:H93">
    <cfRule type="expression" dxfId="106" priority="348">
      <formula>AND($R$91=1,$R94=FALSE)</formula>
    </cfRule>
  </conditionalFormatting>
  <conditionalFormatting sqref="K94:L94">
    <cfRule type="expression" dxfId="105" priority="349">
      <formula>AND($R$91=0,$R$92=TRUE)</formula>
    </cfRule>
  </conditionalFormatting>
  <conditionalFormatting sqref="B71:H71">
    <cfRule type="expression" dxfId="104" priority="3">
      <formula>AND($R$64=1,$R$72+$W$81=0)</formula>
    </cfRule>
    <cfRule type="expression" dxfId="103" priority="351">
      <formula>AND($R$64=1,$R$65=FALSE)</formula>
    </cfRule>
  </conditionalFormatting>
  <conditionalFormatting sqref="F11">
    <cfRule type="expression" dxfId="102" priority="353">
      <formula>$R$15=TRUE</formula>
    </cfRule>
  </conditionalFormatting>
  <conditionalFormatting sqref="F12">
    <cfRule type="expression" dxfId="101" priority="354">
      <formula>$S$15=TRUE</formula>
    </cfRule>
  </conditionalFormatting>
  <conditionalFormatting sqref="F13">
    <cfRule type="expression" dxfId="100" priority="355">
      <formula>$T$15=TRUE</formula>
    </cfRule>
  </conditionalFormatting>
  <conditionalFormatting sqref="C66:C69">
    <cfRule type="expression" dxfId="99" priority="9">
      <formula>$R$64=0</formula>
    </cfRule>
  </conditionalFormatting>
  <conditionalFormatting sqref="G66:G69 C66:C69">
    <cfRule type="expression" priority="8">
      <formula>OR($R$64=1,$R$64=2)</formula>
    </cfRule>
  </conditionalFormatting>
  <conditionalFormatting sqref="F11:J11">
    <cfRule type="expression" dxfId="98" priority="7">
      <formula>$R$15=TRUE</formula>
    </cfRule>
  </conditionalFormatting>
  <conditionalFormatting sqref="F12:J12">
    <cfRule type="expression" dxfId="97" priority="6">
      <formula>$S$15=TRUE</formula>
    </cfRule>
  </conditionalFormatting>
  <conditionalFormatting sqref="F13:G13">
    <cfRule type="expression" dxfId="96" priority="5">
      <formula>$T$15=TRUE</formula>
    </cfRule>
  </conditionalFormatting>
  <conditionalFormatting sqref="F10:G10">
    <cfRule type="expression" dxfId="95" priority="4">
      <formula>$R$10=1</formula>
    </cfRule>
  </conditionalFormatting>
  <conditionalFormatting sqref="C25:F25">
    <cfRule type="expression" dxfId="94" priority="2">
      <formula>AND($R$23=TRUE,$R$26=0)</formula>
    </cfRule>
  </conditionalFormatting>
  <conditionalFormatting sqref="C33:F33">
    <cfRule type="expression" dxfId="93" priority="1">
      <formula>AND($R$31=TRUE,$R$34=0)</formula>
    </cfRule>
  </conditionalFormatting>
  <dataValidations count="6">
    <dataValidation type="list" allowBlank="1" showInputMessage="1" showErrorMessage="1" sqref="C11:C13 C40:C45 G40:G45 C81:C82 C78 C94:C95 G63 G48 C51:C54 G78 G81:G82 G66:G69 C63 G94:G95 G91 G51:G53 G23:G24 G31:G32 C31:C32 F32 C23:C24 C91 C48 C66:C69">
      <formula1>"□,☑"</formula1>
    </dataValidation>
    <dataValidation type="textLength" allowBlank="1" showInputMessage="1" showErrorMessage="1" prompt="120文字以内で入力してください。" sqref="C60:L60">
      <formula1>1</formula1>
      <formula2>130</formula2>
    </dataValidation>
    <dataValidation type="textLength" allowBlank="1" showInputMessage="1" showErrorMessage="1" prompt="200文字以内で入力してください。" sqref="C108:L108">
      <formula1>1</formula1>
      <formula2>200</formula2>
    </dataValidation>
    <dataValidation errorStyle="information" allowBlank="1" showInputMessage="1" prompt="180文字以内で入力してください" sqref="C110:L114 C103:L107"/>
    <dataValidation allowBlank="1" showInputMessage="1" prompt="130文字以内で入力してください" sqref="C98:L100 C85:L87 C72:L74 C57:L59 C34:L36 C18:L20 C26:L28"/>
    <dataValidation type="textLength" imeMode="off" allowBlank="1" showInputMessage="1" showErrorMessage="1" sqref="E5:F5">
      <formula1>8</formula1>
      <formula2>8</formula2>
    </dataValidation>
  </dataValidations>
  <printOptions horizontalCentered="1"/>
  <pageMargins left="0.51181102362204722" right="0.35433070866141736" top="0.39370078740157483" bottom="0.39370078740157483" header="0.27559055118110237" footer="0.27559055118110237"/>
  <pageSetup paperSize="9" scale="80" fitToWidth="0" fitToHeight="0" orientation="portrait" blackAndWhite="1" r:id="rId1"/>
  <headerFooter>
    <oddFooter>&amp;R&amp;P/&amp;N</oddFooter>
  </headerFooter>
  <rowBreaks count="1" manualBreakCount="1">
    <brk id="60" max="12"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sheetPr>
  <dimension ref="A1:AD224"/>
  <sheetViews>
    <sheetView showGridLines="0" view="pageBreakPreview" zoomScaleNormal="85" zoomScaleSheetLayoutView="100" workbookViewId="0">
      <selection activeCell="C8" sqref="C8"/>
    </sheetView>
  </sheetViews>
  <sheetFormatPr defaultRowHeight="15.75"/>
  <cols>
    <col min="1" max="1" width="1.75" style="1" customWidth="1"/>
    <col min="2" max="2" width="4.125" style="2" customWidth="1"/>
    <col min="3" max="3" width="8.75" style="5" customWidth="1"/>
    <col min="4" max="10" width="8.75" style="1" customWidth="1"/>
    <col min="11" max="11" width="7.875" style="1" customWidth="1"/>
    <col min="12" max="12" width="8.75" style="1" customWidth="1"/>
    <col min="13" max="13" width="2.875" style="268" customWidth="1"/>
    <col min="14" max="14" width="3.375" style="54" customWidth="1"/>
    <col min="15" max="15" width="3.375" style="250" hidden="1" customWidth="1"/>
    <col min="16" max="16" width="10.75" style="110" hidden="1" customWidth="1"/>
    <col min="17" max="17" width="9.375" style="29" hidden="1" customWidth="1"/>
    <col min="18" max="18" width="9.375" style="134" hidden="1" customWidth="1"/>
    <col min="19" max="19" width="12.25" style="29" hidden="1" customWidth="1"/>
    <col min="20" max="20" width="9.375" style="29" hidden="1" customWidth="1"/>
    <col min="21" max="23" width="5.75" style="11" hidden="1" customWidth="1"/>
    <col min="24" max="24" width="9" style="1" hidden="1" customWidth="1"/>
    <col min="25" max="26" width="9" style="1" customWidth="1"/>
    <col min="27" max="16384" width="9" style="1"/>
  </cols>
  <sheetData>
    <row r="1" spans="2:30" s="58" customFormat="1">
      <c r="B1" s="136" t="s">
        <v>486</v>
      </c>
      <c r="C1" s="137"/>
      <c r="D1" s="138"/>
      <c r="E1" s="138"/>
      <c r="F1" s="136"/>
      <c r="K1" s="82"/>
      <c r="M1" s="268"/>
      <c r="N1" s="66"/>
      <c r="O1" s="250"/>
      <c r="P1" s="114"/>
      <c r="R1" s="131"/>
      <c r="U1" s="113"/>
      <c r="V1" s="113"/>
      <c r="W1" s="113"/>
      <c r="Z1" s="92"/>
    </row>
    <row r="2" spans="2:30" s="58" customFormat="1">
      <c r="C2" s="82"/>
      <c r="F2" s="59"/>
      <c r="K2" s="82"/>
      <c r="M2" s="268"/>
      <c r="N2" s="66"/>
      <c r="O2" s="250"/>
      <c r="P2" s="110"/>
      <c r="R2" s="131"/>
      <c r="S2" s="29"/>
      <c r="T2" s="29"/>
      <c r="U2" s="64"/>
      <c r="V2" s="64"/>
      <c r="W2" s="64"/>
      <c r="Z2" s="92"/>
    </row>
    <row r="3" spans="2:30" s="58" customFormat="1" ht="18" customHeight="1">
      <c r="C3" s="82" t="s">
        <v>63</v>
      </c>
      <c r="D3" s="434">
        <f>'様式第6号-2（共通）'!$E$5</f>
        <v>0</v>
      </c>
      <c r="E3" s="434"/>
      <c r="M3" s="268"/>
      <c r="N3" s="66"/>
      <c r="O3" s="251"/>
      <c r="P3" s="57"/>
      <c r="Q3" s="61" t="s">
        <v>189</v>
      </c>
      <c r="R3" s="132"/>
      <c r="S3" s="30"/>
      <c r="T3" s="30"/>
      <c r="U3" s="60"/>
      <c r="V3" s="60"/>
      <c r="W3" s="60"/>
      <c r="X3" s="62"/>
      <c r="Y3" s="62"/>
      <c r="Z3" s="63"/>
      <c r="AB3" s="64"/>
      <c r="AC3" s="65"/>
      <c r="AD3" s="64"/>
    </row>
    <row r="4" spans="2:30" s="58" customFormat="1" ht="18" customHeight="1">
      <c r="C4" s="82" t="s">
        <v>197</v>
      </c>
      <c r="D4" s="434">
        <f>'様式第6号-2（共通）'!$E$6</f>
        <v>0</v>
      </c>
      <c r="E4" s="434"/>
      <c r="F4" s="434"/>
      <c r="G4" s="434"/>
      <c r="H4" s="434"/>
      <c r="I4" s="434"/>
      <c r="J4" s="434"/>
      <c r="K4" s="434"/>
      <c r="M4" s="268"/>
      <c r="N4" s="66"/>
      <c r="O4" s="251"/>
      <c r="P4" s="57"/>
      <c r="Q4" s="61"/>
      <c r="R4" s="132"/>
      <c r="S4" s="30"/>
      <c r="T4" s="30"/>
      <c r="U4" s="60"/>
      <c r="V4" s="60"/>
      <c r="W4" s="60"/>
      <c r="X4" s="62"/>
      <c r="Y4" s="62"/>
      <c r="Z4" s="63"/>
      <c r="AB4" s="64"/>
      <c r="AC4" s="65"/>
      <c r="AD4" s="64"/>
    </row>
    <row r="5" spans="2:30" s="58" customFormat="1" ht="18" customHeight="1">
      <c r="C5" s="82" t="s">
        <v>64</v>
      </c>
      <c r="D5" s="434">
        <f>'様式第6号-2（共通）'!$E$7</f>
        <v>0</v>
      </c>
      <c r="E5" s="434"/>
      <c r="F5" s="434"/>
      <c r="G5" s="434"/>
      <c r="H5" s="434"/>
      <c r="I5" s="434"/>
      <c r="J5" s="434"/>
      <c r="K5" s="434"/>
      <c r="M5" s="268"/>
      <c r="N5" s="66"/>
      <c r="O5" s="251"/>
      <c r="P5" s="57"/>
      <c r="Q5" s="61"/>
      <c r="R5" s="132"/>
      <c r="S5" s="30"/>
      <c r="T5" s="30"/>
      <c r="U5" s="60"/>
      <c r="V5" s="60"/>
      <c r="W5" s="60"/>
      <c r="X5" s="62"/>
      <c r="Y5" s="62"/>
      <c r="Z5" s="63"/>
      <c r="AB5" s="64"/>
      <c r="AC5" s="65"/>
      <c r="AD5" s="64"/>
    </row>
    <row r="6" spans="2:30" s="58" customFormat="1">
      <c r="B6" s="59"/>
      <c r="C6" s="82"/>
      <c r="M6" s="268"/>
      <c r="N6" s="66"/>
      <c r="O6" s="250"/>
      <c r="P6" s="110" t="s">
        <v>528</v>
      </c>
      <c r="Q6" s="72">
        <f>COUNTIF(C10:C11,"☑")+COUNTIF(G8:G11,"☑")</f>
        <v>0</v>
      </c>
      <c r="R6" s="131"/>
      <c r="S6" s="29"/>
      <c r="T6" s="29"/>
      <c r="U6" s="64"/>
      <c r="V6" s="64"/>
      <c r="W6" s="64"/>
    </row>
    <row r="7" spans="2:30" s="58" customFormat="1" ht="18.75" customHeight="1">
      <c r="B7" s="59" t="s">
        <v>332</v>
      </c>
      <c r="C7" s="82"/>
      <c r="G7" s="386" t="s">
        <v>30</v>
      </c>
      <c r="M7" s="268"/>
      <c r="N7" s="66"/>
      <c r="O7" s="250"/>
      <c r="P7" s="110"/>
      <c r="Q7" s="72">
        <f>COUNTIF(C8:C11,"☑")+COUNTIF(G8:G11,"☑")</f>
        <v>0</v>
      </c>
      <c r="R7" s="133"/>
      <c r="S7" s="29"/>
      <c r="T7" s="29"/>
      <c r="U7" s="64"/>
      <c r="V7" s="64"/>
      <c r="W7" s="64"/>
    </row>
    <row r="8" spans="2:30" ht="18.75" customHeight="1">
      <c r="C8" s="140" t="s">
        <v>189</v>
      </c>
      <c r="D8" s="59" t="s">
        <v>80</v>
      </c>
      <c r="E8" s="58"/>
      <c r="G8" s="140" t="s">
        <v>189</v>
      </c>
      <c r="H8" s="59" t="s">
        <v>208</v>
      </c>
      <c r="P8" s="112" t="s">
        <v>336</v>
      </c>
      <c r="Q8" s="29" t="b">
        <f>COUNTIF(C8:H11,"□")&lt;&gt;8</f>
        <v>0</v>
      </c>
      <c r="U8" s="11" t="s">
        <v>213</v>
      </c>
      <c r="V8" s="11" t="s">
        <v>248</v>
      </c>
    </row>
    <row r="9" spans="2:30" ht="18.75" customHeight="1">
      <c r="C9" s="140" t="s">
        <v>189</v>
      </c>
      <c r="D9" s="59" t="s">
        <v>3</v>
      </c>
      <c r="E9" s="58"/>
      <c r="G9" s="140" t="s">
        <v>189</v>
      </c>
      <c r="H9" s="58" t="s">
        <v>474</v>
      </c>
      <c r="J9" s="37"/>
      <c r="Q9" s="58" t="b">
        <f>COUNTIF(C8,"□")&lt;&gt;1</f>
        <v>0</v>
      </c>
      <c r="U9" s="11" t="s">
        <v>214</v>
      </c>
      <c r="V9" s="11" t="s">
        <v>249</v>
      </c>
    </row>
    <row r="10" spans="2:30" s="58" customFormat="1" ht="18.75" customHeight="1">
      <c r="B10" s="59"/>
      <c r="C10" s="140" t="s">
        <v>189</v>
      </c>
      <c r="D10" s="59" t="s">
        <v>209</v>
      </c>
      <c r="G10" s="140" t="s">
        <v>189</v>
      </c>
      <c r="H10" s="59" t="s">
        <v>81</v>
      </c>
      <c r="M10" s="268"/>
      <c r="N10" s="66"/>
      <c r="O10" s="250"/>
      <c r="P10" s="110"/>
      <c r="Q10" s="58" t="b">
        <f>COUNTIF(C9,"□")&lt;&gt;1</f>
        <v>0</v>
      </c>
      <c r="R10" s="131"/>
      <c r="S10" s="29"/>
      <c r="T10" s="29"/>
      <c r="U10" s="64" t="s">
        <v>105</v>
      </c>
      <c r="V10" s="64" t="s">
        <v>250</v>
      </c>
      <c r="W10" s="64"/>
    </row>
    <row r="11" spans="2:30" ht="18.75" customHeight="1">
      <c r="C11" s="140" t="s">
        <v>189</v>
      </c>
      <c r="D11" s="59" t="s">
        <v>4</v>
      </c>
      <c r="E11" s="58"/>
      <c r="G11" s="140" t="s">
        <v>189</v>
      </c>
      <c r="H11" s="59" t="s">
        <v>82</v>
      </c>
      <c r="I11" s="58"/>
      <c r="Q11" s="58"/>
      <c r="U11" s="11" t="s">
        <v>106</v>
      </c>
    </row>
    <row r="12" spans="2:30" ht="18.75" customHeight="1"/>
    <row r="13" spans="2:30" s="58" customFormat="1" ht="18.75" customHeight="1">
      <c r="B13" s="59" t="s">
        <v>710</v>
      </c>
      <c r="C13" s="82"/>
      <c r="I13" s="387"/>
      <c r="M13" s="268"/>
      <c r="N13" s="66"/>
      <c r="O13" s="250"/>
      <c r="P13" s="110"/>
      <c r="Q13" s="72">
        <f>COUNTIF(C14:C15,"☑")+COUNTIF(G14:G14,"☑")+COUNTIF(G15,"☑")</f>
        <v>0</v>
      </c>
      <c r="R13" s="133"/>
      <c r="U13" s="64"/>
      <c r="V13" s="64"/>
      <c r="W13" s="64"/>
    </row>
    <row r="14" spans="2:30" s="58" customFormat="1" ht="18.75" customHeight="1">
      <c r="B14" s="95"/>
      <c r="C14" s="140" t="s">
        <v>189</v>
      </c>
      <c r="D14" s="59" t="s">
        <v>88</v>
      </c>
      <c r="G14" s="140" t="s">
        <v>189</v>
      </c>
      <c r="H14" s="58" t="s">
        <v>85</v>
      </c>
      <c r="J14" s="37" t="str">
        <f>IF(Q13&gt;1,"1つだけ選択してください！","")</f>
        <v/>
      </c>
      <c r="K14" s="72"/>
      <c r="L14" s="72"/>
      <c r="M14" s="268"/>
      <c r="N14" s="66"/>
      <c r="O14" s="252" t="s">
        <v>630</v>
      </c>
      <c r="P14" s="112" t="s">
        <v>336</v>
      </c>
      <c r="Q14" s="58" t="b">
        <f>COUNTIF(C14:G16,"□")&lt;&gt;5</f>
        <v>0</v>
      </c>
      <c r="R14" s="131"/>
      <c r="S14" s="29"/>
      <c r="T14" s="29"/>
      <c r="U14" s="64" t="s">
        <v>108</v>
      </c>
      <c r="V14" s="64" t="s">
        <v>251</v>
      </c>
      <c r="W14" s="64" t="s">
        <v>252</v>
      </c>
    </row>
    <row r="15" spans="2:30" s="58" customFormat="1" ht="18.75" customHeight="1">
      <c r="B15" s="95"/>
      <c r="C15" s="140" t="s">
        <v>189</v>
      </c>
      <c r="D15" s="58" t="s">
        <v>83</v>
      </c>
      <c r="G15" s="140" t="s">
        <v>189</v>
      </c>
      <c r="H15" s="59" t="s">
        <v>86</v>
      </c>
      <c r="M15" s="268"/>
      <c r="N15" s="66"/>
      <c r="O15" s="250"/>
      <c r="P15" s="110"/>
      <c r="R15" s="131"/>
      <c r="S15" s="29"/>
      <c r="T15" s="29"/>
      <c r="U15" s="64" t="s">
        <v>109</v>
      </c>
      <c r="V15" s="64" t="s">
        <v>253</v>
      </c>
      <c r="W15" s="64"/>
    </row>
    <row r="16" spans="2:30" s="58" customFormat="1" ht="18.75" customHeight="1">
      <c r="B16" s="95"/>
      <c r="C16" s="140" t="s">
        <v>189</v>
      </c>
      <c r="D16" s="58" t="s">
        <v>84</v>
      </c>
      <c r="E16" s="43"/>
      <c r="F16" s="43"/>
      <c r="G16" s="43"/>
      <c r="H16" s="43"/>
      <c r="I16" s="43"/>
      <c r="J16" s="43"/>
      <c r="K16" s="43"/>
      <c r="L16" s="43"/>
      <c r="M16" s="268"/>
      <c r="N16" s="66"/>
      <c r="O16" s="250"/>
      <c r="P16" s="110"/>
      <c r="R16" s="131"/>
      <c r="S16" s="29"/>
      <c r="T16" s="29"/>
      <c r="U16" s="64"/>
      <c r="V16" s="64"/>
      <c r="W16" s="64"/>
    </row>
    <row r="17" spans="2:23" s="58" customFormat="1" ht="18.75" customHeight="1">
      <c r="B17" s="95"/>
      <c r="C17" s="43"/>
      <c r="D17" s="43"/>
      <c r="E17" s="43"/>
      <c r="F17" s="43"/>
      <c r="G17" s="43"/>
      <c r="H17" s="43"/>
      <c r="I17" s="43"/>
      <c r="J17" s="43"/>
      <c r="K17" s="43"/>
      <c r="L17" s="43"/>
      <c r="M17" s="268"/>
      <c r="N17" s="66"/>
      <c r="O17" s="250"/>
      <c r="P17" s="110"/>
      <c r="R17" s="131"/>
      <c r="S17" s="29"/>
      <c r="T17" s="29"/>
      <c r="U17" s="113"/>
      <c r="V17" s="113"/>
      <c r="W17" s="113"/>
    </row>
    <row r="18" spans="2:23" s="58" customFormat="1" ht="18.75" customHeight="1">
      <c r="B18" s="59" t="s">
        <v>136</v>
      </c>
      <c r="C18" s="102"/>
      <c r="D18" s="43"/>
      <c r="E18" s="43"/>
      <c r="F18" s="43"/>
      <c r="G18" s="386" t="s">
        <v>30</v>
      </c>
      <c r="H18" s="55"/>
      <c r="I18" s="55"/>
      <c r="J18" s="55"/>
      <c r="K18" s="43"/>
      <c r="L18" s="43"/>
      <c r="M18" s="268"/>
      <c r="N18" s="66"/>
      <c r="O18" s="250"/>
      <c r="P18" s="110"/>
      <c r="Q18" s="72">
        <f>COUNTIF(C19:C20,"☑")+COUNTIF(G19:G20,"☑")+COUNTIF(C21,"☑")</f>
        <v>0</v>
      </c>
      <c r="R18" s="133"/>
      <c r="S18" s="29"/>
      <c r="T18" s="29"/>
      <c r="U18" s="64"/>
      <c r="V18" s="64"/>
      <c r="W18" s="64"/>
    </row>
    <row r="19" spans="2:23" s="58" customFormat="1" ht="18.75" customHeight="1">
      <c r="B19" s="59"/>
      <c r="C19" s="140" t="s">
        <v>189</v>
      </c>
      <c r="D19" s="59" t="s">
        <v>91</v>
      </c>
      <c r="E19" s="43"/>
      <c r="G19" s="140" t="s">
        <v>189</v>
      </c>
      <c r="H19" s="58" t="s">
        <v>90</v>
      </c>
      <c r="K19" s="43"/>
      <c r="L19" s="43"/>
      <c r="M19" s="268"/>
      <c r="N19" s="66"/>
      <c r="O19" s="250"/>
      <c r="P19" s="112" t="s">
        <v>336</v>
      </c>
      <c r="Q19" s="58" t="b">
        <f>COUNTIF(C19:G21,"□")&lt;&gt;5</f>
        <v>0</v>
      </c>
      <c r="R19" s="131"/>
      <c r="S19" s="29"/>
      <c r="T19" s="29"/>
      <c r="U19" s="64" t="s">
        <v>110</v>
      </c>
      <c r="V19" s="64" t="s">
        <v>256</v>
      </c>
      <c r="W19" s="64" t="s">
        <v>254</v>
      </c>
    </row>
    <row r="20" spans="2:23" s="58" customFormat="1" ht="18.75" customHeight="1">
      <c r="B20" s="59"/>
      <c r="C20" s="140" t="s">
        <v>189</v>
      </c>
      <c r="D20" s="58" t="s">
        <v>89</v>
      </c>
      <c r="G20" s="140" t="s">
        <v>189</v>
      </c>
      <c r="H20" s="58" t="s">
        <v>331</v>
      </c>
      <c r="M20" s="268"/>
      <c r="N20" s="66"/>
      <c r="O20" s="250"/>
      <c r="P20" s="112" t="s">
        <v>359</v>
      </c>
      <c r="Q20" s="58" t="b">
        <f>COUNTIF(C21,"□")&lt;&gt;1</f>
        <v>0</v>
      </c>
      <c r="R20" s="131"/>
      <c r="S20" s="29"/>
      <c r="T20" s="29"/>
      <c r="U20" s="64" t="s">
        <v>111</v>
      </c>
      <c r="V20" s="64" t="s">
        <v>246</v>
      </c>
      <c r="W20" s="64"/>
    </row>
    <row r="21" spans="2:23" s="58" customFormat="1" ht="18.75" customHeight="1">
      <c r="B21" s="59"/>
      <c r="C21" s="140" t="s">
        <v>189</v>
      </c>
      <c r="D21" s="72" t="s">
        <v>39</v>
      </c>
      <c r="F21" s="119"/>
      <c r="M21" s="268"/>
      <c r="N21" s="66"/>
      <c r="O21" s="250"/>
      <c r="P21" s="112"/>
      <c r="R21" s="131"/>
      <c r="S21" s="29"/>
      <c r="T21" s="29"/>
      <c r="U21" s="113"/>
      <c r="V21" s="113"/>
      <c r="W21" s="113"/>
    </row>
    <row r="22" spans="2:23" s="58" customFormat="1" ht="18.75" customHeight="1" thickBot="1">
      <c r="B22" s="59"/>
      <c r="C22" s="96" t="s">
        <v>199</v>
      </c>
      <c r="D22" s="97"/>
      <c r="E22" s="97"/>
      <c r="F22" s="72"/>
      <c r="G22" s="72"/>
      <c r="K22" s="122" t="s">
        <v>198</v>
      </c>
      <c r="M22" s="268"/>
      <c r="N22" s="66"/>
      <c r="O22" s="250"/>
      <c r="P22" s="110"/>
      <c r="R22" s="131"/>
      <c r="S22" s="29"/>
      <c r="T22" s="29"/>
      <c r="U22" s="64"/>
      <c r="V22" s="64"/>
      <c r="W22" s="64"/>
    </row>
    <row r="23" spans="2:23" s="90" customFormat="1" ht="18.75" customHeight="1">
      <c r="B23" s="59"/>
      <c r="C23" s="462"/>
      <c r="D23" s="463"/>
      <c r="E23" s="463"/>
      <c r="F23" s="463"/>
      <c r="G23" s="463"/>
      <c r="H23" s="463"/>
      <c r="I23" s="463"/>
      <c r="J23" s="463"/>
      <c r="K23" s="463"/>
      <c r="L23" s="464"/>
      <c r="M23" s="269" t="str">
        <f>IF(LEN(C23)&gt;0, LEN(C23), "")</f>
        <v/>
      </c>
      <c r="N23" s="124"/>
      <c r="O23" s="253"/>
      <c r="P23" s="111"/>
      <c r="R23" s="131"/>
      <c r="S23" s="31"/>
      <c r="T23" s="31"/>
      <c r="U23" s="64" t="s">
        <v>113</v>
      </c>
      <c r="V23" s="64"/>
      <c r="W23" s="64"/>
    </row>
    <row r="24" spans="2:23" s="90" customFormat="1" ht="18.75" customHeight="1">
      <c r="B24" s="59"/>
      <c r="C24" s="465"/>
      <c r="D24" s="466"/>
      <c r="E24" s="466"/>
      <c r="F24" s="466"/>
      <c r="G24" s="466"/>
      <c r="H24" s="466"/>
      <c r="I24" s="466"/>
      <c r="J24" s="466"/>
      <c r="K24" s="466"/>
      <c r="L24" s="467"/>
      <c r="M24" s="269"/>
      <c r="N24" s="124"/>
      <c r="O24" s="253"/>
      <c r="P24" s="111"/>
      <c r="R24" s="131"/>
      <c r="S24" s="31"/>
      <c r="T24" s="31"/>
      <c r="U24" s="113"/>
      <c r="V24" s="113"/>
      <c r="W24" s="113"/>
    </row>
    <row r="25" spans="2:23" s="58" customFormat="1" ht="18.75" customHeight="1" thickBot="1">
      <c r="B25" s="59"/>
      <c r="C25" s="468"/>
      <c r="D25" s="469"/>
      <c r="E25" s="469"/>
      <c r="F25" s="469"/>
      <c r="G25" s="469"/>
      <c r="H25" s="469"/>
      <c r="I25" s="469"/>
      <c r="J25" s="469"/>
      <c r="K25" s="469"/>
      <c r="L25" s="470"/>
      <c r="M25" s="268"/>
      <c r="N25" s="66"/>
      <c r="O25" s="250"/>
      <c r="P25" s="110"/>
      <c r="R25" s="131"/>
      <c r="S25" s="29"/>
      <c r="T25" s="29"/>
      <c r="U25" s="64" t="s">
        <v>216</v>
      </c>
      <c r="V25" s="64" t="s">
        <v>255</v>
      </c>
      <c r="W25" s="64"/>
    </row>
    <row r="26" spans="2:23" s="58" customFormat="1" ht="18.75" customHeight="1">
      <c r="B26" s="59"/>
      <c r="C26" s="82"/>
      <c r="D26" s="70"/>
      <c r="M26" s="268"/>
      <c r="N26" s="66"/>
      <c r="O26" s="250"/>
      <c r="P26" s="110"/>
      <c r="R26" s="131"/>
      <c r="S26" s="29"/>
      <c r="T26" s="29"/>
      <c r="U26" s="64"/>
      <c r="V26" s="64"/>
      <c r="W26" s="64"/>
    </row>
    <row r="27" spans="2:23" s="58" customFormat="1" ht="18.75" customHeight="1">
      <c r="B27" s="59" t="s">
        <v>204</v>
      </c>
      <c r="C27" s="82"/>
      <c r="I27" s="386" t="s">
        <v>30</v>
      </c>
      <c r="M27" s="268"/>
      <c r="N27" s="66"/>
      <c r="O27" s="250"/>
      <c r="P27" s="110"/>
      <c r="R27" s="131"/>
      <c r="U27" s="64"/>
      <c r="V27" s="64"/>
      <c r="W27" s="64"/>
    </row>
    <row r="28" spans="2:23" s="58" customFormat="1" ht="18.75" customHeight="1">
      <c r="B28" s="59"/>
      <c r="C28" s="59" t="s">
        <v>5</v>
      </c>
      <c r="M28" s="268"/>
      <c r="N28" s="66"/>
      <c r="O28" s="250"/>
      <c r="P28" s="112" t="s">
        <v>360</v>
      </c>
      <c r="Q28" s="72">
        <f>COUNTIF(C29:C30,"☑")+COUNTIF(G29:G30,"☑")+COUNTIF(C31,"☑")</f>
        <v>0</v>
      </c>
      <c r="R28" s="133"/>
      <c r="U28" s="64"/>
      <c r="V28" s="64"/>
      <c r="W28" s="64"/>
    </row>
    <row r="29" spans="2:23" s="72" customFormat="1" ht="18.75" customHeight="1">
      <c r="B29" s="91"/>
      <c r="C29" s="140" t="s">
        <v>189</v>
      </c>
      <c r="D29" s="91" t="s">
        <v>205</v>
      </c>
      <c r="G29" s="140" t="s">
        <v>189</v>
      </c>
      <c r="H29" s="91" t="s">
        <v>93</v>
      </c>
      <c r="M29" s="270"/>
      <c r="N29" s="94"/>
      <c r="O29" s="159"/>
      <c r="P29" s="112" t="s">
        <v>336</v>
      </c>
      <c r="Q29" s="72" t="b">
        <f>COUNTIF(C29:I31,"□")&lt;&gt;5</f>
        <v>0</v>
      </c>
      <c r="R29" s="72" t="b">
        <f>COUNTIF(C29:H30,"□")&lt;&gt;4</f>
        <v>0</v>
      </c>
      <c r="U29" s="77" t="s">
        <v>117</v>
      </c>
      <c r="V29" s="77" t="s">
        <v>257</v>
      </c>
      <c r="W29" s="77" t="s">
        <v>259</v>
      </c>
    </row>
    <row r="30" spans="2:23" s="72" customFormat="1" ht="18.75" customHeight="1">
      <c r="B30" s="91"/>
      <c r="C30" s="140" t="s">
        <v>189</v>
      </c>
      <c r="D30" s="91" t="s">
        <v>92</v>
      </c>
      <c r="G30" s="140" t="s">
        <v>189</v>
      </c>
      <c r="H30" s="91" t="s">
        <v>94</v>
      </c>
      <c r="M30" s="270"/>
      <c r="N30" s="94"/>
      <c r="O30" s="159"/>
      <c r="P30" s="112" t="s">
        <v>359</v>
      </c>
      <c r="Q30" s="72" t="b">
        <f>COUNTIF(C31,"□")&lt;&gt;1</f>
        <v>0</v>
      </c>
      <c r="R30" s="133"/>
      <c r="S30" s="32"/>
      <c r="T30" s="32"/>
      <c r="U30" s="77" t="s">
        <v>118</v>
      </c>
      <c r="V30" s="77" t="s">
        <v>258</v>
      </c>
      <c r="W30" s="77"/>
    </row>
    <row r="31" spans="2:23" s="72" customFormat="1" ht="18.75" customHeight="1">
      <c r="B31" s="91"/>
      <c r="C31" s="140" t="s">
        <v>189</v>
      </c>
      <c r="D31" s="72" t="s">
        <v>39</v>
      </c>
      <c r="F31" s="119"/>
      <c r="G31" s="91"/>
      <c r="M31" s="270"/>
      <c r="N31" s="94"/>
      <c r="O31" s="159"/>
      <c r="P31" s="112"/>
      <c r="R31" s="133"/>
      <c r="S31" s="32"/>
      <c r="T31" s="32"/>
      <c r="U31" s="77"/>
      <c r="V31" s="77"/>
      <c r="W31" s="77"/>
    </row>
    <row r="32" spans="2:23" s="72" customFormat="1" ht="18.75" customHeight="1" thickBot="1">
      <c r="B32" s="91"/>
      <c r="C32" s="96" t="s">
        <v>199</v>
      </c>
      <c r="D32" s="97"/>
      <c r="E32" s="97"/>
      <c r="K32" s="66" t="s">
        <v>198</v>
      </c>
      <c r="M32" s="270"/>
      <c r="N32" s="94"/>
      <c r="O32" s="159"/>
      <c r="P32" s="112"/>
      <c r="R32" s="133"/>
      <c r="S32" s="32"/>
      <c r="T32" s="32"/>
      <c r="U32" s="77"/>
      <c r="V32" s="77"/>
      <c r="W32" s="77"/>
    </row>
    <row r="33" spans="1:23" s="72" customFormat="1" ht="18.75" customHeight="1">
      <c r="B33" s="91"/>
      <c r="C33" s="453"/>
      <c r="D33" s="454"/>
      <c r="E33" s="454"/>
      <c r="F33" s="454"/>
      <c r="G33" s="454"/>
      <c r="H33" s="454"/>
      <c r="I33" s="454"/>
      <c r="J33" s="454"/>
      <c r="K33" s="454"/>
      <c r="L33" s="455"/>
      <c r="M33" s="270" t="str">
        <f>IF(LEN(C33)&gt;0, LEN(C33), "")</f>
        <v/>
      </c>
      <c r="N33" s="94"/>
      <c r="O33" s="159"/>
      <c r="P33" s="112"/>
      <c r="R33" s="133"/>
      <c r="S33" s="32"/>
      <c r="T33" s="32"/>
      <c r="U33" s="77" t="s">
        <v>217</v>
      </c>
      <c r="V33" s="77"/>
      <c r="W33" s="77"/>
    </row>
    <row r="34" spans="1:23" s="72" customFormat="1" ht="18.75" customHeight="1">
      <c r="B34" s="91"/>
      <c r="C34" s="456"/>
      <c r="D34" s="457"/>
      <c r="E34" s="457"/>
      <c r="F34" s="457"/>
      <c r="G34" s="457"/>
      <c r="H34" s="457"/>
      <c r="I34" s="457"/>
      <c r="J34" s="457"/>
      <c r="K34" s="457"/>
      <c r="L34" s="458"/>
      <c r="M34" s="270"/>
      <c r="N34" s="94"/>
      <c r="O34" s="159"/>
      <c r="P34" s="112"/>
      <c r="R34" s="133"/>
      <c r="S34" s="32"/>
      <c r="T34" s="32"/>
      <c r="U34" s="77"/>
      <c r="V34" s="77"/>
      <c r="W34" s="77"/>
    </row>
    <row r="35" spans="1:23" s="72" customFormat="1" ht="18.75" customHeight="1" thickBot="1">
      <c r="B35" s="91"/>
      <c r="C35" s="459"/>
      <c r="D35" s="460"/>
      <c r="E35" s="460"/>
      <c r="F35" s="460"/>
      <c r="G35" s="460"/>
      <c r="H35" s="460"/>
      <c r="I35" s="460"/>
      <c r="J35" s="460"/>
      <c r="K35" s="460"/>
      <c r="L35" s="461"/>
      <c r="M35" s="270"/>
      <c r="N35" s="94"/>
      <c r="O35" s="159"/>
      <c r="P35" s="112"/>
      <c r="R35" s="133"/>
      <c r="S35" s="32"/>
      <c r="T35" s="32"/>
      <c r="U35" s="77" t="s">
        <v>219</v>
      </c>
      <c r="V35" s="77" t="s">
        <v>278</v>
      </c>
      <c r="W35" s="77"/>
    </row>
    <row r="36" spans="1:23" s="72" customFormat="1" ht="18.75" customHeight="1">
      <c r="B36" s="91"/>
      <c r="C36" s="56"/>
      <c r="D36" s="55"/>
      <c r="E36" s="55"/>
      <c r="F36" s="55"/>
      <c r="G36" s="55"/>
      <c r="H36" s="55"/>
      <c r="I36" s="55"/>
      <c r="J36" s="55"/>
      <c r="K36" s="55"/>
      <c r="L36" s="55"/>
      <c r="M36" s="270"/>
      <c r="N36" s="94"/>
      <c r="O36" s="159"/>
      <c r="P36" s="112"/>
      <c r="R36" s="133"/>
      <c r="S36" s="32"/>
      <c r="T36" s="32"/>
      <c r="U36" s="77"/>
      <c r="V36" s="77"/>
      <c r="W36" s="77"/>
    </row>
    <row r="37" spans="1:23" s="72" customFormat="1" ht="18.75" customHeight="1">
      <c r="A37" s="143"/>
      <c r="B37" s="91" t="s">
        <v>557</v>
      </c>
      <c r="C37" s="56"/>
      <c r="D37" s="55"/>
      <c r="E37" s="55"/>
      <c r="F37" s="55"/>
      <c r="G37" s="55"/>
      <c r="H37" s="55"/>
      <c r="I37" s="55"/>
      <c r="J37" s="55"/>
      <c r="K37" s="55"/>
      <c r="L37" s="55"/>
      <c r="M37" s="270"/>
      <c r="N37" s="94"/>
      <c r="O37" s="159"/>
      <c r="P37" s="112"/>
      <c r="R37" s="133"/>
      <c r="S37" s="32"/>
      <c r="T37" s="32"/>
      <c r="U37" s="77"/>
      <c r="V37" s="77"/>
      <c r="W37" s="77"/>
    </row>
    <row r="38" spans="1:23" s="72" customFormat="1" ht="18.75" customHeight="1">
      <c r="B38" s="139"/>
      <c r="C38" s="140" t="s">
        <v>189</v>
      </c>
      <c r="D38" s="158" t="s">
        <v>488</v>
      </c>
      <c r="J38" s="159" t="str">
        <f>IF(C38="☑","②~②-4は回答不要。設問④へ","")</f>
        <v/>
      </c>
      <c r="K38" s="159"/>
      <c r="L38" s="159"/>
      <c r="M38" s="270"/>
      <c r="N38" s="94"/>
      <c r="O38" s="159"/>
      <c r="P38" s="112"/>
      <c r="Q38" s="72" t="b">
        <f>COUNTIF(C38,"□")&lt;&gt;1</f>
        <v>0</v>
      </c>
      <c r="R38" s="133"/>
      <c r="S38" s="32"/>
      <c r="T38" s="32"/>
      <c r="U38" s="77"/>
      <c r="V38" s="77"/>
      <c r="W38" s="77"/>
    </row>
    <row r="39" spans="1:23" s="72" customFormat="1" ht="18.75" customHeight="1">
      <c r="A39" s="143"/>
      <c r="B39" s="85" t="s">
        <v>304</v>
      </c>
      <c r="C39" s="91" t="s">
        <v>98</v>
      </c>
      <c r="G39" s="385" t="s">
        <v>352</v>
      </c>
      <c r="I39" s="37" t="str">
        <f>IF(Q39&gt;1,"1つだけ選択してください！","")</f>
        <v/>
      </c>
      <c r="M39" s="270"/>
      <c r="O39" s="159" t="s">
        <v>629</v>
      </c>
      <c r="P39" s="112" t="s">
        <v>360</v>
      </c>
      <c r="Q39" s="72">
        <f>COUNTIF(C40:C41,"☑")+COUNTIF(G40:G41,"☑")</f>
        <v>0</v>
      </c>
      <c r="R39" s="133"/>
      <c r="S39" s="32"/>
      <c r="T39" s="32"/>
      <c r="U39" s="77"/>
      <c r="V39" s="77"/>
      <c r="W39" s="77"/>
    </row>
    <row r="40" spans="1:23" s="72" customFormat="1" ht="18.75" customHeight="1">
      <c r="B40" s="91"/>
      <c r="C40" s="140" t="s">
        <v>189</v>
      </c>
      <c r="D40" s="91" t="s">
        <v>206</v>
      </c>
      <c r="G40" s="140" t="s">
        <v>189</v>
      </c>
      <c r="H40" s="72" t="s">
        <v>364</v>
      </c>
      <c r="M40" s="270"/>
      <c r="N40" s="94"/>
      <c r="O40" s="159"/>
      <c r="P40" s="112" t="s">
        <v>336</v>
      </c>
      <c r="Q40" s="72" t="b">
        <f>COUNTIF(C40:H41,"□")&lt;&gt;4</f>
        <v>0</v>
      </c>
      <c r="R40" s="133" t="s">
        <v>358</v>
      </c>
      <c r="S40" s="32" t="b">
        <f>COUNTIF(C40,"□")&lt;&gt;1</f>
        <v>0</v>
      </c>
      <c r="U40" s="77" t="s">
        <v>121</v>
      </c>
      <c r="V40" s="77" t="s">
        <v>260</v>
      </c>
      <c r="W40" s="77"/>
    </row>
    <row r="41" spans="1:23" s="72" customFormat="1" ht="18.75" customHeight="1">
      <c r="B41" s="98"/>
      <c r="C41" s="140" t="s">
        <v>189</v>
      </c>
      <c r="D41" s="72" t="s">
        <v>96</v>
      </c>
      <c r="G41" s="140" t="s">
        <v>189</v>
      </c>
      <c r="H41" s="72" t="s">
        <v>95</v>
      </c>
      <c r="M41" s="270"/>
      <c r="N41" s="94"/>
      <c r="O41" s="159"/>
      <c r="P41" s="112" t="s">
        <v>356</v>
      </c>
      <c r="Q41" s="72" t="b">
        <f>COUNTIF(C41,"□")&lt;&gt;1</f>
        <v>0</v>
      </c>
      <c r="R41" s="133" t="s">
        <v>357</v>
      </c>
      <c r="S41" s="32" t="b">
        <f>COUNTIF(G40,"□")&lt;&gt;1</f>
        <v>0</v>
      </c>
      <c r="T41" s="32"/>
      <c r="U41" s="77" t="s">
        <v>122</v>
      </c>
      <c r="V41" s="77" t="s">
        <v>261</v>
      </c>
      <c r="W41" s="77"/>
    </row>
    <row r="42" spans="1:23" s="72" customFormat="1" ht="18.75" customHeight="1" thickBot="1">
      <c r="B42" s="98"/>
      <c r="C42" s="96" t="s">
        <v>200</v>
      </c>
      <c r="D42" s="96"/>
      <c r="E42" s="96"/>
      <c r="F42" s="96"/>
      <c r="G42" s="96"/>
      <c r="H42" s="96"/>
      <c r="K42" s="66" t="s">
        <v>198</v>
      </c>
      <c r="L42" s="94"/>
      <c r="M42" s="270"/>
      <c r="N42" s="94"/>
      <c r="O42" s="159"/>
      <c r="P42" s="112"/>
      <c r="R42" s="133" t="s">
        <v>678</v>
      </c>
      <c r="S42" s="32" t="b">
        <f>COUNTIF(G41,"□")&lt;&gt;1</f>
        <v>0</v>
      </c>
      <c r="T42" s="32"/>
      <c r="U42" s="77"/>
      <c r="V42" s="77"/>
      <c r="W42" s="77"/>
    </row>
    <row r="43" spans="1:23" s="72" customFormat="1" ht="18.75" customHeight="1">
      <c r="B43" s="98"/>
      <c r="C43" s="435"/>
      <c r="D43" s="436"/>
      <c r="E43" s="436"/>
      <c r="F43" s="436"/>
      <c r="G43" s="436"/>
      <c r="H43" s="436"/>
      <c r="I43" s="436"/>
      <c r="J43" s="436"/>
      <c r="K43" s="436"/>
      <c r="L43" s="437"/>
      <c r="M43" s="270" t="str">
        <f>IF(LEN(C43)&gt;0, LEN(C43), "")</f>
        <v/>
      </c>
      <c r="N43" s="94"/>
      <c r="O43" s="159"/>
      <c r="P43" s="112"/>
      <c r="R43" s="133" t="s">
        <v>679</v>
      </c>
      <c r="S43" s="32" t="b">
        <f>COUNTIF(C41,"□")&lt;&gt;1</f>
        <v>0</v>
      </c>
      <c r="T43" s="32"/>
      <c r="U43" s="77" t="s">
        <v>220</v>
      </c>
      <c r="V43" s="77"/>
      <c r="W43" s="77"/>
    </row>
    <row r="44" spans="1:23" s="72" customFormat="1" ht="18.75" customHeight="1">
      <c r="B44" s="98"/>
      <c r="C44" s="438"/>
      <c r="D44" s="439"/>
      <c r="E44" s="439"/>
      <c r="F44" s="439"/>
      <c r="G44" s="439"/>
      <c r="H44" s="439"/>
      <c r="I44" s="439"/>
      <c r="J44" s="439"/>
      <c r="K44" s="439"/>
      <c r="L44" s="440"/>
      <c r="M44" s="270"/>
      <c r="N44" s="94"/>
      <c r="O44" s="159"/>
      <c r="P44" s="112"/>
      <c r="R44" s="133"/>
      <c r="S44" s="32"/>
      <c r="T44" s="32"/>
      <c r="U44" s="77"/>
      <c r="V44" s="77"/>
      <c r="W44" s="77"/>
    </row>
    <row r="45" spans="1:23" s="72" customFormat="1" ht="18.75" customHeight="1" thickBot="1">
      <c r="B45" s="98"/>
      <c r="C45" s="441"/>
      <c r="D45" s="442"/>
      <c r="E45" s="442"/>
      <c r="F45" s="442"/>
      <c r="G45" s="442"/>
      <c r="H45" s="442"/>
      <c r="I45" s="442"/>
      <c r="J45" s="442"/>
      <c r="K45" s="442"/>
      <c r="L45" s="443"/>
      <c r="M45" s="270"/>
      <c r="N45" s="94"/>
      <c r="O45" s="159"/>
      <c r="P45" s="112"/>
      <c r="R45" s="133"/>
      <c r="S45" s="32"/>
      <c r="T45" s="32"/>
      <c r="U45" s="77" t="s">
        <v>222</v>
      </c>
      <c r="V45" s="77" t="s">
        <v>277</v>
      </c>
      <c r="W45" s="77"/>
    </row>
    <row r="46" spans="1:23" s="72" customFormat="1" ht="18.75" customHeight="1">
      <c r="B46" s="98"/>
      <c r="C46" s="135"/>
      <c r="D46" s="135"/>
      <c r="E46" s="135"/>
      <c r="F46" s="135"/>
      <c r="G46" s="135"/>
      <c r="H46" s="135"/>
      <c r="I46" s="135"/>
      <c r="J46" s="135"/>
      <c r="K46" s="135"/>
      <c r="L46" s="135"/>
      <c r="M46" s="270"/>
      <c r="N46" s="94"/>
      <c r="O46" s="159"/>
      <c r="P46" s="112"/>
      <c r="R46" s="133"/>
      <c r="S46" s="32"/>
      <c r="T46" s="32"/>
      <c r="U46" s="77"/>
      <c r="V46" s="77"/>
      <c r="W46" s="77"/>
    </row>
    <row r="47" spans="1:23" s="72" customFormat="1" ht="18.75" customHeight="1" thickBot="1">
      <c r="A47" s="143"/>
      <c r="B47" s="85" t="s">
        <v>305</v>
      </c>
      <c r="C47" s="96" t="s">
        <v>365</v>
      </c>
      <c r="J47" s="155"/>
      <c r="M47" s="270"/>
      <c r="N47" s="94"/>
      <c r="O47" s="159"/>
      <c r="P47" s="112"/>
      <c r="R47" s="133"/>
      <c r="S47" s="32"/>
      <c r="T47" s="32"/>
      <c r="U47" s="77"/>
      <c r="V47" s="77"/>
      <c r="W47" s="77"/>
    </row>
    <row r="48" spans="1:23" s="72" customFormat="1" ht="18.75" customHeight="1" thickBot="1">
      <c r="C48" s="400"/>
      <c r="D48" s="97" t="s">
        <v>6</v>
      </c>
      <c r="E48" s="385" t="s">
        <v>467</v>
      </c>
      <c r="M48" s="270"/>
      <c r="N48" s="94"/>
      <c r="O48" s="159"/>
      <c r="P48" s="112"/>
      <c r="R48" s="133"/>
      <c r="S48" s="32"/>
      <c r="T48" s="32"/>
      <c r="U48" s="77" t="s">
        <v>262</v>
      </c>
      <c r="V48" s="77"/>
      <c r="W48" s="77"/>
    </row>
    <row r="49" spans="1:23" s="72" customFormat="1" ht="18.75" customHeight="1">
      <c r="B49" s="91"/>
      <c r="C49" s="85"/>
      <c r="E49" s="55"/>
      <c r="F49" s="55"/>
      <c r="J49" s="55"/>
      <c r="K49" s="55"/>
      <c r="M49" s="270"/>
      <c r="N49" s="94"/>
      <c r="O49" s="159"/>
      <c r="P49" s="112"/>
      <c r="R49" s="133"/>
      <c r="S49" s="32"/>
      <c r="T49" s="32"/>
      <c r="U49" s="77"/>
      <c r="V49" s="77"/>
      <c r="W49" s="77"/>
    </row>
    <row r="50" spans="1:23" s="72" customFormat="1" ht="18.75" customHeight="1">
      <c r="B50" s="91"/>
      <c r="C50" s="56"/>
      <c r="D50" s="55"/>
      <c r="E50" s="55"/>
      <c r="F50" s="55"/>
      <c r="G50" s="55"/>
      <c r="H50" s="55"/>
      <c r="I50" s="55"/>
      <c r="J50" s="55"/>
      <c r="K50" s="55"/>
      <c r="L50" s="55"/>
      <c r="M50" s="270"/>
      <c r="N50" s="94"/>
      <c r="O50" s="159"/>
      <c r="P50" s="112"/>
      <c r="R50" s="133"/>
      <c r="S50" s="32"/>
      <c r="T50" s="32"/>
      <c r="U50" s="77"/>
      <c r="V50" s="77"/>
      <c r="W50" s="77"/>
    </row>
    <row r="51" spans="1:23" s="72" customFormat="1" ht="18.75" customHeight="1">
      <c r="A51" s="143"/>
      <c r="B51" s="85" t="s">
        <v>306</v>
      </c>
      <c r="C51" s="91" t="s">
        <v>97</v>
      </c>
      <c r="D51" s="85"/>
      <c r="G51" s="385" t="s">
        <v>352</v>
      </c>
      <c r="I51" s="37" t="str">
        <f>IF(Q51&gt;1,"1つだけ選択してください！","")</f>
        <v/>
      </c>
      <c r="M51" s="270"/>
      <c r="O51" s="159" t="s">
        <v>629</v>
      </c>
      <c r="P51" s="112" t="s">
        <v>360</v>
      </c>
      <c r="Q51" s="72">
        <f>COUNTIF(C52:C53,"☑")+COUNTIF(G52:G53,"☑")</f>
        <v>0</v>
      </c>
      <c r="R51" s="133"/>
      <c r="S51" s="32"/>
      <c r="T51" s="32"/>
      <c r="U51" s="77"/>
      <c r="V51" s="77"/>
      <c r="W51" s="77"/>
    </row>
    <row r="52" spans="1:23" s="72" customFormat="1" ht="18.75" customHeight="1">
      <c r="B52" s="91"/>
      <c r="C52" s="140" t="s">
        <v>189</v>
      </c>
      <c r="D52" s="91" t="s">
        <v>206</v>
      </c>
      <c r="G52" s="140" t="s">
        <v>189</v>
      </c>
      <c r="H52" s="72" t="s">
        <v>364</v>
      </c>
      <c r="M52" s="270"/>
      <c r="N52" s="94"/>
      <c r="O52" s="159"/>
      <c r="P52" s="112" t="s">
        <v>336</v>
      </c>
      <c r="Q52" s="72" t="b">
        <f>COUNTIF(C52:G53,"□")&lt;&gt;4</f>
        <v>0</v>
      </c>
      <c r="R52" s="133" t="s">
        <v>358</v>
      </c>
      <c r="S52" s="32" t="b">
        <f>COUNTIF(C52,"□")&lt;&gt;1</f>
        <v>0</v>
      </c>
      <c r="U52" s="77" t="s">
        <v>125</v>
      </c>
      <c r="V52" s="77" t="s">
        <v>263</v>
      </c>
      <c r="W52" s="77"/>
    </row>
    <row r="53" spans="1:23" s="72" customFormat="1" ht="18.75" customHeight="1">
      <c r="B53" s="91"/>
      <c r="C53" s="140" t="s">
        <v>189</v>
      </c>
      <c r="D53" s="72" t="s">
        <v>96</v>
      </c>
      <c r="G53" s="140" t="s">
        <v>189</v>
      </c>
      <c r="H53" s="72" t="s">
        <v>95</v>
      </c>
      <c r="I53" s="37"/>
      <c r="K53" s="37"/>
      <c r="M53" s="270"/>
      <c r="N53" s="94"/>
      <c r="O53" s="159"/>
      <c r="P53" s="112" t="s">
        <v>356</v>
      </c>
      <c r="Q53" s="72" t="b">
        <f>COUNTIF(C53,"□")&lt;&gt;1</f>
        <v>0</v>
      </c>
      <c r="R53" s="133" t="s">
        <v>357</v>
      </c>
      <c r="S53" s="32" t="b">
        <f>COUNTIF(G52,"□")&lt;&gt;1</f>
        <v>0</v>
      </c>
      <c r="T53" s="32"/>
      <c r="U53" s="77" t="s">
        <v>126</v>
      </c>
      <c r="V53" s="77" t="s">
        <v>264</v>
      </c>
      <c r="W53" s="77"/>
    </row>
    <row r="54" spans="1:23" s="72" customFormat="1" ht="18.75" customHeight="1" thickBot="1">
      <c r="B54" s="98"/>
      <c r="C54" s="96" t="s">
        <v>200</v>
      </c>
      <c r="D54" s="96"/>
      <c r="E54" s="96"/>
      <c r="F54" s="96"/>
      <c r="G54" s="96"/>
      <c r="H54" s="96"/>
      <c r="I54" s="37"/>
      <c r="K54" s="66" t="s">
        <v>198</v>
      </c>
      <c r="L54" s="94"/>
      <c r="M54" s="270"/>
      <c r="N54" s="94"/>
      <c r="O54" s="159"/>
      <c r="P54" s="112"/>
      <c r="R54" s="133" t="s">
        <v>678</v>
      </c>
      <c r="S54" s="32" t="b">
        <f>COUNTIF(G53,"□")&lt;&gt;1</f>
        <v>0</v>
      </c>
      <c r="T54" s="32"/>
      <c r="U54" s="77"/>
      <c r="V54" s="77"/>
      <c r="W54" s="77"/>
    </row>
    <row r="55" spans="1:23" s="72" customFormat="1" ht="18.75" customHeight="1">
      <c r="B55" s="98"/>
      <c r="C55" s="435"/>
      <c r="D55" s="436"/>
      <c r="E55" s="436"/>
      <c r="F55" s="436"/>
      <c r="G55" s="436"/>
      <c r="H55" s="436"/>
      <c r="I55" s="436"/>
      <c r="J55" s="436"/>
      <c r="K55" s="436"/>
      <c r="L55" s="437"/>
      <c r="M55" s="270" t="str">
        <f>IF(LEN(C55)&gt;0, LEN(C55), "")</f>
        <v/>
      </c>
      <c r="N55" s="94"/>
      <c r="O55" s="159"/>
      <c r="P55" s="112"/>
      <c r="R55" s="133" t="s">
        <v>679</v>
      </c>
      <c r="T55" s="32"/>
      <c r="U55" s="77" t="s">
        <v>226</v>
      </c>
      <c r="V55" s="77"/>
      <c r="W55" s="77"/>
    </row>
    <row r="56" spans="1:23" s="72" customFormat="1" ht="18.75" customHeight="1">
      <c r="B56" s="98"/>
      <c r="C56" s="438"/>
      <c r="D56" s="439"/>
      <c r="E56" s="439"/>
      <c r="F56" s="439"/>
      <c r="G56" s="439"/>
      <c r="H56" s="439"/>
      <c r="I56" s="439"/>
      <c r="J56" s="439"/>
      <c r="K56" s="439"/>
      <c r="L56" s="440"/>
      <c r="M56" s="270"/>
      <c r="N56" s="94"/>
      <c r="O56" s="159"/>
      <c r="P56" s="112"/>
      <c r="R56" s="133"/>
      <c r="T56" s="32"/>
      <c r="U56" s="77"/>
      <c r="V56" s="77"/>
      <c r="W56" s="77"/>
    </row>
    <row r="57" spans="1:23" s="72" customFormat="1" ht="18.75" customHeight="1" thickBot="1">
      <c r="B57" s="98"/>
      <c r="C57" s="441"/>
      <c r="D57" s="442"/>
      <c r="E57" s="442"/>
      <c r="F57" s="442"/>
      <c r="G57" s="442"/>
      <c r="H57" s="442"/>
      <c r="I57" s="442"/>
      <c r="J57" s="442"/>
      <c r="K57" s="442"/>
      <c r="L57" s="443"/>
      <c r="M57" s="270"/>
      <c r="N57" s="94"/>
      <c r="O57" s="159"/>
      <c r="P57" s="112"/>
      <c r="R57" s="133"/>
      <c r="S57" s="32"/>
      <c r="T57" s="32"/>
      <c r="U57" s="77" t="s">
        <v>228</v>
      </c>
      <c r="V57" s="77" t="s">
        <v>276</v>
      </c>
      <c r="W57" s="77"/>
    </row>
    <row r="58" spans="1:23" s="72" customFormat="1" ht="18.75" customHeight="1">
      <c r="B58" s="98"/>
      <c r="C58" s="135"/>
      <c r="D58" s="135"/>
      <c r="E58" s="135"/>
      <c r="F58" s="135"/>
      <c r="G58" s="135"/>
      <c r="H58" s="135"/>
      <c r="I58" s="135"/>
      <c r="J58" s="135"/>
      <c r="K58" s="135"/>
      <c r="L58" s="135"/>
      <c r="M58" s="270"/>
      <c r="N58" s="94"/>
      <c r="O58" s="159"/>
      <c r="P58" s="112"/>
      <c r="R58" s="133"/>
      <c r="S58" s="32"/>
      <c r="T58" s="32"/>
      <c r="U58" s="77"/>
      <c r="V58" s="77"/>
      <c r="W58" s="77"/>
    </row>
    <row r="59" spans="1:23" s="72" customFormat="1" ht="18.75" customHeight="1" thickBot="1">
      <c r="A59" s="143"/>
      <c r="B59" s="85" t="s">
        <v>307</v>
      </c>
      <c r="C59" s="96" t="s">
        <v>365</v>
      </c>
      <c r="D59" s="96"/>
      <c r="E59" s="96"/>
      <c r="F59" s="96"/>
      <c r="G59" s="96"/>
      <c r="H59" s="96"/>
      <c r="I59" s="96"/>
      <c r="J59" s="93"/>
      <c r="M59" s="270"/>
      <c r="N59" s="94"/>
      <c r="O59" s="159"/>
      <c r="P59" s="112"/>
      <c r="R59" s="133"/>
      <c r="S59" s="32"/>
      <c r="T59" s="32"/>
      <c r="U59" s="77"/>
      <c r="V59" s="77"/>
      <c r="W59" s="77"/>
    </row>
    <row r="60" spans="1:23" s="72" customFormat="1" ht="18.75" customHeight="1" thickBot="1">
      <c r="C60" s="244"/>
      <c r="D60" s="97" t="s">
        <v>6</v>
      </c>
      <c r="E60" s="385" t="s">
        <v>467</v>
      </c>
      <c r="M60" s="270"/>
      <c r="N60" s="94"/>
      <c r="O60" s="159"/>
      <c r="P60" s="112"/>
      <c r="R60" s="133"/>
      <c r="S60" s="32"/>
      <c r="T60" s="32"/>
      <c r="U60" s="77" t="s">
        <v>265</v>
      </c>
      <c r="V60" s="77"/>
      <c r="W60" s="77"/>
    </row>
    <row r="61" spans="1:23" s="72" customFormat="1" ht="18.75" customHeight="1">
      <c r="B61" s="98"/>
      <c r="C61" s="56"/>
      <c r="D61" s="55"/>
      <c r="E61" s="55"/>
      <c r="F61" s="55"/>
      <c r="G61" s="55"/>
      <c r="H61" s="55"/>
      <c r="I61" s="55"/>
      <c r="J61" s="55"/>
      <c r="K61" s="55"/>
      <c r="L61" s="55"/>
      <c r="M61" s="270"/>
      <c r="N61" s="94"/>
      <c r="O61" s="159"/>
      <c r="P61" s="112"/>
      <c r="R61" s="133"/>
      <c r="S61" s="32"/>
      <c r="T61" s="32"/>
      <c r="U61" s="77"/>
      <c r="V61" s="77"/>
      <c r="W61" s="77"/>
    </row>
    <row r="62" spans="1:23" s="72" customFormat="1" ht="18.75" customHeight="1">
      <c r="A62" s="143"/>
      <c r="B62" s="91" t="s">
        <v>207</v>
      </c>
      <c r="C62" s="56"/>
      <c r="D62" s="55"/>
      <c r="E62" s="55"/>
      <c r="F62" s="55"/>
      <c r="G62" s="55"/>
      <c r="H62" s="55"/>
      <c r="I62" s="55"/>
      <c r="J62" s="55"/>
      <c r="K62" s="55"/>
      <c r="L62" s="55"/>
      <c r="M62" s="270"/>
      <c r="N62" s="94"/>
      <c r="O62" s="159"/>
      <c r="P62" s="112"/>
      <c r="R62" s="133"/>
      <c r="S62" s="32"/>
      <c r="T62" s="32"/>
      <c r="U62" s="77"/>
      <c r="V62" s="77"/>
      <c r="W62" s="77"/>
    </row>
    <row r="63" spans="1:23" s="72" customFormat="1" ht="18.75" customHeight="1">
      <c r="C63" s="140" t="s">
        <v>189</v>
      </c>
      <c r="D63" s="158" t="s">
        <v>488</v>
      </c>
      <c r="J63" s="471" t="str">
        <f>IF(C63="☑","③~③-4は回答不要。設問④へ","")</f>
        <v/>
      </c>
      <c r="K63" s="471"/>
      <c r="L63" s="471"/>
      <c r="M63" s="270"/>
      <c r="O63" s="159" t="s">
        <v>629</v>
      </c>
      <c r="P63" s="112"/>
      <c r="Q63" s="72" t="b">
        <f>COUNTIF(C63,"□")&lt;&gt;1</f>
        <v>0</v>
      </c>
      <c r="R63" s="133"/>
      <c r="S63" s="32"/>
      <c r="T63" s="32"/>
      <c r="U63" s="77"/>
      <c r="V63" s="77"/>
      <c r="W63" s="77"/>
    </row>
    <row r="64" spans="1:23" s="72" customFormat="1" ht="18.75" customHeight="1">
      <c r="A64" s="143"/>
      <c r="B64" s="85" t="s">
        <v>300</v>
      </c>
      <c r="C64" s="91" t="s">
        <v>201</v>
      </c>
      <c r="F64" s="385" t="s">
        <v>352</v>
      </c>
      <c r="I64" s="37" t="str">
        <f>IF(Q64&gt;1,"1つだけ選択してください！","")</f>
        <v/>
      </c>
      <c r="J64" s="160"/>
      <c r="K64" s="160"/>
      <c r="L64" s="160"/>
      <c r="M64" s="270"/>
      <c r="N64" s="94"/>
      <c r="O64" s="159"/>
      <c r="P64" s="112" t="s">
        <v>360</v>
      </c>
      <c r="Q64" s="72">
        <f>COUNTIF(C65:C66,"☑")+COUNTIF(G65:G66,"☑")</f>
        <v>0</v>
      </c>
      <c r="R64" s="133"/>
      <c r="S64" s="32"/>
      <c r="T64" s="32"/>
      <c r="U64" s="77"/>
      <c r="V64" s="77"/>
      <c r="W64" s="77"/>
    </row>
    <row r="65" spans="1:23" s="72" customFormat="1" ht="18.75" customHeight="1">
      <c r="C65" s="140" t="s">
        <v>189</v>
      </c>
      <c r="D65" s="91" t="s">
        <v>323</v>
      </c>
      <c r="G65" s="140" t="s">
        <v>189</v>
      </c>
      <c r="H65" s="72" t="s">
        <v>324</v>
      </c>
      <c r="M65" s="270"/>
      <c r="N65" s="94"/>
      <c r="O65" s="159"/>
      <c r="P65" s="112" t="s">
        <v>336</v>
      </c>
      <c r="Q65" s="72" t="b">
        <f>COUNTIF(C65:G66,"□")&lt;&gt;4</f>
        <v>0</v>
      </c>
      <c r="R65" s="133" t="s">
        <v>361</v>
      </c>
      <c r="S65" s="32" t="b">
        <f>COUNTIF(C65,"□")&lt;&gt;1</f>
        <v>0</v>
      </c>
      <c r="U65" s="77" t="s">
        <v>129</v>
      </c>
      <c r="V65" s="77" t="s">
        <v>266</v>
      </c>
      <c r="W65" s="77"/>
    </row>
    <row r="66" spans="1:23" s="72" customFormat="1" ht="18.75" customHeight="1">
      <c r="B66" s="98"/>
      <c r="C66" s="140" t="s">
        <v>189</v>
      </c>
      <c r="D66" s="72" t="s">
        <v>96</v>
      </c>
      <c r="G66" s="140" t="s">
        <v>189</v>
      </c>
      <c r="H66" s="72" t="s">
        <v>95</v>
      </c>
      <c r="K66" s="37"/>
      <c r="M66" s="270"/>
      <c r="N66" s="94"/>
      <c r="O66" s="159"/>
      <c r="P66" s="112" t="s">
        <v>356</v>
      </c>
      <c r="Q66" s="72" t="b">
        <f>COUNTIF(C66,"□")&lt;&gt;1</f>
        <v>0</v>
      </c>
      <c r="R66" s="133" t="s">
        <v>362</v>
      </c>
      <c r="S66" s="32" t="b">
        <f>COUNTIF(G65,"□")&lt;&gt;1</f>
        <v>0</v>
      </c>
      <c r="T66" s="32"/>
      <c r="U66" s="77" t="s">
        <v>231</v>
      </c>
      <c r="V66" s="77" t="s">
        <v>240</v>
      </c>
      <c r="W66" s="77"/>
    </row>
    <row r="67" spans="1:23" s="72" customFormat="1" ht="18.75" customHeight="1" thickBot="1">
      <c r="B67" s="98"/>
      <c r="C67" s="96" t="s">
        <v>200</v>
      </c>
      <c r="K67" s="66" t="s">
        <v>198</v>
      </c>
      <c r="M67" s="270"/>
      <c r="N67" s="94"/>
      <c r="O67" s="159"/>
      <c r="P67" s="112"/>
      <c r="R67" s="133"/>
      <c r="S67" s="32" t="b">
        <f>COUNTIF(C65:G65,"□")&lt;&gt;2</f>
        <v>0</v>
      </c>
      <c r="T67" s="32"/>
      <c r="U67" s="77"/>
      <c r="V67" s="77"/>
      <c r="W67" s="77"/>
    </row>
    <row r="68" spans="1:23" s="72" customFormat="1" ht="18.75" customHeight="1">
      <c r="B68" s="97"/>
      <c r="C68" s="444"/>
      <c r="D68" s="445"/>
      <c r="E68" s="445"/>
      <c r="F68" s="445"/>
      <c r="G68" s="445"/>
      <c r="H68" s="445"/>
      <c r="I68" s="445"/>
      <c r="J68" s="445"/>
      <c r="K68" s="445"/>
      <c r="L68" s="446"/>
      <c r="M68" s="270" t="str">
        <f>IF(LEN(C68)&gt;0, LEN(C68), "")</f>
        <v/>
      </c>
      <c r="N68" s="94"/>
      <c r="O68" s="159"/>
      <c r="P68" s="112"/>
      <c r="R68" s="133"/>
      <c r="S68" s="32"/>
      <c r="T68" s="32"/>
      <c r="U68" s="77" t="s">
        <v>232</v>
      </c>
      <c r="V68" s="77"/>
      <c r="W68" s="77"/>
    </row>
    <row r="69" spans="1:23" s="72" customFormat="1" ht="18.75" customHeight="1">
      <c r="B69" s="98"/>
      <c r="C69" s="447"/>
      <c r="D69" s="448"/>
      <c r="E69" s="448"/>
      <c r="F69" s="448"/>
      <c r="G69" s="448"/>
      <c r="H69" s="448"/>
      <c r="I69" s="448"/>
      <c r="J69" s="448"/>
      <c r="K69" s="448"/>
      <c r="L69" s="449"/>
      <c r="M69" s="270"/>
      <c r="N69" s="94"/>
      <c r="O69" s="159"/>
      <c r="P69" s="112"/>
      <c r="R69" s="133"/>
      <c r="S69" s="32"/>
      <c r="T69" s="32"/>
      <c r="U69" s="77" t="s">
        <v>233</v>
      </c>
      <c r="V69" s="77"/>
      <c r="W69" s="77"/>
    </row>
    <row r="70" spans="1:23" s="72" customFormat="1" ht="18.75" customHeight="1" thickBot="1">
      <c r="B70" s="98"/>
      <c r="C70" s="450"/>
      <c r="D70" s="451"/>
      <c r="E70" s="451"/>
      <c r="F70" s="451"/>
      <c r="G70" s="451"/>
      <c r="H70" s="451"/>
      <c r="I70" s="451"/>
      <c r="J70" s="451"/>
      <c r="K70" s="451"/>
      <c r="L70" s="452"/>
      <c r="M70" s="270"/>
      <c r="N70" s="94"/>
      <c r="O70" s="159"/>
      <c r="P70" s="112"/>
      <c r="R70" s="133"/>
      <c r="S70" s="32"/>
      <c r="T70" s="32"/>
      <c r="U70" s="77" t="s">
        <v>234</v>
      </c>
      <c r="V70" s="77" t="s">
        <v>275</v>
      </c>
      <c r="W70" s="77"/>
    </row>
    <row r="71" spans="1:23" s="72" customFormat="1" ht="18.75" customHeight="1">
      <c r="B71" s="98"/>
      <c r="C71" s="135"/>
      <c r="D71" s="135"/>
      <c r="E71" s="135"/>
      <c r="F71" s="135"/>
      <c r="G71" s="135"/>
      <c r="H71" s="135"/>
      <c r="I71" s="135"/>
      <c r="J71" s="135"/>
      <c r="K71" s="135"/>
      <c r="L71" s="135"/>
      <c r="M71" s="270"/>
      <c r="N71" s="94"/>
      <c r="O71" s="159"/>
      <c r="P71" s="112"/>
      <c r="R71" s="133"/>
      <c r="S71" s="32"/>
      <c r="T71" s="32"/>
      <c r="U71" s="77"/>
      <c r="V71" s="77"/>
      <c r="W71" s="77"/>
    </row>
    <row r="72" spans="1:23" s="72" customFormat="1" ht="18.75" customHeight="1" thickBot="1">
      <c r="A72" s="143"/>
      <c r="B72" s="18" t="s">
        <v>302</v>
      </c>
      <c r="C72" s="121" t="s">
        <v>245</v>
      </c>
      <c r="D72" s="96"/>
      <c r="E72" s="96"/>
      <c r="F72" s="96"/>
      <c r="G72" s="96"/>
      <c r="H72" s="96"/>
      <c r="I72" s="155"/>
      <c r="J72" s="93"/>
      <c r="M72" s="270"/>
      <c r="N72" s="94"/>
      <c r="O72" s="159"/>
      <c r="P72" s="112"/>
      <c r="R72" s="133"/>
      <c r="S72" s="32"/>
      <c r="T72" s="32"/>
      <c r="U72" s="77"/>
      <c r="V72" s="77"/>
      <c r="W72" s="77"/>
    </row>
    <row r="73" spans="1:23" s="72" customFormat="1" ht="18.75" customHeight="1" thickBot="1">
      <c r="C73" s="244"/>
      <c r="D73" s="97" t="s">
        <v>7</v>
      </c>
      <c r="E73" s="385" t="s">
        <v>99</v>
      </c>
      <c r="M73" s="270"/>
      <c r="N73" s="94"/>
      <c r="O73" s="159"/>
      <c r="P73" s="112"/>
      <c r="R73" s="133"/>
      <c r="S73" s="32"/>
      <c r="T73" s="32"/>
      <c r="U73" s="77" t="s">
        <v>267</v>
      </c>
      <c r="V73" s="77"/>
      <c r="W73" s="77"/>
    </row>
    <row r="74" spans="1:23" s="72" customFormat="1" ht="18.75" customHeight="1">
      <c r="B74" s="99"/>
      <c r="C74" s="56"/>
      <c r="D74" s="55"/>
      <c r="E74" s="55"/>
      <c r="F74" s="55"/>
      <c r="G74" s="55"/>
      <c r="H74" s="55"/>
      <c r="I74" s="55"/>
      <c r="J74" s="55"/>
      <c r="K74" s="55"/>
      <c r="L74" s="55"/>
      <c r="M74" s="270"/>
      <c r="N74" s="94"/>
      <c r="O74" s="159"/>
      <c r="P74" s="112"/>
      <c r="R74" s="133"/>
      <c r="S74" s="32"/>
      <c r="T74" s="32"/>
      <c r="U74" s="77"/>
      <c r="V74" s="77"/>
      <c r="W74" s="77"/>
    </row>
    <row r="75" spans="1:23" s="72" customFormat="1" ht="18.75" customHeight="1">
      <c r="A75" s="143"/>
      <c r="B75" s="85" t="s">
        <v>303</v>
      </c>
      <c r="C75" s="73" t="s">
        <v>202</v>
      </c>
      <c r="F75" s="385" t="s">
        <v>352</v>
      </c>
      <c r="I75" s="37" t="str">
        <f>IF(Q75&gt;1,"1つだけ選択してください！","")</f>
        <v/>
      </c>
      <c r="J75" s="55"/>
      <c r="K75" s="55"/>
      <c r="L75" s="55"/>
      <c r="M75" s="270"/>
      <c r="O75" s="159" t="s">
        <v>629</v>
      </c>
      <c r="P75" s="112" t="s">
        <v>360</v>
      </c>
      <c r="Q75" s="72">
        <f>COUNTIF(C76:C77,"☑")+COUNTIF(G76:G77,"☑")</f>
        <v>0</v>
      </c>
      <c r="R75" s="133"/>
      <c r="S75" s="32"/>
      <c r="T75" s="32"/>
      <c r="U75" s="77"/>
      <c r="V75" s="77"/>
      <c r="W75" s="77"/>
    </row>
    <row r="76" spans="1:23" s="72" customFormat="1" ht="18.75" customHeight="1">
      <c r="C76" s="140" t="s">
        <v>189</v>
      </c>
      <c r="D76" s="91" t="s">
        <v>323</v>
      </c>
      <c r="G76" s="140" t="s">
        <v>189</v>
      </c>
      <c r="H76" s="72" t="s">
        <v>324</v>
      </c>
      <c r="I76" s="55"/>
      <c r="J76" s="55"/>
      <c r="K76" s="55"/>
      <c r="L76" s="55"/>
      <c r="M76" s="270"/>
      <c r="N76" s="94"/>
      <c r="O76" s="159"/>
      <c r="P76" s="112" t="s">
        <v>336</v>
      </c>
      <c r="Q76" s="72" t="b">
        <f>COUNTIF(C76:G77,"□")&lt;&gt;4</f>
        <v>0</v>
      </c>
      <c r="R76" s="133" t="s">
        <v>361</v>
      </c>
      <c r="S76" s="32" t="b">
        <f>COUNTIF(C76,"□")&lt;&gt;1</f>
        <v>0</v>
      </c>
      <c r="U76" s="77" t="s">
        <v>235</v>
      </c>
      <c r="V76" s="77" t="s">
        <v>268</v>
      </c>
      <c r="W76" s="77"/>
    </row>
    <row r="77" spans="1:23" s="72" customFormat="1" ht="18.75" customHeight="1">
      <c r="B77" s="99"/>
      <c r="C77" s="140" t="s">
        <v>189</v>
      </c>
      <c r="D77" s="72" t="s">
        <v>96</v>
      </c>
      <c r="G77" s="140" t="s">
        <v>189</v>
      </c>
      <c r="H77" s="72" t="s">
        <v>95</v>
      </c>
      <c r="M77" s="270"/>
      <c r="N77" s="94"/>
      <c r="O77" s="159"/>
      <c r="P77" s="112" t="s">
        <v>356</v>
      </c>
      <c r="Q77" s="72" t="b">
        <f>COUNTIF(C77,"□")&lt;&gt;1</f>
        <v>0</v>
      </c>
      <c r="R77" s="133" t="s">
        <v>362</v>
      </c>
      <c r="S77" s="32" t="b">
        <f>COUNTIF(G76,"□")&lt;&gt;1</f>
        <v>0</v>
      </c>
      <c r="T77" s="32"/>
      <c r="U77" s="77" t="s">
        <v>130</v>
      </c>
      <c r="V77" s="77" t="s">
        <v>270</v>
      </c>
      <c r="W77" s="77"/>
    </row>
    <row r="78" spans="1:23" s="72" customFormat="1" ht="18.75" customHeight="1" thickBot="1">
      <c r="B78" s="99"/>
      <c r="C78" s="96" t="s">
        <v>200</v>
      </c>
      <c r="D78" s="96"/>
      <c r="K78" s="66" t="s">
        <v>198</v>
      </c>
      <c r="M78" s="270"/>
      <c r="N78" s="94"/>
      <c r="O78" s="159"/>
      <c r="P78" s="112"/>
      <c r="R78" s="133"/>
      <c r="S78" s="32" t="b">
        <f>COUNTIF(C76:G76,"□")&lt;&gt;2</f>
        <v>0</v>
      </c>
      <c r="T78" s="32"/>
      <c r="U78" s="77"/>
      <c r="V78" s="77"/>
      <c r="W78" s="77"/>
    </row>
    <row r="79" spans="1:23" s="72" customFormat="1" ht="18.75" customHeight="1">
      <c r="B79" s="266"/>
      <c r="C79" s="444"/>
      <c r="D79" s="445"/>
      <c r="E79" s="445"/>
      <c r="F79" s="445"/>
      <c r="G79" s="445"/>
      <c r="H79" s="445"/>
      <c r="I79" s="445"/>
      <c r="J79" s="445"/>
      <c r="K79" s="445"/>
      <c r="L79" s="446"/>
      <c r="M79" s="270" t="str">
        <f>IF(LEN(C79)&gt;0, LEN(C79), "")</f>
        <v/>
      </c>
      <c r="O79" s="159" t="s">
        <v>629</v>
      </c>
      <c r="P79" s="112"/>
      <c r="R79" s="133"/>
      <c r="S79" s="32"/>
      <c r="T79" s="32"/>
      <c r="U79" s="77" t="s">
        <v>131</v>
      </c>
      <c r="V79" s="77"/>
      <c r="W79" s="77"/>
    </row>
    <row r="80" spans="1:23" s="72" customFormat="1" ht="18.75" customHeight="1">
      <c r="B80" s="99"/>
      <c r="C80" s="447"/>
      <c r="D80" s="448"/>
      <c r="E80" s="448"/>
      <c r="F80" s="448"/>
      <c r="G80" s="448"/>
      <c r="H80" s="448"/>
      <c r="I80" s="448"/>
      <c r="J80" s="448"/>
      <c r="K80" s="448"/>
      <c r="L80" s="449"/>
      <c r="M80" s="270"/>
      <c r="N80" s="94"/>
      <c r="O80" s="159"/>
      <c r="P80" s="112"/>
      <c r="R80" s="133"/>
      <c r="S80" s="32"/>
      <c r="T80" s="32"/>
      <c r="U80" s="77" t="s">
        <v>132</v>
      </c>
      <c r="V80" s="77"/>
      <c r="W80" s="77"/>
    </row>
    <row r="81" spans="1:23" s="72" customFormat="1" ht="18.75" customHeight="1" thickBot="1">
      <c r="B81" s="99"/>
      <c r="C81" s="450"/>
      <c r="D81" s="451"/>
      <c r="E81" s="451"/>
      <c r="F81" s="451"/>
      <c r="G81" s="451"/>
      <c r="H81" s="451"/>
      <c r="I81" s="451"/>
      <c r="J81" s="451"/>
      <c r="K81" s="451"/>
      <c r="L81" s="452"/>
      <c r="M81" s="270"/>
      <c r="N81" s="94"/>
      <c r="O81" s="159"/>
      <c r="P81" s="112"/>
      <c r="R81" s="133"/>
      <c r="S81" s="32"/>
      <c r="T81" s="32"/>
      <c r="U81" s="77" t="s">
        <v>236</v>
      </c>
      <c r="V81" s="77" t="s">
        <v>274</v>
      </c>
      <c r="W81" s="77"/>
    </row>
    <row r="82" spans="1:23" s="72" customFormat="1" ht="18.75" customHeight="1">
      <c r="B82" s="99"/>
      <c r="C82" s="135"/>
      <c r="D82" s="135"/>
      <c r="E82" s="135"/>
      <c r="F82" s="135"/>
      <c r="G82" s="135"/>
      <c r="H82" s="135"/>
      <c r="I82" s="135"/>
      <c r="J82" s="135"/>
      <c r="K82" s="135"/>
      <c r="L82" s="135"/>
      <c r="M82" s="270"/>
      <c r="N82" s="94"/>
      <c r="O82" s="159"/>
      <c r="P82" s="112"/>
      <c r="R82" s="133"/>
      <c r="S82" s="32"/>
      <c r="T82" s="32"/>
      <c r="U82" s="77"/>
      <c r="V82" s="77"/>
      <c r="W82" s="77"/>
    </row>
    <row r="83" spans="1:23" s="72" customFormat="1" ht="18.75" customHeight="1" thickBot="1">
      <c r="A83" s="143"/>
      <c r="B83" s="18" t="s">
        <v>301</v>
      </c>
      <c r="C83" s="96" t="s">
        <v>245</v>
      </c>
      <c r="D83" s="96"/>
      <c r="E83" s="96"/>
      <c r="F83" s="96"/>
      <c r="G83" s="96"/>
      <c r="H83" s="96"/>
      <c r="I83" s="93"/>
      <c r="J83" s="93"/>
      <c r="M83" s="270"/>
      <c r="N83" s="94"/>
      <c r="O83" s="159"/>
      <c r="P83" s="112"/>
      <c r="R83" s="133"/>
      <c r="S83" s="32"/>
      <c r="T83" s="32"/>
      <c r="U83" s="77"/>
      <c r="V83" s="77"/>
      <c r="W83" s="77"/>
    </row>
    <row r="84" spans="1:23" s="72" customFormat="1" ht="18.75" customHeight="1" thickBot="1">
      <c r="C84" s="245"/>
      <c r="D84" s="97" t="s">
        <v>7</v>
      </c>
      <c r="E84" s="385" t="s">
        <v>99</v>
      </c>
      <c r="M84" s="270"/>
      <c r="N84" s="94"/>
      <c r="O84" s="159"/>
      <c r="P84" s="112"/>
      <c r="R84" s="133"/>
      <c r="S84" s="32"/>
      <c r="T84" s="32"/>
      <c r="U84" s="77" t="s">
        <v>271</v>
      </c>
      <c r="V84" s="77"/>
      <c r="W84" s="77"/>
    </row>
    <row r="85" spans="1:23" s="72" customFormat="1" ht="18.75" customHeight="1">
      <c r="B85" s="74"/>
      <c r="C85" s="85"/>
      <c r="M85" s="270"/>
      <c r="N85" s="94"/>
      <c r="O85" s="159"/>
      <c r="P85" s="112"/>
      <c r="R85" s="133"/>
      <c r="S85" s="32"/>
      <c r="T85" s="32"/>
      <c r="U85" s="77"/>
      <c r="V85" s="77"/>
      <c r="W85" s="77"/>
    </row>
    <row r="86" spans="1:23" s="72" customFormat="1" ht="18.75" customHeight="1">
      <c r="B86" s="73" t="s">
        <v>487</v>
      </c>
      <c r="C86" s="44"/>
      <c r="D86" s="55"/>
      <c r="E86" s="55"/>
      <c r="F86" s="55"/>
      <c r="G86" s="55"/>
      <c r="H86" s="385" t="s">
        <v>352</v>
      </c>
      <c r="J86" s="37" t="str">
        <f>IF(Q88&gt;1,"1つだけ選択してください！","")</f>
        <v/>
      </c>
      <c r="K86" s="55"/>
      <c r="L86" s="55"/>
      <c r="M86" s="270"/>
      <c r="O86" s="159" t="s">
        <v>629</v>
      </c>
      <c r="P86" s="112"/>
      <c r="R86" s="133"/>
      <c r="S86" s="32"/>
      <c r="T86" s="32"/>
      <c r="U86" s="77"/>
      <c r="V86" s="77"/>
      <c r="W86" s="77"/>
    </row>
    <row r="87" spans="1:23" s="72" customFormat="1" ht="18.75" customHeight="1">
      <c r="B87" s="91"/>
      <c r="C87" s="140" t="s">
        <v>189</v>
      </c>
      <c r="D87" s="73" t="s">
        <v>102</v>
      </c>
      <c r="G87" s="140" t="s">
        <v>189</v>
      </c>
      <c r="H87" s="72" t="s">
        <v>101</v>
      </c>
      <c r="J87" s="55"/>
      <c r="K87" s="55"/>
      <c r="L87" s="55"/>
      <c r="M87" s="270"/>
      <c r="N87" s="94"/>
      <c r="O87" s="159"/>
      <c r="P87" s="112" t="s">
        <v>336</v>
      </c>
      <c r="Q87" s="72" t="b">
        <f>COUNTIF(C87:G89,"□")&lt;&gt;5</f>
        <v>0</v>
      </c>
      <c r="R87" s="133"/>
      <c r="S87" s="32"/>
      <c r="T87" s="32"/>
      <c r="U87" s="77" t="s">
        <v>237</v>
      </c>
      <c r="V87" s="77" t="s">
        <v>272</v>
      </c>
      <c r="W87" s="77"/>
    </row>
    <row r="88" spans="1:23" s="72" customFormat="1" ht="18.75" customHeight="1">
      <c r="C88" s="140" t="s">
        <v>189</v>
      </c>
      <c r="D88" s="72" t="s">
        <v>100</v>
      </c>
      <c r="G88" s="140" t="s">
        <v>189</v>
      </c>
      <c r="H88" s="73" t="s">
        <v>103</v>
      </c>
      <c r="J88" s="55"/>
      <c r="K88" s="55"/>
      <c r="L88" s="55"/>
      <c r="M88" s="270"/>
      <c r="N88" s="94"/>
      <c r="O88" s="159"/>
      <c r="P88" s="112" t="s">
        <v>360</v>
      </c>
      <c r="Q88" s="72">
        <f>COUNTIF(C87:C89,"☑")+COUNTIF(G87:G88,"☑")</f>
        <v>0</v>
      </c>
      <c r="R88" s="133"/>
      <c r="S88" s="32"/>
      <c r="T88" s="32"/>
      <c r="U88" s="77" t="s">
        <v>238</v>
      </c>
      <c r="V88" s="77" t="s">
        <v>269</v>
      </c>
      <c r="W88" s="77"/>
    </row>
    <row r="89" spans="1:23" s="72" customFormat="1" ht="18.75" customHeight="1">
      <c r="B89" s="100"/>
      <c r="C89" s="140" t="s">
        <v>189</v>
      </c>
      <c r="D89" s="72" t="s">
        <v>84</v>
      </c>
      <c r="M89" s="270"/>
      <c r="N89" s="94"/>
      <c r="O89" s="159"/>
      <c r="P89" s="112"/>
      <c r="R89" s="133"/>
      <c r="S89" s="32"/>
      <c r="T89" s="32"/>
      <c r="U89" s="77" t="s">
        <v>133</v>
      </c>
      <c r="V89" s="77"/>
      <c r="W89" s="77"/>
    </row>
    <row r="90" spans="1:23" s="72" customFormat="1" ht="18.75" customHeight="1" thickBot="1">
      <c r="C90" s="73" t="s">
        <v>203</v>
      </c>
      <c r="K90" s="66" t="s">
        <v>198</v>
      </c>
      <c r="M90" s="270"/>
      <c r="N90" s="94"/>
      <c r="O90" s="159"/>
      <c r="P90" s="112"/>
      <c r="R90" s="133"/>
      <c r="S90" s="32"/>
      <c r="T90" s="32"/>
      <c r="U90" s="77"/>
      <c r="V90" s="77"/>
      <c r="W90" s="77"/>
    </row>
    <row r="91" spans="1:23" s="72" customFormat="1" ht="18.75" customHeight="1">
      <c r="B91" s="89"/>
      <c r="C91" s="444"/>
      <c r="D91" s="445"/>
      <c r="E91" s="445"/>
      <c r="F91" s="445"/>
      <c r="G91" s="445"/>
      <c r="H91" s="445"/>
      <c r="I91" s="445"/>
      <c r="J91" s="445"/>
      <c r="K91" s="445"/>
      <c r="L91" s="446"/>
      <c r="M91" s="270" t="str">
        <f>IF(LEN(C91)&gt;0, LEN(C91), "")</f>
        <v/>
      </c>
      <c r="O91" s="159" t="s">
        <v>629</v>
      </c>
      <c r="P91" s="112"/>
      <c r="R91" s="133"/>
      <c r="S91" s="32"/>
      <c r="T91" s="32"/>
      <c r="U91" s="77" t="s">
        <v>134</v>
      </c>
      <c r="V91" s="77"/>
      <c r="W91" s="77"/>
    </row>
    <row r="92" spans="1:23" s="72" customFormat="1" ht="18.75" customHeight="1">
      <c r="B92" s="89"/>
      <c r="C92" s="447"/>
      <c r="D92" s="448"/>
      <c r="E92" s="448"/>
      <c r="F92" s="448"/>
      <c r="G92" s="448"/>
      <c r="H92" s="448"/>
      <c r="I92" s="448"/>
      <c r="J92" s="448"/>
      <c r="K92" s="448"/>
      <c r="L92" s="449"/>
      <c r="M92" s="270"/>
      <c r="N92" s="94"/>
      <c r="O92" s="159"/>
      <c r="P92" s="112"/>
      <c r="R92" s="133"/>
      <c r="S92" s="32"/>
      <c r="T92" s="32"/>
      <c r="U92" s="77" t="s">
        <v>135</v>
      </c>
      <c r="V92" s="77"/>
      <c r="W92" s="77"/>
    </row>
    <row r="93" spans="1:23" s="72" customFormat="1" ht="18.75" customHeight="1" thickBot="1">
      <c r="B93" s="89"/>
      <c r="C93" s="450"/>
      <c r="D93" s="451"/>
      <c r="E93" s="451"/>
      <c r="F93" s="451"/>
      <c r="G93" s="451"/>
      <c r="H93" s="451"/>
      <c r="I93" s="451"/>
      <c r="J93" s="451"/>
      <c r="K93" s="451"/>
      <c r="L93" s="452"/>
      <c r="M93" s="270"/>
      <c r="N93" s="94"/>
      <c r="O93" s="159"/>
      <c r="P93" s="112"/>
      <c r="R93" s="133"/>
      <c r="S93" s="32"/>
      <c r="T93" s="32"/>
      <c r="U93" s="77" t="s">
        <v>239</v>
      </c>
      <c r="V93" s="77" t="s">
        <v>273</v>
      </c>
      <c r="W93" s="77"/>
    </row>
    <row r="94" spans="1:23" s="72" customFormat="1" ht="18.75" customHeight="1">
      <c r="B94" s="73"/>
      <c r="C94" s="85"/>
      <c r="M94" s="270"/>
      <c r="N94" s="94"/>
      <c r="O94" s="159"/>
      <c r="P94" s="112"/>
      <c r="R94" s="133"/>
      <c r="S94" s="32"/>
      <c r="T94" s="32"/>
      <c r="U94" s="77"/>
      <c r="V94" s="77"/>
      <c r="W94" s="77"/>
    </row>
    <row r="95" spans="1:23" s="72" customFormat="1" ht="18.75" customHeight="1">
      <c r="B95" s="91"/>
      <c r="C95" s="85"/>
      <c r="M95" s="270"/>
      <c r="N95" s="94"/>
      <c r="O95" s="159"/>
      <c r="P95" s="112"/>
      <c r="R95" s="133"/>
      <c r="S95" s="32"/>
      <c r="T95" s="32"/>
      <c r="U95" s="77"/>
      <c r="V95" s="77"/>
      <c r="W95" s="77"/>
    </row>
    <row r="96" spans="1:23" s="72" customFormat="1" ht="18.75" customHeight="1">
      <c r="B96" s="91"/>
      <c r="C96" s="85"/>
      <c r="M96" s="270"/>
      <c r="N96" s="94"/>
      <c r="O96" s="159"/>
      <c r="P96" s="112"/>
      <c r="R96" s="133"/>
      <c r="S96" s="32"/>
      <c r="T96" s="32"/>
      <c r="U96" s="77"/>
      <c r="V96" s="77"/>
      <c r="W96" s="77"/>
    </row>
    <row r="97" spans="2:23" s="72" customFormat="1" ht="18.75" customHeight="1">
      <c r="B97" s="101"/>
      <c r="C97" s="103"/>
      <c r="D97" s="104"/>
      <c r="E97" s="104"/>
      <c r="F97" s="104"/>
      <c r="G97" s="104"/>
      <c r="H97" s="104"/>
      <c r="I97" s="55"/>
      <c r="J97" s="55"/>
      <c r="K97" s="55"/>
      <c r="L97" s="55"/>
      <c r="M97" s="270"/>
      <c r="N97" s="94"/>
      <c r="O97" s="159"/>
      <c r="P97" s="112"/>
      <c r="R97" s="133"/>
      <c r="S97" s="32"/>
      <c r="T97" s="32"/>
      <c r="U97" s="77"/>
      <c r="V97" s="77"/>
      <c r="W97" s="77"/>
    </row>
    <row r="98" spans="2:23" s="58" customFormat="1" ht="18.75" customHeight="1">
      <c r="B98" s="59"/>
      <c r="C98" s="102"/>
      <c r="D98" s="43"/>
      <c r="E98" s="43"/>
      <c r="F98" s="43"/>
      <c r="G98" s="43"/>
      <c r="H98" s="43"/>
      <c r="I98" s="43"/>
      <c r="J98" s="43"/>
      <c r="K98" s="43"/>
      <c r="L98" s="43"/>
      <c r="M98" s="268"/>
      <c r="N98" s="66"/>
      <c r="O98" s="250"/>
      <c r="P98" s="110"/>
      <c r="R98" s="131"/>
      <c r="S98" s="29"/>
      <c r="T98" s="29"/>
      <c r="U98" s="64"/>
      <c r="V98" s="64"/>
      <c r="W98" s="64"/>
    </row>
    <row r="99" spans="2:23" s="58" customFormat="1" ht="18.75" customHeight="1">
      <c r="B99" s="59"/>
      <c r="C99" s="102"/>
      <c r="D99" s="43"/>
      <c r="E99" s="43"/>
      <c r="F99" s="43"/>
      <c r="G99" s="43"/>
      <c r="H99" s="43"/>
      <c r="I99" s="43"/>
      <c r="J99" s="43"/>
      <c r="K99" s="43"/>
      <c r="L99" s="43"/>
      <c r="M99" s="268"/>
      <c r="N99" s="66"/>
      <c r="O99" s="250"/>
      <c r="P99" s="110"/>
      <c r="R99" s="131"/>
      <c r="S99" s="29"/>
      <c r="T99" s="29"/>
      <c r="U99" s="64"/>
      <c r="V99" s="64"/>
      <c r="W99" s="64"/>
    </row>
    <row r="100" spans="2:23" s="58" customFormat="1" ht="18.75" customHeight="1">
      <c r="B100" s="59"/>
      <c r="C100" s="82"/>
      <c r="M100" s="268"/>
      <c r="N100" s="66"/>
      <c r="O100" s="250"/>
      <c r="P100" s="110"/>
      <c r="R100" s="131"/>
      <c r="S100" s="29"/>
      <c r="T100" s="29"/>
      <c r="U100" s="64"/>
      <c r="V100" s="64"/>
      <c r="W100" s="64"/>
    </row>
    <row r="101" spans="2:23" s="58" customFormat="1" ht="18.75" customHeight="1">
      <c r="B101" s="59"/>
      <c r="C101" s="82"/>
      <c r="M101" s="268"/>
      <c r="N101" s="66"/>
      <c r="O101" s="250"/>
      <c r="P101" s="110"/>
      <c r="R101" s="131"/>
      <c r="S101" s="29"/>
      <c r="T101" s="29"/>
      <c r="U101" s="64"/>
      <c r="V101" s="64"/>
      <c r="W101" s="64"/>
    </row>
    <row r="102" spans="2:23" s="58" customFormat="1" ht="18.75" customHeight="1">
      <c r="B102" s="59"/>
      <c r="C102" s="102"/>
      <c r="D102" s="43"/>
      <c r="E102" s="43"/>
      <c r="F102" s="43"/>
      <c r="G102" s="43"/>
      <c r="H102" s="43"/>
      <c r="I102" s="43"/>
      <c r="J102" s="43"/>
      <c r="K102" s="43"/>
      <c r="L102" s="43"/>
      <c r="M102" s="268"/>
      <c r="N102" s="66"/>
      <c r="O102" s="250"/>
      <c r="P102" s="110"/>
      <c r="R102" s="131"/>
      <c r="S102" s="29"/>
      <c r="T102" s="29"/>
      <c r="U102" s="64"/>
      <c r="V102" s="64"/>
      <c r="W102" s="64"/>
    </row>
    <row r="103" spans="2:23" s="58" customFormat="1" ht="18.75" customHeight="1">
      <c r="B103" s="59"/>
      <c r="C103" s="102"/>
      <c r="D103" s="43"/>
      <c r="E103" s="43"/>
      <c r="F103" s="43"/>
      <c r="G103" s="43"/>
      <c r="H103" s="43"/>
      <c r="I103" s="43"/>
      <c r="J103" s="43"/>
      <c r="K103" s="43"/>
      <c r="L103" s="43"/>
      <c r="M103" s="268"/>
      <c r="N103" s="66"/>
      <c r="O103" s="250"/>
      <c r="P103" s="110"/>
      <c r="R103" s="131"/>
      <c r="S103" s="29"/>
      <c r="T103" s="29"/>
      <c r="U103" s="64"/>
      <c r="V103" s="64"/>
      <c r="W103" s="64"/>
    </row>
    <row r="104" spans="2:23" s="58" customFormat="1" ht="18.75" customHeight="1">
      <c r="B104" s="59"/>
      <c r="C104" s="102"/>
      <c r="D104" s="43"/>
      <c r="E104" s="43"/>
      <c r="F104" s="43"/>
      <c r="G104" s="43"/>
      <c r="H104" s="43"/>
      <c r="I104" s="43"/>
      <c r="J104" s="43"/>
      <c r="K104" s="43"/>
      <c r="L104" s="43"/>
      <c r="M104" s="268"/>
      <c r="N104" s="66"/>
      <c r="O104" s="250"/>
      <c r="P104" s="110"/>
      <c r="R104" s="131"/>
      <c r="S104" s="29"/>
      <c r="T104" s="29"/>
      <c r="U104" s="64"/>
      <c r="V104" s="64"/>
      <c r="W104" s="64"/>
    </row>
    <row r="105" spans="2:23" s="58" customFormat="1" ht="18.75" customHeight="1">
      <c r="B105" s="59"/>
      <c r="C105" s="102"/>
      <c r="D105" s="43"/>
      <c r="E105" s="43"/>
      <c r="F105" s="43"/>
      <c r="G105" s="43"/>
      <c r="H105" s="43"/>
      <c r="I105" s="43"/>
      <c r="J105" s="43"/>
      <c r="K105" s="43"/>
      <c r="L105" s="43"/>
      <c r="M105" s="268"/>
      <c r="N105" s="66"/>
      <c r="O105" s="250"/>
      <c r="P105" s="110"/>
      <c r="R105" s="131"/>
      <c r="S105" s="29"/>
      <c r="T105" s="29"/>
      <c r="U105" s="64"/>
      <c r="V105" s="64"/>
      <c r="W105" s="64"/>
    </row>
    <row r="106" spans="2:23" s="58" customFormat="1" ht="18.75" customHeight="1">
      <c r="B106" s="59"/>
      <c r="C106" s="102"/>
      <c r="D106" s="43"/>
      <c r="E106" s="43"/>
      <c r="F106" s="43"/>
      <c r="G106" s="43"/>
      <c r="H106" s="43"/>
      <c r="I106" s="43"/>
      <c r="J106" s="43"/>
      <c r="K106" s="43"/>
      <c r="L106" s="43"/>
      <c r="M106" s="268"/>
      <c r="N106" s="66"/>
      <c r="O106" s="250"/>
      <c r="P106" s="110"/>
      <c r="R106" s="131"/>
      <c r="S106" s="29"/>
      <c r="T106" s="29"/>
      <c r="U106" s="64"/>
      <c r="V106" s="64"/>
      <c r="W106" s="64"/>
    </row>
    <row r="107" spans="2:23" s="58" customFormat="1" ht="18.75" customHeight="1">
      <c r="B107" s="59"/>
      <c r="C107" s="82"/>
      <c r="M107" s="268"/>
      <c r="N107" s="66"/>
      <c r="O107" s="250"/>
      <c r="P107" s="110"/>
      <c r="R107" s="131"/>
      <c r="S107" s="29"/>
      <c r="T107" s="29"/>
      <c r="U107" s="64"/>
      <c r="V107" s="64"/>
      <c r="W107" s="64"/>
    </row>
    <row r="108" spans="2:23" s="58" customFormat="1" ht="18.75" customHeight="1">
      <c r="B108" s="59"/>
      <c r="C108" s="82"/>
      <c r="M108" s="268"/>
      <c r="N108" s="66"/>
      <c r="O108" s="250"/>
      <c r="P108" s="110"/>
      <c r="R108" s="131"/>
      <c r="S108" s="29"/>
      <c r="T108" s="29"/>
      <c r="U108" s="64"/>
      <c r="V108" s="64"/>
      <c r="W108" s="64"/>
    </row>
    <row r="109" spans="2:23" s="58" customFormat="1" ht="18.75" customHeight="1">
      <c r="B109" s="59"/>
      <c r="C109" s="82"/>
      <c r="M109" s="268"/>
      <c r="N109" s="66"/>
      <c r="O109" s="250"/>
      <c r="P109" s="110"/>
      <c r="R109" s="131"/>
      <c r="S109" s="29"/>
      <c r="T109" s="29"/>
      <c r="U109" s="64"/>
      <c r="V109" s="64"/>
      <c r="W109" s="64"/>
    </row>
    <row r="110" spans="2:23" s="58" customFormat="1" ht="18.75" customHeight="1">
      <c r="B110" s="59"/>
      <c r="C110" s="102"/>
      <c r="D110" s="43"/>
      <c r="E110" s="43"/>
      <c r="F110" s="43"/>
      <c r="G110" s="43"/>
      <c r="H110" s="43"/>
      <c r="I110" s="43"/>
      <c r="J110" s="43"/>
      <c r="K110" s="43"/>
      <c r="L110" s="43"/>
      <c r="M110" s="268"/>
      <c r="N110" s="66"/>
      <c r="O110" s="250"/>
      <c r="P110" s="110"/>
      <c r="R110" s="131"/>
      <c r="S110" s="29"/>
      <c r="T110" s="29"/>
      <c r="U110" s="64"/>
      <c r="V110" s="64"/>
      <c r="W110" s="64"/>
    </row>
    <row r="111" spans="2:23" s="58" customFormat="1" ht="18.75" customHeight="1">
      <c r="B111" s="59"/>
      <c r="C111" s="102"/>
      <c r="D111" s="43"/>
      <c r="E111" s="43"/>
      <c r="F111" s="43"/>
      <c r="G111" s="43"/>
      <c r="H111" s="43"/>
      <c r="I111" s="43"/>
      <c r="J111" s="43"/>
      <c r="K111" s="43"/>
      <c r="L111" s="43"/>
      <c r="M111" s="268"/>
      <c r="N111" s="66"/>
      <c r="O111" s="250"/>
      <c r="P111" s="110"/>
      <c r="R111" s="131"/>
      <c r="S111" s="29"/>
      <c r="T111" s="29"/>
      <c r="U111" s="64"/>
      <c r="V111" s="64"/>
      <c r="W111" s="64"/>
    </row>
    <row r="112" spans="2:23" s="58" customFormat="1" ht="18.75" customHeight="1">
      <c r="B112" s="59"/>
      <c r="C112" s="102"/>
      <c r="D112" s="43"/>
      <c r="E112" s="43"/>
      <c r="F112" s="43"/>
      <c r="G112" s="43"/>
      <c r="H112" s="43"/>
      <c r="I112" s="43"/>
      <c r="J112" s="43"/>
      <c r="K112" s="43"/>
      <c r="L112" s="43"/>
      <c r="M112" s="268"/>
      <c r="N112" s="66"/>
      <c r="O112" s="250"/>
      <c r="P112" s="110"/>
      <c r="R112" s="131"/>
      <c r="S112" s="29"/>
      <c r="T112" s="29"/>
      <c r="U112" s="64"/>
      <c r="V112" s="64"/>
      <c r="W112" s="64"/>
    </row>
    <row r="113" spans="2:23" s="58" customFormat="1" ht="18.75" customHeight="1">
      <c r="B113" s="59"/>
      <c r="C113" s="102"/>
      <c r="D113" s="43"/>
      <c r="E113" s="43"/>
      <c r="F113" s="43"/>
      <c r="G113" s="43"/>
      <c r="H113" s="43"/>
      <c r="I113" s="43"/>
      <c r="J113" s="43"/>
      <c r="K113" s="43"/>
      <c r="L113" s="43"/>
      <c r="M113" s="268"/>
      <c r="N113" s="66"/>
      <c r="O113" s="250"/>
      <c r="P113" s="110"/>
      <c r="R113" s="131"/>
      <c r="S113" s="29"/>
      <c r="T113" s="29"/>
      <c r="U113" s="64"/>
      <c r="V113" s="64"/>
      <c r="W113" s="64"/>
    </row>
    <row r="114" spans="2:23" s="58" customFormat="1" ht="18.75" customHeight="1">
      <c r="B114" s="59"/>
      <c r="C114" s="102"/>
      <c r="D114" s="43"/>
      <c r="E114" s="43"/>
      <c r="F114" s="43"/>
      <c r="G114" s="43"/>
      <c r="H114" s="43"/>
      <c r="I114" s="43"/>
      <c r="J114" s="43"/>
      <c r="K114" s="43"/>
      <c r="L114" s="43"/>
      <c r="M114" s="268"/>
      <c r="N114" s="66"/>
      <c r="O114" s="250"/>
      <c r="P114" s="110"/>
      <c r="R114" s="131"/>
      <c r="S114" s="29"/>
      <c r="T114" s="29"/>
      <c r="U114" s="64"/>
      <c r="V114" s="64"/>
      <c r="W114" s="64"/>
    </row>
    <row r="115" spans="2:23" s="58" customFormat="1" ht="18.75" customHeight="1">
      <c r="B115" s="59"/>
      <c r="C115" s="82"/>
      <c r="M115" s="268"/>
      <c r="N115" s="66"/>
      <c r="O115" s="250"/>
      <c r="P115" s="110"/>
      <c r="R115" s="131"/>
      <c r="S115" s="29"/>
      <c r="T115" s="29"/>
      <c r="U115" s="64"/>
      <c r="V115" s="64"/>
      <c r="W115" s="64"/>
    </row>
    <row r="116" spans="2:23" s="58" customFormat="1" ht="18.75" customHeight="1">
      <c r="B116" s="59"/>
      <c r="C116" s="82"/>
      <c r="M116" s="268"/>
      <c r="N116" s="66"/>
      <c r="O116" s="250"/>
      <c r="P116" s="110"/>
      <c r="R116" s="131"/>
      <c r="S116" s="29"/>
      <c r="T116" s="29"/>
      <c r="U116" s="64"/>
      <c r="V116" s="64"/>
      <c r="W116" s="64"/>
    </row>
    <row r="117" spans="2:23" s="58" customFormat="1" ht="18.75" customHeight="1">
      <c r="B117" s="59"/>
      <c r="C117" s="82"/>
      <c r="M117" s="268"/>
      <c r="N117" s="66"/>
      <c r="O117" s="250"/>
      <c r="P117" s="110"/>
      <c r="R117" s="131"/>
      <c r="S117" s="29"/>
      <c r="T117" s="29"/>
      <c r="U117" s="64"/>
      <c r="V117" s="64"/>
      <c r="W117" s="64"/>
    </row>
    <row r="118" spans="2:23" s="58" customFormat="1" ht="18.75" customHeight="1">
      <c r="B118" s="59"/>
      <c r="C118" s="82"/>
      <c r="M118" s="268"/>
      <c r="N118" s="66"/>
      <c r="O118" s="250"/>
      <c r="P118" s="110"/>
      <c r="R118" s="131"/>
      <c r="S118" s="29"/>
      <c r="T118" s="29"/>
      <c r="U118" s="64"/>
      <c r="V118" s="64"/>
      <c r="W118" s="64"/>
    </row>
    <row r="119" spans="2:23" s="58" customFormat="1" ht="18.75" customHeight="1">
      <c r="B119" s="59"/>
      <c r="C119" s="82"/>
      <c r="M119" s="268"/>
      <c r="N119" s="66"/>
      <c r="O119" s="250"/>
      <c r="P119" s="110"/>
      <c r="R119" s="131"/>
      <c r="S119" s="29"/>
      <c r="T119" s="29"/>
      <c r="U119" s="64"/>
      <c r="V119" s="64"/>
      <c r="W119" s="64"/>
    </row>
    <row r="120" spans="2:23" s="58" customFormat="1" ht="18.75" customHeight="1">
      <c r="B120" s="59"/>
      <c r="C120" s="82"/>
      <c r="M120" s="268"/>
      <c r="N120" s="66"/>
      <c r="O120" s="250"/>
      <c r="P120" s="110"/>
      <c r="R120" s="131"/>
      <c r="S120" s="29"/>
      <c r="T120" s="29"/>
      <c r="U120" s="64"/>
      <c r="V120" s="64"/>
      <c r="W120" s="64"/>
    </row>
    <row r="121" spans="2:23" s="58" customFormat="1" ht="18.75" customHeight="1">
      <c r="B121" s="59"/>
      <c r="C121" s="82"/>
      <c r="M121" s="268"/>
      <c r="N121" s="66"/>
      <c r="O121" s="250"/>
      <c r="P121" s="110"/>
      <c r="R121" s="131"/>
      <c r="S121" s="29"/>
      <c r="T121" s="29"/>
      <c r="U121" s="64"/>
      <c r="V121" s="64"/>
      <c r="W121" s="64"/>
    </row>
    <row r="122" spans="2:23" s="58" customFormat="1" ht="18.75" customHeight="1">
      <c r="B122" s="59"/>
      <c r="C122" s="82"/>
      <c r="M122" s="268"/>
      <c r="N122" s="66"/>
      <c r="O122" s="250"/>
      <c r="P122" s="110"/>
      <c r="R122" s="131"/>
      <c r="S122" s="29"/>
      <c r="T122" s="29"/>
      <c r="U122" s="64"/>
      <c r="V122" s="64"/>
      <c r="W122" s="64"/>
    </row>
    <row r="123" spans="2:23" s="58" customFormat="1" ht="18.75" customHeight="1">
      <c r="B123" s="59"/>
      <c r="C123" s="82"/>
      <c r="M123" s="268"/>
      <c r="N123" s="66"/>
      <c r="O123" s="250"/>
      <c r="P123" s="110"/>
      <c r="R123" s="131"/>
      <c r="S123" s="29"/>
      <c r="T123" s="29"/>
      <c r="U123" s="64"/>
      <c r="V123" s="64"/>
      <c r="W123" s="64"/>
    </row>
    <row r="124" spans="2:23" s="58" customFormat="1" ht="18.75" customHeight="1">
      <c r="B124" s="59"/>
      <c r="C124" s="82"/>
      <c r="M124" s="268"/>
      <c r="N124" s="66"/>
      <c r="O124" s="250"/>
      <c r="P124" s="110"/>
      <c r="R124" s="131"/>
      <c r="S124" s="29"/>
      <c r="T124" s="29"/>
      <c r="U124" s="64"/>
      <c r="V124" s="64"/>
      <c r="W124" s="64"/>
    </row>
    <row r="125" spans="2:23" s="58" customFormat="1" ht="18.75" customHeight="1">
      <c r="B125" s="59"/>
      <c r="C125" s="82"/>
      <c r="M125" s="268"/>
      <c r="N125" s="66"/>
      <c r="O125" s="250"/>
      <c r="P125" s="110"/>
      <c r="R125" s="131"/>
      <c r="S125" s="29"/>
      <c r="T125" s="29"/>
      <c r="U125" s="64"/>
      <c r="V125" s="64"/>
      <c r="W125" s="64"/>
    </row>
    <row r="126" spans="2:23" s="58" customFormat="1" ht="18.75" customHeight="1">
      <c r="B126" s="59"/>
      <c r="C126" s="82"/>
      <c r="M126" s="268"/>
      <c r="N126" s="66"/>
      <c r="O126" s="250"/>
      <c r="P126" s="110"/>
      <c r="R126" s="131"/>
      <c r="S126" s="29"/>
      <c r="T126" s="29"/>
      <c r="U126" s="64"/>
      <c r="V126" s="64"/>
      <c r="W126" s="64"/>
    </row>
    <row r="127" spans="2:23" s="58" customFormat="1" ht="18.75" customHeight="1">
      <c r="B127" s="59"/>
      <c r="C127" s="82"/>
      <c r="M127" s="268"/>
      <c r="N127" s="66"/>
      <c r="O127" s="250"/>
      <c r="P127" s="110"/>
      <c r="R127" s="131"/>
      <c r="S127" s="29"/>
      <c r="T127" s="29"/>
      <c r="U127" s="64"/>
      <c r="V127" s="64"/>
      <c r="W127" s="64"/>
    </row>
    <row r="128" spans="2:23" s="58" customFormat="1" ht="18.75" customHeight="1">
      <c r="B128" s="59"/>
      <c r="C128" s="82"/>
      <c r="M128" s="268"/>
      <c r="N128" s="66"/>
      <c r="O128" s="250"/>
      <c r="P128" s="110"/>
      <c r="R128" s="131"/>
      <c r="S128" s="29"/>
      <c r="T128" s="29"/>
      <c r="U128" s="64"/>
      <c r="V128" s="64"/>
      <c r="W128" s="64"/>
    </row>
    <row r="129" spans="2:23" s="58" customFormat="1" ht="18.75" customHeight="1">
      <c r="B129" s="59"/>
      <c r="C129" s="82"/>
      <c r="M129" s="268"/>
      <c r="N129" s="66"/>
      <c r="O129" s="250"/>
      <c r="P129" s="110"/>
      <c r="R129" s="131"/>
      <c r="S129" s="29"/>
      <c r="T129" s="29"/>
      <c r="U129" s="64"/>
      <c r="V129" s="64"/>
      <c r="W129" s="64"/>
    </row>
    <row r="130" spans="2:23" s="58" customFormat="1" ht="18.75" customHeight="1">
      <c r="B130" s="59"/>
      <c r="C130" s="82"/>
      <c r="M130" s="268"/>
      <c r="N130" s="66"/>
      <c r="O130" s="250"/>
      <c r="P130" s="110"/>
      <c r="R130" s="131"/>
      <c r="S130" s="29"/>
      <c r="T130" s="29"/>
      <c r="U130" s="64"/>
      <c r="V130" s="64"/>
      <c r="W130" s="64"/>
    </row>
    <row r="131" spans="2:23" s="58" customFormat="1" ht="18.75" customHeight="1">
      <c r="B131" s="59"/>
      <c r="C131" s="82"/>
      <c r="M131" s="268"/>
      <c r="N131" s="66"/>
      <c r="O131" s="250"/>
      <c r="P131" s="110"/>
      <c r="R131" s="131"/>
      <c r="S131" s="29"/>
      <c r="T131" s="29"/>
      <c r="U131" s="64"/>
      <c r="V131" s="64"/>
      <c r="W131" s="64"/>
    </row>
    <row r="132" spans="2:23" s="58" customFormat="1" ht="18.75" customHeight="1">
      <c r="B132" s="59"/>
      <c r="C132" s="82"/>
      <c r="M132" s="268"/>
      <c r="N132" s="66"/>
      <c r="O132" s="250"/>
      <c r="P132" s="110"/>
      <c r="R132" s="131"/>
      <c r="S132" s="29"/>
      <c r="T132" s="29"/>
      <c r="U132" s="64"/>
      <c r="V132" s="64"/>
      <c r="W132" s="64"/>
    </row>
    <row r="133" spans="2:23" s="58" customFormat="1" ht="18.75" customHeight="1">
      <c r="B133" s="59"/>
      <c r="C133" s="82"/>
      <c r="M133" s="268"/>
      <c r="N133" s="66"/>
      <c r="O133" s="250"/>
      <c r="P133" s="110"/>
      <c r="R133" s="131"/>
      <c r="S133" s="29"/>
      <c r="T133" s="29"/>
      <c r="U133" s="64"/>
      <c r="V133" s="64"/>
      <c r="W133" s="64"/>
    </row>
    <row r="134" spans="2:23" s="58" customFormat="1" ht="18.75" customHeight="1">
      <c r="B134" s="59"/>
      <c r="C134" s="82"/>
      <c r="M134" s="268"/>
      <c r="N134" s="66"/>
      <c r="O134" s="250"/>
      <c r="P134" s="110"/>
      <c r="R134" s="131"/>
      <c r="S134" s="29"/>
      <c r="T134" s="29"/>
      <c r="U134" s="64"/>
      <c r="V134" s="64"/>
      <c r="W134" s="64"/>
    </row>
    <row r="135" spans="2:23" s="58" customFormat="1" ht="18.75" customHeight="1">
      <c r="B135" s="59"/>
      <c r="C135" s="82"/>
      <c r="M135" s="268"/>
      <c r="N135" s="66"/>
      <c r="O135" s="250"/>
      <c r="P135" s="110"/>
      <c r="R135" s="131"/>
      <c r="S135" s="29"/>
      <c r="T135" s="29"/>
      <c r="U135" s="64"/>
      <c r="V135" s="64"/>
      <c r="W135" s="64"/>
    </row>
    <row r="136" spans="2:23" s="58" customFormat="1" ht="18.75" customHeight="1">
      <c r="B136" s="59"/>
      <c r="C136" s="82"/>
      <c r="M136" s="268"/>
      <c r="N136" s="66"/>
      <c r="O136" s="250"/>
      <c r="P136" s="110"/>
      <c r="R136" s="131"/>
      <c r="S136" s="29"/>
      <c r="T136" s="29"/>
      <c r="U136" s="64"/>
      <c r="V136" s="64"/>
      <c r="W136" s="64"/>
    </row>
    <row r="137" spans="2:23" s="58" customFormat="1" ht="18.75" customHeight="1">
      <c r="B137" s="59"/>
      <c r="C137" s="82"/>
      <c r="M137" s="268"/>
      <c r="N137" s="66"/>
      <c r="O137" s="250"/>
      <c r="P137" s="110"/>
      <c r="R137" s="131"/>
      <c r="S137" s="29"/>
      <c r="T137" s="29"/>
      <c r="U137" s="64"/>
      <c r="V137" s="64"/>
      <c r="W137" s="64"/>
    </row>
    <row r="138" spans="2:23" s="58" customFormat="1" ht="18.75" customHeight="1">
      <c r="B138" s="59"/>
      <c r="C138" s="82"/>
      <c r="M138" s="268"/>
      <c r="N138" s="66"/>
      <c r="O138" s="250"/>
      <c r="P138" s="110"/>
      <c r="R138" s="131"/>
      <c r="S138" s="29"/>
      <c r="T138" s="29"/>
      <c r="U138" s="64"/>
      <c r="V138" s="64"/>
      <c r="W138" s="64"/>
    </row>
    <row r="139" spans="2:23" s="58" customFormat="1" ht="18.75" customHeight="1">
      <c r="B139" s="59"/>
      <c r="C139" s="82"/>
      <c r="M139" s="268"/>
      <c r="N139" s="66"/>
      <c r="O139" s="250"/>
      <c r="P139" s="110"/>
      <c r="R139" s="131"/>
      <c r="S139" s="29"/>
      <c r="T139" s="29"/>
      <c r="U139" s="64"/>
      <c r="V139" s="64"/>
      <c r="W139" s="64"/>
    </row>
    <row r="140" spans="2:23" s="58" customFormat="1" ht="18.75" customHeight="1">
      <c r="B140" s="59"/>
      <c r="C140" s="82"/>
      <c r="M140" s="268"/>
      <c r="N140" s="66"/>
      <c r="O140" s="250"/>
      <c r="P140" s="110"/>
      <c r="R140" s="131"/>
      <c r="S140" s="29"/>
      <c r="T140" s="29"/>
      <c r="U140" s="64"/>
      <c r="V140" s="64"/>
      <c r="W140" s="64"/>
    </row>
    <row r="141" spans="2:23" s="58" customFormat="1" ht="18.75" customHeight="1">
      <c r="B141" s="59"/>
      <c r="C141" s="82"/>
      <c r="M141" s="268"/>
      <c r="N141" s="66"/>
      <c r="O141" s="250"/>
      <c r="P141" s="110"/>
      <c r="R141" s="131"/>
      <c r="S141" s="29"/>
      <c r="T141" s="29"/>
      <c r="U141" s="64"/>
      <c r="V141" s="64"/>
      <c r="W141" s="64"/>
    </row>
    <row r="142" spans="2:23" s="58" customFormat="1" ht="18.75" customHeight="1">
      <c r="B142" s="59"/>
      <c r="C142" s="82"/>
      <c r="M142" s="268"/>
      <c r="N142" s="66"/>
      <c r="O142" s="250"/>
      <c r="P142" s="110"/>
      <c r="R142" s="131"/>
      <c r="S142" s="29"/>
      <c r="T142" s="29"/>
      <c r="U142" s="64"/>
      <c r="V142" s="64"/>
      <c r="W142" s="64"/>
    </row>
    <row r="143" spans="2:23" s="58" customFormat="1" ht="18.75" customHeight="1">
      <c r="B143" s="59"/>
      <c r="C143" s="82"/>
      <c r="M143" s="268"/>
      <c r="N143" s="66"/>
      <c r="O143" s="250"/>
      <c r="P143" s="110"/>
      <c r="R143" s="131"/>
      <c r="S143" s="29"/>
      <c r="T143" s="29"/>
      <c r="U143" s="64"/>
      <c r="V143" s="64"/>
      <c r="W143" s="64"/>
    </row>
    <row r="144" spans="2:23" s="58" customFormat="1" ht="18.75" customHeight="1">
      <c r="B144" s="59"/>
      <c r="C144" s="82"/>
      <c r="M144" s="268"/>
      <c r="N144" s="66"/>
      <c r="O144" s="250"/>
      <c r="P144" s="110"/>
      <c r="R144" s="131"/>
      <c r="S144" s="29"/>
      <c r="T144" s="29"/>
      <c r="U144" s="64"/>
      <c r="V144" s="64"/>
      <c r="W144" s="64"/>
    </row>
    <row r="145" spans="2:23" s="58" customFormat="1" ht="18.75" customHeight="1">
      <c r="B145" s="59"/>
      <c r="C145" s="82"/>
      <c r="M145" s="268"/>
      <c r="N145" s="66"/>
      <c r="O145" s="250"/>
      <c r="P145" s="110"/>
      <c r="R145" s="131"/>
      <c r="S145" s="29"/>
      <c r="T145" s="29"/>
      <c r="U145" s="64"/>
      <c r="V145" s="64"/>
      <c r="W145" s="64"/>
    </row>
    <row r="146" spans="2:23" s="58" customFormat="1" ht="18.75" customHeight="1">
      <c r="B146" s="59"/>
      <c r="C146" s="82"/>
      <c r="M146" s="268"/>
      <c r="N146" s="66"/>
      <c r="O146" s="250"/>
      <c r="P146" s="110"/>
      <c r="R146" s="131"/>
      <c r="S146" s="29"/>
      <c r="T146" s="29"/>
      <c r="U146" s="64"/>
      <c r="V146" s="64"/>
      <c r="W146" s="64"/>
    </row>
    <row r="147" spans="2:23" s="58" customFormat="1" ht="18.75" customHeight="1">
      <c r="B147" s="59"/>
      <c r="C147" s="82"/>
      <c r="M147" s="268"/>
      <c r="N147" s="66"/>
      <c r="O147" s="250"/>
      <c r="P147" s="110"/>
      <c r="R147" s="131"/>
      <c r="S147" s="29"/>
      <c r="T147" s="29"/>
      <c r="U147" s="64"/>
      <c r="V147" s="64"/>
      <c r="W147" s="64"/>
    </row>
    <row r="148" spans="2:23" s="58" customFormat="1" ht="18.75" customHeight="1">
      <c r="B148" s="59"/>
      <c r="C148" s="82"/>
      <c r="M148" s="268"/>
      <c r="N148" s="66"/>
      <c r="O148" s="250"/>
      <c r="P148" s="110"/>
      <c r="R148" s="131"/>
      <c r="S148" s="29"/>
      <c r="T148" s="29"/>
      <c r="U148" s="64"/>
      <c r="V148" s="64"/>
      <c r="W148" s="64"/>
    </row>
    <row r="149" spans="2:23" s="58" customFormat="1" ht="18.75" customHeight="1">
      <c r="B149" s="59"/>
      <c r="C149" s="82"/>
      <c r="M149" s="268"/>
      <c r="N149" s="66"/>
      <c r="O149" s="250"/>
      <c r="P149" s="110"/>
      <c r="R149" s="131"/>
      <c r="S149" s="29"/>
      <c r="T149" s="29"/>
      <c r="U149" s="64"/>
      <c r="V149" s="64"/>
      <c r="W149" s="64"/>
    </row>
    <row r="150" spans="2:23" s="58" customFormat="1" ht="18.75" customHeight="1">
      <c r="B150" s="59"/>
      <c r="C150" s="82"/>
      <c r="M150" s="268"/>
      <c r="N150" s="66"/>
      <c r="O150" s="250"/>
      <c r="P150" s="110"/>
      <c r="R150" s="131"/>
      <c r="S150" s="29"/>
      <c r="T150" s="29"/>
      <c r="U150" s="64"/>
      <c r="V150" s="64"/>
      <c r="W150" s="64"/>
    </row>
    <row r="151" spans="2:23" s="58" customFormat="1" ht="18.75" customHeight="1">
      <c r="B151" s="59"/>
      <c r="C151" s="82"/>
      <c r="M151" s="268"/>
      <c r="N151" s="66"/>
      <c r="O151" s="250"/>
      <c r="P151" s="110"/>
      <c r="R151" s="131"/>
      <c r="S151" s="29"/>
      <c r="T151" s="29"/>
      <c r="U151" s="64"/>
      <c r="V151" s="64"/>
      <c r="W151" s="64"/>
    </row>
    <row r="152" spans="2:23" s="58" customFormat="1" ht="18.75" customHeight="1">
      <c r="B152" s="59"/>
      <c r="C152" s="82"/>
      <c r="M152" s="268"/>
      <c r="N152" s="66"/>
      <c r="O152" s="250"/>
      <c r="P152" s="110"/>
      <c r="R152" s="131"/>
      <c r="S152" s="29"/>
      <c r="T152" s="29"/>
      <c r="U152" s="64"/>
      <c r="V152" s="64"/>
      <c r="W152" s="64"/>
    </row>
    <row r="153" spans="2:23" s="58" customFormat="1" ht="18.75" customHeight="1">
      <c r="B153" s="59"/>
      <c r="C153" s="82"/>
      <c r="M153" s="268"/>
      <c r="N153" s="66"/>
      <c r="O153" s="250"/>
      <c r="P153" s="110"/>
      <c r="R153" s="131"/>
      <c r="S153" s="29"/>
      <c r="T153" s="29"/>
      <c r="U153" s="64"/>
      <c r="V153" s="64"/>
      <c r="W153" s="64"/>
    </row>
    <row r="154" spans="2:23" s="58" customFormat="1" ht="18.75" customHeight="1">
      <c r="B154" s="59"/>
      <c r="C154" s="82"/>
      <c r="M154" s="268"/>
      <c r="N154" s="66"/>
      <c r="O154" s="250"/>
      <c r="P154" s="110"/>
      <c r="R154" s="131"/>
      <c r="S154" s="29"/>
      <c r="T154" s="29"/>
      <c r="U154" s="64"/>
      <c r="V154" s="64"/>
      <c r="W154" s="64"/>
    </row>
    <row r="155" spans="2:23" s="58" customFormat="1" ht="18.75" customHeight="1">
      <c r="B155" s="59"/>
      <c r="C155" s="82"/>
      <c r="M155" s="268"/>
      <c r="N155" s="66"/>
      <c r="O155" s="250"/>
      <c r="P155" s="110"/>
      <c r="R155" s="131"/>
      <c r="S155" s="29"/>
      <c r="T155" s="29"/>
      <c r="U155" s="64"/>
      <c r="V155" s="64"/>
      <c r="W155" s="64"/>
    </row>
    <row r="156" spans="2:23" s="58" customFormat="1" ht="18.75" customHeight="1">
      <c r="B156" s="59"/>
      <c r="C156" s="82"/>
      <c r="M156" s="268"/>
      <c r="N156" s="66"/>
      <c r="O156" s="250"/>
      <c r="P156" s="110"/>
      <c r="R156" s="131"/>
      <c r="S156" s="29"/>
      <c r="T156" s="29"/>
      <c r="U156" s="64"/>
      <c r="V156" s="64"/>
      <c r="W156" s="64"/>
    </row>
    <row r="157" spans="2:23" s="58" customFormat="1" ht="18.75" customHeight="1">
      <c r="B157" s="59"/>
      <c r="C157" s="82"/>
      <c r="M157" s="268"/>
      <c r="N157" s="66"/>
      <c r="O157" s="250"/>
      <c r="P157" s="110"/>
      <c r="R157" s="131"/>
      <c r="S157" s="29"/>
      <c r="T157" s="29"/>
      <c r="U157" s="64"/>
      <c r="V157" s="64"/>
      <c r="W157" s="64"/>
    </row>
    <row r="158" spans="2:23" s="58" customFormat="1" ht="18.75" customHeight="1">
      <c r="B158" s="59"/>
      <c r="C158" s="82"/>
      <c r="M158" s="268"/>
      <c r="N158" s="66"/>
      <c r="O158" s="250"/>
      <c r="P158" s="110"/>
      <c r="R158" s="131"/>
      <c r="S158" s="29"/>
      <c r="T158" s="29"/>
      <c r="U158" s="64"/>
      <c r="V158" s="64"/>
      <c r="W158" s="64"/>
    </row>
    <row r="159" spans="2:23" s="58" customFormat="1" ht="18.75" customHeight="1">
      <c r="B159" s="59"/>
      <c r="C159" s="82"/>
      <c r="M159" s="268"/>
      <c r="N159" s="66"/>
      <c r="O159" s="250"/>
      <c r="P159" s="110"/>
      <c r="R159" s="131"/>
      <c r="S159" s="29"/>
      <c r="T159" s="29"/>
      <c r="U159" s="64"/>
      <c r="V159" s="64"/>
      <c r="W159" s="64"/>
    </row>
    <row r="160" spans="2:23" s="58" customFormat="1" ht="18.75" customHeight="1">
      <c r="B160" s="59"/>
      <c r="C160" s="82"/>
      <c r="M160" s="268"/>
      <c r="N160" s="66"/>
      <c r="O160" s="250"/>
      <c r="P160" s="110"/>
      <c r="R160" s="131"/>
      <c r="S160" s="29"/>
      <c r="T160" s="29"/>
      <c r="U160" s="64"/>
      <c r="V160" s="64"/>
      <c r="W160" s="64"/>
    </row>
    <row r="161" spans="2:23" s="58" customFormat="1" ht="18.75" customHeight="1">
      <c r="B161" s="59"/>
      <c r="C161" s="82"/>
      <c r="M161" s="268"/>
      <c r="N161" s="66"/>
      <c r="O161" s="250"/>
      <c r="P161" s="110"/>
      <c r="R161" s="131"/>
      <c r="S161" s="29"/>
      <c r="T161" s="29"/>
      <c r="U161" s="64"/>
      <c r="V161" s="64"/>
      <c r="W161" s="64"/>
    </row>
    <row r="162" spans="2:23" s="58" customFormat="1" ht="18.75" customHeight="1">
      <c r="B162" s="59"/>
      <c r="C162" s="82"/>
      <c r="M162" s="268"/>
      <c r="N162" s="66"/>
      <c r="O162" s="250"/>
      <c r="P162" s="110"/>
      <c r="R162" s="131"/>
      <c r="S162" s="29"/>
      <c r="T162" s="29"/>
      <c r="U162" s="64"/>
      <c r="V162" s="64"/>
      <c r="W162" s="64"/>
    </row>
    <row r="163" spans="2:23" s="58" customFormat="1" ht="18.75" customHeight="1">
      <c r="B163" s="59"/>
      <c r="C163" s="82"/>
      <c r="M163" s="268"/>
      <c r="N163" s="66"/>
      <c r="O163" s="250"/>
      <c r="P163" s="110"/>
      <c r="R163" s="131"/>
      <c r="S163" s="29"/>
      <c r="T163" s="29"/>
      <c r="U163" s="64"/>
      <c r="V163" s="64"/>
      <c r="W163" s="64"/>
    </row>
    <row r="164" spans="2:23" s="58" customFormat="1" ht="18.75" customHeight="1">
      <c r="B164" s="59"/>
      <c r="C164" s="82"/>
      <c r="M164" s="268"/>
      <c r="N164" s="66"/>
      <c r="O164" s="250"/>
      <c r="P164" s="110"/>
      <c r="R164" s="131"/>
      <c r="S164" s="29"/>
      <c r="T164" s="29"/>
      <c r="U164" s="64"/>
      <c r="V164" s="64"/>
      <c r="W164" s="64"/>
    </row>
    <row r="165" spans="2:23" s="58" customFormat="1" ht="18.75" customHeight="1">
      <c r="B165" s="59"/>
      <c r="C165" s="82"/>
      <c r="M165" s="268"/>
      <c r="N165" s="66"/>
      <c r="O165" s="250"/>
      <c r="P165" s="110"/>
      <c r="R165" s="131"/>
      <c r="S165" s="29"/>
      <c r="T165" s="29"/>
      <c r="U165" s="64"/>
      <c r="V165" s="64"/>
      <c r="W165" s="64"/>
    </row>
    <row r="166" spans="2:23" s="58" customFormat="1" ht="18.75" customHeight="1">
      <c r="B166" s="59"/>
      <c r="C166" s="82"/>
      <c r="M166" s="268"/>
      <c r="N166" s="66"/>
      <c r="O166" s="250"/>
      <c r="P166" s="110"/>
      <c r="R166" s="131"/>
      <c r="S166" s="29"/>
      <c r="T166" s="29"/>
      <c r="U166" s="64"/>
      <c r="V166" s="64"/>
      <c r="W166" s="64"/>
    </row>
    <row r="167" spans="2:23" s="58" customFormat="1" ht="18.75" customHeight="1">
      <c r="B167" s="59"/>
      <c r="C167" s="82"/>
      <c r="M167" s="268"/>
      <c r="N167" s="66"/>
      <c r="O167" s="250"/>
      <c r="P167" s="110"/>
      <c r="R167" s="131"/>
      <c r="S167" s="29"/>
      <c r="T167" s="29"/>
      <c r="U167" s="64"/>
      <c r="V167" s="64"/>
      <c r="W167" s="64"/>
    </row>
    <row r="168" spans="2:23" s="58" customFormat="1" ht="18.75" customHeight="1">
      <c r="B168" s="59"/>
      <c r="C168" s="82"/>
      <c r="M168" s="268"/>
      <c r="N168" s="66"/>
      <c r="O168" s="250"/>
      <c r="P168" s="110"/>
      <c r="R168" s="131"/>
      <c r="S168" s="29"/>
      <c r="T168" s="29"/>
      <c r="U168" s="64"/>
      <c r="V168" s="64"/>
      <c r="W168" s="64"/>
    </row>
    <row r="169" spans="2:23" s="58" customFormat="1" ht="18.75" customHeight="1">
      <c r="B169" s="59"/>
      <c r="C169" s="82"/>
      <c r="M169" s="268"/>
      <c r="N169" s="66"/>
      <c r="O169" s="250"/>
      <c r="P169" s="110"/>
      <c r="R169" s="131"/>
      <c r="S169" s="29"/>
      <c r="T169" s="29"/>
      <c r="U169" s="64"/>
      <c r="V169" s="64"/>
      <c r="W169" s="64"/>
    </row>
    <row r="170" spans="2:23" s="58" customFormat="1" ht="18.75" customHeight="1">
      <c r="B170" s="59"/>
      <c r="C170" s="82"/>
      <c r="M170" s="268"/>
      <c r="N170" s="66"/>
      <c r="O170" s="250"/>
      <c r="P170" s="110"/>
      <c r="R170" s="131"/>
      <c r="S170" s="29"/>
      <c r="T170" s="29"/>
      <c r="U170" s="64"/>
      <c r="V170" s="64"/>
      <c r="W170" s="64"/>
    </row>
    <row r="171" spans="2:23" s="58" customFormat="1" ht="18.75" customHeight="1">
      <c r="B171" s="59"/>
      <c r="C171" s="82"/>
      <c r="M171" s="268"/>
      <c r="N171" s="66"/>
      <c r="O171" s="250"/>
      <c r="P171" s="110"/>
      <c r="R171" s="131"/>
      <c r="S171" s="29"/>
      <c r="T171" s="29"/>
      <c r="U171" s="64"/>
      <c r="V171" s="64"/>
      <c r="W171" s="64"/>
    </row>
    <row r="172" spans="2:23" s="58" customFormat="1" ht="18.75" customHeight="1">
      <c r="B172" s="59"/>
      <c r="C172" s="82"/>
      <c r="M172" s="268"/>
      <c r="N172" s="66"/>
      <c r="O172" s="250"/>
      <c r="P172" s="110"/>
      <c r="R172" s="131"/>
      <c r="S172" s="29"/>
      <c r="T172" s="29"/>
      <c r="U172" s="64"/>
      <c r="V172" s="64"/>
      <c r="W172" s="64"/>
    </row>
    <row r="173" spans="2:23" s="58" customFormat="1" ht="18.75" customHeight="1">
      <c r="B173" s="59"/>
      <c r="C173" s="82"/>
      <c r="M173" s="268"/>
      <c r="N173" s="66"/>
      <c r="O173" s="250"/>
      <c r="P173" s="110"/>
      <c r="R173" s="131"/>
      <c r="S173" s="29"/>
      <c r="T173" s="29"/>
      <c r="U173" s="64"/>
      <c r="V173" s="64"/>
      <c r="W173" s="64"/>
    </row>
    <row r="174" spans="2:23" s="58" customFormat="1" ht="18.75" customHeight="1">
      <c r="B174" s="59"/>
      <c r="C174" s="82"/>
      <c r="M174" s="268"/>
      <c r="N174" s="66"/>
      <c r="O174" s="250"/>
      <c r="P174" s="110"/>
      <c r="R174" s="131"/>
      <c r="S174" s="29"/>
      <c r="T174" s="29"/>
      <c r="U174" s="64"/>
      <c r="V174" s="64"/>
      <c r="W174" s="64"/>
    </row>
    <row r="175" spans="2:23" s="58" customFormat="1" ht="18.75" customHeight="1">
      <c r="B175" s="59"/>
      <c r="C175" s="82"/>
      <c r="M175" s="268"/>
      <c r="N175" s="66"/>
      <c r="O175" s="250"/>
      <c r="P175" s="110"/>
      <c r="R175" s="131"/>
      <c r="S175" s="29"/>
      <c r="T175" s="29"/>
      <c r="U175" s="64"/>
      <c r="V175" s="64"/>
      <c r="W175" s="64"/>
    </row>
    <row r="176" spans="2:23" s="58" customFormat="1" ht="18.75" customHeight="1">
      <c r="B176" s="59"/>
      <c r="C176" s="82"/>
      <c r="M176" s="268"/>
      <c r="N176" s="66"/>
      <c r="O176" s="250"/>
      <c r="P176" s="110"/>
      <c r="R176" s="131"/>
      <c r="S176" s="29"/>
      <c r="T176" s="29"/>
      <c r="U176" s="64"/>
      <c r="V176" s="64"/>
      <c r="W176" s="64"/>
    </row>
    <row r="177" spans="2:23" s="58" customFormat="1" ht="18.75" customHeight="1">
      <c r="B177" s="59"/>
      <c r="C177" s="82"/>
      <c r="M177" s="268"/>
      <c r="N177" s="66"/>
      <c r="O177" s="250"/>
      <c r="P177" s="110"/>
      <c r="R177" s="131"/>
      <c r="S177" s="29"/>
      <c r="T177" s="29"/>
      <c r="U177" s="64"/>
      <c r="V177" s="64"/>
      <c r="W177" s="64"/>
    </row>
    <row r="178" spans="2:23" s="58" customFormat="1" ht="18.75" customHeight="1">
      <c r="B178" s="59"/>
      <c r="C178" s="82"/>
      <c r="M178" s="268"/>
      <c r="N178" s="66"/>
      <c r="O178" s="250"/>
      <c r="P178" s="110"/>
      <c r="R178" s="131"/>
      <c r="S178" s="29"/>
      <c r="T178" s="29"/>
      <c r="U178" s="64"/>
      <c r="V178" s="64"/>
      <c r="W178" s="64"/>
    </row>
    <row r="179" spans="2:23" s="58" customFormat="1" ht="18.75" customHeight="1">
      <c r="B179" s="59"/>
      <c r="C179" s="82"/>
      <c r="M179" s="268"/>
      <c r="N179" s="66"/>
      <c r="O179" s="250"/>
      <c r="P179" s="110"/>
      <c r="R179" s="131"/>
      <c r="S179" s="29"/>
      <c r="T179" s="29"/>
      <c r="U179" s="64"/>
      <c r="V179" s="64"/>
      <c r="W179" s="64"/>
    </row>
    <row r="180" spans="2:23" s="58" customFormat="1" ht="18.75" customHeight="1">
      <c r="B180" s="59"/>
      <c r="C180" s="82"/>
      <c r="M180" s="268"/>
      <c r="N180" s="66"/>
      <c r="O180" s="250"/>
      <c r="P180" s="110"/>
      <c r="R180" s="131"/>
      <c r="S180" s="29"/>
      <c r="T180" s="29"/>
      <c r="U180" s="64"/>
      <c r="V180" s="64"/>
      <c r="W180" s="64"/>
    </row>
    <row r="181" spans="2:23" s="58" customFormat="1" ht="18.75" customHeight="1">
      <c r="B181" s="59"/>
      <c r="C181" s="82"/>
      <c r="M181" s="268"/>
      <c r="N181" s="66"/>
      <c r="O181" s="250"/>
      <c r="P181" s="110"/>
      <c r="R181" s="131"/>
      <c r="S181" s="29"/>
      <c r="T181" s="29"/>
      <c r="U181" s="64"/>
      <c r="V181" s="64"/>
      <c r="W181" s="64"/>
    </row>
    <row r="182" spans="2:23" s="58" customFormat="1" ht="18.75" customHeight="1">
      <c r="B182" s="59"/>
      <c r="C182" s="82"/>
      <c r="M182" s="268"/>
      <c r="N182" s="66"/>
      <c r="O182" s="250"/>
      <c r="P182" s="110"/>
      <c r="R182" s="131"/>
      <c r="S182" s="29"/>
      <c r="T182" s="29"/>
      <c r="U182" s="64"/>
      <c r="V182" s="64"/>
      <c r="W182" s="64"/>
    </row>
    <row r="183" spans="2:23" s="58" customFormat="1" ht="18.75" customHeight="1">
      <c r="B183" s="59"/>
      <c r="C183" s="82"/>
      <c r="M183" s="268"/>
      <c r="N183" s="66"/>
      <c r="O183" s="250"/>
      <c r="P183" s="110"/>
      <c r="R183" s="131"/>
      <c r="S183" s="29"/>
      <c r="T183" s="29"/>
      <c r="U183" s="64"/>
      <c r="V183" s="64"/>
      <c r="W183" s="64"/>
    </row>
    <row r="184" spans="2:23" s="58" customFormat="1" ht="18.75" customHeight="1">
      <c r="B184" s="59"/>
      <c r="C184" s="82"/>
      <c r="M184" s="268"/>
      <c r="N184" s="66"/>
      <c r="O184" s="250"/>
      <c r="P184" s="110"/>
      <c r="R184" s="131"/>
      <c r="S184" s="29"/>
      <c r="T184" s="29"/>
      <c r="U184" s="64"/>
      <c r="V184" s="64"/>
      <c r="W184" s="64"/>
    </row>
    <row r="185" spans="2:23" s="58" customFormat="1" ht="18.75" customHeight="1">
      <c r="B185" s="59"/>
      <c r="C185" s="82"/>
      <c r="M185" s="268"/>
      <c r="N185" s="66"/>
      <c r="O185" s="250"/>
      <c r="P185" s="110"/>
      <c r="R185" s="131"/>
      <c r="S185" s="29"/>
      <c r="T185" s="29"/>
      <c r="U185" s="64"/>
      <c r="V185" s="64"/>
      <c r="W185" s="64"/>
    </row>
    <row r="186" spans="2:23" s="58" customFormat="1" ht="18.75" customHeight="1">
      <c r="B186" s="59"/>
      <c r="C186" s="82"/>
      <c r="M186" s="268"/>
      <c r="N186" s="66"/>
      <c r="O186" s="250"/>
      <c r="P186" s="110"/>
      <c r="R186" s="131"/>
      <c r="S186" s="29"/>
      <c r="T186" s="29"/>
      <c r="U186" s="64"/>
      <c r="V186" s="64"/>
      <c r="W186" s="64"/>
    </row>
    <row r="187" spans="2:23" s="58" customFormat="1" ht="18.75" customHeight="1">
      <c r="B187" s="59"/>
      <c r="C187" s="82"/>
      <c r="M187" s="268"/>
      <c r="N187" s="66"/>
      <c r="O187" s="250"/>
      <c r="P187" s="110"/>
      <c r="R187" s="131"/>
      <c r="S187" s="29"/>
      <c r="T187" s="29"/>
      <c r="U187" s="64"/>
      <c r="V187" s="64"/>
      <c r="W187" s="64"/>
    </row>
    <row r="188" spans="2:23" s="58" customFormat="1" ht="18.75" customHeight="1">
      <c r="B188" s="59"/>
      <c r="C188" s="82"/>
      <c r="M188" s="268"/>
      <c r="N188" s="66"/>
      <c r="O188" s="250"/>
      <c r="P188" s="110"/>
      <c r="R188" s="131"/>
      <c r="S188" s="29"/>
      <c r="T188" s="29"/>
      <c r="U188" s="64"/>
      <c r="V188" s="64"/>
      <c r="W188" s="64"/>
    </row>
    <row r="189" spans="2:23" s="58" customFormat="1" ht="18.75" customHeight="1">
      <c r="B189" s="59"/>
      <c r="C189" s="82"/>
      <c r="M189" s="268"/>
      <c r="N189" s="66"/>
      <c r="O189" s="250"/>
      <c r="P189" s="110"/>
      <c r="R189" s="131"/>
      <c r="S189" s="29"/>
      <c r="T189" s="29"/>
      <c r="U189" s="64"/>
      <c r="V189" s="64"/>
      <c r="W189" s="64"/>
    </row>
    <row r="190" spans="2:23" s="58" customFormat="1" ht="18.75" customHeight="1">
      <c r="B190" s="59"/>
      <c r="C190" s="82"/>
      <c r="M190" s="268"/>
      <c r="N190" s="66"/>
      <c r="O190" s="250"/>
      <c r="P190" s="110"/>
      <c r="R190" s="131"/>
      <c r="S190" s="29"/>
      <c r="T190" s="29"/>
      <c r="U190" s="64"/>
      <c r="V190" s="64"/>
      <c r="W190" s="64"/>
    </row>
    <row r="191" spans="2:23" s="58" customFormat="1" ht="18.75" customHeight="1">
      <c r="B191" s="59"/>
      <c r="C191" s="82"/>
      <c r="M191" s="268"/>
      <c r="N191" s="66"/>
      <c r="O191" s="250"/>
      <c r="P191" s="110"/>
      <c r="R191" s="131"/>
      <c r="S191" s="29"/>
      <c r="T191" s="29"/>
      <c r="U191" s="64"/>
      <c r="V191" s="64"/>
      <c r="W191" s="64"/>
    </row>
    <row r="192" spans="2:23" s="58" customFormat="1" ht="18.75" customHeight="1">
      <c r="B192" s="59"/>
      <c r="C192" s="82"/>
      <c r="M192" s="268"/>
      <c r="N192" s="66"/>
      <c r="O192" s="250"/>
      <c r="P192" s="110"/>
      <c r="R192" s="131"/>
      <c r="S192" s="29"/>
      <c r="T192" s="29"/>
      <c r="U192" s="64"/>
      <c r="V192" s="64"/>
      <c r="W192" s="64"/>
    </row>
    <row r="193" spans="2:23" s="58" customFormat="1" ht="18.75" customHeight="1">
      <c r="B193" s="59"/>
      <c r="C193" s="82"/>
      <c r="M193" s="268"/>
      <c r="N193" s="66"/>
      <c r="O193" s="250"/>
      <c r="P193" s="110"/>
      <c r="R193" s="131"/>
      <c r="S193" s="29"/>
      <c r="T193" s="29"/>
      <c r="U193" s="64"/>
      <c r="V193" s="64"/>
      <c r="W193" s="64"/>
    </row>
    <row r="194" spans="2:23" s="58" customFormat="1">
      <c r="B194" s="59"/>
      <c r="C194" s="82"/>
      <c r="M194" s="268"/>
      <c r="N194" s="66"/>
      <c r="O194" s="250"/>
      <c r="P194" s="110"/>
      <c r="R194" s="131"/>
      <c r="S194" s="29"/>
      <c r="T194" s="29"/>
      <c r="U194" s="64"/>
      <c r="V194" s="64"/>
      <c r="W194" s="64"/>
    </row>
    <row r="195" spans="2:23" s="58" customFormat="1">
      <c r="B195" s="59"/>
      <c r="C195" s="82"/>
      <c r="M195" s="268"/>
      <c r="N195" s="66"/>
      <c r="O195" s="250"/>
      <c r="P195" s="110"/>
      <c r="R195" s="131"/>
      <c r="S195" s="29"/>
      <c r="T195" s="29"/>
      <c r="U195" s="64"/>
      <c r="V195" s="64"/>
      <c r="W195" s="64"/>
    </row>
    <row r="196" spans="2:23" s="58" customFormat="1">
      <c r="B196" s="59"/>
      <c r="C196" s="82"/>
      <c r="M196" s="268"/>
      <c r="N196" s="66"/>
      <c r="O196" s="250"/>
      <c r="P196" s="110"/>
      <c r="R196" s="131"/>
      <c r="S196" s="29"/>
      <c r="T196" s="29"/>
      <c r="U196" s="64"/>
      <c r="V196" s="64"/>
      <c r="W196" s="64"/>
    </row>
    <row r="197" spans="2:23" s="58" customFormat="1">
      <c r="B197" s="59"/>
      <c r="C197" s="82"/>
      <c r="M197" s="268"/>
      <c r="N197" s="66"/>
      <c r="O197" s="250"/>
      <c r="P197" s="110"/>
      <c r="R197" s="131"/>
      <c r="S197" s="29"/>
      <c r="T197" s="29"/>
      <c r="U197" s="64"/>
      <c r="V197" s="64"/>
      <c r="W197" s="64"/>
    </row>
    <row r="198" spans="2:23" s="58" customFormat="1">
      <c r="B198" s="59"/>
      <c r="C198" s="82"/>
      <c r="M198" s="268"/>
      <c r="N198" s="66"/>
      <c r="O198" s="250"/>
      <c r="P198" s="110"/>
      <c r="R198" s="131"/>
      <c r="S198" s="29"/>
      <c r="T198" s="29"/>
      <c r="U198" s="64"/>
      <c r="V198" s="64"/>
      <c r="W198" s="64"/>
    </row>
    <row r="199" spans="2:23" s="58" customFormat="1">
      <c r="B199" s="59"/>
      <c r="C199" s="82"/>
      <c r="M199" s="268"/>
      <c r="N199" s="66"/>
      <c r="O199" s="250"/>
      <c r="P199" s="110"/>
      <c r="R199" s="131"/>
      <c r="S199" s="29"/>
      <c r="T199" s="29"/>
      <c r="U199" s="64"/>
      <c r="V199" s="64"/>
      <c r="W199" s="64"/>
    </row>
    <row r="200" spans="2:23" s="58" customFormat="1">
      <c r="B200" s="59"/>
      <c r="C200" s="82"/>
      <c r="M200" s="268"/>
      <c r="N200" s="66"/>
      <c r="O200" s="250"/>
      <c r="P200" s="110"/>
      <c r="R200" s="131"/>
      <c r="S200" s="29"/>
      <c r="T200" s="29"/>
      <c r="U200" s="64"/>
      <c r="V200" s="64"/>
      <c r="W200" s="64"/>
    </row>
    <row r="201" spans="2:23" s="58" customFormat="1">
      <c r="B201" s="59"/>
      <c r="C201" s="82"/>
      <c r="M201" s="268"/>
      <c r="N201" s="66"/>
      <c r="O201" s="250"/>
      <c r="P201" s="110"/>
      <c r="R201" s="131"/>
      <c r="S201" s="29"/>
      <c r="T201" s="29"/>
      <c r="U201" s="64"/>
      <c r="V201" s="64"/>
      <c r="W201" s="64"/>
    </row>
    <row r="202" spans="2:23" s="58" customFormat="1">
      <c r="B202" s="59"/>
      <c r="C202" s="82"/>
      <c r="M202" s="268"/>
      <c r="N202" s="66"/>
      <c r="O202" s="250"/>
      <c r="P202" s="110"/>
      <c r="R202" s="131"/>
      <c r="S202" s="29"/>
      <c r="T202" s="29"/>
      <c r="U202" s="64"/>
      <c r="V202" s="64"/>
      <c r="W202" s="64"/>
    </row>
    <row r="203" spans="2:23" s="58" customFormat="1">
      <c r="B203" s="59"/>
      <c r="C203" s="82"/>
      <c r="M203" s="268"/>
      <c r="N203" s="66"/>
      <c r="O203" s="250"/>
      <c r="P203" s="110"/>
      <c r="R203" s="131"/>
      <c r="S203" s="29"/>
      <c r="T203" s="29"/>
      <c r="U203" s="64"/>
      <c r="V203" s="64"/>
      <c r="W203" s="64"/>
    </row>
    <row r="204" spans="2:23" s="58" customFormat="1">
      <c r="B204" s="59"/>
      <c r="C204" s="82"/>
      <c r="M204" s="268"/>
      <c r="N204" s="66"/>
      <c r="O204" s="250"/>
      <c r="P204" s="110"/>
      <c r="R204" s="131"/>
      <c r="S204" s="29"/>
      <c r="T204" s="29"/>
      <c r="U204" s="64"/>
      <c r="V204" s="64"/>
      <c r="W204" s="64"/>
    </row>
    <row r="205" spans="2:23" s="58" customFormat="1">
      <c r="B205" s="59"/>
      <c r="C205" s="82"/>
      <c r="M205" s="268"/>
      <c r="N205" s="66"/>
      <c r="O205" s="250"/>
      <c r="P205" s="110"/>
      <c r="R205" s="131"/>
      <c r="S205" s="29"/>
      <c r="T205" s="29"/>
      <c r="U205" s="64"/>
      <c r="V205" s="64"/>
      <c r="W205" s="64"/>
    </row>
    <row r="206" spans="2:23" s="58" customFormat="1">
      <c r="B206" s="59"/>
      <c r="C206" s="82"/>
      <c r="M206" s="268"/>
      <c r="N206" s="66"/>
      <c r="O206" s="250"/>
      <c r="P206" s="110"/>
      <c r="R206" s="131"/>
      <c r="S206" s="29"/>
      <c r="T206" s="29"/>
      <c r="U206" s="64"/>
      <c r="V206" s="64"/>
      <c r="W206" s="64"/>
    </row>
    <row r="207" spans="2:23" s="58" customFormat="1">
      <c r="B207" s="59"/>
      <c r="C207" s="82"/>
      <c r="M207" s="268"/>
      <c r="N207" s="66"/>
      <c r="O207" s="250"/>
      <c r="P207" s="110"/>
      <c r="R207" s="131"/>
      <c r="S207" s="29"/>
      <c r="T207" s="29"/>
      <c r="U207" s="64"/>
      <c r="V207" s="64"/>
      <c r="W207" s="64"/>
    </row>
    <row r="208" spans="2:23" s="58" customFormat="1">
      <c r="B208" s="59"/>
      <c r="C208" s="82"/>
      <c r="M208" s="268"/>
      <c r="N208" s="66"/>
      <c r="O208" s="250"/>
      <c r="P208" s="110"/>
      <c r="R208" s="131"/>
      <c r="S208" s="29"/>
      <c r="T208" s="29"/>
      <c r="U208" s="64"/>
      <c r="V208" s="64"/>
      <c r="W208" s="64"/>
    </row>
    <row r="209" spans="2:23" s="58" customFormat="1">
      <c r="B209" s="59"/>
      <c r="C209" s="82"/>
      <c r="M209" s="268"/>
      <c r="N209" s="66"/>
      <c r="O209" s="250"/>
      <c r="P209" s="110"/>
      <c r="R209" s="131"/>
      <c r="S209" s="29"/>
      <c r="T209" s="29"/>
      <c r="U209" s="64"/>
      <c r="V209" s="64"/>
      <c r="W209" s="64"/>
    </row>
    <row r="210" spans="2:23" s="58" customFormat="1">
      <c r="B210" s="59"/>
      <c r="C210" s="82"/>
      <c r="M210" s="268"/>
      <c r="N210" s="66"/>
      <c r="O210" s="250"/>
      <c r="P210" s="110"/>
      <c r="R210" s="131"/>
      <c r="S210" s="29"/>
      <c r="T210" s="29"/>
      <c r="U210" s="64"/>
      <c r="V210" s="64"/>
      <c r="W210" s="64"/>
    </row>
    <row r="211" spans="2:23" s="58" customFormat="1">
      <c r="B211" s="59"/>
      <c r="C211" s="82"/>
      <c r="M211" s="268"/>
      <c r="N211" s="66"/>
      <c r="O211" s="250"/>
      <c r="P211" s="110"/>
      <c r="R211" s="131"/>
      <c r="S211" s="29"/>
      <c r="T211" s="29"/>
      <c r="U211" s="64"/>
      <c r="V211" s="64"/>
      <c r="W211" s="64"/>
    </row>
    <row r="212" spans="2:23" s="58" customFormat="1">
      <c r="B212" s="59"/>
      <c r="C212" s="82"/>
      <c r="M212" s="268"/>
      <c r="N212" s="66"/>
      <c r="O212" s="250"/>
      <c r="P212" s="110"/>
      <c r="R212" s="131"/>
      <c r="S212" s="29"/>
      <c r="T212" s="29"/>
      <c r="U212" s="64"/>
      <c r="V212" s="64"/>
      <c r="W212" s="64"/>
    </row>
    <row r="213" spans="2:23" s="58" customFormat="1">
      <c r="B213" s="59"/>
      <c r="C213" s="82"/>
      <c r="M213" s="268"/>
      <c r="N213" s="66"/>
      <c r="O213" s="250"/>
      <c r="P213" s="110"/>
      <c r="R213" s="131"/>
      <c r="S213" s="29"/>
      <c r="T213" s="29"/>
      <c r="U213" s="64"/>
      <c r="V213" s="64"/>
      <c r="W213" s="64"/>
    </row>
    <row r="214" spans="2:23" s="58" customFormat="1">
      <c r="B214" s="59"/>
      <c r="C214" s="82"/>
      <c r="M214" s="268"/>
      <c r="N214" s="66"/>
      <c r="O214" s="250"/>
      <c r="P214" s="110"/>
      <c r="R214" s="131"/>
      <c r="S214" s="29"/>
      <c r="T214" s="29"/>
      <c r="U214" s="64"/>
      <c r="V214" s="64"/>
      <c r="W214" s="64"/>
    </row>
    <row r="215" spans="2:23" s="58" customFormat="1">
      <c r="B215" s="59"/>
      <c r="C215" s="82"/>
      <c r="M215" s="268"/>
      <c r="N215" s="66"/>
      <c r="O215" s="250"/>
      <c r="P215" s="110"/>
      <c r="R215" s="131"/>
      <c r="S215" s="29"/>
      <c r="T215" s="29"/>
      <c r="U215" s="64"/>
      <c r="V215" s="64"/>
      <c r="W215" s="64"/>
    </row>
    <row r="216" spans="2:23" s="58" customFormat="1">
      <c r="B216" s="59"/>
      <c r="C216" s="82"/>
      <c r="M216" s="268"/>
      <c r="N216" s="66"/>
      <c r="O216" s="250"/>
      <c r="P216" s="110"/>
      <c r="R216" s="131"/>
      <c r="S216" s="29"/>
      <c r="T216" s="29"/>
      <c r="U216" s="64"/>
      <c r="V216" s="64"/>
      <c r="W216" s="64"/>
    </row>
    <row r="217" spans="2:23" s="58" customFormat="1">
      <c r="B217" s="59"/>
      <c r="C217" s="82"/>
      <c r="M217" s="268"/>
      <c r="N217" s="66"/>
      <c r="O217" s="250"/>
      <c r="P217" s="110"/>
      <c r="R217" s="131"/>
      <c r="S217" s="29"/>
      <c r="T217" s="29"/>
      <c r="U217" s="64"/>
      <c r="V217" s="64"/>
      <c r="W217" s="64"/>
    </row>
    <row r="218" spans="2:23" s="58" customFormat="1">
      <c r="B218" s="59"/>
      <c r="C218" s="82"/>
      <c r="M218" s="268"/>
      <c r="N218" s="66"/>
      <c r="O218" s="250"/>
      <c r="P218" s="110"/>
      <c r="R218" s="131"/>
      <c r="S218" s="29"/>
      <c r="T218" s="29"/>
      <c r="U218" s="64"/>
      <c r="V218" s="64"/>
      <c r="W218" s="64"/>
    </row>
    <row r="219" spans="2:23" s="58" customFormat="1">
      <c r="B219" s="59"/>
      <c r="C219" s="82"/>
      <c r="M219" s="268"/>
      <c r="N219" s="66"/>
      <c r="O219" s="250"/>
      <c r="P219" s="110"/>
      <c r="R219" s="131"/>
      <c r="S219" s="29"/>
      <c r="T219" s="29"/>
      <c r="U219" s="64"/>
      <c r="V219" s="64"/>
      <c r="W219" s="64"/>
    </row>
    <row r="220" spans="2:23" s="58" customFormat="1">
      <c r="B220" s="59"/>
      <c r="C220" s="82"/>
      <c r="M220" s="268"/>
      <c r="N220" s="66"/>
      <c r="O220" s="250"/>
      <c r="P220" s="110"/>
      <c r="R220" s="131"/>
      <c r="S220" s="29"/>
      <c r="T220" s="29"/>
      <c r="U220" s="64"/>
      <c r="V220" s="64"/>
      <c r="W220" s="64"/>
    </row>
    <row r="221" spans="2:23" s="58" customFormat="1">
      <c r="B221" s="59"/>
      <c r="C221" s="82"/>
      <c r="M221" s="268"/>
      <c r="N221" s="66"/>
      <c r="O221" s="250"/>
      <c r="P221" s="110"/>
      <c r="R221" s="131"/>
      <c r="S221" s="29"/>
      <c r="T221" s="29"/>
      <c r="U221" s="64"/>
      <c r="V221" s="64"/>
      <c r="W221" s="64"/>
    </row>
    <row r="222" spans="2:23" s="58" customFormat="1">
      <c r="B222" s="59"/>
      <c r="C222" s="82"/>
      <c r="M222" s="268"/>
      <c r="N222" s="66"/>
      <c r="O222" s="250"/>
      <c r="P222" s="110"/>
      <c r="R222" s="131"/>
      <c r="S222" s="29"/>
      <c r="T222" s="29"/>
      <c r="U222" s="64"/>
      <c r="V222" s="64"/>
      <c r="W222" s="64"/>
    </row>
    <row r="223" spans="2:23" s="58" customFormat="1">
      <c r="B223" s="59"/>
      <c r="C223" s="82"/>
      <c r="M223" s="268"/>
      <c r="N223" s="66"/>
      <c r="O223" s="250"/>
      <c r="P223" s="110"/>
      <c r="R223" s="131"/>
      <c r="S223" s="29"/>
      <c r="T223" s="29"/>
      <c r="U223" s="64"/>
      <c r="V223" s="64"/>
      <c r="W223" s="64"/>
    </row>
    <row r="224" spans="2:23" s="58" customFormat="1">
      <c r="B224" s="59"/>
      <c r="C224" s="82"/>
      <c r="M224" s="268"/>
      <c r="N224" s="66"/>
      <c r="O224" s="250"/>
      <c r="P224" s="110"/>
      <c r="R224" s="131"/>
      <c r="S224" s="29"/>
      <c r="T224" s="29"/>
      <c r="U224" s="64"/>
      <c r="V224" s="64"/>
      <c r="W224" s="64"/>
    </row>
  </sheetData>
  <sheetProtection algorithmName="SHA-512" hashValue="JXdfpHCB6Cs4pi0/0ZhIHOPXl5xgNgi7j5i73DKgp0iKNqN0i2+q3IcP5x+Mx0kIn0objXUxuo3oMe2+uXSg/Q==" saltValue="H0Lq7582dgvgGB17FDgawQ==" spinCount="100000" sheet="1" objects="1" scenarios="1"/>
  <mergeCells count="11">
    <mergeCell ref="C79:L81"/>
    <mergeCell ref="C91:L93"/>
    <mergeCell ref="C23:L25"/>
    <mergeCell ref="D5:K5"/>
    <mergeCell ref="J63:L63"/>
    <mergeCell ref="D4:K4"/>
    <mergeCell ref="D3:E3"/>
    <mergeCell ref="C43:L45"/>
    <mergeCell ref="C55:L57"/>
    <mergeCell ref="C68:L70"/>
    <mergeCell ref="C33:L35"/>
  </mergeCells>
  <phoneticPr fontId="1"/>
  <conditionalFormatting sqref="C8:C11 G8:G11">
    <cfRule type="expression" dxfId="92" priority="134">
      <formula>$Q$8=FALSE</formula>
    </cfRule>
  </conditionalFormatting>
  <conditionalFormatting sqref="C91:L93 C43:L45 C55:L57 C23:L25 C33">
    <cfRule type="containsBlanks" dxfId="91" priority="122">
      <formula>LEN(TRIM(C23))=0</formula>
    </cfRule>
  </conditionalFormatting>
  <conditionalFormatting sqref="C79:L81">
    <cfRule type="containsBlanks" dxfId="90" priority="121">
      <formula>LEN(TRIM(C79))=0</formula>
    </cfRule>
  </conditionalFormatting>
  <conditionalFormatting sqref="J54">
    <cfRule type="expression" dxfId="89" priority="110">
      <formula>$J$54="入力してください！"</formula>
    </cfRule>
  </conditionalFormatting>
  <conditionalFormatting sqref="J59:K59">
    <cfRule type="expression" dxfId="88" priority="106">
      <formula>$J$59="↑入力してください！"</formula>
    </cfRule>
  </conditionalFormatting>
  <conditionalFormatting sqref="K72">
    <cfRule type="expression" dxfId="87" priority="80">
      <formula>$J$72="↑入力してください！"</formula>
    </cfRule>
  </conditionalFormatting>
  <conditionalFormatting sqref="I83:K83">
    <cfRule type="expression" dxfId="86" priority="76">
      <formula>$J$83="↑入力してください！"</formula>
    </cfRule>
  </conditionalFormatting>
  <conditionalFormatting sqref="J72">
    <cfRule type="expression" dxfId="85" priority="72">
      <formula>$J$83="↑入力してください！"</formula>
    </cfRule>
  </conditionalFormatting>
  <conditionalFormatting sqref="C90:H90">
    <cfRule type="expression" dxfId="84" priority="71">
      <formula>AND($Q$87=TRUE,$C$91="")</formula>
    </cfRule>
  </conditionalFormatting>
  <conditionalFormatting sqref="C78:H78">
    <cfRule type="expression" dxfId="83" priority="70">
      <formula>AND($Q$77=TRUE,$C$79="")</formula>
    </cfRule>
  </conditionalFormatting>
  <conditionalFormatting sqref="C67:H67">
    <cfRule type="expression" dxfId="82" priority="69">
      <formula>AND($Q$66=TRUE,$C$68="")</formula>
    </cfRule>
  </conditionalFormatting>
  <conditionalFormatting sqref="C54:H54">
    <cfRule type="expression" dxfId="81" priority="68">
      <formula>AND($Q$53=TRUE,$C$55="")</formula>
    </cfRule>
  </conditionalFormatting>
  <conditionalFormatting sqref="K22:L22">
    <cfRule type="expression" dxfId="80" priority="54">
      <formula>LEN(INDIRECT(ADDRESS(ROW($C23),COLUMN($C23))))&gt;130</formula>
    </cfRule>
  </conditionalFormatting>
  <conditionalFormatting sqref="K42:L42 K32:L32">
    <cfRule type="expression" dxfId="79" priority="52">
      <formula>LEN(INDIRECT(ADDRESS(ROW($C33),COLUMN($C33))))&gt;130</formula>
    </cfRule>
  </conditionalFormatting>
  <conditionalFormatting sqref="K54:L54">
    <cfRule type="expression" dxfId="78" priority="51">
      <formula>LEN(INDIRECT(ADDRESS(ROW($C55),COLUMN($C55))))&gt;130</formula>
    </cfRule>
  </conditionalFormatting>
  <conditionalFormatting sqref="K67:L67">
    <cfRule type="expression" dxfId="77" priority="50">
      <formula>LEN(INDIRECT(ADDRESS(ROW($C68),COLUMN($C68))))&gt;130</formula>
    </cfRule>
  </conditionalFormatting>
  <conditionalFormatting sqref="K78:L78">
    <cfRule type="expression" dxfId="76" priority="49">
      <formula>LEN(INDIRECT(ADDRESS(ROW($C79),COLUMN($C79))))&gt;130</formula>
    </cfRule>
  </conditionalFormatting>
  <conditionalFormatting sqref="K90:L90">
    <cfRule type="expression" dxfId="75" priority="48">
      <formula>LEN(INDIRECT(ADDRESS(ROW($C91),COLUMN($C91))))&gt;130</formula>
    </cfRule>
  </conditionalFormatting>
  <conditionalFormatting sqref="J86:L86">
    <cfRule type="expression" dxfId="74" priority="42">
      <formula>$Q$88&gt;1</formula>
    </cfRule>
  </conditionalFormatting>
  <conditionalFormatting sqref="J75:K75">
    <cfRule type="expression" dxfId="73" priority="41">
      <formula>$Q$75&gt;1</formula>
    </cfRule>
  </conditionalFormatting>
  <conditionalFormatting sqref="I64">
    <cfRule type="expression" dxfId="72" priority="40">
      <formula>$Q$64&gt;1</formula>
    </cfRule>
  </conditionalFormatting>
  <conditionalFormatting sqref="I51:K51">
    <cfRule type="expression" dxfId="71" priority="39">
      <formula>$Q$51&gt;1</formula>
    </cfRule>
  </conditionalFormatting>
  <conditionalFormatting sqref="I39:K39">
    <cfRule type="expression" dxfId="70" priority="38">
      <formula>$Q$39&gt;1</formula>
    </cfRule>
  </conditionalFormatting>
  <conditionalFormatting sqref="J14:L14">
    <cfRule type="expression" dxfId="69" priority="36">
      <formula>$Q$13&gt;1</formula>
    </cfRule>
  </conditionalFormatting>
  <conditionalFormatting sqref="C60 C68:L70 C73 C48">
    <cfRule type="containsBlanks" dxfId="68" priority="21">
      <formula>LEN(TRIM(C48))=0</formula>
    </cfRule>
  </conditionalFormatting>
  <conditionalFormatting sqref="C84">
    <cfRule type="containsBlanks" dxfId="67" priority="20">
      <formula>LEN(TRIM(C84))=0</formula>
    </cfRule>
  </conditionalFormatting>
  <conditionalFormatting sqref="C83:H83">
    <cfRule type="expression" dxfId="66" priority="239">
      <formula>AND($S$77=TRUE,$C$84="")</formula>
    </cfRule>
    <cfRule type="expression" dxfId="65" priority="240">
      <formula>AND($S$76=TRUE,$C$84="")</formula>
    </cfRule>
  </conditionalFormatting>
  <conditionalFormatting sqref="C72:H72">
    <cfRule type="expression" dxfId="64" priority="241">
      <formula>AND($S$65=TRUE,$C$73="")</formula>
    </cfRule>
    <cfRule type="expression" dxfId="63" priority="242">
      <formula>AND($S$66=TRUE,$C$73="")</formula>
    </cfRule>
  </conditionalFormatting>
  <conditionalFormatting sqref="C59:J59">
    <cfRule type="expression" dxfId="62" priority="243">
      <formula>AND($S$54=TRUE,$C$60="")</formula>
    </cfRule>
  </conditionalFormatting>
  <conditionalFormatting sqref="C33">
    <cfRule type="expression" priority="258">
      <formula>$R$29&lt;&gt;TRUE</formula>
    </cfRule>
  </conditionalFormatting>
  <conditionalFormatting sqref="I75">
    <cfRule type="expression" dxfId="61" priority="16">
      <formula>$Q$75&gt;1</formula>
    </cfRule>
  </conditionalFormatting>
  <conditionalFormatting sqref="G14:G15 C14:C16">
    <cfRule type="expression" dxfId="60" priority="15">
      <formula>$Q$14=FALSE</formula>
    </cfRule>
  </conditionalFormatting>
  <conditionalFormatting sqref="G29:G30 C29:C31">
    <cfRule type="expression" dxfId="59" priority="14">
      <formula>$Q$29=FALSE</formula>
    </cfRule>
  </conditionalFormatting>
  <conditionalFormatting sqref="G52:G53 C52:C53">
    <cfRule type="expression" dxfId="58" priority="13">
      <formula>$Q$51=0</formula>
    </cfRule>
  </conditionalFormatting>
  <conditionalFormatting sqref="G65:G66 C65:C66">
    <cfRule type="expression" dxfId="57" priority="12">
      <formula>$Q$64=0</formula>
    </cfRule>
  </conditionalFormatting>
  <conditionalFormatting sqref="G76:G77 C76:C77">
    <cfRule type="expression" dxfId="56" priority="11">
      <formula>$Q$76=FALSE</formula>
    </cfRule>
  </conditionalFormatting>
  <conditionalFormatting sqref="C87:C89 G87:G88">
    <cfRule type="expression" dxfId="55" priority="10">
      <formula>$Q$87=FALSE</formula>
    </cfRule>
  </conditionalFormatting>
  <conditionalFormatting sqref="C22:G22 C32:G32">
    <cfRule type="expression" dxfId="54" priority="314">
      <formula>AND($Q20=TRUE,$C23="")</formula>
    </cfRule>
  </conditionalFormatting>
  <conditionalFormatting sqref="C19:C21 G19:G20">
    <cfRule type="expression" dxfId="53" priority="8">
      <formula>$Q$19=FALSE</formula>
    </cfRule>
  </conditionalFormatting>
  <conditionalFormatting sqref="C40:C41 G40:G41">
    <cfRule type="expression" dxfId="52" priority="7">
      <formula>$Q$40=FALSE</formula>
    </cfRule>
  </conditionalFormatting>
  <conditionalFormatting sqref="C42:H42">
    <cfRule type="expression" dxfId="51" priority="6">
      <formula>AND($Q$41=TRUE,$C$43="")</formula>
    </cfRule>
  </conditionalFormatting>
  <conditionalFormatting sqref="C63">
    <cfRule type="expression" dxfId="50" priority="5">
      <formula>$Q$63=FALSE</formula>
    </cfRule>
  </conditionalFormatting>
  <conditionalFormatting sqref="C38">
    <cfRule type="expression" dxfId="49" priority="4">
      <formula>$Q$38=FALSE</formula>
    </cfRule>
  </conditionalFormatting>
  <conditionalFormatting sqref="J38:L38">
    <cfRule type="expression" dxfId="48" priority="3">
      <formula>$Q$38=TRUE</formula>
    </cfRule>
  </conditionalFormatting>
  <conditionalFormatting sqref="J63">
    <cfRule type="expression" dxfId="47" priority="1">
      <formula>$Q$63=TRUE</formula>
    </cfRule>
  </conditionalFormatting>
  <conditionalFormatting sqref="C59:I59">
    <cfRule type="expression" dxfId="46" priority="244">
      <formula>AND($S$53=TRUE,$C$60="")</formula>
    </cfRule>
    <cfRule type="expression" dxfId="45" priority="245">
      <formula>AND($S$52=TRUE,$C$60="")</formula>
    </cfRule>
  </conditionalFormatting>
  <conditionalFormatting sqref="C47:I47">
    <cfRule type="expression" dxfId="44" priority="246">
      <formula>AND($S$41=TRUE,$C$48="")</formula>
    </cfRule>
    <cfRule type="expression" dxfId="43" priority="247">
      <formula>AND($S$40=TRUE,$C$48="")</formula>
    </cfRule>
  </conditionalFormatting>
  <dataValidations count="2">
    <dataValidation type="list" allowBlank="1" showInputMessage="1" showErrorMessage="1" sqref="F31 C87:C89 C19:C21 C8:C11 G87:G88 C40:C41 G40:G41 C63 C65:C66 G65:G66 C76:C77 G76:G77 C52:C53 G29:G30 G52:G53 G19:G20 G8:G11 C14:C16 G14:G15 F21 C29:C31 C38">
      <formula1>"□,☑"</formula1>
    </dataValidation>
    <dataValidation errorStyle="information" allowBlank="1" showInputMessage="1" prompt="130文字以内で入力してください" sqref="C43:C46 C79:L82 C91:L93 D43:L45 C55:L58 D68:L70 C23:L25 C68:C71 C33"/>
  </dataValidations>
  <printOptions horizontalCentered="1"/>
  <pageMargins left="0.70866141732283472" right="0.51181102362204722" top="0.51181102362204722" bottom="0.51181102362204722" header="0.27559055118110237" footer="0.27559055118110237"/>
  <pageSetup paperSize="9" scale="83" fitToHeight="2" orientation="portrait" blackAndWhite="1" r:id="rId1"/>
  <headerFooter>
    <oddFooter>&amp;R&amp;P/&amp;N</oddFooter>
  </headerFooter>
  <rowBreaks count="1" manualBreakCount="1">
    <brk id="49" max="12" man="1"/>
  </rowBreaks>
  <colBreaks count="1" manualBreakCount="1">
    <brk id="24"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499984740745262"/>
    <pageSetUpPr fitToPage="1"/>
  </sheetPr>
  <dimension ref="A1:AH215"/>
  <sheetViews>
    <sheetView showGridLines="0" view="pageBreakPreview" zoomScaleNormal="100" zoomScaleSheetLayoutView="100" workbookViewId="0">
      <selection activeCell="C8" sqref="C8:N10"/>
    </sheetView>
  </sheetViews>
  <sheetFormatPr defaultRowHeight="18.75"/>
  <cols>
    <col min="1" max="1" width="1.75" style="284" customWidth="1"/>
    <col min="2" max="2" width="3.875" style="285" customWidth="1"/>
    <col min="3" max="3" width="8.25" style="367" customWidth="1"/>
    <col min="4" max="5" width="8.25" style="285" customWidth="1"/>
    <col min="6" max="6" width="11" style="285" customWidth="1"/>
    <col min="7" max="11" width="8" style="285" customWidth="1"/>
    <col min="12" max="14" width="6.125" style="285" customWidth="1"/>
    <col min="15" max="15" width="4.5" style="285" customWidth="1"/>
    <col min="16" max="16" width="3.375" style="287" customWidth="1"/>
    <col min="17" max="17" width="3.625" style="285" hidden="1" customWidth="1"/>
    <col min="18" max="18" width="11.75" style="276" hidden="1" customWidth="1"/>
    <col min="19" max="20" width="7.25" style="276" hidden="1" customWidth="1"/>
    <col min="21" max="24" width="8.625" style="290" hidden="1" customWidth="1"/>
    <col min="25" max="25" width="8.625" style="291" hidden="1" customWidth="1"/>
    <col min="26" max="26" width="6.125" style="291" hidden="1" customWidth="1"/>
    <col min="27" max="27" width="6.75" style="291" hidden="1" customWidth="1"/>
    <col min="28" max="29" width="6.125" style="291" hidden="1" customWidth="1"/>
    <col min="30" max="31" width="6.125" style="285" hidden="1" customWidth="1"/>
    <col min="32" max="16384" width="9" style="285"/>
  </cols>
  <sheetData>
    <row r="1" spans="1:29" s="274" customFormat="1" ht="15.75">
      <c r="A1" s="271"/>
      <c r="B1" s="272" t="s">
        <v>8</v>
      </c>
      <c r="C1" s="273"/>
      <c r="F1" s="273"/>
      <c r="R1" s="275"/>
      <c r="S1" s="276"/>
      <c r="T1" s="276"/>
      <c r="U1" s="275"/>
      <c r="V1" s="275"/>
      <c r="W1" s="275"/>
      <c r="X1" s="275"/>
      <c r="Y1" s="277"/>
      <c r="Z1" s="277"/>
      <c r="AA1" s="277"/>
      <c r="AB1" s="277"/>
      <c r="AC1" s="277"/>
    </row>
    <row r="2" spans="1:29" s="274" customFormat="1" ht="15.75">
      <c r="A2" s="271"/>
      <c r="C2" s="273"/>
      <c r="R2" s="276"/>
      <c r="S2" s="276"/>
      <c r="T2" s="276"/>
      <c r="U2" s="275"/>
      <c r="V2" s="275"/>
      <c r="W2" s="275"/>
      <c r="X2" s="275"/>
      <c r="Y2" s="277"/>
      <c r="Z2" s="277"/>
      <c r="AA2" s="277"/>
      <c r="AB2" s="277"/>
      <c r="AC2" s="277"/>
    </row>
    <row r="3" spans="1:29" s="274" customFormat="1" ht="15.75">
      <c r="A3" s="271"/>
      <c r="D3" s="278" t="s">
        <v>63</v>
      </c>
      <c r="E3" s="492">
        <f>'様式第6号-2（共通）'!$E$5</f>
        <v>0</v>
      </c>
      <c r="F3" s="492"/>
      <c r="G3" s="271"/>
      <c r="H3" s="271"/>
      <c r="I3" s="271"/>
      <c r="J3" s="271"/>
      <c r="K3" s="271"/>
      <c r="N3" s="279"/>
      <c r="O3" s="280"/>
      <c r="Q3" s="280"/>
      <c r="R3" s="281"/>
      <c r="S3" s="276"/>
      <c r="T3" s="276"/>
      <c r="U3" s="275"/>
      <c r="V3" s="275"/>
      <c r="W3" s="275"/>
      <c r="X3" s="275"/>
      <c r="Y3" s="282"/>
      <c r="Z3" s="282"/>
      <c r="AA3" s="277"/>
      <c r="AB3" s="282"/>
      <c r="AC3" s="282"/>
    </row>
    <row r="4" spans="1:29" s="274" customFormat="1" ht="15.75">
      <c r="A4" s="271"/>
      <c r="D4" s="278" t="s">
        <v>197</v>
      </c>
      <c r="E4" s="492">
        <f>'様式第6号-2（共通）'!$E$6</f>
        <v>0</v>
      </c>
      <c r="F4" s="492"/>
      <c r="G4" s="492"/>
      <c r="H4" s="492"/>
      <c r="I4" s="492"/>
      <c r="J4" s="492"/>
      <c r="K4" s="492"/>
      <c r="N4" s="279"/>
      <c r="O4" s="280"/>
      <c r="Q4" s="280"/>
      <c r="R4" s="281"/>
      <c r="S4" s="276"/>
      <c r="T4" s="276"/>
      <c r="U4" s="275"/>
      <c r="V4" s="275"/>
      <c r="W4" s="275"/>
      <c r="X4" s="275"/>
      <c r="Y4" s="282"/>
      <c r="Z4" s="282"/>
      <c r="AA4" s="277"/>
      <c r="AB4" s="282"/>
      <c r="AC4" s="282"/>
    </row>
    <row r="5" spans="1:29" s="274" customFormat="1" ht="15.75">
      <c r="A5" s="271"/>
      <c r="D5" s="278" t="s">
        <v>64</v>
      </c>
      <c r="E5" s="493">
        <f>'様式第6号-2（共通）'!E7:K7</f>
        <v>0</v>
      </c>
      <c r="F5" s="493"/>
      <c r="G5" s="493"/>
      <c r="H5" s="493"/>
      <c r="I5" s="493"/>
      <c r="J5" s="493"/>
      <c r="K5" s="493"/>
      <c r="N5" s="279"/>
      <c r="O5" s="280"/>
      <c r="Q5" s="280"/>
      <c r="R5" s="281"/>
      <c r="S5" s="276"/>
      <c r="T5" s="276"/>
      <c r="U5" s="275"/>
      <c r="V5" s="275"/>
      <c r="W5" s="275"/>
      <c r="X5" s="275"/>
      <c r="Y5" s="282"/>
      <c r="Z5" s="282"/>
      <c r="AA5" s="277"/>
      <c r="AB5" s="282"/>
      <c r="AC5" s="282"/>
    </row>
    <row r="6" spans="1:29" s="274" customFormat="1" ht="15.75">
      <c r="A6" s="271"/>
      <c r="R6" s="276"/>
      <c r="S6" s="276"/>
      <c r="T6" s="276"/>
      <c r="U6" s="275"/>
      <c r="V6" s="275"/>
      <c r="W6" s="275"/>
      <c r="X6" s="275"/>
      <c r="Y6" s="277"/>
      <c r="Z6" s="277"/>
      <c r="AA6" s="277"/>
      <c r="AB6" s="277"/>
      <c r="AC6" s="277"/>
    </row>
    <row r="7" spans="1:29" s="274" customFormat="1" ht="16.5" thickBot="1">
      <c r="A7" s="271"/>
      <c r="B7" s="273" t="s">
        <v>57</v>
      </c>
      <c r="C7" s="273"/>
      <c r="L7" s="283"/>
      <c r="M7" s="283"/>
      <c r="N7" s="397" t="s">
        <v>198</v>
      </c>
      <c r="R7" s="276"/>
      <c r="S7" s="276"/>
      <c r="T7" s="276"/>
      <c r="U7" s="275"/>
      <c r="V7" s="275"/>
      <c r="W7" s="275"/>
      <c r="X7" s="275"/>
      <c r="Y7" s="277"/>
      <c r="Z7" s="277"/>
      <c r="AA7" s="277"/>
      <c r="AB7" s="277"/>
      <c r="AC7" s="277"/>
    </row>
    <row r="8" spans="1:29" ht="18.75" customHeight="1">
      <c r="C8" s="444"/>
      <c r="D8" s="445"/>
      <c r="E8" s="445"/>
      <c r="F8" s="445"/>
      <c r="G8" s="445"/>
      <c r="H8" s="445"/>
      <c r="I8" s="445"/>
      <c r="J8" s="445"/>
      <c r="K8" s="445"/>
      <c r="L8" s="445"/>
      <c r="M8" s="445"/>
      <c r="N8" s="446"/>
      <c r="O8" s="286" t="str">
        <f>IF(LEN(C8)&gt;0, LEN(C8), "")</f>
        <v/>
      </c>
      <c r="Q8" s="288" t="s">
        <v>630</v>
      </c>
      <c r="R8" s="289"/>
      <c r="AA8" s="292" t="s">
        <v>213</v>
      </c>
      <c r="AB8" s="291">
        <f>LEN(C8)</f>
        <v>0</v>
      </c>
    </row>
    <row r="9" spans="1:29" ht="18.75" customHeight="1">
      <c r="C9" s="447"/>
      <c r="D9" s="448"/>
      <c r="E9" s="448"/>
      <c r="F9" s="448"/>
      <c r="G9" s="448"/>
      <c r="H9" s="448"/>
      <c r="I9" s="448"/>
      <c r="J9" s="448"/>
      <c r="K9" s="448"/>
      <c r="L9" s="448"/>
      <c r="M9" s="448"/>
      <c r="N9" s="449"/>
      <c r="O9" s="293"/>
      <c r="R9" s="289"/>
      <c r="AA9" s="291" t="s">
        <v>214</v>
      </c>
    </row>
    <row r="10" spans="1:29" s="274" customFormat="1" ht="18.75" customHeight="1" thickBot="1">
      <c r="A10" s="271"/>
      <c r="C10" s="450"/>
      <c r="D10" s="451"/>
      <c r="E10" s="451"/>
      <c r="F10" s="451"/>
      <c r="G10" s="451"/>
      <c r="H10" s="451"/>
      <c r="I10" s="451"/>
      <c r="J10" s="451"/>
      <c r="K10" s="451"/>
      <c r="L10" s="451"/>
      <c r="M10" s="451"/>
      <c r="N10" s="452"/>
      <c r="O10" s="294"/>
      <c r="R10" s="289"/>
      <c r="S10" s="276"/>
      <c r="T10" s="276"/>
      <c r="U10" s="275"/>
      <c r="V10" s="275"/>
      <c r="W10" s="275"/>
      <c r="X10" s="275"/>
      <c r="Y10" s="277"/>
      <c r="Z10" s="277"/>
      <c r="AA10" s="277" t="s">
        <v>105</v>
      </c>
      <c r="AB10" s="277"/>
      <c r="AC10" s="277"/>
    </row>
    <row r="12" spans="1:29" s="274" customFormat="1" ht="15.75">
      <c r="A12" s="271"/>
      <c r="B12" s="273" t="s">
        <v>327</v>
      </c>
      <c r="C12" s="273"/>
      <c r="F12" s="409" t="s">
        <v>352</v>
      </c>
      <c r="I12" s="295" t="str">
        <f>IF(S12&gt;1,"1つだけ選択してください！","")</f>
        <v/>
      </c>
      <c r="Q12" s="288" t="s">
        <v>630</v>
      </c>
      <c r="R12" s="275" t="s">
        <v>360</v>
      </c>
      <c r="S12" s="276">
        <f>COUNTIF(C13:C16,"☑")</f>
        <v>0</v>
      </c>
      <c r="T12" s="276"/>
      <c r="U12" s="275"/>
      <c r="V12" s="275"/>
      <c r="W12" s="275"/>
      <c r="X12" s="275"/>
      <c r="Y12" s="277"/>
      <c r="Z12" s="277"/>
      <c r="AA12" s="277"/>
      <c r="AB12" s="277"/>
      <c r="AC12" s="277"/>
    </row>
    <row r="13" spans="1:29" s="274" customFormat="1" ht="16.5">
      <c r="A13" s="271"/>
      <c r="C13" s="118" t="s">
        <v>189</v>
      </c>
      <c r="D13" s="273" t="s">
        <v>173</v>
      </c>
      <c r="R13" s="275"/>
      <c r="S13" s="276" t="b">
        <f>COUNTIF(C13:C16,"□")&lt;&gt;4</f>
        <v>0</v>
      </c>
      <c r="T13" s="276"/>
      <c r="U13" s="275"/>
      <c r="V13" s="275"/>
      <c r="W13" s="275"/>
      <c r="X13" s="275"/>
      <c r="Y13" s="277"/>
      <c r="Z13" s="277"/>
      <c r="AA13" s="277" t="s">
        <v>107</v>
      </c>
      <c r="AB13" s="277"/>
      <c r="AC13" s="277"/>
    </row>
    <row r="14" spans="1:29" s="274" customFormat="1" ht="16.5">
      <c r="A14" s="271"/>
      <c r="C14" s="118" t="s">
        <v>189</v>
      </c>
      <c r="D14" s="274" t="s">
        <v>171</v>
      </c>
      <c r="R14" s="276"/>
      <c r="S14" s="276"/>
      <c r="T14" s="276"/>
      <c r="U14" s="275"/>
      <c r="V14" s="275"/>
      <c r="W14" s="275"/>
      <c r="X14" s="275"/>
      <c r="Y14" s="277"/>
      <c r="Z14" s="277"/>
      <c r="AA14" s="277" t="s">
        <v>108</v>
      </c>
      <c r="AB14" s="277"/>
      <c r="AC14" s="277"/>
    </row>
    <row r="15" spans="1:29" s="274" customFormat="1" ht="16.5">
      <c r="A15" s="271"/>
      <c r="C15" s="118" t="s">
        <v>189</v>
      </c>
      <c r="D15" s="274" t="s">
        <v>172</v>
      </c>
      <c r="R15" s="276"/>
      <c r="S15" s="276"/>
      <c r="T15" s="276"/>
      <c r="U15" s="275"/>
      <c r="V15" s="275"/>
      <c r="W15" s="275"/>
      <c r="X15" s="275"/>
      <c r="Y15" s="277"/>
      <c r="Z15" s="277"/>
      <c r="AA15" s="277" t="s">
        <v>109</v>
      </c>
      <c r="AB15" s="277"/>
      <c r="AC15" s="277"/>
    </row>
    <row r="16" spans="1:29" s="274" customFormat="1" ht="16.5">
      <c r="A16" s="271"/>
      <c r="C16" s="118" t="s">
        <v>189</v>
      </c>
      <c r="D16" s="274" t="s">
        <v>39</v>
      </c>
      <c r="Q16" s="296"/>
      <c r="R16" s="297"/>
      <c r="S16" s="276"/>
      <c r="T16" s="276"/>
      <c r="U16" s="275"/>
      <c r="V16" s="275"/>
      <c r="W16" s="275"/>
      <c r="X16" s="275"/>
      <c r="Y16" s="277"/>
      <c r="Z16" s="277"/>
      <c r="AA16" s="277" t="s">
        <v>215</v>
      </c>
      <c r="AB16" s="277"/>
      <c r="AC16" s="277"/>
    </row>
    <row r="17" spans="1:29" s="274" customFormat="1" ht="16.5" thickBot="1">
      <c r="A17" s="271"/>
      <c r="C17" s="298"/>
      <c r="D17" s="299" t="s">
        <v>190</v>
      </c>
      <c r="E17" s="299"/>
      <c r="L17" s="283"/>
      <c r="M17" s="283"/>
      <c r="N17" s="397" t="s">
        <v>198</v>
      </c>
      <c r="Q17" s="296"/>
      <c r="R17" s="297"/>
      <c r="S17" s="276" t="b">
        <f>COUNTIF(C16,"□")&lt;&gt;1</f>
        <v>0</v>
      </c>
      <c r="T17" s="276"/>
      <c r="U17" s="275"/>
      <c r="V17" s="275"/>
      <c r="W17" s="275"/>
      <c r="X17" s="275"/>
      <c r="Y17" s="277"/>
      <c r="Z17" s="277"/>
      <c r="AA17" s="277"/>
      <c r="AB17" s="277"/>
      <c r="AC17" s="277"/>
    </row>
    <row r="18" spans="1:29" s="274" customFormat="1" ht="18" customHeight="1">
      <c r="A18" s="271"/>
      <c r="B18" s="271"/>
      <c r="C18" s="444"/>
      <c r="D18" s="445"/>
      <c r="E18" s="445"/>
      <c r="F18" s="445"/>
      <c r="G18" s="445"/>
      <c r="H18" s="445"/>
      <c r="I18" s="445"/>
      <c r="J18" s="445"/>
      <c r="K18" s="445"/>
      <c r="L18" s="445"/>
      <c r="M18" s="445"/>
      <c r="N18" s="446"/>
      <c r="O18" s="286" t="str">
        <f>IF(LEN(C18)&gt;0, LEN(C18), "")</f>
        <v/>
      </c>
      <c r="Q18" s="288" t="s">
        <v>630</v>
      </c>
      <c r="R18" s="289"/>
      <c r="S18" s="276"/>
      <c r="T18" s="276"/>
      <c r="U18" s="275"/>
      <c r="V18" s="275"/>
      <c r="W18" s="275"/>
      <c r="X18" s="275"/>
      <c r="Y18" s="277"/>
      <c r="Z18" s="277"/>
      <c r="AA18" s="277" t="s">
        <v>110</v>
      </c>
      <c r="AB18" s="277"/>
      <c r="AC18" s="277"/>
    </row>
    <row r="19" spans="1:29" s="274" customFormat="1" ht="18" customHeight="1">
      <c r="A19" s="271"/>
      <c r="B19" s="271"/>
      <c r="C19" s="447"/>
      <c r="D19" s="448"/>
      <c r="E19" s="448"/>
      <c r="F19" s="448"/>
      <c r="G19" s="448"/>
      <c r="H19" s="448"/>
      <c r="I19" s="448"/>
      <c r="J19" s="448"/>
      <c r="K19" s="448"/>
      <c r="L19" s="448"/>
      <c r="M19" s="448"/>
      <c r="N19" s="449"/>
      <c r="O19" s="296"/>
      <c r="R19" s="289"/>
      <c r="S19" s="276"/>
      <c r="T19" s="276"/>
      <c r="U19" s="275"/>
      <c r="V19" s="275"/>
      <c r="W19" s="275"/>
      <c r="X19" s="275"/>
      <c r="Y19" s="277"/>
      <c r="Z19" s="277"/>
      <c r="AA19" s="277" t="s">
        <v>111</v>
      </c>
      <c r="AB19" s="277"/>
      <c r="AC19" s="277"/>
    </row>
    <row r="20" spans="1:29" s="274" customFormat="1" ht="18" customHeight="1" thickBot="1">
      <c r="A20" s="271"/>
      <c r="B20" s="271"/>
      <c r="C20" s="450"/>
      <c r="D20" s="451"/>
      <c r="E20" s="451"/>
      <c r="F20" s="451"/>
      <c r="G20" s="451"/>
      <c r="H20" s="451"/>
      <c r="I20" s="451"/>
      <c r="J20" s="451"/>
      <c r="K20" s="451"/>
      <c r="L20" s="451"/>
      <c r="M20" s="451"/>
      <c r="N20" s="452"/>
      <c r="O20" s="296"/>
      <c r="R20" s="289"/>
      <c r="S20" s="276"/>
      <c r="T20" s="276"/>
      <c r="U20" s="275"/>
      <c r="V20" s="275"/>
      <c r="W20" s="275"/>
      <c r="X20" s="275"/>
      <c r="Y20" s="277"/>
      <c r="Z20" s="277"/>
      <c r="AA20" s="277" t="s">
        <v>112</v>
      </c>
      <c r="AB20" s="277"/>
      <c r="AC20" s="277"/>
    </row>
    <row r="21" spans="1:29" s="274" customFormat="1" ht="15.75">
      <c r="A21" s="271"/>
      <c r="B21" s="271"/>
      <c r="C21" s="300" t="str">
        <f>IF(OR($F16&lt;&gt;"☑",$C18&lt;&gt;""),"","↑入力してください！")</f>
        <v/>
      </c>
      <c r="D21" s="271"/>
      <c r="E21" s="271"/>
      <c r="F21" s="271"/>
      <c r="G21" s="271"/>
      <c r="H21" s="271"/>
      <c r="I21" s="271"/>
      <c r="J21" s="271"/>
      <c r="K21" s="271"/>
      <c r="L21" s="271"/>
      <c r="M21" s="271"/>
      <c r="N21" s="271"/>
      <c r="O21" s="271"/>
      <c r="R21" s="276"/>
      <c r="S21" s="276"/>
      <c r="T21" s="276"/>
      <c r="U21" s="275"/>
      <c r="V21" s="275"/>
      <c r="W21" s="275"/>
      <c r="X21" s="275"/>
      <c r="Y21" s="277"/>
      <c r="Z21" s="277"/>
      <c r="AA21" s="277"/>
      <c r="AB21" s="277"/>
      <c r="AC21" s="277"/>
    </row>
    <row r="22" spans="1:29" s="274" customFormat="1" ht="15.75">
      <c r="A22" s="271"/>
      <c r="B22" s="301" t="s">
        <v>328</v>
      </c>
      <c r="C22" s="301"/>
      <c r="D22" s="271"/>
      <c r="E22" s="271"/>
      <c r="F22" s="271"/>
      <c r="G22" s="271"/>
      <c r="H22" s="271"/>
      <c r="I22" s="271"/>
      <c r="J22" s="271"/>
      <c r="K22" s="410" t="s">
        <v>30</v>
      </c>
      <c r="N22" s="271"/>
      <c r="O22" s="271"/>
      <c r="R22" s="276"/>
      <c r="S22" s="276"/>
      <c r="T22" s="276"/>
      <c r="U22" s="275"/>
      <c r="V22" s="275"/>
      <c r="W22" s="275"/>
      <c r="X22" s="275"/>
      <c r="Y22" s="277"/>
      <c r="Z22" s="277"/>
      <c r="AA22" s="277"/>
      <c r="AB22" s="277"/>
      <c r="AC22" s="277"/>
    </row>
    <row r="23" spans="1:29" s="274" customFormat="1" ht="16.5">
      <c r="A23" s="271"/>
      <c r="B23" s="271"/>
      <c r="C23" s="118" t="s">
        <v>189</v>
      </c>
      <c r="D23" s="301" t="s">
        <v>175</v>
      </c>
      <c r="E23" s="271"/>
      <c r="F23" s="271"/>
      <c r="G23" s="271"/>
      <c r="H23" s="271"/>
      <c r="I23" s="271"/>
      <c r="J23" s="271"/>
      <c r="K23" s="271"/>
      <c r="L23" s="271"/>
      <c r="M23" s="271"/>
      <c r="N23" s="271"/>
      <c r="O23" s="271"/>
      <c r="R23" s="276"/>
      <c r="S23" s="276" t="b">
        <f>COUNTIF(C23:C27,"□")&lt;&gt;5</f>
        <v>0</v>
      </c>
      <c r="T23" s="276"/>
      <c r="U23" s="275"/>
      <c r="V23" s="275"/>
      <c r="W23" s="275"/>
      <c r="X23" s="275"/>
      <c r="Y23" s="277"/>
      <c r="Z23" s="277"/>
      <c r="AA23" s="277" t="s">
        <v>216</v>
      </c>
      <c r="AB23" s="277"/>
      <c r="AC23" s="277"/>
    </row>
    <row r="24" spans="1:29" s="274" customFormat="1" ht="16.5">
      <c r="A24" s="271"/>
      <c r="B24" s="271"/>
      <c r="C24" s="118" t="s">
        <v>189</v>
      </c>
      <c r="D24" s="271" t="s">
        <v>168</v>
      </c>
      <c r="E24" s="271"/>
      <c r="F24" s="271"/>
      <c r="G24" s="271"/>
      <c r="H24" s="271"/>
      <c r="I24" s="271"/>
      <c r="J24" s="271"/>
      <c r="K24" s="271"/>
      <c r="L24" s="271"/>
      <c r="M24" s="271"/>
      <c r="N24" s="271"/>
      <c r="O24" s="271"/>
      <c r="R24" s="276"/>
      <c r="S24" s="303" t="str">
        <f>IF(OR($C29&lt;&gt;TRUE,$S23&lt;&gt;""),"","×")</f>
        <v/>
      </c>
      <c r="T24" s="303"/>
      <c r="U24" s="275"/>
      <c r="V24" s="275"/>
      <c r="W24" s="275"/>
      <c r="X24" s="275"/>
      <c r="Y24" s="277"/>
      <c r="Z24" s="277"/>
      <c r="AA24" s="277" t="s">
        <v>114</v>
      </c>
      <c r="AB24" s="277"/>
      <c r="AC24" s="277"/>
    </row>
    <row r="25" spans="1:29" s="274" customFormat="1" ht="16.5">
      <c r="A25" s="271"/>
      <c r="B25" s="271"/>
      <c r="C25" s="118" t="s">
        <v>189</v>
      </c>
      <c r="D25" s="271" t="s">
        <v>169</v>
      </c>
      <c r="E25" s="304"/>
      <c r="F25" s="304"/>
      <c r="G25" s="304"/>
      <c r="H25" s="304"/>
      <c r="I25" s="304"/>
      <c r="J25" s="304"/>
      <c r="K25" s="304"/>
      <c r="L25" s="304"/>
      <c r="M25" s="304"/>
      <c r="N25" s="271"/>
      <c r="O25" s="271"/>
      <c r="R25" s="276"/>
      <c r="S25" s="276"/>
      <c r="T25" s="276"/>
      <c r="U25" s="275"/>
      <c r="V25" s="275"/>
      <c r="W25" s="275"/>
      <c r="X25" s="275"/>
      <c r="Y25" s="277"/>
      <c r="Z25" s="277"/>
      <c r="AA25" s="277" t="s">
        <v>115</v>
      </c>
      <c r="AB25" s="277"/>
      <c r="AC25" s="277"/>
    </row>
    <row r="26" spans="1:29" s="274" customFormat="1" ht="16.5">
      <c r="A26" s="271"/>
      <c r="B26" s="271"/>
      <c r="C26" s="118" t="s">
        <v>189</v>
      </c>
      <c r="D26" s="271" t="s">
        <v>170</v>
      </c>
      <c r="E26" s="304"/>
      <c r="F26" s="304"/>
      <c r="G26" s="304"/>
      <c r="H26" s="304"/>
      <c r="I26" s="304"/>
      <c r="J26" s="304"/>
      <c r="K26" s="304"/>
      <c r="L26" s="304"/>
      <c r="M26" s="304"/>
      <c r="N26" s="271"/>
      <c r="O26" s="271"/>
      <c r="R26" s="276"/>
      <c r="S26" s="276"/>
      <c r="T26" s="276"/>
      <c r="U26" s="275"/>
      <c r="V26" s="275"/>
      <c r="W26" s="275"/>
      <c r="X26" s="275"/>
      <c r="Y26" s="277"/>
      <c r="Z26" s="277"/>
      <c r="AA26" s="277" t="s">
        <v>116</v>
      </c>
      <c r="AB26" s="277"/>
      <c r="AC26" s="277"/>
    </row>
    <row r="27" spans="1:29" s="274" customFormat="1" ht="16.5">
      <c r="A27" s="271"/>
      <c r="B27" s="271"/>
      <c r="C27" s="118" t="s">
        <v>189</v>
      </c>
      <c r="D27" s="271" t="s">
        <v>39</v>
      </c>
      <c r="E27" s="271"/>
      <c r="F27" s="271"/>
      <c r="G27" s="271"/>
      <c r="H27" s="271"/>
      <c r="I27" s="271"/>
      <c r="J27" s="271"/>
      <c r="K27" s="271"/>
      <c r="L27" s="271"/>
      <c r="M27" s="271"/>
      <c r="N27" s="271"/>
      <c r="O27" s="271"/>
      <c r="R27" s="275"/>
      <c r="S27" s="276"/>
      <c r="T27" s="276"/>
      <c r="U27" s="275"/>
      <c r="V27" s="275"/>
      <c r="W27" s="275"/>
      <c r="X27" s="275"/>
      <c r="Y27" s="277"/>
      <c r="Z27" s="277"/>
      <c r="AA27" s="277" t="s">
        <v>117</v>
      </c>
      <c r="AB27" s="277"/>
      <c r="AC27" s="277"/>
    </row>
    <row r="28" spans="1:29" s="274" customFormat="1" ht="16.5" thickBot="1">
      <c r="A28" s="271"/>
      <c r="B28" s="271"/>
      <c r="C28" s="271"/>
      <c r="D28" s="299" t="s">
        <v>210</v>
      </c>
      <c r="E28" s="299"/>
      <c r="F28" s="299"/>
      <c r="G28" s="299"/>
      <c r="H28" s="299"/>
      <c r="I28" s="271"/>
      <c r="J28" s="271"/>
      <c r="K28" s="271"/>
      <c r="L28" s="283"/>
      <c r="M28" s="283"/>
      <c r="N28" s="397" t="s">
        <v>198</v>
      </c>
      <c r="O28" s="271"/>
      <c r="R28" s="276"/>
      <c r="S28" s="276"/>
      <c r="T28" s="276"/>
      <c r="U28" s="275"/>
      <c r="V28" s="275"/>
      <c r="W28" s="275"/>
      <c r="X28" s="275"/>
      <c r="Y28" s="277"/>
      <c r="Z28" s="277"/>
      <c r="AA28" s="277"/>
      <c r="AB28" s="277"/>
      <c r="AC28" s="277"/>
    </row>
    <row r="29" spans="1:29" s="274" customFormat="1" ht="19.5" customHeight="1">
      <c r="A29" s="271"/>
      <c r="B29" s="271"/>
      <c r="C29" s="444"/>
      <c r="D29" s="445"/>
      <c r="E29" s="445"/>
      <c r="F29" s="445"/>
      <c r="G29" s="445"/>
      <c r="H29" s="445"/>
      <c r="I29" s="445"/>
      <c r="J29" s="445"/>
      <c r="K29" s="445"/>
      <c r="L29" s="445"/>
      <c r="M29" s="445"/>
      <c r="N29" s="446"/>
      <c r="O29" s="286" t="str">
        <f>IF(LEN(C29)&gt;0, LEN(C29), "")</f>
        <v/>
      </c>
      <c r="Q29" s="288" t="s">
        <v>630</v>
      </c>
      <c r="R29" s="289"/>
      <c r="S29" s="276"/>
      <c r="T29" s="276"/>
      <c r="U29" s="275"/>
      <c r="V29" s="275"/>
      <c r="W29" s="275"/>
      <c r="X29" s="275"/>
      <c r="Y29" s="277"/>
      <c r="Z29" s="277"/>
      <c r="AA29" s="277" t="s">
        <v>217</v>
      </c>
      <c r="AB29" s="277"/>
      <c r="AC29" s="277"/>
    </row>
    <row r="30" spans="1:29" s="274" customFormat="1" ht="19.5" customHeight="1">
      <c r="A30" s="271"/>
      <c r="B30" s="271"/>
      <c r="C30" s="447"/>
      <c r="D30" s="448"/>
      <c r="E30" s="448"/>
      <c r="F30" s="448"/>
      <c r="G30" s="448"/>
      <c r="H30" s="448"/>
      <c r="I30" s="448"/>
      <c r="J30" s="448"/>
      <c r="K30" s="448"/>
      <c r="L30" s="448"/>
      <c r="M30" s="448"/>
      <c r="N30" s="449"/>
      <c r="O30" s="294"/>
      <c r="R30" s="289"/>
      <c r="S30" s="276"/>
      <c r="T30" s="276"/>
      <c r="U30" s="275"/>
      <c r="V30" s="275"/>
      <c r="W30" s="275"/>
      <c r="X30" s="275"/>
      <c r="Y30" s="277"/>
      <c r="Z30" s="277"/>
      <c r="AA30" s="277" t="s">
        <v>218</v>
      </c>
      <c r="AB30" s="277"/>
      <c r="AC30" s="277"/>
    </row>
    <row r="31" spans="1:29" s="274" customFormat="1" ht="19.5" customHeight="1" thickBot="1">
      <c r="A31" s="271"/>
      <c r="B31" s="271"/>
      <c r="C31" s="450"/>
      <c r="D31" s="451"/>
      <c r="E31" s="451"/>
      <c r="F31" s="451"/>
      <c r="G31" s="451"/>
      <c r="H31" s="451"/>
      <c r="I31" s="451"/>
      <c r="J31" s="451"/>
      <c r="K31" s="451"/>
      <c r="L31" s="451"/>
      <c r="M31" s="451"/>
      <c r="N31" s="452"/>
      <c r="O31" s="294"/>
      <c r="R31" s="289"/>
      <c r="S31" s="276"/>
      <c r="T31" s="276"/>
      <c r="U31" s="275"/>
      <c r="V31" s="275"/>
      <c r="W31" s="275"/>
      <c r="X31" s="275"/>
      <c r="Y31" s="277"/>
      <c r="Z31" s="277"/>
      <c r="AA31" s="277" t="s">
        <v>219</v>
      </c>
      <c r="AB31" s="277"/>
      <c r="AC31" s="277"/>
    </row>
    <row r="32" spans="1:29" s="274" customFormat="1" ht="15.75">
      <c r="A32" s="271"/>
      <c r="B32" s="271"/>
      <c r="C32" s="300" t="str">
        <f>IF(OR($F27&lt;&gt;"☑",$C29&lt;&gt;""),"","↑入力してください！")</f>
        <v/>
      </c>
      <c r="D32" s="271"/>
      <c r="E32" s="271"/>
      <c r="F32" s="271"/>
      <c r="G32" s="271"/>
      <c r="H32" s="271"/>
      <c r="I32" s="271"/>
      <c r="J32" s="271"/>
      <c r="K32" s="271"/>
      <c r="L32" s="271"/>
      <c r="M32" s="271"/>
      <c r="N32" s="271"/>
      <c r="O32" s="271"/>
      <c r="R32" s="276"/>
      <c r="S32" s="276"/>
      <c r="T32" s="276"/>
      <c r="U32" s="275"/>
      <c r="V32" s="275"/>
      <c r="W32" s="275"/>
      <c r="X32" s="275"/>
      <c r="Y32" s="277"/>
      <c r="Z32" s="277"/>
      <c r="AA32" s="277"/>
      <c r="AB32" s="277"/>
      <c r="AC32" s="277"/>
    </row>
    <row r="33" spans="1:29" s="274" customFormat="1" ht="15.75">
      <c r="A33" s="271"/>
      <c r="B33" s="301" t="s">
        <v>329</v>
      </c>
      <c r="C33" s="305"/>
      <c r="D33" s="304"/>
      <c r="E33" s="304"/>
      <c r="F33" s="304"/>
      <c r="G33" s="304"/>
      <c r="H33" s="304"/>
      <c r="I33" s="304"/>
      <c r="J33" s="304"/>
      <c r="K33" s="410" t="s">
        <v>30</v>
      </c>
      <c r="N33" s="271"/>
      <c r="O33" s="271"/>
      <c r="Q33" s="273"/>
      <c r="R33" s="276"/>
      <c r="S33" s="276"/>
      <c r="T33" s="276"/>
      <c r="U33" s="275"/>
      <c r="V33" s="275"/>
      <c r="W33" s="275"/>
      <c r="X33" s="275"/>
      <c r="Y33" s="277"/>
      <c r="Z33" s="277"/>
      <c r="AA33" s="277"/>
      <c r="AB33" s="277"/>
      <c r="AC33" s="277"/>
    </row>
    <row r="34" spans="1:29" s="274" customFormat="1" ht="16.5">
      <c r="A34" s="271"/>
      <c r="B34" s="271"/>
      <c r="C34" s="118" t="s">
        <v>189</v>
      </c>
      <c r="D34" s="301" t="s">
        <v>174</v>
      </c>
      <c r="E34" s="304"/>
      <c r="F34" s="304"/>
      <c r="G34" s="304"/>
      <c r="H34" s="304"/>
      <c r="I34" s="304"/>
      <c r="J34" s="304"/>
      <c r="K34" s="304"/>
      <c r="L34" s="304"/>
      <c r="M34" s="304"/>
      <c r="N34" s="271"/>
      <c r="O34" s="271"/>
      <c r="R34" s="276"/>
      <c r="S34" s="276" t="b">
        <f>COUNTIF(C34:C38,"□")&lt;&gt;5</f>
        <v>0</v>
      </c>
      <c r="T34" s="276"/>
      <c r="U34" s="275"/>
      <c r="V34" s="275"/>
      <c r="W34" s="275"/>
      <c r="X34" s="275"/>
      <c r="Y34" s="277"/>
      <c r="Z34" s="277"/>
      <c r="AA34" s="277" t="s">
        <v>119</v>
      </c>
      <c r="AB34" s="277"/>
      <c r="AC34" s="277"/>
    </row>
    <row r="35" spans="1:29" s="274" customFormat="1" ht="16.5">
      <c r="A35" s="271"/>
      <c r="B35" s="271"/>
      <c r="C35" s="118" t="s">
        <v>189</v>
      </c>
      <c r="D35" s="271" t="s">
        <v>168</v>
      </c>
      <c r="E35" s="304"/>
      <c r="F35" s="304"/>
      <c r="G35" s="304"/>
      <c r="H35" s="304"/>
      <c r="I35" s="304"/>
      <c r="J35" s="304"/>
      <c r="K35" s="304"/>
      <c r="L35" s="304"/>
      <c r="M35" s="304"/>
      <c r="N35" s="271"/>
      <c r="O35" s="271"/>
      <c r="R35" s="276"/>
      <c r="S35" s="276"/>
      <c r="T35" s="276"/>
      <c r="U35" s="275"/>
      <c r="V35" s="275"/>
      <c r="W35" s="275"/>
      <c r="X35" s="275"/>
      <c r="Y35" s="277"/>
      <c r="Z35" s="277"/>
      <c r="AA35" s="277" t="s">
        <v>120</v>
      </c>
      <c r="AB35" s="277"/>
      <c r="AC35" s="277"/>
    </row>
    <row r="36" spans="1:29" s="274" customFormat="1" ht="16.5">
      <c r="A36" s="271"/>
      <c r="B36" s="271"/>
      <c r="C36" s="118" t="s">
        <v>189</v>
      </c>
      <c r="D36" s="271" t="s">
        <v>169</v>
      </c>
      <c r="E36" s="271"/>
      <c r="F36" s="271"/>
      <c r="G36" s="271"/>
      <c r="H36" s="271"/>
      <c r="I36" s="271"/>
      <c r="J36" s="271"/>
      <c r="K36" s="271"/>
      <c r="L36" s="271"/>
      <c r="M36" s="271"/>
      <c r="N36" s="271"/>
      <c r="O36" s="271"/>
      <c r="R36" s="276"/>
      <c r="S36" s="276"/>
      <c r="T36" s="276"/>
      <c r="U36" s="275"/>
      <c r="V36" s="275"/>
      <c r="W36" s="275"/>
      <c r="X36" s="275"/>
      <c r="Y36" s="277"/>
      <c r="Z36" s="277"/>
      <c r="AA36" s="277" t="s">
        <v>121</v>
      </c>
      <c r="AB36" s="277"/>
      <c r="AC36" s="277"/>
    </row>
    <row r="37" spans="1:29" s="274" customFormat="1" ht="16.5">
      <c r="A37" s="271"/>
      <c r="B37" s="271"/>
      <c r="C37" s="118" t="s">
        <v>189</v>
      </c>
      <c r="D37" s="271" t="s">
        <v>170</v>
      </c>
      <c r="E37" s="271"/>
      <c r="F37" s="271"/>
      <c r="G37" s="271"/>
      <c r="H37" s="271"/>
      <c r="I37" s="271"/>
      <c r="J37" s="271"/>
      <c r="K37" s="271"/>
      <c r="L37" s="271"/>
      <c r="M37" s="271"/>
      <c r="N37" s="271"/>
      <c r="O37" s="271"/>
      <c r="R37" s="276"/>
      <c r="S37" s="276"/>
      <c r="T37" s="276"/>
      <c r="U37" s="275"/>
      <c r="V37" s="275"/>
      <c r="W37" s="275"/>
      <c r="X37" s="275"/>
      <c r="Y37" s="277"/>
      <c r="Z37" s="277"/>
      <c r="AA37" s="277" t="s">
        <v>122</v>
      </c>
      <c r="AB37" s="277"/>
      <c r="AC37" s="277"/>
    </row>
    <row r="38" spans="1:29" s="274" customFormat="1" ht="16.5">
      <c r="A38" s="271"/>
      <c r="B38" s="271"/>
      <c r="C38" s="118" t="s">
        <v>189</v>
      </c>
      <c r="D38" s="271" t="s">
        <v>27</v>
      </c>
      <c r="E38" s="271"/>
      <c r="F38" s="271"/>
      <c r="G38" s="271"/>
      <c r="H38" s="271"/>
      <c r="I38" s="271"/>
      <c r="J38" s="271"/>
      <c r="K38" s="271"/>
      <c r="L38" s="271"/>
      <c r="M38" s="271"/>
      <c r="N38" s="271"/>
      <c r="O38" s="271"/>
      <c r="R38" s="276"/>
      <c r="S38" s="276"/>
      <c r="T38" s="276"/>
      <c r="U38" s="275"/>
      <c r="V38" s="275"/>
      <c r="W38" s="275"/>
      <c r="X38" s="275"/>
      <c r="Y38" s="277"/>
      <c r="Z38" s="277"/>
      <c r="AA38" s="277" t="s">
        <v>123</v>
      </c>
      <c r="AB38" s="277"/>
      <c r="AC38" s="277"/>
    </row>
    <row r="39" spans="1:29" s="274" customFormat="1" ht="16.5" thickBot="1">
      <c r="A39" s="271"/>
      <c r="B39" s="271"/>
      <c r="C39" s="301"/>
      <c r="D39" s="299" t="s">
        <v>243</v>
      </c>
      <c r="E39" s="299"/>
      <c r="F39" s="299"/>
      <c r="G39" s="299"/>
      <c r="H39" s="299"/>
      <c r="I39" s="299"/>
      <c r="J39" s="271"/>
      <c r="K39" s="271"/>
      <c r="L39" s="283"/>
      <c r="M39" s="283"/>
      <c r="N39" s="397" t="s">
        <v>198</v>
      </c>
      <c r="O39" s="271"/>
      <c r="R39" s="276"/>
      <c r="S39" s="276"/>
      <c r="T39" s="276"/>
      <c r="U39" s="275"/>
      <c r="V39" s="275"/>
      <c r="W39" s="275"/>
      <c r="X39" s="275"/>
      <c r="Y39" s="277"/>
      <c r="Z39" s="277"/>
      <c r="AA39" s="277"/>
      <c r="AB39" s="277"/>
      <c r="AC39" s="277"/>
    </row>
    <row r="40" spans="1:29" s="274" customFormat="1" ht="19.5" customHeight="1">
      <c r="A40" s="271"/>
      <c r="B40" s="271"/>
      <c r="C40" s="444"/>
      <c r="D40" s="445"/>
      <c r="E40" s="445"/>
      <c r="F40" s="445"/>
      <c r="G40" s="445"/>
      <c r="H40" s="445"/>
      <c r="I40" s="445"/>
      <c r="J40" s="445"/>
      <c r="K40" s="445"/>
      <c r="L40" s="445"/>
      <c r="M40" s="445"/>
      <c r="N40" s="446"/>
      <c r="O40" s="286" t="str">
        <f>IF(LEN(C40)&gt;0, LEN(C40), "")</f>
        <v/>
      </c>
      <c r="Q40" s="288" t="s">
        <v>630</v>
      </c>
      <c r="R40" s="289"/>
      <c r="S40" s="276"/>
      <c r="T40" s="276"/>
      <c r="U40" s="275"/>
      <c r="V40" s="275"/>
      <c r="W40" s="275"/>
      <c r="X40" s="275"/>
      <c r="Y40" s="277"/>
      <c r="Z40" s="277"/>
      <c r="AA40" s="277" t="s">
        <v>222</v>
      </c>
      <c r="AB40" s="277"/>
      <c r="AC40" s="277"/>
    </row>
    <row r="41" spans="1:29" s="274" customFormat="1" ht="19.5" customHeight="1">
      <c r="A41" s="271"/>
      <c r="B41" s="271"/>
      <c r="C41" s="447"/>
      <c r="D41" s="448"/>
      <c r="E41" s="448"/>
      <c r="F41" s="448"/>
      <c r="G41" s="448"/>
      <c r="H41" s="448"/>
      <c r="I41" s="448"/>
      <c r="J41" s="448"/>
      <c r="K41" s="448"/>
      <c r="L41" s="448"/>
      <c r="M41" s="448"/>
      <c r="N41" s="449"/>
      <c r="Q41" s="294"/>
      <c r="R41" s="289"/>
      <c r="S41" s="276"/>
      <c r="T41" s="276"/>
      <c r="U41" s="275"/>
      <c r="V41" s="275"/>
      <c r="W41" s="275"/>
      <c r="X41" s="275"/>
      <c r="Y41" s="277"/>
      <c r="Z41" s="277"/>
      <c r="AA41" s="277" t="s">
        <v>223</v>
      </c>
      <c r="AB41" s="277"/>
      <c r="AC41" s="277"/>
    </row>
    <row r="42" spans="1:29" s="274" customFormat="1" ht="19.5" customHeight="1" thickBot="1">
      <c r="A42" s="271"/>
      <c r="B42" s="271"/>
      <c r="C42" s="450"/>
      <c r="D42" s="451"/>
      <c r="E42" s="451"/>
      <c r="F42" s="451"/>
      <c r="G42" s="451"/>
      <c r="H42" s="451"/>
      <c r="I42" s="451"/>
      <c r="J42" s="451"/>
      <c r="K42" s="451"/>
      <c r="L42" s="451"/>
      <c r="M42" s="451"/>
      <c r="N42" s="452"/>
      <c r="Q42" s="294"/>
      <c r="R42" s="289"/>
      <c r="S42" s="276"/>
      <c r="T42" s="276"/>
      <c r="U42" s="275"/>
      <c r="V42" s="275"/>
      <c r="W42" s="275"/>
      <c r="X42" s="275"/>
      <c r="Y42" s="277"/>
      <c r="Z42" s="277" t="s">
        <v>242</v>
      </c>
      <c r="AA42" s="277" t="s">
        <v>224</v>
      </c>
      <c r="AB42" s="277"/>
      <c r="AC42" s="277"/>
    </row>
    <row r="43" spans="1:29" s="274" customFormat="1" ht="15.75">
      <c r="A43" s="271"/>
      <c r="B43" s="271"/>
      <c r="C43" s="300" t="str">
        <f>IF(OR($F38&lt;&gt;"☑",$C40&lt;&gt;""),"","↑入力してください！")</f>
        <v/>
      </c>
      <c r="D43" s="271"/>
      <c r="E43" s="271"/>
      <c r="F43" s="271"/>
      <c r="G43" s="271"/>
      <c r="H43" s="271"/>
      <c r="I43" s="271"/>
      <c r="J43" s="271"/>
      <c r="K43" s="271"/>
      <c r="L43" s="271"/>
      <c r="M43" s="271"/>
      <c r="N43" s="271"/>
      <c r="O43" s="271"/>
      <c r="R43" s="276"/>
      <c r="S43" s="276"/>
      <c r="T43" s="276"/>
      <c r="U43" s="275"/>
      <c r="V43" s="275"/>
      <c r="W43" s="275"/>
      <c r="X43" s="275"/>
      <c r="Y43" s="277"/>
      <c r="Z43" s="277"/>
      <c r="AA43" s="277"/>
      <c r="AB43" s="277"/>
      <c r="AC43" s="277"/>
    </row>
    <row r="44" spans="1:29" s="274" customFormat="1" ht="15.75">
      <c r="A44" s="271"/>
      <c r="B44" s="301" t="s">
        <v>330</v>
      </c>
      <c r="C44" s="301"/>
      <c r="D44" s="271"/>
      <c r="E44" s="271"/>
      <c r="F44" s="271"/>
      <c r="G44" s="411" t="s">
        <v>352</v>
      </c>
      <c r="H44" s="271"/>
      <c r="I44" s="271"/>
      <c r="J44" s="295" t="str">
        <f>IF(S47&gt;1,"1つだけ選択してください！","")</f>
        <v/>
      </c>
      <c r="K44" s="271"/>
      <c r="L44" s="271"/>
      <c r="M44" s="271"/>
      <c r="N44" s="271"/>
      <c r="O44" s="271"/>
      <c r="Q44" s="288" t="s">
        <v>630</v>
      </c>
      <c r="R44" s="276"/>
      <c r="S44" s="276"/>
      <c r="T44" s="276"/>
      <c r="U44" s="275"/>
      <c r="V44" s="275"/>
      <c r="W44" s="275"/>
      <c r="X44" s="275"/>
      <c r="Y44" s="277"/>
      <c r="Z44" s="277"/>
      <c r="AA44" s="277"/>
      <c r="AB44" s="277"/>
      <c r="AC44" s="277"/>
    </row>
    <row r="45" spans="1:29" s="274" customFormat="1" ht="16.5">
      <c r="A45" s="271"/>
      <c r="B45" s="271"/>
      <c r="C45" s="118" t="s">
        <v>189</v>
      </c>
      <c r="D45" s="301" t="s">
        <v>87</v>
      </c>
      <c r="E45" s="304"/>
      <c r="F45" s="304"/>
      <c r="G45" s="271"/>
      <c r="H45" s="271"/>
      <c r="I45" s="271"/>
      <c r="J45" s="304"/>
      <c r="K45" s="304"/>
      <c r="L45" s="271"/>
      <c r="M45" s="271"/>
      <c r="N45" s="271"/>
      <c r="O45" s="271"/>
      <c r="R45" s="276"/>
      <c r="S45" s="276" t="b">
        <f>COUNTIF(C45:C49,"□")&lt;&gt;5</f>
        <v>0</v>
      </c>
      <c r="T45" s="276"/>
      <c r="U45" s="275"/>
      <c r="V45" s="275"/>
      <c r="W45" s="275"/>
      <c r="X45" s="275"/>
      <c r="Y45" s="277"/>
      <c r="Z45" s="277"/>
      <c r="AA45" s="277" t="s">
        <v>125</v>
      </c>
      <c r="AB45" s="277"/>
      <c r="AC45" s="277"/>
    </row>
    <row r="46" spans="1:29" s="274" customFormat="1" ht="16.5">
      <c r="A46" s="271"/>
      <c r="B46" s="271"/>
      <c r="C46" s="118" t="s">
        <v>189</v>
      </c>
      <c r="D46" s="271" t="s">
        <v>83</v>
      </c>
      <c r="E46" s="271"/>
      <c r="F46" s="271"/>
      <c r="G46" s="271"/>
      <c r="H46" s="271"/>
      <c r="I46" s="271"/>
      <c r="J46" s="271"/>
      <c r="K46" s="271"/>
      <c r="L46" s="271"/>
      <c r="M46" s="271"/>
      <c r="N46" s="271"/>
      <c r="O46" s="271"/>
      <c r="R46" s="276"/>
      <c r="S46" s="276" t="b">
        <f>COUNTIF(C45:C48,"□")&lt;&gt;4</f>
        <v>0</v>
      </c>
      <c r="T46" s="276"/>
      <c r="U46" s="275"/>
      <c r="V46" s="275"/>
      <c r="W46" s="275"/>
      <c r="X46" s="275"/>
      <c r="Y46" s="277"/>
      <c r="Z46" s="277"/>
      <c r="AA46" s="277" t="s">
        <v>126</v>
      </c>
      <c r="AB46" s="277"/>
      <c r="AC46" s="277"/>
    </row>
    <row r="47" spans="1:29" s="274" customFormat="1" ht="16.5">
      <c r="A47" s="271"/>
      <c r="B47" s="271"/>
      <c r="C47" s="118" t="s">
        <v>189</v>
      </c>
      <c r="D47" s="271" t="s">
        <v>84</v>
      </c>
      <c r="E47" s="271"/>
      <c r="F47" s="271"/>
      <c r="G47" s="271"/>
      <c r="H47" s="271"/>
      <c r="I47" s="271"/>
      <c r="J47" s="271"/>
      <c r="K47" s="271"/>
      <c r="L47" s="271"/>
      <c r="M47" s="271"/>
      <c r="N47" s="271"/>
      <c r="O47" s="271"/>
      <c r="R47" s="276" t="s">
        <v>477</v>
      </c>
      <c r="S47" s="276">
        <f>COUNTIF(C45:C49,"☑")</f>
        <v>0</v>
      </c>
      <c r="T47" s="276"/>
      <c r="U47" s="275"/>
      <c r="V47" s="275"/>
      <c r="W47" s="275"/>
      <c r="X47" s="275"/>
      <c r="Y47" s="277"/>
      <c r="Z47" s="277"/>
      <c r="AA47" s="277" t="s">
        <v>127</v>
      </c>
      <c r="AB47" s="277"/>
      <c r="AC47" s="277"/>
    </row>
    <row r="48" spans="1:29" s="274" customFormat="1" ht="16.5">
      <c r="A48" s="271"/>
      <c r="B48" s="271"/>
      <c r="C48" s="118" t="s">
        <v>189</v>
      </c>
      <c r="D48" s="271" t="s">
        <v>85</v>
      </c>
      <c r="E48" s="271"/>
      <c r="F48" s="271"/>
      <c r="G48" s="271"/>
      <c r="H48" s="271"/>
      <c r="I48" s="295"/>
      <c r="J48" s="271"/>
      <c r="K48" s="295"/>
      <c r="L48" s="271"/>
      <c r="M48" s="271"/>
      <c r="N48" s="271"/>
      <c r="O48" s="271"/>
      <c r="R48" s="276"/>
      <c r="S48" s="276"/>
      <c r="T48" s="276"/>
      <c r="U48" s="275"/>
      <c r="V48" s="275"/>
      <c r="W48" s="275"/>
      <c r="X48" s="275"/>
      <c r="Y48" s="277"/>
      <c r="Z48" s="277"/>
      <c r="AA48" s="277" t="s">
        <v>226</v>
      </c>
      <c r="AB48" s="277"/>
      <c r="AC48" s="277"/>
    </row>
    <row r="49" spans="1:34" s="274" customFormat="1" ht="16.5">
      <c r="A49" s="271"/>
      <c r="B49" s="271"/>
      <c r="C49" s="118" t="s">
        <v>189</v>
      </c>
      <c r="D49" s="301" t="s">
        <v>86</v>
      </c>
      <c r="E49" s="271"/>
      <c r="F49" s="271"/>
      <c r="G49" s="271"/>
      <c r="H49" s="271"/>
      <c r="I49" s="271"/>
      <c r="J49" s="271"/>
      <c r="K49" s="271"/>
      <c r="L49" s="271"/>
      <c r="M49" s="271"/>
      <c r="N49" s="271"/>
      <c r="O49" s="271"/>
      <c r="R49" s="276"/>
      <c r="S49" s="276"/>
      <c r="T49" s="276"/>
      <c r="U49" s="275"/>
      <c r="V49" s="275"/>
      <c r="W49" s="275"/>
      <c r="X49" s="275"/>
      <c r="Y49" s="277"/>
      <c r="Z49" s="277"/>
      <c r="AA49" s="277" t="s">
        <v>227</v>
      </c>
      <c r="AB49" s="277"/>
      <c r="AC49" s="277"/>
    </row>
    <row r="50" spans="1:34" s="274" customFormat="1" ht="15.75">
      <c r="A50" s="271"/>
      <c r="C50" s="273"/>
      <c r="D50" s="299" t="s">
        <v>212</v>
      </c>
      <c r="L50" s="271"/>
      <c r="M50" s="271"/>
      <c r="R50" s="276"/>
      <c r="S50" s="500"/>
      <c r="T50" s="501"/>
      <c r="U50" s="501"/>
      <c r="V50" s="501"/>
      <c r="W50" s="501"/>
      <c r="X50" s="501"/>
      <c r="Y50" s="501"/>
      <c r="Z50" s="501"/>
      <c r="AA50" s="277"/>
      <c r="AB50" s="277"/>
      <c r="AC50" s="277"/>
    </row>
    <row r="51" spans="1:34" s="274" customFormat="1" ht="16.5" thickBot="1">
      <c r="A51" s="271"/>
      <c r="C51" s="273"/>
      <c r="D51" s="306" t="s">
        <v>211</v>
      </c>
      <c r="L51" s="283"/>
      <c r="M51" s="283"/>
      <c r="N51" s="397" t="s">
        <v>198</v>
      </c>
      <c r="R51" s="276"/>
      <c r="S51" s="276"/>
      <c r="T51" s="276"/>
      <c r="U51" s="275"/>
      <c r="V51" s="275"/>
      <c r="W51" s="275"/>
      <c r="X51" s="275"/>
      <c r="Y51" s="277"/>
      <c r="Z51" s="277"/>
      <c r="AA51" s="277"/>
      <c r="AB51" s="277"/>
      <c r="AC51" s="277"/>
    </row>
    <row r="52" spans="1:34" s="274" customFormat="1" ht="18.75" customHeight="1">
      <c r="A52" s="271"/>
      <c r="C52" s="444"/>
      <c r="D52" s="445"/>
      <c r="E52" s="445"/>
      <c r="F52" s="445"/>
      <c r="G52" s="445"/>
      <c r="H52" s="445"/>
      <c r="I52" s="445"/>
      <c r="J52" s="445"/>
      <c r="K52" s="445"/>
      <c r="L52" s="445"/>
      <c r="M52" s="445"/>
      <c r="N52" s="446"/>
      <c r="O52" s="286" t="str">
        <f>IF(LEN(C52)&gt;0, LEN(C52), "")</f>
        <v/>
      </c>
      <c r="R52" s="289"/>
      <c r="S52" s="276"/>
      <c r="T52" s="276"/>
      <c r="U52" s="275"/>
      <c r="V52" s="275"/>
      <c r="W52" s="275"/>
      <c r="X52" s="275"/>
      <c r="Y52" s="277"/>
      <c r="Z52" s="277"/>
      <c r="AA52" s="277" t="s">
        <v>229</v>
      </c>
      <c r="AB52" s="277"/>
      <c r="AC52" s="277"/>
    </row>
    <row r="53" spans="1:34" s="274" customFormat="1" ht="18.75" customHeight="1">
      <c r="A53" s="271"/>
      <c r="C53" s="447"/>
      <c r="D53" s="448"/>
      <c r="E53" s="448"/>
      <c r="F53" s="448"/>
      <c r="G53" s="448"/>
      <c r="H53" s="448"/>
      <c r="I53" s="448"/>
      <c r="J53" s="448"/>
      <c r="K53" s="448"/>
      <c r="L53" s="448"/>
      <c r="M53" s="448"/>
      <c r="N53" s="449"/>
      <c r="O53" s="294"/>
      <c r="R53" s="289"/>
      <c r="S53" s="276"/>
      <c r="T53" s="276"/>
      <c r="U53" s="275"/>
      <c r="V53" s="275"/>
      <c r="W53" s="275"/>
      <c r="X53" s="275"/>
      <c r="Y53" s="277"/>
      <c r="Z53" s="277"/>
      <c r="AA53" s="277" t="s">
        <v>230</v>
      </c>
      <c r="AB53" s="277"/>
      <c r="AC53" s="277"/>
    </row>
    <row r="54" spans="1:34" s="274" customFormat="1" ht="18.75" customHeight="1" thickBot="1">
      <c r="A54" s="271"/>
      <c r="C54" s="450"/>
      <c r="D54" s="451"/>
      <c r="E54" s="451"/>
      <c r="F54" s="451"/>
      <c r="G54" s="451"/>
      <c r="H54" s="451"/>
      <c r="I54" s="451"/>
      <c r="J54" s="451"/>
      <c r="K54" s="451"/>
      <c r="L54" s="451"/>
      <c r="M54" s="451"/>
      <c r="N54" s="452"/>
      <c r="O54" s="294"/>
      <c r="R54" s="289"/>
      <c r="S54" s="276"/>
      <c r="T54" s="276"/>
      <c r="U54" s="275"/>
      <c r="V54" s="275"/>
      <c r="W54" s="275"/>
      <c r="X54" s="275"/>
      <c r="Y54" s="277"/>
      <c r="Z54" s="277" t="s">
        <v>241</v>
      </c>
      <c r="AA54" s="277" t="s">
        <v>128</v>
      </c>
      <c r="AB54" s="277"/>
      <c r="AC54" s="277"/>
    </row>
    <row r="55" spans="1:34" s="274" customFormat="1" ht="15.75">
      <c r="A55" s="271"/>
      <c r="C55" s="307"/>
      <c r="D55" s="308"/>
      <c r="E55" s="308"/>
      <c r="F55" s="308"/>
      <c r="G55" s="308"/>
      <c r="H55" s="308"/>
      <c r="I55" s="308"/>
      <c r="J55" s="308"/>
      <c r="K55" s="308"/>
      <c r="L55" s="308"/>
      <c r="M55" s="308"/>
      <c r="R55" s="276"/>
      <c r="S55" s="276"/>
      <c r="T55" s="276"/>
      <c r="U55" s="275"/>
      <c r="V55" s="275"/>
      <c r="W55" s="275"/>
      <c r="X55" s="275"/>
      <c r="Y55" s="277"/>
      <c r="Z55" s="277"/>
      <c r="AA55" s="277"/>
      <c r="AB55" s="277"/>
      <c r="AC55" s="277"/>
    </row>
    <row r="56" spans="1:34" s="274" customFormat="1" ht="15.75">
      <c r="A56" s="271"/>
      <c r="C56" s="309"/>
      <c r="D56" s="308"/>
      <c r="E56" s="308"/>
      <c r="F56" s="308"/>
      <c r="G56" s="308"/>
      <c r="H56" s="308"/>
      <c r="I56" s="308"/>
      <c r="J56" s="308"/>
      <c r="K56" s="308"/>
      <c r="L56" s="308"/>
      <c r="M56" s="308"/>
      <c r="R56" s="276"/>
      <c r="S56" s="276"/>
      <c r="T56" s="276"/>
      <c r="U56" s="275"/>
      <c r="V56" s="275"/>
      <c r="W56" s="275"/>
      <c r="X56" s="275"/>
      <c r="Y56" s="277"/>
      <c r="Z56" s="277"/>
      <c r="AA56" s="277"/>
      <c r="AB56" s="277"/>
      <c r="AC56" s="277"/>
    </row>
    <row r="57" spans="1:34" s="274" customFormat="1" ht="18.75" customHeight="1">
      <c r="A57" s="271"/>
      <c r="B57" s="273" t="s">
        <v>10</v>
      </c>
      <c r="C57" s="273"/>
      <c r="R57" s="276"/>
      <c r="S57" s="276"/>
      <c r="T57" s="276"/>
      <c r="U57" s="275"/>
      <c r="V57" s="275"/>
      <c r="W57" s="275"/>
      <c r="X57" s="275"/>
      <c r="Y57" s="277"/>
      <c r="Z57" s="277"/>
      <c r="AA57" s="277"/>
      <c r="AB57" s="277"/>
      <c r="AC57" s="277"/>
    </row>
    <row r="58" spans="1:34" s="274" customFormat="1" ht="10.5" customHeight="1">
      <c r="A58" s="271"/>
      <c r="B58" s="273"/>
      <c r="C58" s="273"/>
      <c r="R58" s="276"/>
      <c r="S58" s="276"/>
      <c r="T58" s="276"/>
      <c r="U58" s="275"/>
      <c r="V58" s="275"/>
      <c r="W58" s="275"/>
      <c r="X58" s="275"/>
      <c r="Y58" s="277"/>
      <c r="Z58" s="277"/>
      <c r="AA58" s="277"/>
      <c r="AB58" s="277"/>
      <c r="AC58" s="277"/>
    </row>
    <row r="59" spans="1:34" s="302" customFormat="1" ht="27" customHeight="1">
      <c r="A59" s="310"/>
      <c r="B59" s="475" t="s">
        <v>582</v>
      </c>
      <c r="C59" s="476"/>
      <c r="D59" s="476"/>
      <c r="E59" s="477"/>
      <c r="F59" s="489"/>
      <c r="G59" s="490"/>
      <c r="H59" s="490"/>
      <c r="I59" s="490"/>
      <c r="J59" s="490"/>
      <c r="K59" s="490"/>
      <c r="L59" s="490"/>
      <c r="M59" s="490"/>
      <c r="N59" s="490"/>
      <c r="O59" s="496"/>
      <c r="R59" s="281" t="s">
        <v>578</v>
      </c>
      <c r="S59" s="281">
        <f>$F59</f>
        <v>0</v>
      </c>
      <c r="T59" s="281"/>
      <c r="U59" s="275"/>
      <c r="V59" s="275"/>
      <c r="W59" s="275"/>
      <c r="X59" s="275"/>
      <c r="Y59" s="277"/>
      <c r="Z59" s="277"/>
      <c r="AA59" s="277"/>
      <c r="AB59" s="277"/>
      <c r="AC59" s="277"/>
      <c r="AD59" s="311"/>
      <c r="AE59" s="311"/>
    </row>
    <row r="60" spans="1:34" s="302" customFormat="1" ht="27" customHeight="1">
      <c r="A60" s="310"/>
      <c r="B60" s="475" t="s">
        <v>12</v>
      </c>
      <c r="C60" s="476"/>
      <c r="D60" s="476"/>
      <c r="E60" s="477"/>
      <c r="F60" s="489"/>
      <c r="G60" s="490"/>
      <c r="H60" s="312" t="s">
        <v>468</v>
      </c>
      <c r="J60" s="313" t="s">
        <v>622</v>
      </c>
      <c r="K60" s="506"/>
      <c r="L60" s="506"/>
      <c r="M60" s="506"/>
      <c r="N60" s="506"/>
      <c r="O60" s="314" t="s">
        <v>46</v>
      </c>
      <c r="R60" s="281" t="s">
        <v>579</v>
      </c>
      <c r="S60" s="281">
        <f>$F60</f>
        <v>0</v>
      </c>
      <c r="T60" s="281"/>
      <c r="U60" s="315" t="s">
        <v>580</v>
      </c>
      <c r="V60" s="275"/>
      <c r="W60" s="275"/>
      <c r="X60" s="275"/>
      <c r="Y60" s="277"/>
      <c r="Z60" s="277"/>
      <c r="AA60" s="277"/>
      <c r="AB60" s="277"/>
      <c r="AC60" s="316"/>
    </row>
    <row r="61" spans="1:34" s="302" customFormat="1" ht="27" customHeight="1">
      <c r="A61" s="310"/>
      <c r="B61" s="480" t="s">
        <v>13</v>
      </c>
      <c r="C61" s="481"/>
      <c r="D61" s="481"/>
      <c r="E61" s="482"/>
      <c r="F61" s="238"/>
      <c r="G61" s="317" t="s">
        <v>183</v>
      </c>
      <c r="H61" s="317"/>
      <c r="I61" s="498"/>
      <c r="J61" s="498"/>
      <c r="K61" s="498"/>
      <c r="L61" s="317" t="s">
        <v>176</v>
      </c>
      <c r="M61" s="317"/>
      <c r="N61" s="318"/>
      <c r="O61" s="319"/>
      <c r="R61" s="281"/>
      <c r="S61" s="281">
        <f t="shared" ref="S61:U84" si="0">$F61</f>
        <v>0</v>
      </c>
      <c r="T61" s="281"/>
      <c r="U61" s="281">
        <f>$I61</f>
        <v>0</v>
      </c>
      <c r="V61" s="275"/>
      <c r="W61" s="275"/>
      <c r="X61" s="275"/>
      <c r="Y61" s="277"/>
      <c r="Z61" s="277"/>
      <c r="AA61" s="277"/>
      <c r="AB61" s="277"/>
      <c r="AC61" s="316"/>
      <c r="AD61" s="311"/>
    </row>
    <row r="62" spans="1:34" s="302" customFormat="1" ht="27" customHeight="1">
      <c r="A62" s="310"/>
      <c r="B62" s="486"/>
      <c r="C62" s="487"/>
      <c r="D62" s="487"/>
      <c r="E62" s="488"/>
      <c r="F62" s="239"/>
      <c r="G62" s="320" t="s">
        <v>183</v>
      </c>
      <c r="I62" s="499"/>
      <c r="J62" s="499"/>
      <c r="K62" s="499"/>
      <c r="L62" s="320" t="s">
        <v>468</v>
      </c>
      <c r="M62" s="320"/>
      <c r="N62" s="321"/>
      <c r="O62" s="322"/>
      <c r="R62" s="281"/>
      <c r="S62" s="281">
        <f t="shared" si="0"/>
        <v>0</v>
      </c>
      <c r="T62" s="281"/>
      <c r="U62" s="281">
        <f>$I62</f>
        <v>0</v>
      </c>
      <c r="V62" s="275"/>
      <c r="W62" s="275"/>
      <c r="X62" s="275"/>
      <c r="Y62" s="277"/>
      <c r="Z62" s="277"/>
      <c r="AA62" s="277"/>
      <c r="AB62" s="277"/>
      <c r="AC62" s="316"/>
      <c r="AD62" s="311"/>
    </row>
    <row r="63" spans="1:34" s="302" customFormat="1" ht="27" hidden="1" customHeight="1">
      <c r="A63" s="310"/>
      <c r="B63" s="475" t="s">
        <v>483</v>
      </c>
      <c r="C63" s="476"/>
      <c r="D63" s="476"/>
      <c r="E63" s="477"/>
      <c r="F63" s="507"/>
      <c r="G63" s="508"/>
      <c r="H63" s="508"/>
      <c r="I63" s="323" t="s">
        <v>570</v>
      </c>
      <c r="J63" s="324"/>
      <c r="K63" s="325" t="s">
        <v>614</v>
      </c>
      <c r="N63" s="310"/>
      <c r="O63" s="326"/>
      <c r="R63" s="281"/>
      <c r="S63" s="281">
        <f t="shared" si="0"/>
        <v>0</v>
      </c>
      <c r="T63" s="281"/>
      <c r="U63" s="281">
        <f t="shared" si="0"/>
        <v>0</v>
      </c>
      <c r="V63" s="275"/>
      <c r="W63" s="275"/>
      <c r="X63" s="275"/>
      <c r="Y63" s="277"/>
      <c r="Z63" s="277"/>
      <c r="AA63" s="277"/>
      <c r="AB63" s="277"/>
      <c r="AC63" s="316"/>
      <c r="AD63" s="311"/>
      <c r="AF63" s="311"/>
      <c r="AG63" s="311"/>
      <c r="AH63" s="311"/>
    </row>
    <row r="64" spans="1:34" s="302" customFormat="1" ht="27" customHeight="1">
      <c r="A64" s="310"/>
      <c r="B64" s="472" t="s">
        <v>512</v>
      </c>
      <c r="C64" s="473"/>
      <c r="D64" s="473"/>
      <c r="E64" s="474"/>
      <c r="F64" s="225"/>
      <c r="G64" s="327" t="s">
        <v>177</v>
      </c>
      <c r="H64" s="328" t="s">
        <v>571</v>
      </c>
      <c r="I64" s="327"/>
      <c r="J64" s="327"/>
      <c r="K64" s="329"/>
      <c r="L64" s="327"/>
      <c r="M64" s="327"/>
      <c r="N64" s="327"/>
      <c r="O64" s="330"/>
      <c r="R64" s="281"/>
      <c r="S64" s="281">
        <f>$F64</f>
        <v>0</v>
      </c>
      <c r="T64" s="281"/>
      <c r="U64" s="281">
        <f>$F64</f>
        <v>0</v>
      </c>
      <c r="V64" s="275"/>
      <c r="W64" s="275"/>
      <c r="X64" s="275"/>
      <c r="Y64" s="277"/>
      <c r="Z64" s="277"/>
      <c r="AA64" s="277"/>
      <c r="AB64" s="277"/>
      <c r="AC64" s="316"/>
      <c r="AD64" s="311"/>
      <c r="AE64" s="311"/>
      <c r="AF64" s="311"/>
      <c r="AG64" s="311"/>
    </row>
    <row r="65" spans="1:31" s="302" customFormat="1" ht="27" customHeight="1">
      <c r="A65" s="310"/>
      <c r="B65" s="472" t="s">
        <v>471</v>
      </c>
      <c r="C65" s="473"/>
      <c r="D65" s="473"/>
      <c r="E65" s="474"/>
      <c r="F65" s="224"/>
      <c r="G65" s="320" t="s">
        <v>470</v>
      </c>
      <c r="H65" s="331"/>
      <c r="I65" s="331"/>
      <c r="J65" s="332"/>
      <c r="K65" s="332"/>
      <c r="L65" s="333"/>
      <c r="M65" s="333"/>
      <c r="N65" s="332"/>
      <c r="O65" s="334"/>
      <c r="R65" s="281"/>
      <c r="S65" s="281">
        <f t="shared" si="0"/>
        <v>0</v>
      </c>
      <c r="T65" s="281"/>
      <c r="U65" s="275"/>
      <c r="V65" s="275"/>
      <c r="W65" s="275"/>
      <c r="X65" s="275"/>
      <c r="Y65" s="277"/>
      <c r="Z65" s="277"/>
      <c r="AA65" s="277"/>
      <c r="AB65" s="277"/>
      <c r="AC65" s="316"/>
    </row>
    <row r="66" spans="1:31" s="302" customFormat="1" ht="24" customHeight="1">
      <c r="A66" s="310"/>
      <c r="B66" s="480" t="s">
        <v>14</v>
      </c>
      <c r="C66" s="481"/>
      <c r="D66" s="481"/>
      <c r="E66" s="482"/>
      <c r="F66" s="335" t="s">
        <v>620</v>
      </c>
      <c r="G66" s="368"/>
      <c r="H66" s="369"/>
      <c r="I66" s="369"/>
      <c r="J66" s="232"/>
      <c r="K66" s="369"/>
      <c r="L66" s="537" t="s">
        <v>623</v>
      </c>
      <c r="M66" s="538"/>
      <c r="N66" s="538"/>
      <c r="O66" s="539"/>
      <c r="R66" s="336" t="s">
        <v>574</v>
      </c>
      <c r="S66" s="281">
        <f>$G66</f>
        <v>0</v>
      </c>
      <c r="T66" s="281">
        <f>$H66</f>
        <v>0</v>
      </c>
      <c r="U66" s="281">
        <f>$I66</f>
        <v>0</v>
      </c>
      <c r="V66" s="281">
        <f>$J66</f>
        <v>0</v>
      </c>
      <c r="W66" s="281">
        <f>$K66</f>
        <v>0</v>
      </c>
      <c r="X66" s="281" t="e">
        <f>#REF!</f>
        <v>#REF!</v>
      </c>
      <c r="Y66" s="281"/>
      <c r="Z66" s="277"/>
      <c r="AA66" s="277"/>
      <c r="AB66" s="277"/>
      <c r="AC66" s="316"/>
    </row>
    <row r="67" spans="1:31" s="302" customFormat="1" ht="24" customHeight="1">
      <c r="A67" s="310"/>
      <c r="B67" s="483"/>
      <c r="C67" s="484"/>
      <c r="D67" s="484"/>
      <c r="E67" s="485"/>
      <c r="F67" s="335" t="s">
        <v>573</v>
      </c>
      <c r="G67" s="370"/>
      <c r="H67" s="233"/>
      <c r="I67" s="233"/>
      <c r="J67" s="232"/>
      <c r="K67" s="369"/>
      <c r="L67" s="540"/>
      <c r="M67" s="541"/>
      <c r="N67" s="541"/>
      <c r="O67" s="542"/>
      <c r="R67" s="336" t="s">
        <v>573</v>
      </c>
      <c r="S67" s="281">
        <f t="shared" ref="S67:S70" si="1">$G67</f>
        <v>0</v>
      </c>
      <c r="T67" s="281">
        <f>$H67</f>
        <v>0</v>
      </c>
      <c r="U67" s="281">
        <f>$I67</f>
        <v>0</v>
      </c>
      <c r="V67" s="281">
        <f t="shared" ref="V67:V70" si="2">$J67</f>
        <v>0</v>
      </c>
      <c r="W67" s="281">
        <f t="shared" ref="W67:W70" si="3">$K67</f>
        <v>0</v>
      </c>
      <c r="X67" s="281">
        <f t="shared" ref="X67:X70" si="4">$L67</f>
        <v>0</v>
      </c>
      <c r="Y67" s="277"/>
      <c r="Z67" s="277"/>
      <c r="AA67" s="277"/>
      <c r="AB67" s="277"/>
      <c r="AC67" s="316"/>
    </row>
    <row r="68" spans="1:31" s="302" customFormat="1" ht="24" customHeight="1">
      <c r="A68" s="310"/>
      <c r="B68" s="486"/>
      <c r="C68" s="487"/>
      <c r="D68" s="487"/>
      <c r="E68" s="488"/>
      <c r="F68" s="337" t="s">
        <v>572</v>
      </c>
      <c r="G68" s="371"/>
      <c r="H68" s="235"/>
      <c r="I68" s="234"/>
      <c r="J68" s="235"/>
      <c r="K68" s="235"/>
      <c r="L68" s="543"/>
      <c r="M68" s="544"/>
      <c r="N68" s="544"/>
      <c r="O68" s="545"/>
      <c r="R68" s="336" t="s">
        <v>572</v>
      </c>
      <c r="S68" s="281">
        <f t="shared" si="1"/>
        <v>0</v>
      </c>
      <c r="T68" s="281">
        <f t="shared" ref="T68:T70" si="5">$H68</f>
        <v>0</v>
      </c>
      <c r="U68" s="281">
        <f t="shared" ref="U68:U70" si="6">$I68</f>
        <v>0</v>
      </c>
      <c r="V68" s="281">
        <f t="shared" si="2"/>
        <v>0</v>
      </c>
      <c r="W68" s="281">
        <f t="shared" si="3"/>
        <v>0</v>
      </c>
      <c r="X68" s="281">
        <f t="shared" si="4"/>
        <v>0</v>
      </c>
      <c r="Y68" s="277"/>
      <c r="Z68" s="277"/>
      <c r="AA68" s="277"/>
      <c r="AB68" s="277"/>
      <c r="AC68" s="316"/>
    </row>
    <row r="69" spans="1:31" s="302" customFormat="1" ht="27" customHeight="1">
      <c r="A69" s="310"/>
      <c r="B69" s="480" t="s">
        <v>15</v>
      </c>
      <c r="C69" s="481"/>
      <c r="D69" s="481"/>
      <c r="E69" s="482"/>
      <c r="F69" s="335" t="s">
        <v>621</v>
      </c>
      <c r="G69" s="372"/>
      <c r="H69" s="236"/>
      <c r="I69" s="237"/>
      <c r="J69" s="237"/>
      <c r="K69" s="237"/>
      <c r="L69" s="537" t="s">
        <v>623</v>
      </c>
      <c r="M69" s="538"/>
      <c r="N69" s="538"/>
      <c r="O69" s="539"/>
      <c r="R69" s="336" t="s">
        <v>574</v>
      </c>
      <c r="S69" s="281">
        <f t="shared" si="1"/>
        <v>0</v>
      </c>
      <c r="T69" s="281">
        <f t="shared" si="5"/>
        <v>0</v>
      </c>
      <c r="U69" s="281">
        <f t="shared" si="6"/>
        <v>0</v>
      </c>
      <c r="V69" s="281">
        <f t="shared" si="2"/>
        <v>0</v>
      </c>
      <c r="W69" s="281">
        <f t="shared" si="3"/>
        <v>0</v>
      </c>
      <c r="X69" s="281" t="e">
        <f>#REF!</f>
        <v>#REF!</v>
      </c>
      <c r="Y69" s="277"/>
      <c r="Z69" s="277"/>
      <c r="AA69" s="277"/>
      <c r="AB69" s="277"/>
      <c r="AC69" s="316"/>
    </row>
    <row r="70" spans="1:31" s="302" customFormat="1" ht="27" customHeight="1">
      <c r="A70" s="310"/>
      <c r="B70" s="486"/>
      <c r="C70" s="487"/>
      <c r="D70" s="487"/>
      <c r="E70" s="488"/>
      <c r="F70" s="337" t="s">
        <v>572</v>
      </c>
      <c r="G70" s="371"/>
      <c r="H70" s="234"/>
      <c r="I70" s="235"/>
      <c r="J70" s="235"/>
      <c r="K70" s="235"/>
      <c r="L70" s="543"/>
      <c r="M70" s="544"/>
      <c r="N70" s="544"/>
      <c r="O70" s="545"/>
      <c r="R70" s="336" t="s">
        <v>572</v>
      </c>
      <c r="S70" s="281">
        <f t="shared" si="1"/>
        <v>0</v>
      </c>
      <c r="T70" s="281">
        <f t="shared" si="5"/>
        <v>0</v>
      </c>
      <c r="U70" s="281">
        <f t="shared" si="6"/>
        <v>0</v>
      </c>
      <c r="V70" s="281">
        <f t="shared" si="2"/>
        <v>0</v>
      </c>
      <c r="W70" s="281">
        <f t="shared" si="3"/>
        <v>0</v>
      </c>
      <c r="X70" s="281">
        <f t="shared" si="4"/>
        <v>0</v>
      </c>
      <c r="Y70" s="277"/>
      <c r="Z70" s="277"/>
      <c r="AA70" s="277"/>
      <c r="AB70" s="277"/>
      <c r="AC70" s="316"/>
    </row>
    <row r="71" spans="1:31" s="302" customFormat="1" ht="27" customHeight="1">
      <c r="A71" s="310"/>
      <c r="B71" s="472" t="s">
        <v>16</v>
      </c>
      <c r="C71" s="473"/>
      <c r="D71" s="473"/>
      <c r="E71" s="474"/>
      <c r="F71" s="489"/>
      <c r="G71" s="490"/>
      <c r="H71" s="490"/>
      <c r="I71" s="491"/>
      <c r="J71" s="338" t="s">
        <v>17</v>
      </c>
      <c r="K71" s="329"/>
      <c r="L71" s="509"/>
      <c r="M71" s="490"/>
      <c r="N71" s="490"/>
      <c r="O71" s="496"/>
      <c r="R71" s="281"/>
      <c r="S71" s="281">
        <f>$F71</f>
        <v>0</v>
      </c>
      <c r="T71" s="281"/>
      <c r="U71" s="281">
        <f>$L71</f>
        <v>0</v>
      </c>
      <c r="V71" s="275"/>
      <c r="W71" s="275"/>
      <c r="X71" s="275"/>
      <c r="Y71" s="339"/>
      <c r="Z71" s="339"/>
      <c r="AA71" s="339"/>
      <c r="AB71" s="277"/>
      <c r="AC71" s="316"/>
    </row>
    <row r="72" spans="1:31" s="302" customFormat="1" ht="27" customHeight="1">
      <c r="A72" s="310"/>
      <c r="B72" s="472" t="s">
        <v>18</v>
      </c>
      <c r="C72" s="473"/>
      <c r="D72" s="473"/>
      <c r="E72" s="474"/>
      <c r="F72" s="489"/>
      <c r="G72" s="490"/>
      <c r="H72" s="490"/>
      <c r="I72" s="491"/>
      <c r="J72" s="338" t="s">
        <v>17</v>
      </c>
      <c r="K72" s="329"/>
      <c r="L72" s="509"/>
      <c r="M72" s="490"/>
      <c r="N72" s="490"/>
      <c r="O72" s="496"/>
      <c r="R72" s="281"/>
      <c r="S72" s="281">
        <f t="shared" si="0"/>
        <v>0</v>
      </c>
      <c r="T72" s="281"/>
      <c r="U72" s="281">
        <f t="shared" ref="U72:U73" si="7">$L72</f>
        <v>0</v>
      </c>
      <c r="V72" s="275"/>
      <c r="W72" s="275"/>
      <c r="X72" s="275"/>
      <c r="Y72" s="339"/>
      <c r="Z72" s="339"/>
      <c r="AA72" s="339"/>
      <c r="AB72" s="277"/>
      <c r="AC72" s="316"/>
    </row>
    <row r="73" spans="1:31" s="302" customFormat="1" ht="27" customHeight="1">
      <c r="A73" s="310"/>
      <c r="B73" s="472" t="s">
        <v>19</v>
      </c>
      <c r="C73" s="473"/>
      <c r="D73" s="473"/>
      <c r="E73" s="474"/>
      <c r="F73" s="489"/>
      <c r="G73" s="490"/>
      <c r="H73" s="490"/>
      <c r="I73" s="491"/>
      <c r="J73" s="338" t="s">
        <v>17</v>
      </c>
      <c r="K73" s="329"/>
      <c r="L73" s="509"/>
      <c r="M73" s="490"/>
      <c r="N73" s="490"/>
      <c r="O73" s="496"/>
      <c r="R73" s="281"/>
      <c r="S73" s="281">
        <f t="shared" si="0"/>
        <v>0</v>
      </c>
      <c r="T73" s="281"/>
      <c r="U73" s="281">
        <f t="shared" si="7"/>
        <v>0</v>
      </c>
      <c r="V73" s="275"/>
      <c r="W73" s="275"/>
      <c r="X73" s="275"/>
      <c r="Y73" s="339"/>
      <c r="Z73" s="339"/>
      <c r="AA73" s="339"/>
      <c r="AB73" s="277"/>
      <c r="AC73" s="316"/>
    </row>
    <row r="74" spans="1:31" s="302" customFormat="1" ht="27" customHeight="1">
      <c r="A74" s="310"/>
      <c r="B74" s="475" t="s">
        <v>178</v>
      </c>
      <c r="C74" s="476"/>
      <c r="D74" s="555" t="s">
        <v>353</v>
      </c>
      <c r="E74" s="556"/>
      <c r="F74" s="230" t="s">
        <v>189</v>
      </c>
      <c r="G74" s="340" t="s">
        <v>180</v>
      </c>
      <c r="H74" s="340"/>
      <c r="I74" s="231" t="s">
        <v>189</v>
      </c>
      <c r="J74" s="340" t="s">
        <v>93</v>
      </c>
      <c r="K74" s="340"/>
      <c r="L74" s="557" t="s">
        <v>513</v>
      </c>
      <c r="M74" s="558"/>
      <c r="N74" s="559"/>
      <c r="O74" s="560"/>
      <c r="R74" s="281"/>
      <c r="S74" s="281" t="str">
        <f>$F74</f>
        <v>□</v>
      </c>
      <c r="T74" s="281" t="str">
        <f>$I74</f>
        <v>□</v>
      </c>
      <c r="U74" s="275"/>
      <c r="V74" s="275"/>
      <c r="W74" s="275"/>
      <c r="X74" s="275"/>
      <c r="Y74" s="339"/>
      <c r="Z74" s="339"/>
      <c r="AA74" s="339"/>
      <c r="AB74" s="277"/>
      <c r="AC74" s="277"/>
      <c r="AD74" s="311"/>
      <c r="AE74" s="311"/>
    </row>
    <row r="75" spans="1:31" s="302" customFormat="1" ht="27" customHeight="1">
      <c r="A75" s="310"/>
      <c r="B75" s="475" t="s">
        <v>475</v>
      </c>
      <c r="C75" s="476"/>
      <c r="D75" s="476"/>
      <c r="E75" s="477"/>
      <c r="F75" s="230" t="s">
        <v>189</v>
      </c>
      <c r="G75" s="329" t="s">
        <v>472</v>
      </c>
      <c r="H75" s="318"/>
      <c r="I75" s="231" t="s">
        <v>189</v>
      </c>
      <c r="J75" s="321" t="s">
        <v>473</v>
      </c>
      <c r="K75" s="321"/>
      <c r="L75" s="321"/>
      <c r="M75" s="321"/>
      <c r="N75" s="321"/>
      <c r="O75" s="341"/>
      <c r="R75" s="281"/>
      <c r="S75" s="281" t="str">
        <f t="shared" si="0"/>
        <v>□</v>
      </c>
      <c r="T75" s="281"/>
      <c r="U75" s="275"/>
      <c r="V75" s="275"/>
      <c r="W75" s="275"/>
      <c r="X75" s="275"/>
      <c r="Y75" s="339"/>
      <c r="Z75" s="339"/>
      <c r="AA75" s="339"/>
      <c r="AB75" s="277"/>
      <c r="AC75" s="316"/>
    </row>
    <row r="76" spans="1:31" s="302" customFormat="1" ht="27" customHeight="1">
      <c r="A76" s="310"/>
      <c r="B76" s="475" t="s">
        <v>354</v>
      </c>
      <c r="C76" s="476"/>
      <c r="D76" s="476"/>
      <c r="E76" s="477"/>
      <c r="F76" s="230" t="s">
        <v>189</v>
      </c>
      <c r="G76" s="329" t="s">
        <v>181</v>
      </c>
      <c r="H76" s="329"/>
      <c r="I76" s="231" t="s">
        <v>189</v>
      </c>
      <c r="J76" s="329" t="s">
        <v>182</v>
      </c>
      <c r="K76" s="329"/>
      <c r="L76" s="557" t="s">
        <v>513</v>
      </c>
      <c r="M76" s="558"/>
      <c r="N76" s="559"/>
      <c r="O76" s="560"/>
      <c r="R76" s="281"/>
      <c r="S76" s="281" t="str">
        <f t="shared" si="0"/>
        <v>□</v>
      </c>
      <c r="T76" s="281"/>
      <c r="U76" s="275"/>
      <c r="V76" s="275"/>
      <c r="W76" s="275"/>
      <c r="X76" s="275"/>
      <c r="Y76" s="339"/>
      <c r="Z76" s="339"/>
      <c r="AA76" s="339"/>
      <c r="AB76" s="277"/>
      <c r="AC76" s="316"/>
    </row>
    <row r="77" spans="1:31" s="302" customFormat="1" ht="27" customHeight="1">
      <c r="A77" s="310"/>
      <c r="B77" s="475" t="s">
        <v>308</v>
      </c>
      <c r="C77" s="476"/>
      <c r="D77" s="476"/>
      <c r="E77" s="477"/>
      <c r="F77" s="230" t="s">
        <v>189</v>
      </c>
      <c r="G77" s="312" t="s">
        <v>482</v>
      </c>
      <c r="H77" s="342"/>
      <c r="I77" s="231" t="s">
        <v>189</v>
      </c>
      <c r="J77" s="329" t="s">
        <v>514</v>
      </c>
      <c r="K77" s="343" t="s">
        <v>515</v>
      </c>
      <c r="L77" s="497"/>
      <c r="M77" s="497"/>
      <c r="N77" s="497"/>
      <c r="O77" s="344" t="s">
        <v>187</v>
      </c>
      <c r="R77" s="281"/>
      <c r="S77" s="281" t="str">
        <f t="shared" si="0"/>
        <v>□</v>
      </c>
      <c r="T77" s="281"/>
      <c r="U77" s="275"/>
      <c r="V77" s="275"/>
      <c r="W77" s="275"/>
      <c r="X77" s="275"/>
      <c r="Y77" s="339"/>
      <c r="Z77" s="339"/>
      <c r="AA77" s="339"/>
      <c r="AB77" s="277"/>
      <c r="AC77" s="316"/>
    </row>
    <row r="78" spans="1:31" s="302" customFormat="1" ht="20.25" customHeight="1">
      <c r="A78" s="310"/>
      <c r="B78" s="480" t="s">
        <v>624</v>
      </c>
      <c r="C78" s="481"/>
      <c r="D78" s="553"/>
      <c r="E78" s="512" t="s">
        <v>21</v>
      </c>
      <c r="F78" s="405" t="s">
        <v>569</v>
      </c>
      <c r="G78" s="407" t="s">
        <v>706</v>
      </c>
      <c r="H78" s="533" t="s">
        <v>22</v>
      </c>
      <c r="I78" s="534"/>
      <c r="J78" s="533" t="s">
        <v>469</v>
      </c>
      <c r="K78" s="534"/>
      <c r="L78" s="504" t="s">
        <v>705</v>
      </c>
      <c r="M78" s="504"/>
      <c r="N78" s="504"/>
      <c r="O78" s="505"/>
      <c r="R78" s="281"/>
      <c r="S78" s="336" t="s">
        <v>569</v>
      </c>
      <c r="T78" s="336" t="s">
        <v>577</v>
      </c>
      <c r="U78" s="345" t="s">
        <v>22</v>
      </c>
      <c r="V78" s="345"/>
      <c r="W78" s="345" t="s">
        <v>575</v>
      </c>
      <c r="X78" s="316"/>
      <c r="Y78" s="346" t="s">
        <v>576</v>
      </c>
      <c r="Z78" s="347"/>
      <c r="AA78" s="347"/>
      <c r="AB78" s="277"/>
      <c r="AC78" s="316"/>
    </row>
    <row r="79" spans="1:31" s="302" customFormat="1" ht="15.75">
      <c r="A79" s="310"/>
      <c r="B79" s="483"/>
      <c r="C79" s="484"/>
      <c r="D79" s="554"/>
      <c r="E79" s="513"/>
      <c r="F79" s="404" t="s">
        <v>676</v>
      </c>
      <c r="G79" s="408" t="s">
        <v>707</v>
      </c>
      <c r="H79" s="535"/>
      <c r="I79" s="536"/>
      <c r="J79" s="535"/>
      <c r="K79" s="536"/>
      <c r="L79" s="531" t="s">
        <v>709</v>
      </c>
      <c r="M79" s="532"/>
      <c r="N79" s="532"/>
      <c r="O79" s="406" t="s">
        <v>708</v>
      </c>
      <c r="R79" s="281"/>
      <c r="S79" s="336"/>
      <c r="T79" s="336"/>
      <c r="U79" s="345"/>
      <c r="V79" s="345"/>
      <c r="W79" s="345"/>
      <c r="X79" s="316"/>
      <c r="Y79" s="346"/>
      <c r="Z79" s="347"/>
      <c r="AA79" s="347"/>
      <c r="AB79" s="277"/>
      <c r="AC79" s="316"/>
    </row>
    <row r="80" spans="1:31" s="302" customFormat="1" ht="27" customHeight="1">
      <c r="A80" s="310"/>
      <c r="B80" s="483"/>
      <c r="C80" s="484"/>
      <c r="D80" s="554"/>
      <c r="E80" s="348" t="s">
        <v>23</v>
      </c>
      <c r="F80" s="374"/>
      <c r="G80" s="263"/>
      <c r="H80" s="502"/>
      <c r="I80" s="503"/>
      <c r="J80" s="494"/>
      <c r="K80" s="495"/>
      <c r="L80" s="377"/>
      <c r="M80" s="377"/>
      <c r="N80" s="377"/>
      <c r="O80" s="378"/>
      <c r="R80" s="281"/>
      <c r="S80" s="281">
        <f t="shared" si="0"/>
        <v>0</v>
      </c>
      <c r="T80" s="281">
        <f>$G80</f>
        <v>0</v>
      </c>
      <c r="U80" s="281">
        <f>$H80</f>
        <v>0</v>
      </c>
      <c r="V80" s="281">
        <f>$J8</f>
        <v>0</v>
      </c>
      <c r="W80" s="281">
        <f>$L80</f>
        <v>0</v>
      </c>
      <c r="X80" s="281">
        <f>$L80</f>
        <v>0</v>
      </c>
      <c r="Y80" s="281">
        <f>$N80</f>
        <v>0</v>
      </c>
      <c r="Z80" s="282"/>
      <c r="AA80" s="282"/>
      <c r="AB80" s="282"/>
      <c r="AC80" s="316"/>
    </row>
    <row r="81" spans="1:29" s="302" customFormat="1" ht="27" customHeight="1">
      <c r="A81" s="310"/>
      <c r="B81" s="547" t="s">
        <v>677</v>
      </c>
      <c r="C81" s="548"/>
      <c r="D81" s="549"/>
      <c r="E81" s="349" t="s">
        <v>24</v>
      </c>
      <c r="F81" s="374"/>
      <c r="G81" s="264"/>
      <c r="H81" s="502"/>
      <c r="I81" s="503"/>
      <c r="J81" s="494"/>
      <c r="K81" s="495"/>
      <c r="L81" s="379"/>
      <c r="M81" s="379"/>
      <c r="N81" s="379"/>
      <c r="O81" s="380"/>
      <c r="R81" s="281"/>
      <c r="S81" s="281">
        <f t="shared" si="0"/>
        <v>0</v>
      </c>
      <c r="T81" s="281">
        <f t="shared" ref="T81:T84" si="8">$G81</f>
        <v>0</v>
      </c>
      <c r="U81" s="281">
        <f t="shared" ref="U81:U84" si="9">$H81</f>
        <v>0</v>
      </c>
      <c r="V81" s="281">
        <f t="shared" ref="V81:V84" si="10">$J81</f>
        <v>0</v>
      </c>
      <c r="W81" s="281">
        <f t="shared" ref="W81:X84" si="11">$L81</f>
        <v>0</v>
      </c>
      <c r="X81" s="281">
        <f t="shared" si="11"/>
        <v>0</v>
      </c>
      <c r="Y81" s="281">
        <f t="shared" ref="Y81:Y84" si="12">$N81</f>
        <v>0</v>
      </c>
      <c r="Z81" s="282"/>
      <c r="AA81" s="282"/>
      <c r="AB81" s="282"/>
      <c r="AC81" s="316"/>
    </row>
    <row r="82" spans="1:29" s="302" customFormat="1" ht="27" customHeight="1">
      <c r="A82" s="310"/>
      <c r="B82" s="547"/>
      <c r="C82" s="548"/>
      <c r="D82" s="549"/>
      <c r="E82" s="349" t="s">
        <v>25</v>
      </c>
      <c r="F82" s="375"/>
      <c r="G82" s="264"/>
      <c r="H82" s="502"/>
      <c r="I82" s="503"/>
      <c r="J82" s="494"/>
      <c r="K82" s="495"/>
      <c r="L82" s="379"/>
      <c r="M82" s="379"/>
      <c r="N82" s="379"/>
      <c r="O82" s="380"/>
      <c r="R82" s="281"/>
      <c r="S82" s="281">
        <f t="shared" si="0"/>
        <v>0</v>
      </c>
      <c r="T82" s="281">
        <f t="shared" si="8"/>
        <v>0</v>
      </c>
      <c r="U82" s="281">
        <f t="shared" si="9"/>
        <v>0</v>
      </c>
      <c r="V82" s="281">
        <f t="shared" si="10"/>
        <v>0</v>
      </c>
      <c r="W82" s="281">
        <f t="shared" si="11"/>
        <v>0</v>
      </c>
      <c r="X82" s="281">
        <f t="shared" si="11"/>
        <v>0</v>
      </c>
      <c r="Y82" s="281">
        <f t="shared" si="12"/>
        <v>0</v>
      </c>
      <c r="Z82" s="282"/>
      <c r="AA82" s="282"/>
      <c r="AB82" s="282"/>
      <c r="AC82" s="316"/>
    </row>
    <row r="83" spans="1:29" s="302" customFormat="1" ht="27" customHeight="1">
      <c r="A83" s="310"/>
      <c r="B83" s="547"/>
      <c r="C83" s="548"/>
      <c r="D83" s="549"/>
      <c r="E83" s="349" t="s">
        <v>26</v>
      </c>
      <c r="F83" s="375"/>
      <c r="G83" s="264"/>
      <c r="H83" s="502"/>
      <c r="I83" s="503"/>
      <c r="J83" s="494"/>
      <c r="K83" s="495"/>
      <c r="L83" s="379"/>
      <c r="M83" s="379"/>
      <c r="N83" s="379"/>
      <c r="O83" s="380"/>
      <c r="R83" s="281"/>
      <c r="S83" s="281">
        <f t="shared" si="0"/>
        <v>0</v>
      </c>
      <c r="T83" s="281">
        <f t="shared" si="8"/>
        <v>0</v>
      </c>
      <c r="U83" s="281">
        <f t="shared" si="9"/>
        <v>0</v>
      </c>
      <c r="V83" s="281">
        <f t="shared" si="10"/>
        <v>0</v>
      </c>
      <c r="W83" s="281">
        <f t="shared" si="11"/>
        <v>0</v>
      </c>
      <c r="X83" s="281">
        <f t="shared" si="11"/>
        <v>0</v>
      </c>
      <c r="Y83" s="281">
        <f t="shared" si="12"/>
        <v>0</v>
      </c>
      <c r="Z83" s="282"/>
      <c r="AA83" s="282"/>
      <c r="AB83" s="282"/>
      <c r="AC83" s="316"/>
    </row>
    <row r="84" spans="1:29" s="302" customFormat="1" ht="27" customHeight="1">
      <c r="A84" s="310"/>
      <c r="B84" s="550"/>
      <c r="C84" s="551"/>
      <c r="D84" s="552"/>
      <c r="E84" s="350" t="s">
        <v>27</v>
      </c>
      <c r="F84" s="376"/>
      <c r="G84" s="265"/>
      <c r="H84" s="520"/>
      <c r="I84" s="521"/>
      <c r="J84" s="494"/>
      <c r="K84" s="495"/>
      <c r="L84" s="381"/>
      <c r="M84" s="381"/>
      <c r="N84" s="381"/>
      <c r="O84" s="382"/>
      <c r="R84" s="281"/>
      <c r="S84" s="281">
        <f t="shared" si="0"/>
        <v>0</v>
      </c>
      <c r="T84" s="281">
        <f t="shared" si="8"/>
        <v>0</v>
      </c>
      <c r="U84" s="281">
        <f t="shared" si="9"/>
        <v>0</v>
      </c>
      <c r="V84" s="281">
        <f t="shared" si="10"/>
        <v>0</v>
      </c>
      <c r="W84" s="281">
        <f t="shared" si="11"/>
        <v>0</v>
      </c>
      <c r="X84" s="281">
        <f t="shared" si="11"/>
        <v>0</v>
      </c>
      <c r="Y84" s="281">
        <f t="shared" si="12"/>
        <v>0</v>
      </c>
      <c r="Z84" s="282"/>
      <c r="AA84" s="282"/>
      <c r="AB84" s="282"/>
      <c r="AC84" s="316"/>
    </row>
    <row r="85" spans="1:29" s="302" customFormat="1" ht="27" customHeight="1">
      <c r="A85" s="310"/>
      <c r="B85" s="475" t="s">
        <v>581</v>
      </c>
      <c r="C85" s="476"/>
      <c r="D85" s="476"/>
      <c r="E85" s="477"/>
      <c r="F85" s="478"/>
      <c r="G85" s="479"/>
      <c r="H85" s="351" t="s">
        <v>184</v>
      </c>
      <c r="I85" s="352" t="s">
        <v>676</v>
      </c>
      <c r="J85" s="327"/>
      <c r="K85" s="327"/>
      <c r="L85" s="327"/>
      <c r="M85" s="327"/>
      <c r="N85" s="327"/>
      <c r="O85" s="330"/>
      <c r="R85" s="281"/>
      <c r="S85" s="281">
        <f>$F85</f>
        <v>0</v>
      </c>
      <c r="T85" s="281"/>
      <c r="U85" s="275"/>
      <c r="V85" s="275"/>
      <c r="W85" s="275"/>
      <c r="X85" s="275"/>
      <c r="Y85" s="339"/>
      <c r="Z85" s="339"/>
      <c r="AA85" s="339"/>
      <c r="AB85" s="316"/>
      <c r="AC85" s="316"/>
    </row>
    <row r="86" spans="1:29" s="302" customFormat="1" ht="27" customHeight="1">
      <c r="A86" s="310"/>
      <c r="B86" s="475" t="s">
        <v>355</v>
      </c>
      <c r="C86" s="476"/>
      <c r="D86" s="476"/>
      <c r="E86" s="477"/>
      <c r="F86" s="510"/>
      <c r="G86" s="511"/>
      <c r="H86" s="353" t="s">
        <v>613</v>
      </c>
      <c r="I86" s="340"/>
      <c r="J86" s="354"/>
      <c r="K86" s="312"/>
      <c r="L86" s="355"/>
      <c r="M86" s="355"/>
      <c r="N86" s="327"/>
      <c r="O86" s="330"/>
      <c r="R86" s="281"/>
      <c r="S86" s="281">
        <f>$F86</f>
        <v>0</v>
      </c>
      <c r="T86" s="281"/>
      <c r="U86" s="275"/>
      <c r="V86" s="275"/>
      <c r="W86" s="275"/>
      <c r="X86" s="275"/>
      <c r="Y86" s="339"/>
      <c r="Z86" s="339"/>
      <c r="AA86" s="339"/>
      <c r="AB86" s="316"/>
      <c r="AC86" s="316"/>
    </row>
    <row r="87" spans="1:29" s="302" customFormat="1" ht="27" customHeight="1">
      <c r="A87" s="310"/>
      <c r="B87" s="480" t="s">
        <v>28</v>
      </c>
      <c r="C87" s="481"/>
      <c r="D87" s="481"/>
      <c r="E87" s="482"/>
      <c r="F87" s="518" t="s">
        <v>618</v>
      </c>
      <c r="G87" s="519"/>
      <c r="H87" s="546"/>
      <c r="I87" s="546"/>
      <c r="J87" s="546"/>
      <c r="K87" s="546"/>
      <c r="L87" s="546"/>
      <c r="M87" s="546"/>
      <c r="N87" s="356" t="s">
        <v>187</v>
      </c>
      <c r="O87" s="357"/>
      <c r="R87" s="281"/>
      <c r="S87" s="281">
        <f>$H87</f>
        <v>0</v>
      </c>
      <c r="T87" s="281"/>
      <c r="U87" s="281"/>
      <c r="V87" s="275"/>
      <c r="W87" s="275"/>
      <c r="X87" s="275"/>
      <c r="Y87" s="339"/>
      <c r="Z87" s="339"/>
      <c r="AA87" s="339"/>
      <c r="AB87" s="316"/>
      <c r="AC87" s="316"/>
    </row>
    <row r="88" spans="1:29" s="274" customFormat="1" ht="27" customHeight="1">
      <c r="A88" s="271"/>
      <c r="B88" s="483"/>
      <c r="C88" s="484"/>
      <c r="D88" s="484"/>
      <c r="E88" s="485"/>
      <c r="F88" s="516" t="s">
        <v>616</v>
      </c>
      <c r="G88" s="517"/>
      <c r="H88" s="226"/>
      <c r="I88" s="358" t="s">
        <v>188</v>
      </c>
      <c r="J88" s="228"/>
      <c r="K88" s="359" t="s">
        <v>363</v>
      </c>
      <c r="L88" s="360"/>
      <c r="M88" s="360"/>
      <c r="N88" s="361"/>
      <c r="O88" s="362"/>
      <c r="Q88" s="302"/>
      <c r="R88" s="276"/>
      <c r="S88" s="281">
        <f t="shared" ref="S88:S89" si="13">$H88</f>
        <v>0</v>
      </c>
      <c r="T88" s="281"/>
      <c r="U88" s="281">
        <f>$J88</f>
        <v>0</v>
      </c>
      <c r="V88" s="275"/>
      <c r="W88" s="275"/>
      <c r="X88" s="275"/>
      <c r="Y88" s="339"/>
      <c r="Z88" s="339"/>
      <c r="AA88" s="339"/>
      <c r="AB88" s="277"/>
      <c r="AC88" s="277"/>
    </row>
    <row r="89" spans="1:29" s="274" customFormat="1" ht="27" customHeight="1">
      <c r="A89" s="271"/>
      <c r="B89" s="486"/>
      <c r="C89" s="487"/>
      <c r="D89" s="487"/>
      <c r="E89" s="488"/>
      <c r="F89" s="514" t="s">
        <v>617</v>
      </c>
      <c r="G89" s="515"/>
      <c r="H89" s="227"/>
      <c r="I89" s="321" t="s">
        <v>188</v>
      </c>
      <c r="J89" s="229"/>
      <c r="K89" s="363" t="s">
        <v>363</v>
      </c>
      <c r="L89" s="364"/>
      <c r="M89" s="364"/>
      <c r="N89" s="331"/>
      <c r="O89" s="365"/>
      <c r="Q89" s="302"/>
      <c r="R89" s="276"/>
      <c r="S89" s="281">
        <f t="shared" si="13"/>
        <v>0</v>
      </c>
      <c r="T89" s="281"/>
      <c r="U89" s="281">
        <f>$J89</f>
        <v>0</v>
      </c>
      <c r="V89" s="275"/>
      <c r="W89" s="275"/>
      <c r="X89" s="275"/>
      <c r="Y89" s="339"/>
      <c r="Z89" s="339"/>
      <c r="AA89" s="339"/>
      <c r="AB89" s="277"/>
      <c r="AC89" s="277"/>
    </row>
    <row r="90" spans="1:29" s="302" customFormat="1" ht="27" customHeight="1">
      <c r="A90" s="310"/>
      <c r="B90" s="480" t="s">
        <v>29</v>
      </c>
      <c r="C90" s="481"/>
      <c r="D90" s="481"/>
      <c r="E90" s="482"/>
      <c r="F90" s="522"/>
      <c r="G90" s="523"/>
      <c r="H90" s="523"/>
      <c r="I90" s="523"/>
      <c r="J90" s="523"/>
      <c r="K90" s="523"/>
      <c r="L90" s="523"/>
      <c r="M90" s="523"/>
      <c r="N90" s="523"/>
      <c r="O90" s="524"/>
      <c r="R90" s="281"/>
      <c r="S90" s="281">
        <f>$F90</f>
        <v>0</v>
      </c>
      <c r="T90" s="281"/>
      <c r="U90" s="275"/>
      <c r="V90" s="275"/>
      <c r="W90" s="275"/>
      <c r="X90" s="275"/>
      <c r="Y90" s="339"/>
      <c r="Z90" s="339"/>
      <c r="AA90" s="339"/>
      <c r="AB90" s="277"/>
      <c r="AC90" s="316"/>
    </row>
    <row r="91" spans="1:29" s="302" customFormat="1" ht="27" customHeight="1">
      <c r="A91" s="310"/>
      <c r="B91" s="483"/>
      <c r="C91" s="484"/>
      <c r="D91" s="484"/>
      <c r="E91" s="485"/>
      <c r="F91" s="525"/>
      <c r="G91" s="526"/>
      <c r="H91" s="526"/>
      <c r="I91" s="526"/>
      <c r="J91" s="526"/>
      <c r="K91" s="526"/>
      <c r="L91" s="526"/>
      <c r="M91" s="526"/>
      <c r="N91" s="526"/>
      <c r="O91" s="527"/>
      <c r="R91" s="281"/>
      <c r="S91" s="281"/>
      <c r="T91" s="281"/>
      <c r="U91" s="275"/>
      <c r="V91" s="275"/>
      <c r="W91" s="275"/>
      <c r="X91" s="275"/>
      <c r="Y91" s="339"/>
      <c r="Z91" s="339"/>
      <c r="AA91" s="339"/>
      <c r="AB91" s="277"/>
      <c r="AC91" s="316"/>
    </row>
    <row r="92" spans="1:29" s="274" customFormat="1" ht="27" customHeight="1">
      <c r="A92" s="271"/>
      <c r="B92" s="486"/>
      <c r="C92" s="487"/>
      <c r="D92" s="487"/>
      <c r="E92" s="488"/>
      <c r="F92" s="528"/>
      <c r="G92" s="529"/>
      <c r="H92" s="529"/>
      <c r="I92" s="529"/>
      <c r="J92" s="529"/>
      <c r="K92" s="529"/>
      <c r="L92" s="529"/>
      <c r="M92" s="529"/>
      <c r="N92" s="529"/>
      <c r="O92" s="530"/>
      <c r="R92" s="276"/>
      <c r="S92" s="281"/>
      <c r="T92" s="281"/>
      <c r="U92" s="275"/>
      <c r="V92" s="275"/>
      <c r="W92" s="275"/>
      <c r="X92" s="275"/>
      <c r="Y92" s="339"/>
      <c r="Z92" s="339"/>
      <c r="AA92" s="339"/>
      <c r="AB92" s="277"/>
      <c r="AC92" s="277"/>
    </row>
    <row r="93" spans="1:29" s="274" customFormat="1" ht="15.75">
      <c r="A93" s="271"/>
      <c r="C93" s="309"/>
      <c r="D93" s="308"/>
      <c r="E93" s="308"/>
      <c r="F93" s="308"/>
      <c r="G93" s="308"/>
      <c r="H93" s="308"/>
      <c r="I93" s="308"/>
      <c r="J93" s="308"/>
      <c r="K93" s="308"/>
      <c r="L93" s="283" t="s">
        <v>314</v>
      </c>
      <c r="M93" s="283"/>
      <c r="O93" s="366" t="str">
        <f>IF(LEN(F90)&gt;0, LEN(F90), "")</f>
        <v/>
      </c>
      <c r="R93" s="276"/>
      <c r="S93" s="276"/>
      <c r="T93" s="276"/>
      <c r="U93" s="275"/>
      <c r="V93" s="275"/>
      <c r="W93" s="275"/>
      <c r="X93" s="275"/>
      <c r="Y93" s="339"/>
      <c r="Z93" s="339"/>
      <c r="AA93" s="339"/>
      <c r="AB93" s="277"/>
      <c r="AC93" s="277"/>
    </row>
    <row r="94" spans="1:29" s="274" customFormat="1" ht="15.75">
      <c r="A94" s="271"/>
      <c r="C94" s="309"/>
      <c r="D94" s="308"/>
      <c r="E94" s="308"/>
      <c r="F94" s="308"/>
      <c r="G94" s="308"/>
      <c r="H94" s="308"/>
      <c r="I94" s="308"/>
      <c r="J94" s="308"/>
      <c r="K94" s="308"/>
      <c r="L94" s="308"/>
      <c r="M94" s="308"/>
      <c r="R94" s="276"/>
      <c r="S94" s="276"/>
      <c r="T94" s="276"/>
      <c r="U94" s="275"/>
      <c r="V94" s="275"/>
      <c r="W94" s="275"/>
      <c r="X94" s="275"/>
      <c r="Y94" s="277"/>
      <c r="Z94" s="277"/>
      <c r="AA94" s="277"/>
      <c r="AB94" s="277"/>
      <c r="AC94" s="277"/>
    </row>
    <row r="95" spans="1:29" s="274" customFormat="1" ht="15.75">
      <c r="A95" s="271"/>
      <c r="C95" s="309"/>
      <c r="D95" s="308"/>
      <c r="E95" s="308"/>
      <c r="F95" s="308"/>
      <c r="G95" s="308"/>
      <c r="H95" s="308"/>
      <c r="I95" s="308"/>
      <c r="J95" s="308"/>
      <c r="K95" s="308"/>
      <c r="L95" s="308"/>
      <c r="M95" s="308"/>
      <c r="R95" s="276"/>
      <c r="S95" s="276"/>
      <c r="T95" s="276"/>
      <c r="U95" s="275"/>
      <c r="V95" s="275"/>
      <c r="W95" s="275"/>
      <c r="X95" s="275"/>
      <c r="Y95" s="277"/>
      <c r="Z95" s="277"/>
      <c r="AA95" s="277"/>
      <c r="AB95" s="277"/>
      <c r="AC95" s="277"/>
    </row>
    <row r="96" spans="1:29" s="274" customFormat="1" ht="15.75">
      <c r="A96" s="271"/>
      <c r="C96" s="309"/>
      <c r="D96" s="308"/>
      <c r="E96" s="308"/>
      <c r="F96" s="308"/>
      <c r="G96" s="308"/>
      <c r="H96" s="308"/>
      <c r="I96" s="308"/>
      <c r="J96" s="308"/>
      <c r="K96" s="308"/>
      <c r="L96" s="308"/>
      <c r="M96" s="308"/>
      <c r="R96" s="276"/>
      <c r="S96" s="276"/>
      <c r="T96" s="276"/>
      <c r="U96" s="275"/>
      <c r="V96" s="275"/>
      <c r="W96" s="275"/>
      <c r="X96" s="275"/>
      <c r="Y96" s="277"/>
      <c r="Z96" s="277"/>
      <c r="AA96" s="277"/>
      <c r="AB96" s="277"/>
      <c r="AC96" s="277"/>
    </row>
    <row r="97" spans="1:29" s="274" customFormat="1" ht="15.75">
      <c r="A97" s="271"/>
      <c r="C97" s="309"/>
      <c r="D97" s="308"/>
      <c r="E97" s="308"/>
      <c r="F97" s="308"/>
      <c r="G97" s="308"/>
      <c r="H97" s="308"/>
      <c r="I97" s="308"/>
      <c r="J97" s="308"/>
      <c r="K97" s="308"/>
      <c r="L97" s="308"/>
      <c r="M97" s="308"/>
      <c r="R97" s="276"/>
      <c r="S97" s="276"/>
      <c r="T97" s="276"/>
      <c r="U97" s="275"/>
      <c r="V97" s="275"/>
      <c r="W97" s="275"/>
      <c r="X97" s="275"/>
      <c r="Y97" s="277"/>
      <c r="Z97" s="277"/>
      <c r="AA97" s="277"/>
      <c r="AB97" s="277"/>
      <c r="AC97" s="277"/>
    </row>
    <row r="98" spans="1:29" s="274" customFormat="1" ht="15.75">
      <c r="A98" s="271"/>
      <c r="C98" s="273"/>
      <c r="R98" s="276"/>
      <c r="S98" s="276"/>
      <c r="T98" s="276"/>
      <c r="U98" s="275"/>
      <c r="V98" s="275"/>
      <c r="W98" s="275"/>
      <c r="X98" s="275"/>
      <c r="Y98" s="277"/>
      <c r="Z98" s="277"/>
      <c r="AA98" s="277"/>
      <c r="AB98" s="277"/>
      <c r="AC98" s="277"/>
    </row>
    <row r="99" spans="1:29" s="274" customFormat="1" ht="15.75">
      <c r="A99" s="271"/>
      <c r="C99" s="273"/>
      <c r="R99" s="276"/>
      <c r="S99" s="276"/>
      <c r="T99" s="276"/>
      <c r="U99" s="275"/>
      <c r="V99" s="275"/>
      <c r="W99" s="275"/>
      <c r="X99" s="275"/>
      <c r="Y99" s="277"/>
      <c r="Z99" s="277"/>
      <c r="AA99" s="277"/>
      <c r="AB99" s="277"/>
      <c r="AC99" s="277"/>
    </row>
    <row r="100" spans="1:29" s="274" customFormat="1" ht="15.75">
      <c r="A100" s="271"/>
      <c r="C100" s="273"/>
      <c r="R100" s="276"/>
      <c r="S100" s="276"/>
      <c r="T100" s="276"/>
      <c r="U100" s="275"/>
      <c r="V100" s="275"/>
      <c r="W100" s="275"/>
      <c r="X100" s="275"/>
      <c r="Y100" s="277"/>
      <c r="Z100" s="277"/>
      <c r="AA100" s="277"/>
      <c r="AB100" s="277"/>
      <c r="AC100" s="277"/>
    </row>
    <row r="101" spans="1:29" s="274" customFormat="1" ht="15.75">
      <c r="A101" s="271"/>
      <c r="C101" s="309"/>
      <c r="D101" s="308"/>
      <c r="E101" s="308"/>
      <c r="F101" s="308"/>
      <c r="G101" s="308"/>
      <c r="H101" s="308"/>
      <c r="I101" s="308"/>
      <c r="J101" s="308"/>
      <c r="K101" s="308"/>
      <c r="L101" s="308"/>
      <c r="M101" s="308"/>
      <c r="R101" s="276"/>
      <c r="S101" s="276"/>
      <c r="T101" s="276"/>
      <c r="U101" s="275"/>
      <c r="V101" s="275"/>
      <c r="W101" s="275"/>
      <c r="X101" s="275"/>
      <c r="Y101" s="277"/>
      <c r="Z101" s="277"/>
      <c r="AA101" s="277"/>
      <c r="AB101" s="277"/>
      <c r="AC101" s="277"/>
    </row>
    <row r="102" spans="1:29" s="274" customFormat="1" ht="15.75">
      <c r="A102" s="271"/>
      <c r="C102" s="309"/>
      <c r="D102" s="308"/>
      <c r="E102" s="308"/>
      <c r="F102" s="308"/>
      <c r="G102" s="308"/>
      <c r="H102" s="308"/>
      <c r="I102" s="308"/>
      <c r="J102" s="308"/>
      <c r="K102" s="308"/>
      <c r="L102" s="308"/>
      <c r="M102" s="308"/>
      <c r="R102" s="276"/>
      <c r="S102" s="276"/>
      <c r="T102" s="276"/>
      <c r="U102" s="275"/>
      <c r="V102" s="275"/>
      <c r="W102" s="275"/>
      <c r="X102" s="275"/>
      <c r="Y102" s="277"/>
      <c r="Z102" s="277"/>
      <c r="AA102" s="277"/>
      <c r="AB102" s="277"/>
      <c r="AC102" s="277"/>
    </row>
    <row r="103" spans="1:29" s="274" customFormat="1" ht="15.75">
      <c r="A103" s="271"/>
      <c r="C103" s="309"/>
      <c r="D103" s="308"/>
      <c r="E103" s="308"/>
      <c r="F103" s="308"/>
      <c r="G103" s="308"/>
      <c r="H103" s="308"/>
      <c r="I103" s="308"/>
      <c r="J103" s="308"/>
      <c r="K103" s="308"/>
      <c r="L103" s="308"/>
      <c r="M103" s="308"/>
      <c r="R103" s="276"/>
      <c r="S103" s="276"/>
      <c r="T103" s="276"/>
      <c r="U103" s="275"/>
      <c r="V103" s="275"/>
      <c r="W103" s="275"/>
      <c r="X103" s="275"/>
      <c r="Y103" s="277"/>
      <c r="Z103" s="277"/>
      <c r="AA103" s="277"/>
      <c r="AB103" s="277"/>
      <c r="AC103" s="277"/>
    </row>
    <row r="104" spans="1:29" s="274" customFormat="1" ht="15.75">
      <c r="A104" s="271"/>
      <c r="C104" s="309"/>
      <c r="D104" s="308"/>
      <c r="E104" s="308"/>
      <c r="F104" s="308"/>
      <c r="G104" s="308"/>
      <c r="H104" s="308"/>
      <c r="I104" s="308"/>
      <c r="J104" s="308"/>
      <c r="K104" s="308"/>
      <c r="L104" s="308"/>
      <c r="M104" s="308"/>
      <c r="R104" s="276"/>
      <c r="S104" s="276"/>
      <c r="T104" s="276"/>
      <c r="U104" s="275"/>
      <c r="V104" s="275"/>
      <c r="W104" s="275"/>
      <c r="X104" s="275"/>
      <c r="Y104" s="277"/>
      <c r="Z104" s="277"/>
      <c r="AA104" s="277"/>
      <c r="AB104" s="277"/>
      <c r="AC104" s="277"/>
    </row>
    <row r="105" spans="1:29" s="274" customFormat="1" ht="15.75">
      <c r="A105" s="271"/>
      <c r="C105" s="309"/>
      <c r="D105" s="308"/>
      <c r="E105" s="308"/>
      <c r="F105" s="308"/>
      <c r="G105" s="308"/>
      <c r="H105" s="308"/>
      <c r="I105" s="308"/>
      <c r="J105" s="308"/>
      <c r="K105" s="308"/>
      <c r="L105" s="308"/>
      <c r="M105" s="308"/>
      <c r="R105" s="276"/>
      <c r="S105" s="276"/>
      <c r="T105" s="276"/>
      <c r="U105" s="275"/>
      <c r="V105" s="275"/>
      <c r="W105" s="275"/>
      <c r="X105" s="275"/>
      <c r="Y105" s="277"/>
      <c r="Z105" s="277"/>
      <c r="AA105" s="277"/>
      <c r="AB105" s="277"/>
      <c r="AC105" s="277"/>
    </row>
    <row r="106" spans="1:29" s="274" customFormat="1" ht="15.75">
      <c r="A106" s="271"/>
      <c r="C106" s="273"/>
      <c r="R106" s="276"/>
      <c r="S106" s="276"/>
      <c r="T106" s="276"/>
      <c r="U106" s="275"/>
      <c r="V106" s="275"/>
      <c r="W106" s="275"/>
      <c r="X106" s="275"/>
      <c r="Y106" s="277"/>
      <c r="Z106" s="277"/>
      <c r="AA106" s="277"/>
      <c r="AB106" s="277"/>
      <c r="AC106" s="277"/>
    </row>
    <row r="107" spans="1:29" s="274" customFormat="1" ht="15.75">
      <c r="A107" s="271"/>
      <c r="C107" s="273"/>
      <c r="R107" s="276"/>
      <c r="S107" s="276"/>
      <c r="T107" s="276"/>
      <c r="U107" s="275"/>
      <c r="V107" s="275"/>
      <c r="W107" s="275"/>
      <c r="X107" s="275"/>
      <c r="Y107" s="277"/>
      <c r="Z107" s="277"/>
      <c r="AA107" s="277"/>
      <c r="AB107" s="277"/>
      <c r="AC107" s="277"/>
    </row>
    <row r="108" spans="1:29" s="274" customFormat="1" ht="15.75">
      <c r="A108" s="271"/>
      <c r="C108" s="273"/>
      <c r="R108" s="276"/>
      <c r="S108" s="276"/>
      <c r="T108" s="276"/>
      <c r="U108" s="275"/>
      <c r="V108" s="275"/>
      <c r="W108" s="275"/>
      <c r="X108" s="275"/>
      <c r="Y108" s="277"/>
      <c r="Z108" s="277"/>
      <c r="AA108" s="277"/>
      <c r="AB108" s="277"/>
      <c r="AC108" s="277"/>
    </row>
    <row r="109" spans="1:29" s="274" customFormat="1" ht="15.75">
      <c r="A109" s="271"/>
      <c r="C109" s="273"/>
      <c r="R109" s="276"/>
      <c r="S109" s="276"/>
      <c r="T109" s="276"/>
      <c r="U109" s="275"/>
      <c r="V109" s="275"/>
      <c r="W109" s="275"/>
      <c r="X109" s="275"/>
      <c r="Y109" s="277"/>
      <c r="Z109" s="277"/>
      <c r="AA109" s="277"/>
      <c r="AB109" s="277"/>
      <c r="AC109" s="277"/>
    </row>
    <row r="110" spans="1:29" s="274" customFormat="1" ht="15.75">
      <c r="A110" s="271"/>
      <c r="C110" s="273"/>
      <c r="R110" s="276"/>
      <c r="S110" s="276"/>
      <c r="T110" s="276"/>
      <c r="U110" s="275"/>
      <c r="V110" s="275"/>
      <c r="W110" s="275"/>
      <c r="X110" s="275"/>
      <c r="Y110" s="277"/>
      <c r="Z110" s="277"/>
      <c r="AA110" s="277"/>
      <c r="AB110" s="277"/>
      <c r="AC110" s="277"/>
    </row>
    <row r="111" spans="1:29" s="274" customFormat="1" ht="15.75">
      <c r="A111" s="271"/>
      <c r="C111" s="273"/>
      <c r="R111" s="276"/>
      <c r="S111" s="276"/>
      <c r="T111" s="276"/>
      <c r="U111" s="275"/>
      <c r="V111" s="275"/>
      <c r="W111" s="275"/>
      <c r="X111" s="275"/>
      <c r="Y111" s="277"/>
      <c r="Z111" s="277"/>
      <c r="AA111" s="277"/>
      <c r="AB111" s="277"/>
      <c r="AC111" s="277"/>
    </row>
    <row r="112" spans="1:29" s="274" customFormat="1" ht="15.75">
      <c r="A112" s="271"/>
      <c r="C112" s="273"/>
      <c r="R112" s="276"/>
      <c r="S112" s="276"/>
      <c r="T112" s="276"/>
      <c r="U112" s="275"/>
      <c r="V112" s="275"/>
      <c r="W112" s="275"/>
      <c r="X112" s="275"/>
      <c r="Y112" s="277"/>
      <c r="Z112" s="277"/>
      <c r="AA112" s="277"/>
      <c r="AB112" s="277"/>
      <c r="AC112" s="277"/>
    </row>
    <row r="113" spans="1:29" s="274" customFormat="1" ht="15.75">
      <c r="A113" s="271"/>
      <c r="C113" s="273"/>
      <c r="R113" s="276"/>
      <c r="S113" s="276"/>
      <c r="T113" s="276"/>
      <c r="U113" s="275"/>
      <c r="V113" s="275"/>
      <c r="W113" s="275"/>
      <c r="X113" s="275"/>
      <c r="Y113" s="277"/>
      <c r="Z113" s="277"/>
      <c r="AA113" s="277"/>
      <c r="AB113" s="277"/>
      <c r="AC113" s="277"/>
    </row>
    <row r="114" spans="1:29" s="274" customFormat="1" ht="15.75">
      <c r="A114" s="271"/>
      <c r="C114" s="273"/>
      <c r="R114" s="276"/>
      <c r="S114" s="276"/>
      <c r="T114" s="276"/>
      <c r="U114" s="275"/>
      <c r="V114" s="275"/>
      <c r="W114" s="275"/>
      <c r="X114" s="275"/>
      <c r="Y114" s="277"/>
      <c r="Z114" s="277"/>
      <c r="AA114" s="277"/>
      <c r="AB114" s="277"/>
      <c r="AC114" s="277"/>
    </row>
    <row r="115" spans="1:29" s="274" customFormat="1" ht="15.75">
      <c r="A115" s="271"/>
      <c r="C115" s="273"/>
      <c r="R115" s="276"/>
      <c r="S115" s="276"/>
      <c r="T115" s="276"/>
      <c r="U115" s="275"/>
      <c r="V115" s="275"/>
      <c r="W115" s="275"/>
      <c r="X115" s="275"/>
      <c r="Y115" s="277"/>
      <c r="Z115" s="277"/>
      <c r="AA115" s="277"/>
      <c r="AB115" s="277"/>
      <c r="AC115" s="277"/>
    </row>
    <row r="116" spans="1:29" s="274" customFormat="1" ht="15.75">
      <c r="A116" s="271"/>
      <c r="C116" s="273"/>
      <c r="R116" s="276"/>
      <c r="S116" s="276"/>
      <c r="T116" s="276"/>
      <c r="U116" s="275"/>
      <c r="V116" s="275"/>
      <c r="W116" s="275"/>
      <c r="X116" s="275"/>
      <c r="Y116" s="277"/>
      <c r="Z116" s="277"/>
      <c r="AA116" s="277"/>
      <c r="AB116" s="277"/>
      <c r="AC116" s="277"/>
    </row>
    <row r="117" spans="1:29" s="274" customFormat="1" ht="15.75">
      <c r="A117" s="271"/>
      <c r="C117" s="273"/>
      <c r="R117" s="276"/>
      <c r="S117" s="276"/>
      <c r="T117" s="276"/>
      <c r="U117" s="275"/>
      <c r="V117" s="275"/>
      <c r="W117" s="275"/>
      <c r="X117" s="275"/>
      <c r="Y117" s="277"/>
      <c r="Z117" s="277"/>
      <c r="AA117" s="277"/>
      <c r="AB117" s="277"/>
      <c r="AC117" s="277"/>
    </row>
    <row r="118" spans="1:29" s="274" customFormat="1" ht="15.75">
      <c r="A118" s="271"/>
      <c r="C118" s="273"/>
      <c r="R118" s="276"/>
      <c r="S118" s="276"/>
      <c r="T118" s="276"/>
      <c r="U118" s="275"/>
      <c r="V118" s="275"/>
      <c r="W118" s="275"/>
      <c r="X118" s="275"/>
      <c r="Y118" s="277"/>
      <c r="Z118" s="277"/>
      <c r="AA118" s="277"/>
      <c r="AB118" s="277"/>
      <c r="AC118" s="277"/>
    </row>
    <row r="119" spans="1:29" s="274" customFormat="1" ht="15.75">
      <c r="A119" s="271"/>
      <c r="C119" s="273"/>
      <c r="R119" s="276"/>
      <c r="S119" s="276"/>
      <c r="T119" s="276"/>
      <c r="U119" s="275"/>
      <c r="V119" s="275"/>
      <c r="W119" s="275"/>
      <c r="X119" s="275"/>
      <c r="Y119" s="277"/>
      <c r="Z119" s="277"/>
      <c r="AA119" s="277"/>
      <c r="AB119" s="277"/>
      <c r="AC119" s="277"/>
    </row>
    <row r="120" spans="1:29" s="274" customFormat="1" ht="15.75">
      <c r="A120" s="271"/>
      <c r="C120" s="273"/>
      <c r="R120" s="276"/>
      <c r="S120" s="276"/>
      <c r="T120" s="276"/>
      <c r="U120" s="275"/>
      <c r="V120" s="275"/>
      <c r="W120" s="275"/>
      <c r="X120" s="275"/>
      <c r="Y120" s="277"/>
      <c r="Z120" s="277"/>
      <c r="AA120" s="277"/>
      <c r="AB120" s="277"/>
      <c r="AC120" s="277"/>
    </row>
    <row r="121" spans="1:29" s="274" customFormat="1" ht="15.75">
      <c r="A121" s="271"/>
      <c r="C121" s="273"/>
      <c r="R121" s="276"/>
      <c r="S121" s="276"/>
      <c r="T121" s="276"/>
      <c r="U121" s="275"/>
      <c r="V121" s="275"/>
      <c r="W121" s="275"/>
      <c r="X121" s="275"/>
      <c r="Y121" s="277"/>
      <c r="Z121" s="277"/>
      <c r="AA121" s="277"/>
      <c r="AB121" s="277"/>
      <c r="AC121" s="277"/>
    </row>
    <row r="122" spans="1:29" s="274" customFormat="1" ht="15.75">
      <c r="A122" s="271"/>
      <c r="C122" s="273"/>
      <c r="R122" s="276"/>
      <c r="S122" s="276"/>
      <c r="T122" s="276"/>
      <c r="U122" s="275"/>
      <c r="V122" s="275"/>
      <c r="W122" s="275"/>
      <c r="X122" s="275"/>
      <c r="Y122" s="277"/>
      <c r="Z122" s="277"/>
      <c r="AA122" s="277"/>
      <c r="AB122" s="277"/>
      <c r="AC122" s="277"/>
    </row>
    <row r="123" spans="1:29" s="274" customFormat="1" ht="15.75">
      <c r="A123" s="271"/>
      <c r="C123" s="273"/>
      <c r="R123" s="276"/>
      <c r="S123" s="276"/>
      <c r="T123" s="276"/>
      <c r="U123" s="275"/>
      <c r="V123" s="275"/>
      <c r="W123" s="275"/>
      <c r="X123" s="275"/>
      <c r="Y123" s="277"/>
      <c r="Z123" s="277"/>
      <c r="AA123" s="277"/>
      <c r="AB123" s="277"/>
      <c r="AC123" s="277"/>
    </row>
    <row r="124" spans="1:29" s="274" customFormat="1" ht="15.75">
      <c r="A124" s="271"/>
      <c r="C124" s="273"/>
      <c r="R124" s="276"/>
      <c r="S124" s="276"/>
      <c r="T124" s="276"/>
      <c r="U124" s="275"/>
      <c r="V124" s="275"/>
      <c r="W124" s="275"/>
      <c r="X124" s="275"/>
      <c r="Y124" s="277"/>
      <c r="Z124" s="277"/>
      <c r="AA124" s="277"/>
      <c r="AB124" s="277"/>
      <c r="AC124" s="277"/>
    </row>
    <row r="125" spans="1:29" s="274" customFormat="1" ht="15.75">
      <c r="A125" s="271"/>
      <c r="C125" s="273"/>
      <c r="R125" s="276"/>
      <c r="S125" s="276"/>
      <c r="T125" s="276"/>
      <c r="U125" s="275"/>
      <c r="V125" s="275"/>
      <c r="W125" s="275"/>
      <c r="X125" s="275"/>
      <c r="Y125" s="277"/>
      <c r="Z125" s="277"/>
      <c r="AA125" s="277"/>
      <c r="AB125" s="277"/>
      <c r="AC125" s="277"/>
    </row>
    <row r="126" spans="1:29" s="274" customFormat="1" ht="15.75">
      <c r="A126" s="271"/>
      <c r="C126" s="273"/>
      <c r="R126" s="276"/>
      <c r="S126" s="276"/>
      <c r="T126" s="276"/>
      <c r="U126" s="275"/>
      <c r="V126" s="275"/>
      <c r="W126" s="275"/>
      <c r="X126" s="275"/>
      <c r="Y126" s="277"/>
      <c r="Z126" s="277"/>
      <c r="AA126" s="277"/>
      <c r="AB126" s="277"/>
      <c r="AC126" s="277"/>
    </row>
    <row r="127" spans="1:29" s="274" customFormat="1" ht="15.75">
      <c r="A127" s="271"/>
      <c r="C127" s="273"/>
      <c r="R127" s="276"/>
      <c r="S127" s="276"/>
      <c r="T127" s="276"/>
      <c r="U127" s="275"/>
      <c r="V127" s="275"/>
      <c r="W127" s="275"/>
      <c r="X127" s="275"/>
      <c r="Y127" s="277"/>
      <c r="Z127" s="277"/>
      <c r="AA127" s="277"/>
      <c r="AB127" s="277"/>
      <c r="AC127" s="277"/>
    </row>
    <row r="128" spans="1:29" s="274" customFormat="1" ht="15.75">
      <c r="A128" s="271"/>
      <c r="C128" s="273"/>
      <c r="R128" s="276"/>
      <c r="S128" s="276"/>
      <c r="T128" s="276"/>
      <c r="U128" s="275"/>
      <c r="V128" s="275"/>
      <c r="W128" s="275"/>
      <c r="X128" s="275"/>
      <c r="Y128" s="277"/>
      <c r="Z128" s="277"/>
      <c r="AA128" s="277"/>
      <c r="AB128" s="277"/>
      <c r="AC128" s="277"/>
    </row>
    <row r="129" spans="1:29" s="274" customFormat="1" ht="15.75">
      <c r="A129" s="271"/>
      <c r="C129" s="273"/>
      <c r="R129" s="276"/>
      <c r="S129" s="276"/>
      <c r="T129" s="276"/>
      <c r="U129" s="275"/>
      <c r="V129" s="275"/>
      <c r="W129" s="275"/>
      <c r="X129" s="275"/>
      <c r="Y129" s="277"/>
      <c r="Z129" s="277"/>
      <c r="AA129" s="277"/>
      <c r="AB129" s="277"/>
      <c r="AC129" s="277"/>
    </row>
    <row r="130" spans="1:29" s="274" customFormat="1" ht="15.75">
      <c r="A130" s="271"/>
      <c r="C130" s="273"/>
      <c r="R130" s="276"/>
      <c r="S130" s="276"/>
      <c r="T130" s="276"/>
      <c r="U130" s="275"/>
      <c r="V130" s="275"/>
      <c r="W130" s="275"/>
      <c r="X130" s="275"/>
      <c r="Y130" s="277"/>
      <c r="Z130" s="277"/>
      <c r="AA130" s="277"/>
      <c r="AB130" s="277"/>
      <c r="AC130" s="277"/>
    </row>
    <row r="131" spans="1:29" s="274" customFormat="1" ht="15.75">
      <c r="A131" s="271"/>
      <c r="C131" s="273"/>
      <c r="R131" s="276"/>
      <c r="S131" s="276"/>
      <c r="T131" s="276"/>
      <c r="U131" s="275"/>
      <c r="V131" s="275"/>
      <c r="W131" s="275"/>
      <c r="X131" s="275"/>
      <c r="Y131" s="277"/>
      <c r="Z131" s="277"/>
      <c r="AA131" s="277"/>
      <c r="AB131" s="277"/>
      <c r="AC131" s="277"/>
    </row>
    <row r="132" spans="1:29" s="274" customFormat="1" ht="15.75">
      <c r="A132" s="271"/>
      <c r="C132" s="273"/>
      <c r="R132" s="276"/>
      <c r="S132" s="276"/>
      <c r="T132" s="276"/>
      <c r="U132" s="275"/>
      <c r="V132" s="275"/>
      <c r="W132" s="275"/>
      <c r="X132" s="275"/>
      <c r="Y132" s="277"/>
      <c r="Z132" s="277"/>
      <c r="AA132" s="277"/>
      <c r="AB132" s="277"/>
      <c r="AC132" s="277"/>
    </row>
    <row r="133" spans="1:29" s="274" customFormat="1" ht="15.75">
      <c r="A133" s="271"/>
      <c r="C133" s="273"/>
      <c r="R133" s="276"/>
      <c r="S133" s="276"/>
      <c r="T133" s="276"/>
      <c r="U133" s="275"/>
      <c r="V133" s="275"/>
      <c r="W133" s="275"/>
      <c r="X133" s="275"/>
      <c r="Y133" s="277"/>
      <c r="Z133" s="277"/>
      <c r="AA133" s="277"/>
      <c r="AB133" s="277"/>
      <c r="AC133" s="277"/>
    </row>
    <row r="134" spans="1:29" s="274" customFormat="1" ht="15.75">
      <c r="A134" s="271"/>
      <c r="C134" s="273"/>
      <c r="R134" s="276"/>
      <c r="S134" s="276"/>
      <c r="T134" s="276"/>
      <c r="U134" s="275"/>
      <c r="V134" s="275"/>
      <c r="W134" s="275"/>
      <c r="X134" s="275"/>
      <c r="Y134" s="277"/>
      <c r="Z134" s="277"/>
      <c r="AA134" s="277"/>
      <c r="AB134" s="277"/>
      <c r="AC134" s="277"/>
    </row>
    <row r="135" spans="1:29" s="274" customFormat="1" ht="15.75">
      <c r="A135" s="271"/>
      <c r="C135" s="273"/>
      <c r="R135" s="276"/>
      <c r="S135" s="276"/>
      <c r="T135" s="276"/>
      <c r="U135" s="275"/>
      <c r="V135" s="275"/>
      <c r="W135" s="275"/>
      <c r="X135" s="275"/>
      <c r="Y135" s="277"/>
      <c r="Z135" s="277"/>
      <c r="AA135" s="277"/>
      <c r="AB135" s="277"/>
      <c r="AC135" s="277"/>
    </row>
    <row r="136" spans="1:29" s="274" customFormat="1" ht="15.75">
      <c r="A136" s="271"/>
      <c r="C136" s="273"/>
      <c r="R136" s="276"/>
      <c r="S136" s="276"/>
      <c r="T136" s="276"/>
      <c r="U136" s="275"/>
      <c r="V136" s="275"/>
      <c r="W136" s="275"/>
      <c r="X136" s="275"/>
      <c r="Y136" s="277"/>
      <c r="Z136" s="277"/>
      <c r="AA136" s="277"/>
      <c r="AB136" s="277"/>
      <c r="AC136" s="277"/>
    </row>
    <row r="137" spans="1:29" s="274" customFormat="1" ht="15.75">
      <c r="A137" s="271"/>
      <c r="C137" s="273"/>
      <c r="R137" s="276"/>
      <c r="S137" s="276"/>
      <c r="T137" s="276"/>
      <c r="U137" s="275"/>
      <c r="V137" s="275"/>
      <c r="W137" s="275"/>
      <c r="X137" s="275"/>
      <c r="Y137" s="277"/>
      <c r="Z137" s="277"/>
      <c r="AA137" s="277"/>
      <c r="AB137" s="277"/>
      <c r="AC137" s="277"/>
    </row>
    <row r="138" spans="1:29" s="274" customFormat="1" ht="15.75">
      <c r="A138" s="271"/>
      <c r="C138" s="273"/>
      <c r="R138" s="276"/>
      <c r="S138" s="276"/>
      <c r="T138" s="276"/>
      <c r="U138" s="275"/>
      <c r="V138" s="275"/>
      <c r="W138" s="275"/>
      <c r="X138" s="275"/>
      <c r="Y138" s="277"/>
      <c r="Z138" s="277"/>
      <c r="AA138" s="277"/>
      <c r="AB138" s="277"/>
      <c r="AC138" s="277"/>
    </row>
    <row r="139" spans="1:29" s="274" customFormat="1" ht="15.75">
      <c r="A139" s="271"/>
      <c r="C139" s="273"/>
      <c r="R139" s="276"/>
      <c r="S139" s="276"/>
      <c r="T139" s="276"/>
      <c r="U139" s="275"/>
      <c r="V139" s="275"/>
      <c r="W139" s="275"/>
      <c r="X139" s="275"/>
      <c r="Y139" s="277"/>
      <c r="Z139" s="277"/>
      <c r="AA139" s="277"/>
      <c r="AB139" s="277"/>
      <c r="AC139" s="277"/>
    </row>
    <row r="140" spans="1:29" s="274" customFormat="1" ht="15.75">
      <c r="A140" s="271"/>
      <c r="C140" s="273"/>
      <c r="R140" s="276"/>
      <c r="S140" s="276"/>
      <c r="T140" s="276"/>
      <c r="U140" s="275"/>
      <c r="V140" s="275"/>
      <c r="W140" s="275"/>
      <c r="X140" s="275"/>
      <c r="Y140" s="277"/>
      <c r="Z140" s="277"/>
      <c r="AA140" s="277"/>
      <c r="AB140" s="277"/>
      <c r="AC140" s="277"/>
    </row>
    <row r="141" spans="1:29" s="274" customFormat="1" ht="15.75">
      <c r="A141" s="271"/>
      <c r="C141" s="273"/>
      <c r="R141" s="276"/>
      <c r="S141" s="276"/>
      <c r="T141" s="276"/>
      <c r="U141" s="275"/>
      <c r="V141" s="275"/>
      <c r="W141" s="275"/>
      <c r="X141" s="275"/>
      <c r="Y141" s="277"/>
      <c r="Z141" s="277"/>
      <c r="AA141" s="277"/>
      <c r="AB141" s="277"/>
      <c r="AC141" s="277"/>
    </row>
    <row r="142" spans="1:29" s="274" customFormat="1" ht="15.75">
      <c r="A142" s="271"/>
      <c r="C142" s="273"/>
      <c r="R142" s="276"/>
      <c r="S142" s="276"/>
      <c r="T142" s="276"/>
      <c r="U142" s="275"/>
      <c r="V142" s="275"/>
      <c r="W142" s="275"/>
      <c r="X142" s="275"/>
      <c r="Y142" s="277"/>
      <c r="Z142" s="277"/>
      <c r="AA142" s="277"/>
      <c r="AB142" s="277"/>
      <c r="AC142" s="277"/>
    </row>
    <row r="143" spans="1:29" s="274" customFormat="1" ht="15.75">
      <c r="A143" s="271"/>
      <c r="C143" s="273"/>
      <c r="R143" s="276"/>
      <c r="S143" s="276"/>
      <c r="T143" s="276"/>
      <c r="U143" s="275"/>
      <c r="V143" s="275"/>
      <c r="W143" s="275"/>
      <c r="X143" s="275"/>
      <c r="Y143" s="277"/>
      <c r="Z143" s="277"/>
      <c r="AA143" s="277"/>
      <c r="AB143" s="277"/>
      <c r="AC143" s="277"/>
    </row>
    <row r="144" spans="1:29" s="274" customFormat="1" ht="15.75">
      <c r="A144" s="271"/>
      <c r="C144" s="273"/>
      <c r="R144" s="276"/>
      <c r="S144" s="276"/>
      <c r="T144" s="276"/>
      <c r="U144" s="275"/>
      <c r="V144" s="275"/>
      <c r="W144" s="275"/>
      <c r="X144" s="275"/>
      <c r="Y144" s="277"/>
      <c r="Z144" s="277"/>
      <c r="AA144" s="277"/>
      <c r="AB144" s="277"/>
      <c r="AC144" s="277"/>
    </row>
    <row r="145" spans="1:29" s="274" customFormat="1" ht="15.75">
      <c r="A145" s="271"/>
      <c r="C145" s="273"/>
      <c r="R145" s="276"/>
      <c r="S145" s="276"/>
      <c r="T145" s="276"/>
      <c r="U145" s="275"/>
      <c r="V145" s="275"/>
      <c r="W145" s="275"/>
      <c r="X145" s="275"/>
      <c r="Y145" s="277"/>
      <c r="Z145" s="277"/>
      <c r="AA145" s="277"/>
      <c r="AB145" s="277"/>
      <c r="AC145" s="277"/>
    </row>
    <row r="146" spans="1:29" s="274" customFormat="1" ht="15.75">
      <c r="A146" s="271"/>
      <c r="C146" s="273"/>
      <c r="R146" s="276"/>
      <c r="S146" s="276"/>
      <c r="T146" s="276"/>
      <c r="U146" s="275"/>
      <c r="V146" s="275"/>
      <c r="W146" s="275"/>
      <c r="X146" s="275"/>
      <c r="Y146" s="277"/>
      <c r="Z146" s="277"/>
      <c r="AA146" s="277"/>
      <c r="AB146" s="277"/>
      <c r="AC146" s="277"/>
    </row>
    <row r="147" spans="1:29" s="274" customFormat="1" ht="15.75">
      <c r="A147" s="271"/>
      <c r="C147" s="273"/>
      <c r="R147" s="276"/>
      <c r="S147" s="276"/>
      <c r="T147" s="276"/>
      <c r="U147" s="275"/>
      <c r="V147" s="275"/>
      <c r="W147" s="275"/>
      <c r="X147" s="275"/>
      <c r="Y147" s="277"/>
      <c r="Z147" s="277"/>
      <c r="AA147" s="277"/>
      <c r="AB147" s="277"/>
      <c r="AC147" s="277"/>
    </row>
    <row r="148" spans="1:29" s="274" customFormat="1" ht="15.75">
      <c r="A148" s="271"/>
      <c r="C148" s="273"/>
      <c r="R148" s="276"/>
      <c r="S148" s="276"/>
      <c r="T148" s="276"/>
      <c r="U148" s="275"/>
      <c r="V148" s="275"/>
      <c r="W148" s="275"/>
      <c r="X148" s="275"/>
      <c r="Y148" s="277"/>
      <c r="Z148" s="277"/>
      <c r="AA148" s="277"/>
      <c r="AB148" s="277"/>
      <c r="AC148" s="277"/>
    </row>
    <row r="149" spans="1:29" s="274" customFormat="1" ht="15.75">
      <c r="A149" s="271"/>
      <c r="C149" s="273"/>
      <c r="R149" s="276"/>
      <c r="S149" s="276"/>
      <c r="T149" s="276"/>
      <c r="U149" s="275"/>
      <c r="V149" s="275"/>
      <c r="W149" s="275"/>
      <c r="X149" s="275"/>
      <c r="Y149" s="277"/>
      <c r="Z149" s="277"/>
      <c r="AA149" s="277"/>
      <c r="AB149" s="277"/>
      <c r="AC149" s="277"/>
    </row>
    <row r="150" spans="1:29" s="274" customFormat="1" ht="15.75">
      <c r="A150" s="271"/>
      <c r="C150" s="273"/>
      <c r="R150" s="276"/>
      <c r="S150" s="276"/>
      <c r="T150" s="276"/>
      <c r="U150" s="275"/>
      <c r="V150" s="275"/>
      <c r="W150" s="275"/>
      <c r="X150" s="275"/>
      <c r="Y150" s="277"/>
      <c r="Z150" s="277"/>
      <c r="AA150" s="277"/>
      <c r="AB150" s="277"/>
      <c r="AC150" s="277"/>
    </row>
    <row r="151" spans="1:29" s="274" customFormat="1" ht="15.75">
      <c r="A151" s="271"/>
      <c r="C151" s="273"/>
      <c r="R151" s="276"/>
      <c r="S151" s="276"/>
      <c r="T151" s="276"/>
      <c r="U151" s="275"/>
      <c r="V151" s="275"/>
      <c r="W151" s="275"/>
      <c r="X151" s="275"/>
      <c r="Y151" s="277"/>
      <c r="Z151" s="277"/>
      <c r="AA151" s="277"/>
      <c r="AB151" s="277"/>
      <c r="AC151" s="277"/>
    </row>
    <row r="152" spans="1:29" s="274" customFormat="1" ht="15.75">
      <c r="A152" s="271"/>
      <c r="C152" s="273"/>
      <c r="R152" s="276"/>
      <c r="S152" s="276"/>
      <c r="T152" s="276"/>
      <c r="U152" s="275"/>
      <c r="V152" s="275"/>
      <c r="W152" s="275"/>
      <c r="X152" s="275"/>
      <c r="Y152" s="277"/>
      <c r="Z152" s="277"/>
      <c r="AA152" s="277"/>
      <c r="AB152" s="277"/>
      <c r="AC152" s="277"/>
    </row>
    <row r="153" spans="1:29" s="274" customFormat="1" ht="15.75">
      <c r="A153" s="271"/>
      <c r="C153" s="273"/>
      <c r="R153" s="276"/>
      <c r="S153" s="276"/>
      <c r="T153" s="276"/>
      <c r="U153" s="275"/>
      <c r="V153" s="275"/>
      <c r="W153" s="275"/>
      <c r="X153" s="275"/>
      <c r="Y153" s="277"/>
      <c r="Z153" s="277"/>
      <c r="AA153" s="277"/>
      <c r="AB153" s="277"/>
      <c r="AC153" s="277"/>
    </row>
    <row r="154" spans="1:29" s="274" customFormat="1" ht="15.75">
      <c r="A154" s="271"/>
      <c r="C154" s="273"/>
      <c r="R154" s="276"/>
      <c r="S154" s="276"/>
      <c r="T154" s="276"/>
      <c r="U154" s="275"/>
      <c r="V154" s="275"/>
      <c r="W154" s="275"/>
      <c r="X154" s="275"/>
      <c r="Y154" s="277"/>
      <c r="Z154" s="277"/>
      <c r="AA154" s="277"/>
      <c r="AB154" s="277"/>
      <c r="AC154" s="277"/>
    </row>
    <row r="155" spans="1:29" s="274" customFormat="1" ht="15.75">
      <c r="A155" s="271"/>
      <c r="C155" s="273"/>
      <c r="R155" s="276"/>
      <c r="S155" s="276"/>
      <c r="T155" s="276"/>
      <c r="U155" s="275"/>
      <c r="V155" s="275"/>
      <c r="W155" s="275"/>
      <c r="X155" s="275"/>
      <c r="Y155" s="277"/>
      <c r="Z155" s="277"/>
      <c r="AA155" s="277"/>
      <c r="AB155" s="277"/>
      <c r="AC155" s="277"/>
    </row>
    <row r="156" spans="1:29" s="274" customFormat="1" ht="15.75">
      <c r="A156" s="271"/>
      <c r="C156" s="273"/>
      <c r="R156" s="276"/>
      <c r="S156" s="276"/>
      <c r="T156" s="276"/>
      <c r="U156" s="275"/>
      <c r="V156" s="275"/>
      <c r="W156" s="275"/>
      <c r="X156" s="275"/>
      <c r="Y156" s="277"/>
      <c r="Z156" s="277"/>
      <c r="AA156" s="277"/>
      <c r="AB156" s="277"/>
      <c r="AC156" s="277"/>
    </row>
    <row r="157" spans="1:29" s="274" customFormat="1" ht="15.75">
      <c r="A157" s="271"/>
      <c r="C157" s="273"/>
      <c r="R157" s="276"/>
      <c r="S157" s="276"/>
      <c r="T157" s="276"/>
      <c r="U157" s="275"/>
      <c r="V157" s="275"/>
      <c r="W157" s="275"/>
      <c r="X157" s="275"/>
      <c r="Y157" s="277"/>
      <c r="Z157" s="277"/>
      <c r="AA157" s="277"/>
      <c r="AB157" s="277"/>
      <c r="AC157" s="277"/>
    </row>
    <row r="158" spans="1:29" s="274" customFormat="1" ht="15.75">
      <c r="A158" s="271"/>
      <c r="C158" s="273"/>
      <c r="R158" s="276"/>
      <c r="S158" s="276"/>
      <c r="T158" s="276"/>
      <c r="U158" s="275"/>
      <c r="V158" s="275"/>
      <c r="W158" s="275"/>
      <c r="X158" s="275"/>
      <c r="Y158" s="277"/>
      <c r="Z158" s="277"/>
      <c r="AA158" s="277"/>
      <c r="AB158" s="277"/>
      <c r="AC158" s="277"/>
    </row>
    <row r="159" spans="1:29" s="274" customFormat="1" ht="15.75">
      <c r="A159" s="271"/>
      <c r="C159" s="273"/>
      <c r="R159" s="276"/>
      <c r="S159" s="276"/>
      <c r="T159" s="276"/>
      <c r="U159" s="275"/>
      <c r="V159" s="275"/>
      <c r="W159" s="275"/>
      <c r="X159" s="275"/>
      <c r="Y159" s="277"/>
      <c r="Z159" s="277"/>
      <c r="AA159" s="277"/>
      <c r="AB159" s="277"/>
      <c r="AC159" s="277"/>
    </row>
    <row r="160" spans="1:29" s="274" customFormat="1" ht="15.75">
      <c r="A160" s="271"/>
      <c r="C160" s="273"/>
      <c r="R160" s="276"/>
      <c r="S160" s="276"/>
      <c r="T160" s="276"/>
      <c r="U160" s="275"/>
      <c r="V160" s="275"/>
      <c r="W160" s="275"/>
      <c r="X160" s="275"/>
      <c r="Y160" s="277"/>
      <c r="Z160" s="277"/>
      <c r="AA160" s="277"/>
      <c r="AB160" s="277"/>
      <c r="AC160" s="277"/>
    </row>
    <row r="161" spans="1:29" s="274" customFormat="1" ht="15.75">
      <c r="A161" s="271"/>
      <c r="C161" s="273"/>
      <c r="R161" s="276"/>
      <c r="S161" s="276"/>
      <c r="T161" s="276"/>
      <c r="U161" s="275"/>
      <c r="V161" s="275"/>
      <c r="W161" s="275"/>
      <c r="X161" s="275"/>
      <c r="Y161" s="277"/>
      <c r="Z161" s="277"/>
      <c r="AA161" s="277"/>
      <c r="AB161" s="277"/>
      <c r="AC161" s="277"/>
    </row>
    <row r="162" spans="1:29" s="274" customFormat="1" ht="15.75">
      <c r="A162" s="271"/>
      <c r="C162" s="273"/>
      <c r="R162" s="276"/>
      <c r="S162" s="276"/>
      <c r="T162" s="276"/>
      <c r="U162" s="275"/>
      <c r="V162" s="275"/>
      <c r="W162" s="275"/>
      <c r="X162" s="275"/>
      <c r="Y162" s="277"/>
      <c r="Z162" s="277"/>
      <c r="AA162" s="277"/>
      <c r="AB162" s="277"/>
      <c r="AC162" s="277"/>
    </row>
    <row r="163" spans="1:29" s="274" customFormat="1" ht="15.75">
      <c r="A163" s="271"/>
      <c r="C163" s="273"/>
      <c r="R163" s="276"/>
      <c r="S163" s="276"/>
      <c r="T163" s="276"/>
      <c r="U163" s="275"/>
      <c r="V163" s="275"/>
      <c r="W163" s="275"/>
      <c r="X163" s="275"/>
      <c r="Y163" s="277"/>
      <c r="Z163" s="277"/>
      <c r="AA163" s="277"/>
      <c r="AB163" s="277"/>
      <c r="AC163" s="277"/>
    </row>
    <row r="164" spans="1:29" s="274" customFormat="1" ht="15.75">
      <c r="A164" s="271"/>
      <c r="C164" s="273"/>
      <c r="R164" s="276"/>
      <c r="S164" s="276"/>
      <c r="T164" s="276"/>
      <c r="U164" s="275"/>
      <c r="V164" s="275"/>
      <c r="W164" s="275"/>
      <c r="X164" s="275"/>
      <c r="Y164" s="277"/>
      <c r="Z164" s="277"/>
      <c r="AA164" s="277"/>
      <c r="AB164" s="277"/>
      <c r="AC164" s="277"/>
    </row>
    <row r="165" spans="1:29" s="274" customFormat="1" ht="15.75">
      <c r="A165" s="271"/>
      <c r="C165" s="273"/>
      <c r="R165" s="276"/>
      <c r="S165" s="276"/>
      <c r="T165" s="276"/>
      <c r="U165" s="275"/>
      <c r="V165" s="275"/>
      <c r="W165" s="275"/>
      <c r="X165" s="275"/>
      <c r="Y165" s="277"/>
      <c r="Z165" s="277"/>
      <c r="AA165" s="277"/>
      <c r="AB165" s="277"/>
      <c r="AC165" s="277"/>
    </row>
    <row r="166" spans="1:29" s="274" customFormat="1" ht="15.75">
      <c r="A166" s="271"/>
      <c r="C166" s="273"/>
      <c r="R166" s="276"/>
      <c r="S166" s="276"/>
      <c r="T166" s="276"/>
      <c r="U166" s="275"/>
      <c r="V166" s="275"/>
      <c r="W166" s="275"/>
      <c r="X166" s="275"/>
      <c r="Y166" s="277"/>
      <c r="Z166" s="277"/>
      <c r="AA166" s="277"/>
      <c r="AB166" s="277"/>
      <c r="AC166" s="277"/>
    </row>
    <row r="167" spans="1:29" s="274" customFormat="1" ht="15.75">
      <c r="A167" s="271"/>
      <c r="C167" s="273"/>
      <c r="R167" s="276"/>
      <c r="S167" s="276"/>
      <c r="T167" s="276"/>
      <c r="U167" s="275"/>
      <c r="V167" s="275"/>
      <c r="W167" s="275"/>
      <c r="X167" s="275"/>
      <c r="Y167" s="277"/>
      <c r="Z167" s="277"/>
      <c r="AA167" s="277"/>
      <c r="AB167" s="277"/>
      <c r="AC167" s="277"/>
    </row>
    <row r="168" spans="1:29" s="274" customFormat="1" ht="15.75">
      <c r="A168" s="271"/>
      <c r="C168" s="273"/>
      <c r="R168" s="276"/>
      <c r="S168" s="276"/>
      <c r="T168" s="276"/>
      <c r="U168" s="275"/>
      <c r="V168" s="275"/>
      <c r="W168" s="275"/>
      <c r="X168" s="275"/>
      <c r="Y168" s="277"/>
      <c r="Z168" s="277"/>
      <c r="AA168" s="277"/>
      <c r="AB168" s="277"/>
      <c r="AC168" s="277"/>
    </row>
    <row r="169" spans="1:29" s="274" customFormat="1" ht="15.75">
      <c r="A169" s="271"/>
      <c r="C169" s="273"/>
      <c r="R169" s="276"/>
      <c r="S169" s="276"/>
      <c r="T169" s="276"/>
      <c r="U169" s="275"/>
      <c r="V169" s="275"/>
      <c r="W169" s="275"/>
      <c r="X169" s="275"/>
      <c r="Y169" s="277"/>
      <c r="Z169" s="277"/>
      <c r="AA169" s="277"/>
      <c r="AB169" s="277"/>
      <c r="AC169" s="277"/>
    </row>
    <row r="170" spans="1:29" s="274" customFormat="1" ht="15.75">
      <c r="A170" s="271"/>
      <c r="C170" s="273"/>
      <c r="R170" s="276"/>
      <c r="S170" s="276"/>
      <c r="T170" s="276"/>
      <c r="U170" s="275"/>
      <c r="V170" s="275"/>
      <c r="W170" s="275"/>
      <c r="X170" s="275"/>
      <c r="Y170" s="277"/>
      <c r="Z170" s="277"/>
      <c r="AA170" s="277"/>
      <c r="AB170" s="277"/>
      <c r="AC170" s="277"/>
    </row>
    <row r="171" spans="1:29" s="274" customFormat="1" ht="15.75">
      <c r="A171" s="271"/>
      <c r="C171" s="273"/>
      <c r="R171" s="276"/>
      <c r="S171" s="276"/>
      <c r="T171" s="276"/>
      <c r="U171" s="275"/>
      <c r="V171" s="275"/>
      <c r="W171" s="275"/>
      <c r="X171" s="275"/>
      <c r="Y171" s="277"/>
      <c r="Z171" s="277"/>
      <c r="AA171" s="277"/>
      <c r="AB171" s="277"/>
      <c r="AC171" s="277"/>
    </row>
    <row r="172" spans="1:29" s="274" customFormat="1" ht="15.75">
      <c r="A172" s="271"/>
      <c r="C172" s="273"/>
      <c r="R172" s="276"/>
      <c r="S172" s="276"/>
      <c r="T172" s="276"/>
      <c r="U172" s="275"/>
      <c r="V172" s="275"/>
      <c r="W172" s="275"/>
      <c r="X172" s="275"/>
      <c r="Y172" s="277"/>
      <c r="Z172" s="277"/>
      <c r="AA172" s="277"/>
      <c r="AB172" s="277"/>
      <c r="AC172" s="277"/>
    </row>
    <row r="173" spans="1:29" s="274" customFormat="1" ht="15.75">
      <c r="A173" s="271"/>
      <c r="C173" s="273"/>
      <c r="R173" s="276"/>
      <c r="S173" s="276"/>
      <c r="T173" s="276"/>
      <c r="U173" s="275"/>
      <c r="V173" s="275"/>
      <c r="W173" s="275"/>
      <c r="X173" s="275"/>
      <c r="Y173" s="277"/>
      <c r="Z173" s="277"/>
      <c r="AA173" s="277"/>
      <c r="AB173" s="277"/>
      <c r="AC173" s="277"/>
    </row>
    <row r="174" spans="1:29" s="274" customFormat="1" ht="15.75">
      <c r="A174" s="271"/>
      <c r="C174" s="273"/>
      <c r="R174" s="276"/>
      <c r="S174" s="276"/>
      <c r="T174" s="276"/>
      <c r="U174" s="275"/>
      <c r="V174" s="275"/>
      <c r="W174" s="275"/>
      <c r="X174" s="275"/>
      <c r="Y174" s="277"/>
      <c r="Z174" s="277"/>
      <c r="AA174" s="277"/>
      <c r="AB174" s="277"/>
      <c r="AC174" s="277"/>
    </row>
    <row r="175" spans="1:29" s="274" customFormat="1" ht="15.75">
      <c r="A175" s="271"/>
      <c r="C175" s="273"/>
      <c r="R175" s="276"/>
      <c r="S175" s="276"/>
      <c r="T175" s="276"/>
      <c r="U175" s="275"/>
      <c r="V175" s="275"/>
      <c r="W175" s="275"/>
      <c r="X175" s="275"/>
      <c r="Y175" s="277"/>
      <c r="Z175" s="277"/>
      <c r="AA175" s="277"/>
      <c r="AB175" s="277"/>
      <c r="AC175" s="277"/>
    </row>
    <row r="176" spans="1:29" s="274" customFormat="1" ht="15.75">
      <c r="A176" s="271"/>
      <c r="C176" s="273"/>
      <c r="R176" s="276"/>
      <c r="S176" s="276"/>
      <c r="T176" s="276"/>
      <c r="U176" s="275"/>
      <c r="V176" s="275"/>
      <c r="W176" s="275"/>
      <c r="X176" s="275"/>
      <c r="Y176" s="277"/>
      <c r="Z176" s="277"/>
      <c r="AA176" s="277"/>
      <c r="AB176" s="277"/>
      <c r="AC176" s="277"/>
    </row>
    <row r="177" spans="1:29" s="274" customFormat="1" ht="15.75">
      <c r="A177" s="271"/>
      <c r="C177" s="273"/>
      <c r="R177" s="276"/>
      <c r="S177" s="276"/>
      <c r="T177" s="276"/>
      <c r="U177" s="275"/>
      <c r="V177" s="275"/>
      <c r="W177" s="275"/>
      <c r="X177" s="275"/>
      <c r="Y177" s="277"/>
      <c r="Z177" s="277"/>
      <c r="AA177" s="277"/>
      <c r="AB177" s="277"/>
      <c r="AC177" s="277"/>
    </row>
    <row r="178" spans="1:29" s="274" customFormat="1" ht="15.75">
      <c r="A178" s="271"/>
      <c r="C178" s="273"/>
      <c r="R178" s="276"/>
      <c r="S178" s="276"/>
      <c r="T178" s="276"/>
      <c r="U178" s="275"/>
      <c r="V178" s="275"/>
      <c r="W178" s="275"/>
      <c r="X178" s="275"/>
      <c r="Y178" s="277"/>
      <c r="Z178" s="277"/>
      <c r="AA178" s="277"/>
      <c r="AB178" s="277"/>
      <c r="AC178" s="277"/>
    </row>
    <row r="179" spans="1:29" s="274" customFormat="1" ht="15.75">
      <c r="A179" s="271"/>
      <c r="C179" s="273"/>
      <c r="R179" s="276"/>
      <c r="S179" s="276"/>
      <c r="T179" s="276"/>
      <c r="U179" s="275"/>
      <c r="V179" s="275"/>
      <c r="W179" s="275"/>
      <c r="X179" s="275"/>
      <c r="Y179" s="277"/>
      <c r="Z179" s="277"/>
      <c r="AA179" s="277"/>
      <c r="AB179" s="277"/>
      <c r="AC179" s="277"/>
    </row>
    <row r="180" spans="1:29" s="274" customFormat="1" ht="15.75">
      <c r="A180" s="271"/>
      <c r="C180" s="273"/>
      <c r="R180" s="276"/>
      <c r="S180" s="276"/>
      <c r="T180" s="276"/>
      <c r="U180" s="275"/>
      <c r="V180" s="275"/>
      <c r="W180" s="275"/>
      <c r="X180" s="275"/>
      <c r="Y180" s="277"/>
      <c r="Z180" s="277"/>
      <c r="AA180" s="277"/>
      <c r="AB180" s="277"/>
      <c r="AC180" s="277"/>
    </row>
    <row r="181" spans="1:29" s="274" customFormat="1" ht="15.75">
      <c r="A181" s="271"/>
      <c r="C181" s="273"/>
      <c r="R181" s="276"/>
      <c r="S181" s="276"/>
      <c r="T181" s="276"/>
      <c r="U181" s="275"/>
      <c r="V181" s="275"/>
      <c r="W181" s="275"/>
      <c r="X181" s="275"/>
      <c r="Y181" s="277"/>
      <c r="Z181" s="277"/>
      <c r="AA181" s="277"/>
      <c r="AB181" s="277"/>
      <c r="AC181" s="277"/>
    </row>
    <row r="182" spans="1:29" s="274" customFormat="1" ht="15.75">
      <c r="A182" s="271"/>
      <c r="C182" s="273"/>
      <c r="R182" s="276"/>
      <c r="S182" s="276"/>
      <c r="T182" s="276"/>
      <c r="U182" s="275"/>
      <c r="V182" s="275"/>
      <c r="W182" s="275"/>
      <c r="X182" s="275"/>
      <c r="Y182" s="277"/>
      <c r="Z182" s="277"/>
      <c r="AA182" s="277"/>
      <c r="AB182" s="277"/>
      <c r="AC182" s="277"/>
    </row>
    <row r="183" spans="1:29" s="274" customFormat="1" ht="15.75">
      <c r="A183" s="271"/>
      <c r="C183" s="273"/>
      <c r="R183" s="276"/>
      <c r="S183" s="276"/>
      <c r="T183" s="276"/>
      <c r="U183" s="275"/>
      <c r="V183" s="275"/>
      <c r="W183" s="275"/>
      <c r="X183" s="275"/>
      <c r="Y183" s="277"/>
      <c r="Z183" s="277"/>
      <c r="AA183" s="277"/>
      <c r="AB183" s="277"/>
      <c r="AC183" s="277"/>
    </row>
    <row r="184" spans="1:29" s="274" customFormat="1" ht="15.75">
      <c r="A184" s="271"/>
      <c r="C184" s="273"/>
      <c r="R184" s="276"/>
      <c r="S184" s="276"/>
      <c r="T184" s="276"/>
      <c r="U184" s="275"/>
      <c r="V184" s="275"/>
      <c r="W184" s="275"/>
      <c r="X184" s="275"/>
      <c r="Y184" s="277"/>
      <c r="Z184" s="277"/>
      <c r="AA184" s="277"/>
      <c r="AB184" s="277"/>
      <c r="AC184" s="277"/>
    </row>
    <row r="185" spans="1:29" s="274" customFormat="1" ht="15.75">
      <c r="A185" s="271"/>
      <c r="C185" s="273"/>
      <c r="R185" s="276"/>
      <c r="S185" s="276"/>
      <c r="T185" s="276"/>
      <c r="U185" s="275"/>
      <c r="V185" s="275"/>
      <c r="W185" s="275"/>
      <c r="X185" s="275"/>
      <c r="Y185" s="277"/>
      <c r="Z185" s="277"/>
      <c r="AA185" s="277"/>
      <c r="AB185" s="277"/>
      <c r="AC185" s="277"/>
    </row>
    <row r="186" spans="1:29" s="274" customFormat="1" ht="15.75">
      <c r="A186" s="271"/>
      <c r="C186" s="273"/>
      <c r="R186" s="276"/>
      <c r="S186" s="276"/>
      <c r="T186" s="276"/>
      <c r="U186" s="275"/>
      <c r="V186" s="275"/>
      <c r="W186" s="275"/>
      <c r="X186" s="275"/>
      <c r="Y186" s="277"/>
      <c r="Z186" s="277"/>
      <c r="AA186" s="277"/>
      <c r="AB186" s="277"/>
      <c r="AC186" s="277"/>
    </row>
    <row r="187" spans="1:29" s="274" customFormat="1" ht="15.75">
      <c r="A187" s="271"/>
      <c r="C187" s="273"/>
      <c r="R187" s="276"/>
      <c r="S187" s="276"/>
      <c r="T187" s="276"/>
      <c r="U187" s="275"/>
      <c r="V187" s="275"/>
      <c r="W187" s="275"/>
      <c r="X187" s="275"/>
      <c r="Y187" s="277"/>
      <c r="Z187" s="277"/>
      <c r="AA187" s="277"/>
      <c r="AB187" s="277"/>
      <c r="AC187" s="277"/>
    </row>
    <row r="188" spans="1:29" s="274" customFormat="1" ht="15.75">
      <c r="A188" s="271"/>
      <c r="C188" s="273"/>
      <c r="R188" s="276"/>
      <c r="S188" s="276"/>
      <c r="T188" s="276"/>
      <c r="U188" s="275"/>
      <c r="V188" s="275"/>
      <c r="W188" s="275"/>
      <c r="X188" s="275"/>
      <c r="Y188" s="277"/>
      <c r="Z188" s="277"/>
      <c r="AA188" s="277"/>
      <c r="AB188" s="277"/>
      <c r="AC188" s="277"/>
    </row>
    <row r="189" spans="1:29" s="274" customFormat="1" ht="15.75">
      <c r="A189" s="271"/>
      <c r="C189" s="273"/>
      <c r="R189" s="276"/>
      <c r="S189" s="276"/>
      <c r="T189" s="276"/>
      <c r="U189" s="275"/>
      <c r="V189" s="275"/>
      <c r="W189" s="275"/>
      <c r="X189" s="275"/>
      <c r="Y189" s="277"/>
      <c r="Z189" s="277"/>
      <c r="AA189" s="277"/>
      <c r="AB189" s="277"/>
      <c r="AC189" s="277"/>
    </row>
    <row r="190" spans="1:29" s="274" customFormat="1" ht="15.75">
      <c r="A190" s="271"/>
      <c r="C190" s="273"/>
      <c r="R190" s="276"/>
      <c r="S190" s="276"/>
      <c r="T190" s="276"/>
      <c r="U190" s="275"/>
      <c r="V190" s="275"/>
      <c r="W190" s="275"/>
      <c r="X190" s="275"/>
      <c r="Y190" s="277"/>
      <c r="Z190" s="277"/>
      <c r="AA190" s="277"/>
      <c r="AB190" s="277"/>
      <c r="AC190" s="277"/>
    </row>
    <row r="191" spans="1:29" s="274" customFormat="1" ht="15.75">
      <c r="A191" s="271"/>
      <c r="C191" s="273"/>
      <c r="R191" s="276"/>
      <c r="S191" s="276"/>
      <c r="T191" s="276"/>
      <c r="U191" s="275"/>
      <c r="V191" s="275"/>
      <c r="W191" s="275"/>
      <c r="X191" s="275"/>
      <c r="Y191" s="277"/>
      <c r="Z191" s="277"/>
      <c r="AA191" s="277"/>
      <c r="AB191" s="277"/>
      <c r="AC191" s="277"/>
    </row>
    <row r="192" spans="1:29" s="274" customFormat="1" ht="15.75">
      <c r="A192" s="271"/>
      <c r="C192" s="273"/>
      <c r="R192" s="276"/>
      <c r="S192" s="276"/>
      <c r="T192" s="276"/>
      <c r="U192" s="275"/>
      <c r="V192" s="275"/>
      <c r="W192" s="275"/>
      <c r="X192" s="275"/>
      <c r="Y192" s="277"/>
      <c r="Z192" s="277"/>
      <c r="AA192" s="277"/>
      <c r="AB192" s="277"/>
      <c r="AC192" s="277"/>
    </row>
    <row r="193" spans="1:29" s="274" customFormat="1" ht="15.75">
      <c r="A193" s="271"/>
      <c r="C193" s="273"/>
      <c r="R193" s="276"/>
      <c r="S193" s="276"/>
      <c r="T193" s="276"/>
      <c r="U193" s="275"/>
      <c r="V193" s="275"/>
      <c r="W193" s="275"/>
      <c r="X193" s="275"/>
      <c r="Y193" s="277"/>
      <c r="Z193" s="277"/>
      <c r="AA193" s="277"/>
      <c r="AB193" s="277"/>
      <c r="AC193" s="277"/>
    </row>
    <row r="194" spans="1:29" s="274" customFormat="1" ht="15.75">
      <c r="A194" s="271"/>
      <c r="C194" s="273"/>
      <c r="R194" s="276"/>
      <c r="S194" s="276"/>
      <c r="T194" s="276"/>
      <c r="U194" s="275"/>
      <c r="V194" s="275"/>
      <c r="W194" s="275"/>
      <c r="X194" s="275"/>
      <c r="Y194" s="277"/>
      <c r="Z194" s="277"/>
      <c r="AA194" s="277"/>
      <c r="AB194" s="277"/>
      <c r="AC194" s="277"/>
    </row>
    <row r="195" spans="1:29" s="274" customFormat="1" ht="15.75">
      <c r="A195" s="271"/>
      <c r="C195" s="273"/>
      <c r="R195" s="276"/>
      <c r="S195" s="276"/>
      <c r="T195" s="276"/>
      <c r="U195" s="275"/>
      <c r="V195" s="275"/>
      <c r="W195" s="275"/>
      <c r="X195" s="275"/>
      <c r="Y195" s="277"/>
      <c r="Z195" s="277"/>
      <c r="AA195" s="277"/>
      <c r="AB195" s="277"/>
      <c r="AC195" s="277"/>
    </row>
    <row r="196" spans="1:29" s="274" customFormat="1" ht="15.75">
      <c r="A196" s="271"/>
      <c r="C196" s="273"/>
      <c r="R196" s="276"/>
      <c r="S196" s="276"/>
      <c r="T196" s="276"/>
      <c r="U196" s="275"/>
      <c r="V196" s="275"/>
      <c r="W196" s="275"/>
      <c r="X196" s="275"/>
      <c r="Y196" s="277"/>
      <c r="Z196" s="277"/>
      <c r="AA196" s="277"/>
      <c r="AB196" s="277"/>
      <c r="AC196" s="277"/>
    </row>
    <row r="197" spans="1:29" s="274" customFormat="1" ht="15.75">
      <c r="A197" s="271"/>
      <c r="C197" s="273"/>
      <c r="R197" s="276"/>
      <c r="S197" s="276"/>
      <c r="T197" s="276"/>
      <c r="U197" s="275"/>
      <c r="V197" s="275"/>
      <c r="W197" s="275"/>
      <c r="X197" s="275"/>
      <c r="Y197" s="277"/>
      <c r="Z197" s="277"/>
      <c r="AA197" s="277"/>
      <c r="AB197" s="277"/>
      <c r="AC197" s="277"/>
    </row>
    <row r="198" spans="1:29" s="274" customFormat="1" ht="15.75">
      <c r="A198" s="271"/>
      <c r="C198" s="273"/>
      <c r="R198" s="276"/>
      <c r="S198" s="276"/>
      <c r="T198" s="276"/>
      <c r="U198" s="275"/>
      <c r="V198" s="275"/>
      <c r="W198" s="275"/>
      <c r="X198" s="275"/>
      <c r="Y198" s="277"/>
      <c r="Z198" s="277"/>
      <c r="AA198" s="277"/>
      <c r="AB198" s="277"/>
      <c r="AC198" s="277"/>
    </row>
    <row r="199" spans="1:29" s="274" customFormat="1" ht="15.75">
      <c r="A199" s="271"/>
      <c r="C199" s="273"/>
      <c r="R199" s="276"/>
      <c r="S199" s="276"/>
      <c r="T199" s="276"/>
      <c r="U199" s="275"/>
      <c r="V199" s="275"/>
      <c r="W199" s="275"/>
      <c r="X199" s="275"/>
      <c r="Y199" s="277"/>
      <c r="Z199" s="277"/>
      <c r="AA199" s="277"/>
      <c r="AB199" s="277"/>
      <c r="AC199" s="277"/>
    </row>
    <row r="200" spans="1:29" s="274" customFormat="1" ht="15.75">
      <c r="A200" s="271"/>
      <c r="C200" s="273"/>
      <c r="R200" s="276"/>
      <c r="S200" s="276"/>
      <c r="T200" s="276"/>
      <c r="U200" s="275"/>
      <c r="V200" s="275"/>
      <c r="W200" s="275"/>
      <c r="X200" s="275"/>
      <c r="Y200" s="277"/>
      <c r="Z200" s="277"/>
      <c r="AA200" s="277"/>
      <c r="AB200" s="277"/>
      <c r="AC200" s="277"/>
    </row>
    <row r="201" spans="1:29" s="274" customFormat="1" ht="15.75">
      <c r="A201" s="271"/>
      <c r="C201" s="273"/>
      <c r="R201" s="276"/>
      <c r="S201" s="276"/>
      <c r="T201" s="276"/>
      <c r="U201" s="275"/>
      <c r="V201" s="275"/>
      <c r="W201" s="275"/>
      <c r="X201" s="275"/>
      <c r="Y201" s="277"/>
      <c r="Z201" s="277"/>
      <c r="AA201" s="277"/>
      <c r="AB201" s="277"/>
      <c r="AC201" s="277"/>
    </row>
    <row r="202" spans="1:29" s="274" customFormat="1" ht="15.75">
      <c r="A202" s="271"/>
      <c r="C202" s="273"/>
      <c r="R202" s="276"/>
      <c r="S202" s="276"/>
      <c r="T202" s="276"/>
      <c r="U202" s="275"/>
      <c r="V202" s="275"/>
      <c r="W202" s="275"/>
      <c r="X202" s="275"/>
      <c r="Y202" s="277"/>
      <c r="Z202" s="277"/>
      <c r="AA202" s="277"/>
      <c r="AB202" s="277"/>
      <c r="AC202" s="277"/>
    </row>
    <row r="203" spans="1:29" s="274" customFormat="1" ht="15.75">
      <c r="A203" s="271"/>
      <c r="C203" s="273"/>
      <c r="R203" s="276"/>
      <c r="S203" s="276"/>
      <c r="T203" s="276"/>
      <c r="U203" s="275"/>
      <c r="V203" s="275"/>
      <c r="W203" s="275"/>
      <c r="X203" s="275"/>
      <c r="Y203" s="277"/>
      <c r="Z203" s="277"/>
      <c r="AA203" s="277"/>
      <c r="AB203" s="277"/>
      <c r="AC203" s="277"/>
    </row>
    <row r="204" spans="1:29" s="274" customFormat="1" ht="15.75">
      <c r="A204" s="271"/>
      <c r="C204" s="273"/>
      <c r="R204" s="276"/>
      <c r="S204" s="276"/>
      <c r="T204" s="276"/>
      <c r="U204" s="275"/>
      <c r="V204" s="275"/>
      <c r="W204" s="275"/>
      <c r="X204" s="275"/>
      <c r="Y204" s="277"/>
      <c r="Z204" s="277"/>
      <c r="AA204" s="277"/>
      <c r="AB204" s="277"/>
      <c r="AC204" s="277"/>
    </row>
    <row r="205" spans="1:29" s="274" customFormat="1" ht="15.75">
      <c r="A205" s="271"/>
      <c r="C205" s="273"/>
      <c r="R205" s="276"/>
      <c r="S205" s="276"/>
      <c r="T205" s="276"/>
      <c r="U205" s="275"/>
      <c r="V205" s="275"/>
      <c r="W205" s="275"/>
      <c r="X205" s="275"/>
      <c r="Y205" s="277"/>
      <c r="Z205" s="277"/>
      <c r="AA205" s="277"/>
      <c r="AB205" s="277"/>
      <c r="AC205" s="277"/>
    </row>
    <row r="206" spans="1:29" s="274" customFormat="1" ht="15.75">
      <c r="A206" s="271"/>
      <c r="C206" s="273"/>
      <c r="R206" s="276"/>
      <c r="S206" s="276"/>
      <c r="T206" s="276"/>
      <c r="U206" s="275"/>
      <c r="V206" s="275"/>
      <c r="W206" s="275"/>
      <c r="X206" s="275"/>
      <c r="Y206" s="277"/>
      <c r="Z206" s="277"/>
      <c r="AA206" s="277"/>
      <c r="AB206" s="277"/>
      <c r="AC206" s="277"/>
    </row>
    <row r="207" spans="1:29" s="274" customFormat="1" ht="15.75">
      <c r="A207" s="271"/>
      <c r="C207" s="273"/>
      <c r="R207" s="276"/>
      <c r="S207" s="276"/>
      <c r="T207" s="276"/>
      <c r="U207" s="275"/>
      <c r="V207" s="275"/>
      <c r="W207" s="275"/>
      <c r="X207" s="275"/>
      <c r="Y207" s="277"/>
      <c r="Z207" s="277"/>
      <c r="AA207" s="277"/>
      <c r="AB207" s="277"/>
      <c r="AC207" s="277"/>
    </row>
    <row r="208" spans="1:29" s="274" customFormat="1" ht="15.75">
      <c r="A208" s="271"/>
      <c r="C208" s="273"/>
      <c r="R208" s="276"/>
      <c r="S208" s="276"/>
      <c r="T208" s="276"/>
      <c r="U208" s="275"/>
      <c r="V208" s="275"/>
      <c r="W208" s="275"/>
      <c r="X208" s="275"/>
      <c r="Y208" s="277"/>
      <c r="Z208" s="277"/>
      <c r="AA208" s="277"/>
      <c r="AB208" s="277"/>
      <c r="AC208" s="277"/>
    </row>
    <row r="209" spans="1:29" s="274" customFormat="1" ht="15.75">
      <c r="A209" s="271"/>
      <c r="C209" s="273"/>
      <c r="R209" s="276"/>
      <c r="S209" s="276"/>
      <c r="T209" s="276"/>
      <c r="U209" s="275"/>
      <c r="V209" s="275"/>
      <c r="W209" s="275"/>
      <c r="X209" s="275"/>
      <c r="Y209" s="277"/>
      <c r="Z209" s="277"/>
      <c r="AA209" s="277"/>
      <c r="AB209" s="277"/>
      <c r="AC209" s="277"/>
    </row>
    <row r="210" spans="1:29" s="274" customFormat="1" ht="15.75">
      <c r="A210" s="271"/>
      <c r="C210" s="273"/>
      <c r="R210" s="276"/>
      <c r="S210" s="276"/>
      <c r="T210" s="276"/>
      <c r="U210" s="275"/>
      <c r="V210" s="275"/>
      <c r="W210" s="275"/>
      <c r="X210" s="275"/>
      <c r="Y210" s="277"/>
      <c r="Z210" s="277"/>
      <c r="AA210" s="277"/>
      <c r="AB210" s="277"/>
      <c r="AC210" s="277"/>
    </row>
    <row r="211" spans="1:29" s="274" customFormat="1" ht="15.75">
      <c r="A211" s="271"/>
      <c r="C211" s="273"/>
      <c r="R211" s="276"/>
      <c r="S211" s="276"/>
      <c r="T211" s="276"/>
      <c r="U211" s="275"/>
      <c r="V211" s="275"/>
      <c r="W211" s="275"/>
      <c r="X211" s="275"/>
      <c r="Y211" s="277"/>
      <c r="Z211" s="277"/>
      <c r="AA211" s="277"/>
      <c r="AB211" s="277"/>
      <c r="AC211" s="277"/>
    </row>
    <row r="212" spans="1:29" s="274" customFormat="1" ht="15.75">
      <c r="A212" s="271"/>
      <c r="C212" s="273"/>
      <c r="R212" s="276"/>
      <c r="S212" s="276"/>
      <c r="T212" s="276"/>
      <c r="U212" s="275"/>
      <c r="V212" s="275"/>
      <c r="W212" s="275"/>
      <c r="X212" s="275"/>
      <c r="Y212" s="277"/>
      <c r="Z212" s="277"/>
      <c r="AA212" s="277"/>
      <c r="AB212" s="277"/>
      <c r="AC212" s="277"/>
    </row>
    <row r="213" spans="1:29" s="274" customFormat="1" ht="15.75">
      <c r="A213" s="271"/>
      <c r="C213" s="273"/>
      <c r="R213" s="276"/>
      <c r="S213" s="276"/>
      <c r="T213" s="276"/>
      <c r="U213" s="275"/>
      <c r="V213" s="275"/>
      <c r="W213" s="275"/>
      <c r="X213" s="275"/>
      <c r="Y213" s="277"/>
      <c r="Z213" s="277"/>
      <c r="AA213" s="277"/>
      <c r="AB213" s="277"/>
      <c r="AC213" s="277"/>
    </row>
    <row r="214" spans="1:29" s="274" customFormat="1" ht="15.75">
      <c r="A214" s="271"/>
      <c r="C214" s="273"/>
      <c r="R214" s="276"/>
      <c r="S214" s="276"/>
      <c r="T214" s="276"/>
      <c r="U214" s="275"/>
      <c r="V214" s="275"/>
      <c r="W214" s="275"/>
      <c r="X214" s="275"/>
      <c r="Y214" s="277"/>
      <c r="Z214" s="277"/>
      <c r="AA214" s="277"/>
      <c r="AB214" s="277"/>
      <c r="AC214" s="277"/>
    </row>
    <row r="215" spans="1:29" s="274" customFormat="1" ht="15.75">
      <c r="A215" s="271"/>
      <c r="C215" s="273"/>
      <c r="R215" s="276"/>
      <c r="S215" s="276"/>
      <c r="T215" s="276"/>
      <c r="U215" s="275"/>
      <c r="V215" s="275"/>
      <c r="W215" s="275"/>
      <c r="X215" s="275"/>
      <c r="Y215" s="277"/>
      <c r="Z215" s="277"/>
      <c r="AA215" s="277"/>
      <c r="AB215" s="277"/>
      <c r="AC215" s="277"/>
    </row>
  </sheetData>
  <sheetProtection algorithmName="SHA-512" hashValue="L+TeKtNzjTKi3yr1XGqYD9Qr6jaUaz0zllrCKJPnVo5b/O5jNBoc6WQYBUGXdqvK5q6C2NVAChFZ0hSILKJsLA==" saltValue="faPB57UhHNv3mbuaBxvfwg==" spinCount="100000" sheet="1" objects="1" scenarios="1"/>
  <mergeCells count="72">
    <mergeCell ref="L66:O68"/>
    <mergeCell ref="H87:M87"/>
    <mergeCell ref="B81:D84"/>
    <mergeCell ref="B78:D80"/>
    <mergeCell ref="D74:E74"/>
    <mergeCell ref="L76:M76"/>
    <mergeCell ref="L74:M74"/>
    <mergeCell ref="L69:O70"/>
    <mergeCell ref="N76:O76"/>
    <mergeCell ref="N74:O74"/>
    <mergeCell ref="B73:E73"/>
    <mergeCell ref="B75:E75"/>
    <mergeCell ref="J84:K84"/>
    <mergeCell ref="B86:E86"/>
    <mergeCell ref="L72:O72"/>
    <mergeCell ref="L73:O73"/>
    <mergeCell ref="F90:O92"/>
    <mergeCell ref="L79:N79"/>
    <mergeCell ref="J78:K79"/>
    <mergeCell ref="H78:I79"/>
    <mergeCell ref="B90:E92"/>
    <mergeCell ref="B87:E89"/>
    <mergeCell ref="F86:G86"/>
    <mergeCell ref="F73:I73"/>
    <mergeCell ref="F72:I72"/>
    <mergeCell ref="B77:E77"/>
    <mergeCell ref="B76:E76"/>
    <mergeCell ref="B72:E72"/>
    <mergeCell ref="E78:E79"/>
    <mergeCell ref="F89:G89"/>
    <mergeCell ref="F88:G88"/>
    <mergeCell ref="F87:G87"/>
    <mergeCell ref="H83:I83"/>
    <mergeCell ref="H84:I84"/>
    <mergeCell ref="S50:Z50"/>
    <mergeCell ref="J82:K82"/>
    <mergeCell ref="B74:C74"/>
    <mergeCell ref="H81:I81"/>
    <mergeCell ref="L78:O78"/>
    <mergeCell ref="K60:N60"/>
    <mergeCell ref="F63:H63"/>
    <mergeCell ref="B65:E65"/>
    <mergeCell ref="H80:I80"/>
    <mergeCell ref="H82:I82"/>
    <mergeCell ref="J81:K81"/>
    <mergeCell ref="L71:O71"/>
    <mergeCell ref="J80:K80"/>
    <mergeCell ref="B59:E59"/>
    <mergeCell ref="F60:G60"/>
    <mergeCell ref="B63:E63"/>
    <mergeCell ref="E3:F3"/>
    <mergeCell ref="E4:K4"/>
    <mergeCell ref="E5:K5"/>
    <mergeCell ref="J83:K83"/>
    <mergeCell ref="C52:N54"/>
    <mergeCell ref="C8:N10"/>
    <mergeCell ref="C18:N20"/>
    <mergeCell ref="C29:N31"/>
    <mergeCell ref="C40:N42"/>
    <mergeCell ref="B69:E70"/>
    <mergeCell ref="F59:O59"/>
    <mergeCell ref="L77:N77"/>
    <mergeCell ref="I61:K61"/>
    <mergeCell ref="I62:K62"/>
    <mergeCell ref="B60:E60"/>
    <mergeCell ref="B61:E62"/>
    <mergeCell ref="B64:E64"/>
    <mergeCell ref="B85:E85"/>
    <mergeCell ref="F85:G85"/>
    <mergeCell ref="B66:E68"/>
    <mergeCell ref="F71:I71"/>
    <mergeCell ref="B71:E71"/>
  </mergeCells>
  <phoneticPr fontId="1"/>
  <conditionalFormatting sqref="C18">
    <cfRule type="notContainsBlanks" dxfId="42" priority="69">
      <formula>LEN(TRIM(C18))&gt;0</formula>
    </cfRule>
  </conditionalFormatting>
  <conditionalFormatting sqref="G66:K70">
    <cfRule type="containsBlanks" dxfId="41" priority="65">
      <formula>LEN(TRIM(G66))=0</formula>
    </cfRule>
  </conditionalFormatting>
  <conditionalFormatting sqref="C13:C16">
    <cfRule type="expression" dxfId="40" priority="64">
      <formula>$S$13=FALSE</formula>
    </cfRule>
  </conditionalFormatting>
  <conditionalFormatting sqref="D50:K51">
    <cfRule type="expression" dxfId="39" priority="50">
      <formula>AND($S$46=TRUE,$C$52="")</formula>
    </cfRule>
  </conditionalFormatting>
  <conditionalFormatting sqref="S24:T24">
    <cfRule type="expression" dxfId="38" priority="59">
      <formula>$J$43="↑入力してください！"</formula>
    </cfRule>
  </conditionalFormatting>
  <conditionalFormatting sqref="D39:I39">
    <cfRule type="expression" dxfId="37" priority="49">
      <formula>AND($S$34=TRUE,$C$40="")</formula>
    </cfRule>
  </conditionalFormatting>
  <conditionalFormatting sqref="D28:H28">
    <cfRule type="expression" dxfId="36" priority="48">
      <formula>AND($S$23=TRUE,$C$29="")</formula>
    </cfRule>
  </conditionalFormatting>
  <conditionalFormatting sqref="C23:C27">
    <cfRule type="expression" dxfId="35" priority="47">
      <formula>$S$23=FALSE</formula>
    </cfRule>
  </conditionalFormatting>
  <conditionalFormatting sqref="C34:C38">
    <cfRule type="expression" dxfId="34" priority="46">
      <formula>$S$34=FALSE</formula>
    </cfRule>
  </conditionalFormatting>
  <conditionalFormatting sqref="C45:C49">
    <cfRule type="expression" dxfId="33" priority="45">
      <formula>$S$45=FALSE</formula>
    </cfRule>
  </conditionalFormatting>
  <conditionalFormatting sqref="O51 L51:M51 O28 L28:M28 O17 L17:M17 O7 L7:M7 L39:O39">
    <cfRule type="expression" dxfId="32" priority="44">
      <formula>LEN(INDIRECT(ADDRESS(ROW($C8),COLUMN($C8))))&gt;130</formula>
    </cfRule>
  </conditionalFormatting>
  <conditionalFormatting sqref="L93:N93">
    <cfRule type="expression" dxfId="31" priority="39">
      <formula>LEN(INDIRECT(ADDRESS(ROW($F90),COLUMN($F90))))&gt;150</formula>
    </cfRule>
  </conditionalFormatting>
  <conditionalFormatting sqref="N74">
    <cfRule type="containsBlanks" dxfId="30" priority="70">
      <formula>LEN(TRIM(N74))=0</formula>
    </cfRule>
  </conditionalFormatting>
  <conditionalFormatting sqref="J86">
    <cfRule type="expression" dxfId="29" priority="35">
      <formula>$S$86=FALSE</formula>
    </cfRule>
  </conditionalFormatting>
  <conditionalFormatting sqref="J44:N44">
    <cfRule type="expression" dxfId="28" priority="34">
      <formula>$S$47&gt;1</formula>
    </cfRule>
  </conditionalFormatting>
  <conditionalFormatting sqref="D17:J17">
    <cfRule type="expression" dxfId="27" priority="32">
      <formula>AND($S$17=TRUE,$C$18="")</formula>
    </cfRule>
  </conditionalFormatting>
  <conditionalFormatting sqref="F59 J60:K60">
    <cfRule type="containsBlanks" dxfId="26" priority="31">
      <formula>LEN(TRIM(F59))=0</formula>
    </cfRule>
  </conditionalFormatting>
  <conditionalFormatting sqref="J63 H87:H89 J88:J89 J80:J84 F90 F65 L71:M73 F61:F62 F71:F73 H67 J66:J68 L80:O84">
    <cfRule type="containsBlanks" dxfId="25" priority="243">
      <formula>LEN(TRIM(F61))=0</formula>
    </cfRule>
  </conditionalFormatting>
  <conditionalFormatting sqref="F60">
    <cfRule type="containsBlanks" dxfId="24" priority="27">
      <formula>LEN(TRIM(F60))=0</formula>
    </cfRule>
  </conditionalFormatting>
  <conditionalFormatting sqref="C21 C32 C43 C55 S50:T50">
    <cfRule type="expression" dxfId="23" priority="242">
      <formula>#REF!="↑入力してください！"</formula>
    </cfRule>
  </conditionalFormatting>
  <conditionalFormatting sqref="I12:K12">
    <cfRule type="expression" dxfId="22" priority="26">
      <formula>$S$12&gt;1</formula>
    </cfRule>
  </conditionalFormatting>
  <conditionalFormatting sqref="L77:M77">
    <cfRule type="containsBlanks" dxfId="21" priority="23">
      <formula>LEN(TRIM(L77))=0</formula>
    </cfRule>
  </conditionalFormatting>
  <conditionalFormatting sqref="N76">
    <cfRule type="containsBlanks" dxfId="20" priority="22">
      <formula>LEN(TRIM(N76))=0</formula>
    </cfRule>
  </conditionalFormatting>
  <conditionalFormatting sqref="F74">
    <cfRule type="expression" dxfId="19" priority="20">
      <formula>F74="□"</formula>
    </cfRule>
  </conditionalFormatting>
  <conditionalFormatting sqref="I61:K62">
    <cfRule type="containsBlanks" dxfId="18" priority="19">
      <formula>LEN(TRIM(I61))=0</formula>
    </cfRule>
  </conditionalFormatting>
  <conditionalFormatting sqref="F80:F84">
    <cfRule type="containsBlanks" dxfId="17" priority="18">
      <formula>LEN(TRIM(F80))=0</formula>
    </cfRule>
  </conditionalFormatting>
  <conditionalFormatting sqref="F63:H63">
    <cfRule type="containsBlanks" dxfId="16" priority="17">
      <formula>LEN(TRIM(F63))=0</formula>
    </cfRule>
  </conditionalFormatting>
  <conditionalFormatting sqref="F64">
    <cfRule type="containsBlanks" dxfId="15" priority="16">
      <formula>LEN(TRIM(F64))=0</formula>
    </cfRule>
  </conditionalFormatting>
  <conditionalFormatting sqref="G80:I84 F86:G86 F85">
    <cfRule type="containsBlanks" dxfId="14" priority="15">
      <formula>LEN(TRIM(F80))=0</formula>
    </cfRule>
  </conditionalFormatting>
  <conditionalFormatting sqref="L74">
    <cfRule type="expression" dxfId="13" priority="13">
      <formula>$L$74="□それ以外"</formula>
    </cfRule>
  </conditionalFormatting>
  <conditionalFormatting sqref="L76">
    <cfRule type="expression" dxfId="12" priority="12">
      <formula>$L$76="□それ以外"</formula>
    </cfRule>
  </conditionalFormatting>
  <conditionalFormatting sqref="C8 C18 C29 C40 C52">
    <cfRule type="containsBlanks" dxfId="11" priority="68">
      <formula>LEN(TRIM(C8))=0</formula>
    </cfRule>
  </conditionalFormatting>
  <conditionalFormatting sqref="I74">
    <cfRule type="expression" dxfId="10" priority="11">
      <formula>I74="□"</formula>
    </cfRule>
  </conditionalFormatting>
  <conditionalFormatting sqref="I75">
    <cfRule type="expression" dxfId="9" priority="10">
      <formula>I75="□"</formula>
    </cfRule>
  </conditionalFormatting>
  <conditionalFormatting sqref="F75">
    <cfRule type="expression" dxfId="8" priority="9">
      <formula>F75="□"</formula>
    </cfRule>
  </conditionalFormatting>
  <conditionalFormatting sqref="F76">
    <cfRule type="expression" dxfId="7" priority="8">
      <formula>F76="□"</formula>
    </cfRule>
  </conditionalFormatting>
  <conditionalFormatting sqref="I76">
    <cfRule type="expression" dxfId="6" priority="7">
      <formula>I76="□"</formula>
    </cfRule>
  </conditionalFormatting>
  <conditionalFormatting sqref="I77">
    <cfRule type="expression" dxfId="5" priority="6">
      <formula>I77="□"</formula>
    </cfRule>
  </conditionalFormatting>
  <conditionalFormatting sqref="F77">
    <cfRule type="expression" dxfId="4" priority="5">
      <formula>F77="□"</formula>
    </cfRule>
  </conditionalFormatting>
  <conditionalFormatting sqref="N51">
    <cfRule type="expression" dxfId="3" priority="4">
      <formula>LEN(INDIRECT(ADDRESS(ROW($C52),COLUMN($C52))))&gt;130</formula>
    </cfRule>
  </conditionalFormatting>
  <conditionalFormatting sqref="N28">
    <cfRule type="expression" dxfId="2" priority="3">
      <formula>LEN(INDIRECT(ADDRESS(ROW($C29),COLUMN($C29))))&gt;130</formula>
    </cfRule>
  </conditionalFormatting>
  <conditionalFormatting sqref="N17">
    <cfRule type="expression" dxfId="1" priority="2">
      <formula>LEN(INDIRECT(ADDRESS(ROW($C18),COLUMN($C18))))&gt;130</formula>
    </cfRule>
  </conditionalFormatting>
  <conditionalFormatting sqref="N7">
    <cfRule type="expression" dxfId="0" priority="1">
      <formula>LEN(INDIRECT(ADDRESS(ROW($C8),COLUMN($C8))))&gt;130</formula>
    </cfRule>
  </conditionalFormatting>
  <dataValidations count="8">
    <dataValidation type="list" allowBlank="1" showInputMessage="1" showErrorMessage="1" sqref="C45:C49 I74:I77 C13:C17 C34:C38 F74:F77 C23:C27 L86:M86">
      <formula1>"□,☑"</formula1>
    </dataValidation>
    <dataValidation errorStyle="information" allowBlank="1" showInputMessage="1" prompt="130文字以内で入力してください" sqref="C18 C52 C40 C29 C8"/>
    <dataValidation imeMode="halfAlpha" allowBlank="1" showInputMessage="1" showErrorMessage="1" sqref="H80:H84 J88:J89 H88:H89 F64:F65 F61:F62 G66:K70 L80:O84 F80:F85"/>
    <dataValidation allowBlank="1" showInputMessage="1" prompt="150文字以内で入力！" sqref="F90"/>
    <dataValidation type="list" allowBlank="1" showInputMessage="1" showErrorMessage="1" sqref="L76 L74">
      <formula1>"□それ以外,☑それ以外"</formula1>
    </dataValidation>
    <dataValidation type="list" imeMode="halfAlpha" allowBlank="1" showInputMessage="1" showErrorMessage="1" sqref="G80:G84">
      <formula1>"円/枚,円/m³"</formula1>
    </dataValidation>
    <dataValidation type="list" imeMode="halfAlpha" allowBlank="1" showInputMessage="1" showErrorMessage="1" sqref="J63">
      <formula1>"竣工,竣工予定"</formula1>
    </dataValidation>
    <dataValidation type="list" allowBlank="1" showInputMessage="1" showErrorMessage="1" sqref="F86:G86">
      <formula1>"防火地域,準防火地域,22条地域,それ以外"</formula1>
    </dataValidation>
  </dataValidations>
  <printOptions horizontalCentered="1"/>
  <pageMargins left="0.70866141732283472" right="0.51181102362204722" top="0.51181102362204722" bottom="0.51181102362204722" header="0.27559055118110237" footer="0.27559055118110237"/>
  <pageSetup paperSize="9" scale="79" fitToHeight="0" orientation="portrait" blackAndWhite="1" r:id="rId1"/>
  <headerFooter>
    <oddFooter>&amp;R&amp;P/&amp;N</oddFooter>
  </headerFooter>
  <rowBreaks count="1" manualBreakCount="1">
    <brk id="55" max="1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BK4"/>
  <sheetViews>
    <sheetView workbookViewId="0">
      <pane xSplit="5" ySplit="3" topLeftCell="F4" activePane="bottomRight" state="frozen"/>
      <selection activeCell="E4" sqref="E4"/>
      <selection pane="topRight" activeCell="E4" sqref="E4"/>
      <selection pane="bottomLeft" activeCell="E4" sqref="E4"/>
      <selection pane="bottomRight" activeCell="J5" sqref="J5"/>
    </sheetView>
  </sheetViews>
  <sheetFormatPr defaultRowHeight="18.75"/>
  <cols>
    <col min="1" max="3" width="9" style="38"/>
    <col min="4" max="4" width="9.375" style="38" bestFit="1" customWidth="1"/>
    <col min="5" max="5" width="9.375" style="38" customWidth="1"/>
    <col min="6" max="6" width="9.375" style="38" bestFit="1" customWidth="1"/>
    <col min="7" max="16" width="9" style="38"/>
    <col min="17" max="17" width="12.5" style="38" customWidth="1"/>
    <col min="18" max="23" width="9" style="38"/>
    <col min="24" max="24" width="9.75" style="38" customWidth="1"/>
    <col min="25" max="30" width="9" style="38"/>
    <col min="31" max="31" width="9.375" style="38" bestFit="1" customWidth="1"/>
    <col min="32" max="38" width="9" style="38"/>
    <col min="39" max="39" width="9" style="40"/>
    <col min="40" max="48" width="9" style="38"/>
    <col min="49" max="49" width="9" style="40"/>
    <col min="50" max="54" width="9" style="38"/>
    <col min="55" max="55" width="9" style="40"/>
    <col min="56" max="60" width="9" style="38"/>
    <col min="61" max="61" width="9" style="40"/>
    <col min="62" max="62" width="13" style="40" bestFit="1" customWidth="1"/>
    <col min="63" max="63" width="9" style="40"/>
    <col min="64" max="16384" width="9" style="38"/>
  </cols>
  <sheetData>
    <row r="1" spans="1:63" s="185" customFormat="1">
      <c r="A1" s="247" t="s">
        <v>193</v>
      </c>
      <c r="F1" s="185" t="s">
        <v>529</v>
      </c>
      <c r="G1" s="185" t="s">
        <v>216</v>
      </c>
      <c r="H1" s="185" t="s">
        <v>114</v>
      </c>
      <c r="I1" s="185" t="s">
        <v>532</v>
      </c>
      <c r="J1" s="185" t="s">
        <v>533</v>
      </c>
      <c r="K1" s="185" t="s">
        <v>429</v>
      </c>
      <c r="L1" s="185" t="s">
        <v>430</v>
      </c>
      <c r="M1" s="185" t="s">
        <v>218</v>
      </c>
      <c r="N1" s="185" t="s">
        <v>535</v>
      </c>
      <c r="O1" s="185" t="s">
        <v>534</v>
      </c>
      <c r="P1" s="185" t="s">
        <v>431</v>
      </c>
      <c r="Q1" s="186" t="s">
        <v>433</v>
      </c>
      <c r="R1" s="186" t="s">
        <v>221</v>
      </c>
      <c r="S1" s="186" t="s">
        <v>222</v>
      </c>
      <c r="T1" s="186" t="s">
        <v>223</v>
      </c>
      <c r="U1" s="186" t="s">
        <v>224</v>
      </c>
      <c r="V1" s="186" t="s">
        <v>225</v>
      </c>
      <c r="W1" s="186" t="s">
        <v>434</v>
      </c>
      <c r="X1" s="186" t="s">
        <v>435</v>
      </c>
      <c r="Y1" s="186" t="s">
        <v>436</v>
      </c>
      <c r="Z1" s="186" t="s">
        <v>437</v>
      </c>
      <c r="AA1" s="186" t="s">
        <v>438</v>
      </c>
      <c r="AB1" s="186" t="s">
        <v>439</v>
      </c>
      <c r="AC1" s="186" t="s">
        <v>440</v>
      </c>
      <c r="AD1" s="186" t="s">
        <v>441</v>
      </c>
      <c r="AE1" s="185" t="s">
        <v>442</v>
      </c>
      <c r="AF1" s="185" t="s">
        <v>444</v>
      </c>
      <c r="AG1" s="185" t="s">
        <v>227</v>
      </c>
      <c r="AH1" s="185" t="s">
        <v>228</v>
      </c>
      <c r="AI1" s="185" t="s">
        <v>445</v>
      </c>
      <c r="AJ1" s="185" t="s">
        <v>446</v>
      </c>
      <c r="AK1" s="185" t="s">
        <v>447</v>
      </c>
      <c r="AL1" s="185" t="s">
        <v>448</v>
      </c>
      <c r="AM1" s="185" t="s">
        <v>449</v>
      </c>
      <c r="AN1" s="185" t="s">
        <v>450</v>
      </c>
      <c r="AO1" s="185" t="s">
        <v>452</v>
      </c>
      <c r="AP1" s="185" t="s">
        <v>233</v>
      </c>
      <c r="AQ1" s="185" t="s">
        <v>234</v>
      </c>
      <c r="AR1" s="185" t="s">
        <v>453</v>
      </c>
      <c r="AS1" s="185" t="s">
        <v>454</v>
      </c>
      <c r="AT1" s="185" t="s">
        <v>455</v>
      </c>
      <c r="AU1" s="185" t="s">
        <v>456</v>
      </c>
      <c r="AV1" s="185" t="s">
        <v>457</v>
      </c>
      <c r="AW1" s="185" t="s">
        <v>458</v>
      </c>
      <c r="AX1" s="185" t="s">
        <v>460</v>
      </c>
      <c r="AY1" s="185" t="s">
        <v>461</v>
      </c>
      <c r="AZ1" s="185" t="s">
        <v>462</v>
      </c>
      <c r="BA1" s="185" t="s">
        <v>463</v>
      </c>
      <c r="BB1" s="185" t="s">
        <v>464</v>
      </c>
      <c r="BC1" s="185" t="s">
        <v>465</v>
      </c>
    </row>
    <row r="2" spans="1:63" s="183" customFormat="1" ht="15.75">
      <c r="A2" s="183" t="s">
        <v>544</v>
      </c>
      <c r="F2" s="187" t="s">
        <v>366</v>
      </c>
      <c r="G2" s="187" t="s">
        <v>540</v>
      </c>
      <c r="L2" s="187" t="s">
        <v>537</v>
      </c>
      <c r="Q2" s="187" t="s">
        <v>538</v>
      </c>
      <c r="X2" s="187" t="s">
        <v>539</v>
      </c>
      <c r="AE2" s="187" t="s">
        <v>541</v>
      </c>
      <c r="AF2" s="187" t="s">
        <v>543</v>
      </c>
      <c r="AM2" s="184" t="s">
        <v>542</v>
      </c>
      <c r="AN2" s="187" t="s">
        <v>547</v>
      </c>
      <c r="AO2" s="187" t="s">
        <v>548</v>
      </c>
      <c r="AX2" s="187" t="s">
        <v>549</v>
      </c>
      <c r="AY2" s="187" t="s">
        <v>550</v>
      </c>
      <c r="BD2" s="187" t="s">
        <v>552</v>
      </c>
      <c r="BE2" s="187" t="s">
        <v>551</v>
      </c>
      <c r="BJ2" s="198"/>
      <c r="BK2" s="194"/>
    </row>
    <row r="3" spans="1:63" s="39" customFormat="1">
      <c r="A3" s="200" t="s">
        <v>166</v>
      </c>
      <c r="B3" s="39" t="s">
        <v>65</v>
      </c>
      <c r="C3" s="39" t="s">
        <v>531</v>
      </c>
      <c r="D3" s="39" t="s">
        <v>66</v>
      </c>
      <c r="E3" s="39" t="s">
        <v>428</v>
      </c>
      <c r="F3" s="190" t="s">
        <v>366</v>
      </c>
      <c r="G3" s="188" t="s">
        <v>367</v>
      </c>
      <c r="H3" s="41" t="s">
        <v>368</v>
      </c>
      <c r="I3" s="41" t="s">
        <v>369</v>
      </c>
      <c r="J3" s="41" t="s">
        <v>319</v>
      </c>
      <c r="K3" s="40" t="s">
        <v>370</v>
      </c>
      <c r="L3" s="188" t="s">
        <v>371</v>
      </c>
      <c r="M3" s="41" t="s">
        <v>372</v>
      </c>
      <c r="N3" s="41" t="s">
        <v>373</v>
      </c>
      <c r="O3" s="41" t="s">
        <v>374</v>
      </c>
      <c r="P3" s="191" t="s">
        <v>375</v>
      </c>
      <c r="Q3" s="188" t="s">
        <v>69</v>
      </c>
      <c r="R3" s="41" t="s">
        <v>546</v>
      </c>
      <c r="S3" s="41" t="s">
        <v>70</v>
      </c>
      <c r="T3" s="41" t="s">
        <v>71</v>
      </c>
      <c r="U3" s="41" t="s">
        <v>72</v>
      </c>
      <c r="V3" s="41" t="s">
        <v>73</v>
      </c>
      <c r="W3" s="191" t="s">
        <v>194</v>
      </c>
      <c r="X3" s="188" t="s">
        <v>74</v>
      </c>
      <c r="Y3" s="41" t="s">
        <v>545</v>
      </c>
      <c r="Z3" s="41" t="s">
        <v>75</v>
      </c>
      <c r="AA3" s="41" t="s">
        <v>76</v>
      </c>
      <c r="AB3" s="41" t="s">
        <v>77</v>
      </c>
      <c r="AC3" s="41" t="s">
        <v>78</v>
      </c>
      <c r="AD3" s="192" t="s">
        <v>320</v>
      </c>
      <c r="AE3" s="188" t="s">
        <v>443</v>
      </c>
      <c r="AF3" s="188" t="s">
        <v>376</v>
      </c>
      <c r="AG3" s="39" t="s">
        <v>377</v>
      </c>
      <c r="AH3" s="39" t="s">
        <v>378</v>
      </c>
      <c r="AI3" s="39" t="s">
        <v>379</v>
      </c>
      <c r="AJ3" s="39" t="s">
        <v>380</v>
      </c>
      <c r="AK3" s="196" t="s">
        <v>381</v>
      </c>
      <c r="AL3" s="196" t="s">
        <v>382</v>
      </c>
      <c r="AM3" s="190" t="s">
        <v>383</v>
      </c>
      <c r="AN3" s="188" t="s">
        <v>451</v>
      </c>
      <c r="AO3" s="195" t="s">
        <v>384</v>
      </c>
      <c r="AP3" s="39" t="s">
        <v>385</v>
      </c>
      <c r="AQ3" s="39" t="s">
        <v>386</v>
      </c>
      <c r="AR3" s="39" t="s">
        <v>387</v>
      </c>
      <c r="AS3" s="39" t="s">
        <v>388</v>
      </c>
      <c r="AT3" s="39" t="s">
        <v>389</v>
      </c>
      <c r="AU3" s="39" t="s">
        <v>390</v>
      </c>
      <c r="AV3" s="39" t="s">
        <v>401</v>
      </c>
      <c r="AW3" s="190" t="s">
        <v>402</v>
      </c>
      <c r="AX3" s="188" t="s">
        <v>459</v>
      </c>
      <c r="AY3" s="193" t="s">
        <v>391</v>
      </c>
      <c r="AZ3" s="39" t="s">
        <v>392</v>
      </c>
      <c r="BA3" s="39" t="s">
        <v>393</v>
      </c>
      <c r="BB3" s="39" t="s">
        <v>400</v>
      </c>
      <c r="BC3" s="190" t="s">
        <v>394</v>
      </c>
      <c r="BD3" s="188" t="s">
        <v>466</v>
      </c>
      <c r="BE3" s="188" t="s">
        <v>395</v>
      </c>
      <c r="BF3" s="39" t="s">
        <v>396</v>
      </c>
      <c r="BG3" s="39" t="s">
        <v>397</v>
      </c>
      <c r="BH3" s="39" t="s">
        <v>398</v>
      </c>
      <c r="BI3" s="190" t="s">
        <v>399</v>
      </c>
      <c r="BJ3" s="190" t="s">
        <v>67</v>
      </c>
      <c r="BK3" s="190" t="s">
        <v>68</v>
      </c>
    </row>
    <row r="4" spans="1:63">
      <c r="A4" s="201" t="s">
        <v>167</v>
      </c>
      <c r="B4" s="38">
        <f>'様式第6号-2（共通）'!$E$5</f>
        <v>0</v>
      </c>
      <c r="C4" s="38">
        <f>'様式第6号-2（共通）'!$E$6</f>
        <v>0</v>
      </c>
      <c r="D4" s="38">
        <f>'様式第6号-2（共通）'!$E$7</f>
        <v>0</v>
      </c>
      <c r="E4" s="38">
        <f>IF(COUNTIF('様式第6号-2（共通）'!$C$11,"☑"),"1",0)+IF(COUNTIF('様式第6号-2（共通）'!$C$12,"☑"),"2",0)+IF(COUNTIF('様式第6号-2（共通）'!$C$13,"☑"),"3",0)</f>
        <v>0</v>
      </c>
      <c r="F4" s="190" t="e">
        <f>VLOOKUP("*",'様式第6号-2（共通）'!$C$18:$L$20,1,FALSE)</f>
        <v>#N/A</v>
      </c>
      <c r="G4" s="189">
        <f>COUNTIF('様式第6号-2（共通）'!$C$23,"☑")</f>
        <v>0</v>
      </c>
      <c r="H4" s="38">
        <f>COUNTIF('様式第6号-2（共通）'!$C$24,"☑")</f>
        <v>0</v>
      </c>
      <c r="I4" s="38">
        <f>COUNTIF('様式第6号-2（共通）'!$G$23,"☑")</f>
        <v>0</v>
      </c>
      <c r="J4" s="38">
        <f>COUNTIF('様式第6号-2（共通）'!$G$24,"☑")</f>
        <v>0</v>
      </c>
      <c r="K4" s="40" t="e">
        <f>VLOOKUP("*",'様式第6号-2（共通）'!$C$26:$L$28,1,FALSE)</f>
        <v>#N/A</v>
      </c>
      <c r="L4" s="189">
        <f>COUNTIF('様式第6号-2（共通）'!$C$31,"☑")</f>
        <v>0</v>
      </c>
      <c r="M4" s="38">
        <f>COUNTIF('様式第6号-2（共通）'!$C$32,"☑")</f>
        <v>0</v>
      </c>
      <c r="N4" s="38">
        <f>COUNTIF('様式第6号-2（共通）'!$G$31,"☑")</f>
        <v>0</v>
      </c>
      <c r="O4" s="38">
        <f>COUNTIF('様式第6号-2（共通）'!$G$32,"☑")</f>
        <v>0</v>
      </c>
      <c r="P4" s="190" t="e">
        <f>VLOOKUP("*",'様式第6号-2（共通）'!$C$34:$M$36,1,FALSE)</f>
        <v>#N/A</v>
      </c>
      <c r="Q4" s="189">
        <f>COUNTIF('様式第6号-2（共通）'!$C40,"☑")</f>
        <v>0</v>
      </c>
      <c r="R4" s="38">
        <f>COUNTIF('様式第6号-2（共通）'!$C41,"☑")</f>
        <v>0</v>
      </c>
      <c r="S4" s="38">
        <f>COUNTIF('様式第6号-2（共通）'!$C42,"☑")</f>
        <v>0</v>
      </c>
      <c r="T4" s="38">
        <f>COUNTIF('様式第6号-2（共通）'!$C43,"☑")</f>
        <v>0</v>
      </c>
      <c r="U4" s="38">
        <f>COUNTIF('様式第6号-2（共通）'!$C44,"☑")</f>
        <v>0</v>
      </c>
      <c r="V4" s="38">
        <f>COUNTIF('様式第6号-2（共通）'!$C45,"☑")</f>
        <v>0</v>
      </c>
      <c r="W4" s="190" t="e">
        <f>VLOOKUP("*",'様式第6号-2（共通）'!$E$45,1,FALSE)</f>
        <v>#N/A</v>
      </c>
      <c r="X4" s="189">
        <f>COUNTIF('様式第6号-2（共通）'!$G40,"☑")</f>
        <v>0</v>
      </c>
      <c r="Y4" s="38">
        <f>COUNTIF('様式第6号-2（共通）'!$G41,"☑")</f>
        <v>0</v>
      </c>
      <c r="Z4" s="38">
        <f>COUNTIF('様式第6号-2（共通）'!$G42,"☑")</f>
        <v>0</v>
      </c>
      <c r="AA4" s="38">
        <f>COUNTIF('様式第6号-2（共通）'!$G43,"☑")</f>
        <v>0</v>
      </c>
      <c r="AB4" s="38">
        <f>COUNTIF('様式第6号-2（共通）'!$G44,"☑")</f>
        <v>0</v>
      </c>
      <c r="AC4" s="38">
        <f>COUNTIF('様式第6号-2（共通）'!$G45,"☑")</f>
        <v>0</v>
      </c>
      <c r="AD4" s="199" t="e">
        <f>VLOOKUP("*",'様式第6号-2（共通）'!$I45,1,FALSE)</f>
        <v>#N/A</v>
      </c>
      <c r="AE4" s="189">
        <f>IF(COUNTIF('様式第6号-2（共通）'!$C$48,"☑"),"1",0)+IF(COUNTIF('様式第6号-2（共通）'!$G$48,"☑"),"2",0)</f>
        <v>0</v>
      </c>
      <c r="AF4" s="189">
        <f>COUNTIF('様式第6号-2（共通）'!$C$51,"☑")</f>
        <v>0</v>
      </c>
      <c r="AG4" s="38">
        <f>COUNTIF('様式第6号-2（共通）'!$C$52,"☑")</f>
        <v>0</v>
      </c>
      <c r="AH4" s="38">
        <f>COUNTIF('様式第6号-2（共通）'!$C$53,"☑")</f>
        <v>0</v>
      </c>
      <c r="AI4" s="38">
        <f>COUNTIF('様式第6号-2（共通）'!$G$51,"☑")</f>
        <v>0</v>
      </c>
      <c r="AJ4" s="38">
        <f>COUNTIF('様式第6号-2（共通）'!$G$51,"☑")</f>
        <v>0</v>
      </c>
      <c r="AK4" s="197">
        <f>COUNTIF('様式第6号-2（共通）'!$G$52,"☑")</f>
        <v>0</v>
      </c>
      <c r="AL4" s="197">
        <f>COUNTIF('様式第6号-2（共通）'!$G$53,"☑")</f>
        <v>0</v>
      </c>
      <c r="AM4" s="190" t="e">
        <f>VLOOKUP("*",'様式第6号-2（共通）'!$C57,1,FALSE)</f>
        <v>#N/A</v>
      </c>
      <c r="AN4" s="189">
        <f>IF(COUNTIF('様式第6号-2（共通）'!$C$63,"☑"),1,0)+IF(COUNTIF('様式第6号-2（共通）'!$G$63,"☑"),2,0)</f>
        <v>0</v>
      </c>
      <c r="AO4" s="189">
        <f>COUNTIF('様式第6号-2（共通）'!$C$66,"☑")</f>
        <v>0</v>
      </c>
      <c r="AP4" s="38">
        <f>COUNTIF('様式第6号-2（共通）'!$C$67,"☑")</f>
        <v>0</v>
      </c>
      <c r="AQ4" s="38">
        <f>COUNTIF('様式第6号-2（共通）'!$C$68,"☑")</f>
        <v>0</v>
      </c>
      <c r="AR4" s="38">
        <f>COUNTIF('様式第6号-2（共通）'!$C$69,"☑")</f>
        <v>0</v>
      </c>
      <c r="AS4" s="38">
        <f>COUNTIF('様式第6号-2（共通）'!$G$66,"☑")</f>
        <v>0</v>
      </c>
      <c r="AT4" s="38">
        <f>COUNTIF('様式第6号-2（共通）'!$G$67,"☑")</f>
        <v>0</v>
      </c>
      <c r="AU4" s="38">
        <f>COUNTIF('様式第6号-2（共通）'!$G$68,"☑")</f>
        <v>0</v>
      </c>
      <c r="AV4" s="38">
        <f>COUNTIF('様式第6号-2（共通）'!$G$69,"☑")</f>
        <v>0</v>
      </c>
      <c r="AW4" s="190" t="e">
        <f>VLOOKUP("*",'様式第6号-2（共通）'!C72:L74,1,FALSE)</f>
        <v>#N/A</v>
      </c>
      <c r="AX4" s="189">
        <f>IF(COUNTIF('様式第6号-2（共通）'!$C$78,"☑"),1,0)+IF(COUNTIF('様式第6号-2（共通）'!$G$78,"☑"),2,0)</f>
        <v>0</v>
      </c>
      <c r="AY4" s="189">
        <f>COUNTIF('様式第6号-2（共通）'!$C$81,"☑")</f>
        <v>0</v>
      </c>
      <c r="AZ4" s="38">
        <f>COUNTIF('様式第6号-2（共通）'!$C$82,"☑")</f>
        <v>0</v>
      </c>
      <c r="BA4" s="38">
        <f>COUNTIF('様式第6号-2（共通）'!$L$81,"☑")</f>
        <v>0</v>
      </c>
      <c r="BB4" s="38" t="e">
        <f>COUNTIF('様式第6号-2（共通）'!#REF!,"☑")</f>
        <v>#REF!</v>
      </c>
      <c r="BC4" s="190" t="e">
        <f>VLOOKUP("*",'様式第6号-2（共通）'!C85:L87,1,FALSE)</f>
        <v>#N/A</v>
      </c>
      <c r="BD4" s="189">
        <f>IF(COUNTIF('様式第6号-2（共通）'!$C$91,"☑"),1,0)+IF(COUNTIF('様式第6号-2（共通）'!$G$91,"☑"),2,0)</f>
        <v>0</v>
      </c>
      <c r="BE4" s="189">
        <f>COUNTIF('様式第6号-2（共通）'!$C$94,"☑")</f>
        <v>0</v>
      </c>
      <c r="BF4" s="38">
        <f>COUNTIF('様式第6号-2（共通）'!$C$95,"☑")</f>
        <v>0</v>
      </c>
      <c r="BG4" s="38">
        <f>COUNTIF('様式第6号-2（共通）'!$L$94,"☑")</f>
        <v>0</v>
      </c>
      <c r="BH4" s="38">
        <f>COUNTIF('様式第6号-2（共通）'!$L$95,"☑")</f>
        <v>0</v>
      </c>
      <c r="BI4" s="190" t="e">
        <f>VLOOKUP("*",'様式第6号-2（共通）'!C98:L100,1,FALSE)</f>
        <v>#N/A</v>
      </c>
      <c r="BJ4" s="190" t="e">
        <f>VLOOKUP("*",'様式第6号-2（共通）'!C103:L107,1,FALSE)</f>
        <v>#N/A</v>
      </c>
      <c r="BK4" s="190" t="e">
        <f>VLOOKUP("*",'様式第6号-2（共通）'!C110:L114,1,FALSE)</f>
        <v>#N/A</v>
      </c>
    </row>
  </sheetData>
  <sheetProtection algorithmName="SHA-512" hashValue="mF3bfJVJuT09ieALECbc4kX+mFUmfMJfEHZDXUJqBVHI9K7VCkR1YVPe6S3xxjWi5KwWZHBV8qShnHco4OSRIQ==" saltValue="LmZbsYkC5ij7knhjoQbFRQ==" spinCount="100000" sheet="1" objects="1" scenarios="1"/>
  <phoneticPr fontId="1"/>
  <pageMargins left="0.42" right="0.26" top="0.75" bottom="0.75" header="0.3" footer="0.3"/>
  <pageSetup paperSize="9" scale="2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BK12"/>
  <sheetViews>
    <sheetView zoomScaleNormal="100" workbookViewId="0">
      <pane xSplit="4" ySplit="3" topLeftCell="AH4" activePane="bottomRight" state="frozen"/>
      <selection pane="topRight" activeCell="E1" sqref="E1"/>
      <selection pane="bottomLeft" activeCell="A4" sqref="A4"/>
      <selection pane="bottomRight" activeCell="AT4" sqref="AT4"/>
    </sheetView>
  </sheetViews>
  <sheetFormatPr defaultRowHeight="18.75"/>
  <cols>
    <col min="1" max="1" width="9" bestFit="1" customWidth="1"/>
    <col min="2" max="2" width="10.25" bestFit="1" customWidth="1"/>
    <col min="3" max="3" width="10.25" customWidth="1"/>
    <col min="5" max="61" width="9.625" customWidth="1"/>
  </cols>
  <sheetData>
    <row r="1" spans="1:63">
      <c r="A1" s="248" t="str">
        <f>'様式第6号-2-①（CLT以外のJAS構造材)'!$B$1</f>
        <v>様式第６号-２-①（CLT以外のJAS構造材）</v>
      </c>
      <c r="E1" s="398" t="s">
        <v>681</v>
      </c>
      <c r="F1" s="398" t="s">
        <v>214</v>
      </c>
      <c r="G1" s="398" t="s">
        <v>105</v>
      </c>
      <c r="H1" s="398" t="s">
        <v>106</v>
      </c>
      <c r="I1" s="398" t="s">
        <v>682</v>
      </c>
      <c r="J1" s="398" t="s">
        <v>683</v>
      </c>
      <c r="K1" s="398" t="s">
        <v>249</v>
      </c>
      <c r="L1" s="398" t="s">
        <v>250</v>
      </c>
      <c r="M1" s="398" t="s">
        <v>684</v>
      </c>
      <c r="N1" s="398" t="s">
        <v>109</v>
      </c>
      <c r="O1" s="398" t="s">
        <v>215</v>
      </c>
      <c r="P1" s="398" t="s">
        <v>685</v>
      </c>
      <c r="Q1" s="398" t="s">
        <v>686</v>
      </c>
      <c r="R1" s="398" t="s">
        <v>687</v>
      </c>
      <c r="S1" s="398" t="s">
        <v>112</v>
      </c>
      <c r="T1" s="398" t="s">
        <v>689</v>
      </c>
      <c r="U1" s="398" t="s">
        <v>690</v>
      </c>
      <c r="V1" s="398" t="s">
        <v>692</v>
      </c>
      <c r="W1" s="398" t="s">
        <v>693</v>
      </c>
      <c r="X1" s="398" t="s">
        <v>694</v>
      </c>
      <c r="Y1" s="398" t="s">
        <v>217</v>
      </c>
      <c r="Z1" s="398" t="s">
        <v>688</v>
      </c>
      <c r="AA1" s="398" t="s">
        <v>535</v>
      </c>
      <c r="AB1" s="398" t="s">
        <v>218</v>
      </c>
      <c r="AC1" s="398" t="s">
        <v>695</v>
      </c>
      <c r="AD1" s="398" t="s">
        <v>696</v>
      </c>
      <c r="AE1" s="398" t="s">
        <v>680</v>
      </c>
      <c r="AF1" s="398" t="s">
        <v>697</v>
      </c>
      <c r="AG1" s="398" t="s">
        <v>221</v>
      </c>
      <c r="AH1" s="398" t="s">
        <v>698</v>
      </c>
      <c r="AI1" s="398"/>
      <c r="AJ1" s="398" t="s">
        <v>699</v>
      </c>
      <c r="AK1" s="398" t="s">
        <v>701</v>
      </c>
      <c r="AL1" s="398" t="s">
        <v>700</v>
      </c>
      <c r="AM1" s="398" t="s">
        <v>445</v>
      </c>
      <c r="AN1" s="398" t="s">
        <v>702</v>
      </c>
      <c r="AO1" s="398" t="s">
        <v>703</v>
      </c>
      <c r="AP1" s="398"/>
      <c r="AQ1" s="398"/>
      <c r="AR1" s="398"/>
      <c r="AS1" s="398"/>
      <c r="AT1" s="398"/>
      <c r="AU1" s="398"/>
      <c r="AV1" s="398"/>
      <c r="AW1" s="398"/>
      <c r="AX1" s="398"/>
      <c r="AY1" s="398"/>
      <c r="AZ1" s="398"/>
      <c r="BA1" s="398"/>
      <c r="BB1" s="398"/>
      <c r="BC1" s="398"/>
      <c r="BD1" s="398"/>
      <c r="BE1" s="398"/>
      <c r="BF1" s="398"/>
      <c r="BG1" s="398"/>
      <c r="BH1" s="398"/>
      <c r="BI1" s="398"/>
      <c r="BJ1" s="398"/>
      <c r="BK1" s="398"/>
    </row>
    <row r="2" spans="1:63" s="202" customFormat="1" ht="15.75">
      <c r="E2" s="211" t="s">
        <v>536</v>
      </c>
      <c r="L2" s="203"/>
      <c r="M2" s="210" t="s">
        <v>553</v>
      </c>
      <c r="R2" s="211" t="s">
        <v>555</v>
      </c>
      <c r="X2" s="211" t="s">
        <v>556</v>
      </c>
      <c r="AD2" s="211" t="s">
        <v>558</v>
      </c>
      <c r="AI2" s="211" t="s">
        <v>561</v>
      </c>
      <c r="AJ2" s="211" t="s">
        <v>559</v>
      </c>
      <c r="AO2" s="211" t="s">
        <v>560</v>
      </c>
      <c r="AP2" s="211" t="s">
        <v>562</v>
      </c>
      <c r="AU2" s="211" t="s">
        <v>565</v>
      </c>
      <c r="AV2" s="211" t="s">
        <v>563</v>
      </c>
      <c r="BA2" s="211" t="s">
        <v>564</v>
      </c>
      <c r="BB2" s="211" t="s">
        <v>566</v>
      </c>
    </row>
    <row r="3" spans="1:63" s="204" customFormat="1" ht="19.5" customHeight="1">
      <c r="A3" s="206" t="s">
        <v>166</v>
      </c>
      <c r="B3" s="9" t="s">
        <v>104</v>
      </c>
      <c r="C3" s="180" t="s">
        <v>531</v>
      </c>
      <c r="D3" s="2" t="s">
        <v>66</v>
      </c>
      <c r="E3" s="208" t="s">
        <v>80</v>
      </c>
      <c r="F3" s="2" t="s">
        <v>3</v>
      </c>
      <c r="G3" s="2" t="s">
        <v>164</v>
      </c>
      <c r="H3" s="2" t="s">
        <v>4</v>
      </c>
      <c r="I3" s="2" t="s">
        <v>163</v>
      </c>
      <c r="J3" s="2" t="s">
        <v>554</v>
      </c>
      <c r="K3" s="2" t="s">
        <v>81</v>
      </c>
      <c r="L3" s="181" t="s">
        <v>82</v>
      </c>
      <c r="M3" s="2" t="s">
        <v>137</v>
      </c>
      <c r="N3" s="2" t="s">
        <v>138</v>
      </c>
      <c r="O3" s="2" t="s">
        <v>139</v>
      </c>
      <c r="P3" s="2" t="s">
        <v>140</v>
      </c>
      <c r="Q3" s="2" t="s">
        <v>141</v>
      </c>
      <c r="R3" s="208" t="s">
        <v>142</v>
      </c>
      <c r="S3" s="2" t="s">
        <v>143</v>
      </c>
      <c r="T3" s="2" t="s">
        <v>144</v>
      </c>
      <c r="U3" s="2" t="s">
        <v>691</v>
      </c>
      <c r="V3" s="2" t="s">
        <v>145</v>
      </c>
      <c r="W3" s="212" t="s">
        <v>146</v>
      </c>
      <c r="X3" s="208" t="s">
        <v>405</v>
      </c>
      <c r="Y3" s="2" t="s">
        <v>147</v>
      </c>
      <c r="Z3" s="2" t="s">
        <v>148</v>
      </c>
      <c r="AA3" s="2" t="s">
        <v>149</v>
      </c>
      <c r="AB3" s="2" t="s">
        <v>150</v>
      </c>
      <c r="AC3" s="4" t="s">
        <v>151</v>
      </c>
      <c r="AD3" s="208" t="s">
        <v>406</v>
      </c>
      <c r="AE3" s="2" t="s">
        <v>152</v>
      </c>
      <c r="AF3" s="2" t="s">
        <v>403</v>
      </c>
      <c r="AG3" s="2" t="s">
        <v>153</v>
      </c>
      <c r="AH3" s="215" t="s">
        <v>404</v>
      </c>
      <c r="AI3" s="213" t="s">
        <v>421</v>
      </c>
      <c r="AJ3" s="214" t="s">
        <v>408</v>
      </c>
      <c r="AK3" s="2" t="s">
        <v>409</v>
      </c>
      <c r="AL3" s="2" t="s">
        <v>410</v>
      </c>
      <c r="AM3" s="2" t="s">
        <v>411</v>
      </c>
      <c r="AN3" s="6" t="s">
        <v>412</v>
      </c>
      <c r="AO3" s="216" t="s">
        <v>420</v>
      </c>
      <c r="AP3" s="208" t="s">
        <v>407</v>
      </c>
      <c r="AQ3" s="1" t="s">
        <v>154</v>
      </c>
      <c r="AR3" s="1" t="s">
        <v>155</v>
      </c>
      <c r="AS3" s="1" t="s">
        <v>156</v>
      </c>
      <c r="AT3" s="6" t="s">
        <v>157</v>
      </c>
      <c r="AU3" s="213" t="s">
        <v>419</v>
      </c>
      <c r="AV3" s="214" t="s">
        <v>413</v>
      </c>
      <c r="AW3" s="1" t="s">
        <v>414</v>
      </c>
      <c r="AX3" s="1" t="s">
        <v>415</v>
      </c>
      <c r="AY3" s="1" t="s">
        <v>416</v>
      </c>
      <c r="AZ3" s="6" t="s">
        <v>417</v>
      </c>
      <c r="BA3" s="213" t="s">
        <v>418</v>
      </c>
      <c r="BB3" s="208" t="s">
        <v>158</v>
      </c>
      <c r="BC3" s="1" t="s">
        <v>159</v>
      </c>
      <c r="BD3" s="1" t="s">
        <v>160</v>
      </c>
      <c r="BE3" s="1" t="s">
        <v>161</v>
      </c>
      <c r="BF3" s="8" t="s">
        <v>162</v>
      </c>
      <c r="BG3" s="217" t="s">
        <v>567</v>
      </c>
    </row>
    <row r="4" spans="1:63" s="205" customFormat="1">
      <c r="A4" s="207" t="s">
        <v>165</v>
      </c>
      <c r="B4" s="1">
        <f>'様式第6号-2-①（CLT以外のJAS構造材)'!$D3</f>
        <v>0</v>
      </c>
      <c r="C4" s="1">
        <f>集計シートｰ共通!C4</f>
        <v>0</v>
      </c>
      <c r="D4" s="1">
        <f>集計シートｰ共通!D4</f>
        <v>0</v>
      </c>
      <c r="E4" s="209">
        <f>COUNTIF('様式第6号-2-①（CLT以外のJAS構造材)'!$C8,"☑")</f>
        <v>0</v>
      </c>
      <c r="F4" s="1">
        <f>COUNTIF('様式第6号-2-①（CLT以外のJAS構造材)'!$C$9,"☑")</f>
        <v>0</v>
      </c>
      <c r="G4" s="1">
        <f>COUNTIF('様式第6号-2-①（CLT以外のJAS構造材)'!$C$10,"☑")</f>
        <v>0</v>
      </c>
      <c r="H4" s="1">
        <f>COUNTIF('様式第6号-2-①（CLT以外のJAS構造材)'!$C$11,"☑")</f>
        <v>0</v>
      </c>
      <c r="I4" s="1">
        <f>COUNTIF('様式第6号-2-①（CLT以外のJAS構造材)'!$G$8,"☑")</f>
        <v>0</v>
      </c>
      <c r="J4" s="1">
        <f>COUNTIF('様式第6号-2-①（CLT以外のJAS構造材)'!$G9,"☑")</f>
        <v>0</v>
      </c>
      <c r="K4" s="1">
        <f>COUNTIF('様式第6号-2-①（CLT以外のJAS構造材)'!$G10,"☑")</f>
        <v>0</v>
      </c>
      <c r="L4" s="182">
        <f>COUNTIF('様式第6号-2-①（CLT以外のJAS構造材)'!$G11,"☑")</f>
        <v>0</v>
      </c>
      <c r="M4" s="1">
        <f>COUNTIF('様式第6号-2-①（CLT以外のJAS構造材)'!$C14,"☑")</f>
        <v>0</v>
      </c>
      <c r="N4" s="1">
        <f>COUNTIF('様式第6号-2-①（CLT以外のJAS構造材)'!$C15,"☑")</f>
        <v>0</v>
      </c>
      <c r="O4" s="1">
        <f>COUNTIF('様式第6号-2-①（CLT以外のJAS構造材)'!$C16,"☑")</f>
        <v>0</v>
      </c>
      <c r="P4" s="1">
        <f>COUNTIF('様式第6号-2-①（CLT以外のJAS構造材)'!$G14,"☑")</f>
        <v>0</v>
      </c>
      <c r="Q4" s="1">
        <f>COUNTIF('様式第6号-2-①（CLT以外のJAS構造材)'!$G15,"☑")</f>
        <v>0</v>
      </c>
      <c r="R4" s="209">
        <f>COUNTIF('様式第6号-2-①（CLT以外のJAS構造材)'!$C19,"☑")</f>
        <v>0</v>
      </c>
      <c r="S4" s="1">
        <f>COUNTIF('様式第6号-2-①（CLT以外のJAS構造材)'!$C20,"☑")</f>
        <v>0</v>
      </c>
      <c r="T4" s="1">
        <f>COUNTIF('様式第6号-2-①（CLT以外のJAS構造材)'!$G19,"☑")</f>
        <v>0</v>
      </c>
      <c r="U4" s="1">
        <f>COUNTIF('様式第6号-2-①（CLT以外のJAS構造材)'!$G20,"☑")</f>
        <v>0</v>
      </c>
      <c r="V4" s="1">
        <f>COUNTIF('様式第6号-2-①（CLT以外のJAS構造材)'!$C21,"☑")</f>
        <v>0</v>
      </c>
      <c r="W4" s="220" t="e">
        <f>VLOOKUP("*",'様式第6号-2-①（CLT以外のJAS構造材)'!$C23:$H25,1,FALSE)</f>
        <v>#N/A</v>
      </c>
      <c r="X4" s="209">
        <f>COUNTIF('様式第6号-2-①（CLT以外のJAS構造材)'!$C29,"☑")</f>
        <v>0</v>
      </c>
      <c r="Y4" s="1">
        <f>COUNTIF('様式第6号-2-①（CLT以外のJAS構造材)'!$C30,"☑")</f>
        <v>0</v>
      </c>
      <c r="Z4" s="1">
        <f>COUNTIF('様式第6号-2-①（CLT以外のJAS構造材)'!$G29,"☑")</f>
        <v>0</v>
      </c>
      <c r="AA4" s="1">
        <f>COUNTIF('様式第6号-2-①（CLT以外のJAS構造材)'!$G30,"☑")</f>
        <v>0</v>
      </c>
      <c r="AB4" s="1">
        <f>COUNTIF('様式第6号-2-①（CLT以外のJAS構造材)'!$C31,"☑")</f>
        <v>0</v>
      </c>
      <c r="AC4" s="17" t="e">
        <f>VLOOKUP("*",'様式第6号-2-①（CLT以外のJAS構造材)'!$C33:$L35,1,FALSE)</f>
        <v>#N/A</v>
      </c>
      <c r="AD4" s="209">
        <f>COUNTIF('様式第6号-2-①（CLT以外のJAS構造材)'!$C40,"☑")</f>
        <v>0</v>
      </c>
      <c r="AE4" s="1">
        <f>COUNTIF('様式第6号-2-①（CLT以外のJAS構造材)'!$C41,"☑")</f>
        <v>0</v>
      </c>
      <c r="AF4" s="1">
        <f>COUNTIF('様式第6号-2-①（CLT以外のJAS構造材)'!$G40,"☑")</f>
        <v>0</v>
      </c>
      <c r="AG4" s="1">
        <f>COUNTIF('様式第6号-2-①（CLT以外のJAS構造材)'!$G41,"☑")</f>
        <v>0</v>
      </c>
      <c r="AH4" s="220" t="e">
        <f>VLOOKUP("*",'様式第6号-2-①（CLT以外のJAS構造材)'!$C43:$L45,1,FALSE)</f>
        <v>#N/A</v>
      </c>
      <c r="AI4" s="399">
        <f>'様式第6号-2-①（CLT以外のJAS構造材)'!$C$48</f>
        <v>0</v>
      </c>
      <c r="AJ4" s="209">
        <f>COUNTIF('様式第6号-2-①（CLT以外のJAS構造材)'!$C52,"☑")</f>
        <v>0</v>
      </c>
      <c r="AK4" s="1">
        <f>COUNTIF('様式第6号-2-①（CLT以外のJAS構造材)'!$C53,"☑")</f>
        <v>0</v>
      </c>
      <c r="AL4" s="1">
        <f>COUNTIF('様式第6号-2-①（CLT以外のJAS構造材)'!$G52,"☑")</f>
        <v>0</v>
      </c>
      <c r="AM4" s="1">
        <f>COUNTIF('様式第6号-2-①（CLT以外のJAS構造材)'!$G53,"☑")</f>
        <v>0</v>
      </c>
      <c r="AN4" s="17" t="e">
        <f>VLOOKUP("*",'様式第6号-2-①（CLT以外のJAS構造材)'!$C55:$L57,1,FALSE)</f>
        <v>#N/A</v>
      </c>
      <c r="AO4" s="399">
        <f>'様式第6号-2-①（CLT以外のJAS構造材)'!$C$60</f>
        <v>0</v>
      </c>
      <c r="AP4" s="209">
        <f>COUNTIF('様式第6号-2-①（CLT以外のJAS構造材)'!$C65,"☑")</f>
        <v>0</v>
      </c>
      <c r="AQ4" s="1">
        <f>COUNTIF('様式第6号-2-①（CLT以外のJAS構造材)'!$C66,"☑")</f>
        <v>0</v>
      </c>
      <c r="AR4" s="1">
        <f>COUNTIF('様式第6号-2-①（CLT以外のJAS構造材)'!$G65,"☑")</f>
        <v>0</v>
      </c>
      <c r="AS4" s="1">
        <f>COUNTIF('様式第6号-2-①（CLT以外のJAS構造材)'!$G66,"☑")</f>
        <v>0</v>
      </c>
      <c r="AT4" s="17" t="e">
        <f>VLOOKUP("*",'様式第6号-2-①（CLT以外のJAS構造材)'!$C68:$L70,1,FALSE)</f>
        <v>#N/A</v>
      </c>
      <c r="AU4" s="218">
        <f>'様式第6号-2-①（CLT以外のJAS構造材)'!$C$73</f>
        <v>0</v>
      </c>
      <c r="AV4" s="209">
        <f>COUNTIF('様式第6号-2-①（CLT以外のJAS構造材)'!$C76,"☑")</f>
        <v>0</v>
      </c>
      <c r="AW4" s="1">
        <f>COUNTIF('様式第6号-2-①（CLT以外のJAS構造材)'!$C77,"☑")</f>
        <v>0</v>
      </c>
      <c r="AX4" s="1">
        <f>COUNTIF('様式第6号-2-①（CLT以外のJAS構造材)'!$G76,"☑")</f>
        <v>0</v>
      </c>
      <c r="AY4" s="1">
        <f>COUNTIF('様式第6号-2-①（CLT以外のJAS構造材)'!$G77,"☑")</f>
        <v>0</v>
      </c>
      <c r="AZ4" s="17">
        <f>'様式第6号-2-①（CLT以外のJAS構造材)'!$C$79</f>
        <v>0</v>
      </c>
      <c r="BA4" s="218">
        <f>'様式第6号-2-①（CLT以外のJAS構造材)'!$C$84</f>
        <v>0</v>
      </c>
      <c r="BB4" s="209">
        <f>COUNTIF('様式第6号-2-①（CLT以外のJAS構造材)'!$C87,"☑")</f>
        <v>0</v>
      </c>
      <c r="BC4" s="1">
        <f>COUNTIF('様式第6号-2-①（CLT以外のJAS構造材)'!$C88,"☑")</f>
        <v>0</v>
      </c>
      <c r="BD4" s="1">
        <f>COUNTIF('様式第6号-2-①（CLT以外のJAS構造材)'!$C89,"☑")</f>
        <v>0</v>
      </c>
      <c r="BE4" s="1">
        <f>COUNTIF('様式第6号-2-①（CLT以外のJAS構造材)'!$G87,"☑")</f>
        <v>0</v>
      </c>
      <c r="BF4" s="1">
        <f>COUNTIF('様式第6号-2-①（CLT以外のJAS構造材)'!$G88,"☑")</f>
        <v>0</v>
      </c>
      <c r="BG4" s="219" t="e">
        <f>VLOOKUP("*",'様式第6号-2-①（CLT以外のJAS構造材)'!C91,1,FALSE)</f>
        <v>#N/A</v>
      </c>
    </row>
    <row r="5" spans="1:63">
      <c r="D5" s="1"/>
      <c r="E5" s="1"/>
      <c r="F5" s="1"/>
      <c r="G5" s="1"/>
      <c r="H5" s="1"/>
      <c r="I5" s="1"/>
      <c r="J5" s="1"/>
      <c r="K5" s="1"/>
      <c r="L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row>
    <row r="7" spans="1:63">
      <c r="G7" s="1"/>
    </row>
    <row r="10" spans="1:63">
      <c r="AN10" s="10"/>
    </row>
    <row r="11" spans="1:63">
      <c r="AN11" s="10"/>
    </row>
    <row r="12" spans="1:63">
      <c r="AN12" s="10"/>
    </row>
  </sheetData>
  <sheetProtection algorithmName="SHA-512" hashValue="Xpg/L/phwhjeHSaMlUv5ZFdCeX1njmysJVD7BKjYQpy5VfE+7MJRlG4hJzzjHTchOjs/96crDNxq6lgUsIvdDA==" saltValue="4ESKOf17wBLMPRCM5/VGXQ==" spinCount="100000" sheet="1" objects="1" scenarios="1"/>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BK87"/>
  <sheetViews>
    <sheetView zoomScale="90" zoomScaleNormal="90" workbookViewId="0">
      <pane xSplit="4" ySplit="3" topLeftCell="E4" activePane="bottomRight" state="frozenSplit"/>
      <selection pane="topRight" activeCell="E1" sqref="E1"/>
      <selection pane="bottomLeft" activeCell="A5" sqref="A5"/>
      <selection pane="bottomRight" activeCell="L4" sqref="L4"/>
    </sheetView>
  </sheetViews>
  <sheetFormatPr defaultRowHeight="18.75"/>
  <cols>
    <col min="1" max="22" width="9" style="19"/>
    <col min="23" max="23" width="10" style="19" bestFit="1" customWidth="1"/>
    <col min="24" max="16384" width="9" style="19"/>
  </cols>
  <sheetData>
    <row r="1" spans="1:63">
      <c r="A1" s="249" t="str">
        <f>'様式第6号-2-②（CLT）'!$B$1</f>
        <v>様式第６号－２－②（ＣＬＴ）－１</v>
      </c>
      <c r="E1" s="17" t="s">
        <v>213</v>
      </c>
      <c r="F1" s="17" t="s">
        <v>107</v>
      </c>
      <c r="G1" s="17" t="s">
        <v>108</v>
      </c>
      <c r="H1" s="17" t="s">
        <v>109</v>
      </c>
      <c r="I1" s="17" t="s">
        <v>215</v>
      </c>
      <c r="J1" s="17" t="s">
        <v>110</v>
      </c>
      <c r="K1" s="17" t="s">
        <v>216</v>
      </c>
      <c r="L1" s="17" t="s">
        <v>114</v>
      </c>
      <c r="M1" s="17" t="s">
        <v>115</v>
      </c>
      <c r="N1" s="17" t="s">
        <v>116</v>
      </c>
      <c r="O1" s="17" t="s">
        <v>117</v>
      </c>
      <c r="P1" s="17" t="s">
        <v>217</v>
      </c>
      <c r="Q1" s="17" t="s">
        <v>119</v>
      </c>
      <c r="R1" s="17" t="s">
        <v>120</v>
      </c>
      <c r="S1" s="17" t="s">
        <v>121</v>
      </c>
      <c r="T1" s="17" t="s">
        <v>122</v>
      </c>
      <c r="U1" s="17" t="s">
        <v>123</v>
      </c>
      <c r="V1" s="17" t="s">
        <v>222</v>
      </c>
      <c r="W1" s="17" t="s">
        <v>426</v>
      </c>
      <c r="X1" s="17" t="s">
        <v>124</v>
      </c>
      <c r="Y1" s="17" t="s">
        <v>125</v>
      </c>
      <c r="Z1" s="17" t="s">
        <v>126</v>
      </c>
      <c r="AA1" s="17" t="s">
        <v>127</v>
      </c>
      <c r="AB1" s="17" t="s">
        <v>427</v>
      </c>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row>
    <row r="2" spans="1:63" s="221" customFormat="1" ht="15.75">
      <c r="E2" s="211" t="s">
        <v>568</v>
      </c>
      <c r="F2" s="223" t="s">
        <v>179</v>
      </c>
      <c r="G2" s="222"/>
      <c r="H2" s="222"/>
      <c r="I2" s="222"/>
      <c r="J2" s="222"/>
      <c r="K2" s="223" t="s">
        <v>58</v>
      </c>
      <c r="L2" s="222"/>
      <c r="M2" s="222"/>
      <c r="N2" s="222"/>
      <c r="O2" s="222"/>
      <c r="P2" s="222"/>
      <c r="Q2" s="223" t="s">
        <v>244</v>
      </c>
      <c r="R2" s="222"/>
      <c r="S2" s="222"/>
      <c r="T2" s="222"/>
      <c r="U2" s="222"/>
      <c r="W2" s="223" t="s">
        <v>9</v>
      </c>
      <c r="X2" s="222"/>
      <c r="Y2" s="222"/>
      <c r="Z2" s="222"/>
      <c r="AA2" s="222"/>
      <c r="AB2" s="222"/>
    </row>
    <row r="3" spans="1:63" ht="18.75" customHeight="1">
      <c r="A3" s="246" t="s">
        <v>432</v>
      </c>
      <c r="B3" s="19" t="s">
        <v>65</v>
      </c>
      <c r="C3" s="19" t="s">
        <v>197</v>
      </c>
      <c r="D3" s="19" t="s">
        <v>66</v>
      </c>
      <c r="E3" s="216" t="s">
        <v>568</v>
      </c>
      <c r="F3" s="208" t="s">
        <v>280</v>
      </c>
      <c r="G3" s="3" t="s">
        <v>281</v>
      </c>
      <c r="H3" s="3" t="s">
        <v>282</v>
      </c>
      <c r="I3" s="3" t="s">
        <v>283</v>
      </c>
      <c r="J3" s="117" t="s">
        <v>424</v>
      </c>
      <c r="K3" s="209" t="s">
        <v>284</v>
      </c>
      <c r="L3" s="3" t="s">
        <v>285</v>
      </c>
      <c r="M3" s="3" t="s">
        <v>286</v>
      </c>
      <c r="N3" s="3" t="s">
        <v>287</v>
      </c>
      <c r="O3" s="3" t="s">
        <v>288</v>
      </c>
      <c r="P3" s="116" t="s">
        <v>423</v>
      </c>
      <c r="Q3" s="209" t="s">
        <v>289</v>
      </c>
      <c r="R3" s="3" t="s">
        <v>290</v>
      </c>
      <c r="S3" s="3" t="s">
        <v>291</v>
      </c>
      <c r="T3" s="3" t="s">
        <v>292</v>
      </c>
      <c r="U3" s="3" t="s">
        <v>79</v>
      </c>
      <c r="V3" s="116" t="s">
        <v>425</v>
      </c>
      <c r="W3" s="209" t="s">
        <v>293</v>
      </c>
      <c r="X3" s="3" t="s">
        <v>294</v>
      </c>
      <c r="Y3" s="3" t="s">
        <v>295</v>
      </c>
      <c r="Z3" s="3" t="s">
        <v>296</v>
      </c>
      <c r="AA3" s="3" t="s">
        <v>297</v>
      </c>
      <c r="AB3" s="116" t="s">
        <v>298</v>
      </c>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row>
    <row r="4" spans="1:63">
      <c r="A4" s="246" t="s">
        <v>422</v>
      </c>
      <c r="B4" s="19">
        <f>'様式第6号-2（共通）'!$E5</f>
        <v>0</v>
      </c>
      <c r="C4" s="19">
        <f>'様式第6号-2（共通）'!$E6</f>
        <v>0</v>
      </c>
      <c r="D4" s="19">
        <f>'様式第6号-2（共通）'!$E7</f>
        <v>0</v>
      </c>
      <c r="E4" s="218" t="e">
        <f>VLOOKUP("*",'様式第6号-2-②（CLT）'!$C8:$N10,1,FALSE)</f>
        <v>#N/A</v>
      </c>
      <c r="F4" s="209">
        <f>COUNTIF('様式第6号-2-②（CLT）'!$C$13,"☑")</f>
        <v>0</v>
      </c>
      <c r="G4" s="3">
        <f>COUNTIF('様式第6号-2-②（CLT）'!$C$14,"☑")</f>
        <v>0</v>
      </c>
      <c r="H4" s="3">
        <f>COUNTIF('様式第6号-2-②（CLT）'!$C$15,"☑")</f>
        <v>0</v>
      </c>
      <c r="I4" s="3">
        <f>COUNTIF('様式第6号-2-②（CLT）'!$C$16,"☑")</f>
        <v>0</v>
      </c>
      <c r="J4" s="116" t="e">
        <f>VLOOKUP("*",'様式第6号-2-②（CLT）'!$C$18:$N$20,1,FALSE)</f>
        <v>#N/A</v>
      </c>
      <c r="K4" s="209">
        <f>COUNTIF('様式第6号-2-②（CLT）'!$C$23,"☑")</f>
        <v>0</v>
      </c>
      <c r="L4" s="3">
        <f>COUNTIF('様式第6号-2-②（CLT）'!$C$24,"☑")</f>
        <v>0</v>
      </c>
      <c r="M4" s="3">
        <f>COUNTIF('様式第6号-2-②（CLT）'!$C$25,"☑")</f>
        <v>0</v>
      </c>
      <c r="N4" s="3">
        <f>COUNTIF('様式第6号-2-②（CLT）'!$C$26,"☑")</f>
        <v>0</v>
      </c>
      <c r="O4" s="3">
        <f>COUNTIF('様式第6号-2-②（CLT）'!$C$27,"☑")</f>
        <v>0</v>
      </c>
      <c r="P4" s="116" t="e">
        <f>VLOOKUP("*",'様式第6号-2-②（CLT）'!$C$29,1,FALSE)</f>
        <v>#N/A</v>
      </c>
      <c r="Q4" s="209">
        <f>COUNTIF('様式第6号-2-②（CLT）'!$C$34,"☑")</f>
        <v>0</v>
      </c>
      <c r="R4" s="3">
        <f>COUNTIF('様式第6号-2-②（CLT）'!$C$35,"☑")</f>
        <v>0</v>
      </c>
      <c r="S4" s="3">
        <f>COUNTIF('様式第6号-2-②（CLT）'!$C$36,"☑")</f>
        <v>0</v>
      </c>
      <c r="T4" s="3">
        <f>COUNTIF('様式第6号-2-②（CLT）'!$C$37,"☑")</f>
        <v>0</v>
      </c>
      <c r="U4" s="3">
        <f>COUNTIF('様式第6号-2-②（CLT）'!$C$38,"☑")</f>
        <v>0</v>
      </c>
      <c r="V4" s="116" t="e">
        <f>VLOOKUP("*",'様式第6号-2-②（CLT）'!$C$40:$N$42,1,FALSE)</f>
        <v>#N/A</v>
      </c>
      <c r="W4" s="209">
        <f>COUNTIF('様式第6号-2-②（CLT）'!$C$45,"☑")</f>
        <v>0</v>
      </c>
      <c r="X4" s="3">
        <f>COUNTIF('様式第6号-2-②（CLT）'!$C$46,"☑")</f>
        <v>0</v>
      </c>
      <c r="Y4" s="3">
        <f>COUNTIF('様式第6号-2-②（CLT）'!$C$47,"☑")</f>
        <v>0</v>
      </c>
      <c r="Z4" s="3">
        <f>COUNTIF('様式第6号-2-②（CLT）'!$C$48,"☑")</f>
        <v>0</v>
      </c>
      <c r="AA4" s="3">
        <f>COUNTIF('様式第6号-2-②（CLT）'!$C$49,"☑")</f>
        <v>0</v>
      </c>
      <c r="AB4" s="116" t="e">
        <f>VLOOKUP("*",'様式第6号-2-②（CLT）'!$C$52,1,FALSE)</f>
        <v>#N/A</v>
      </c>
      <c r="AC4" s="3"/>
      <c r="AD4" s="3"/>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0"/>
    </row>
    <row r="5" spans="1:63" ht="18.75" customHeight="1">
      <c r="E5" s="3"/>
      <c r="F5" s="3"/>
      <c r="G5" s="3"/>
      <c r="H5" s="3"/>
      <c r="I5" s="3"/>
      <c r="J5" s="3"/>
      <c r="K5" s="3"/>
      <c r="L5" s="3"/>
      <c r="M5" s="3"/>
      <c r="N5" s="3"/>
      <c r="O5" s="3"/>
      <c r="P5" s="3"/>
      <c r="Q5" s="3"/>
      <c r="R5" s="3"/>
      <c r="S5" s="3"/>
      <c r="T5" s="3"/>
      <c r="U5" s="3"/>
      <c r="V5" s="3"/>
      <c r="W5" s="209"/>
      <c r="X5" s="3"/>
      <c r="Y5" s="3"/>
      <c r="Z5" s="3"/>
      <c r="AA5" s="3"/>
      <c r="AB5" s="3"/>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row>
    <row r="6" spans="1:63">
      <c r="E6" s="3"/>
      <c r="F6" s="3"/>
      <c r="G6" s="3"/>
      <c r="H6" s="3"/>
      <c r="I6" s="3"/>
      <c r="J6" s="3"/>
      <c r="K6" s="3"/>
      <c r="L6" s="3"/>
      <c r="M6" s="3"/>
      <c r="N6" s="3"/>
      <c r="O6" s="3"/>
      <c r="P6" s="3"/>
      <c r="Q6" s="3"/>
      <c r="R6" s="3"/>
      <c r="S6" s="3"/>
      <c r="T6" s="3"/>
      <c r="U6" s="3"/>
      <c r="V6" s="3"/>
      <c r="W6" s="3"/>
      <c r="X6" s="3"/>
      <c r="Y6" s="3"/>
      <c r="Z6" s="3"/>
      <c r="AA6" s="3"/>
      <c r="AB6" s="3"/>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row>
    <row r="7" spans="1:63">
      <c r="D7" s="19">
        <f>'様式第6号-2（共通）'!$E$6</f>
        <v>0</v>
      </c>
      <c r="E7" s="3"/>
      <c r="F7" s="3"/>
      <c r="G7" s="3"/>
      <c r="H7" s="3"/>
      <c r="I7" s="3"/>
      <c r="J7" s="3"/>
      <c r="K7" s="3"/>
      <c r="L7" s="3"/>
      <c r="M7" s="3"/>
      <c r="N7" s="3"/>
      <c r="O7" s="3"/>
      <c r="P7" s="3"/>
      <c r="Q7" s="3"/>
      <c r="R7" s="3"/>
      <c r="S7" s="3"/>
      <c r="T7" s="3"/>
      <c r="U7" s="3"/>
      <c r="V7" s="3"/>
      <c r="W7" s="3"/>
      <c r="X7" s="3"/>
      <c r="Y7" s="3"/>
      <c r="Z7" s="3"/>
      <c r="AA7" s="3"/>
      <c r="AB7" s="3"/>
    </row>
    <row r="8" spans="1:63">
      <c r="D8" s="19">
        <f>'様式第6号-2（共通）'!C14:H14</f>
        <v>0</v>
      </c>
      <c r="E8" s="3"/>
      <c r="F8" s="3"/>
      <c r="G8" s="3"/>
      <c r="H8" s="3"/>
      <c r="I8" s="3"/>
      <c r="J8" s="3"/>
      <c r="K8" s="3"/>
      <c r="L8" s="3"/>
      <c r="M8" s="3"/>
      <c r="N8" s="3"/>
      <c r="O8" s="3"/>
      <c r="P8" s="3"/>
      <c r="Q8" s="3"/>
      <c r="R8" s="3"/>
      <c r="S8" s="3"/>
      <c r="T8" s="3"/>
      <c r="U8" s="3"/>
      <c r="V8" s="3"/>
      <c r="W8" s="3"/>
      <c r="X8" s="3"/>
      <c r="Y8" s="3"/>
      <c r="Z8" s="3"/>
      <c r="AA8" s="3"/>
      <c r="AB8" s="3"/>
    </row>
    <row r="9" spans="1:63">
      <c r="E9" s="14"/>
      <c r="F9" s="3"/>
      <c r="G9" s="3"/>
      <c r="H9" s="3"/>
      <c r="I9" s="3"/>
      <c r="J9" s="3"/>
      <c r="K9" s="8"/>
      <c r="L9" s="3"/>
      <c r="M9" s="3"/>
      <c r="N9" s="3"/>
      <c r="O9" s="3"/>
      <c r="P9" s="3"/>
      <c r="Q9" s="8"/>
      <c r="R9" s="3"/>
      <c r="S9" s="3"/>
      <c r="T9" s="3"/>
      <c r="U9" s="3"/>
      <c r="V9" s="14"/>
      <c r="W9" s="3"/>
      <c r="X9" s="3"/>
      <c r="Y9" s="3"/>
      <c r="Z9" s="3"/>
      <c r="AA9" s="3"/>
      <c r="AB9" s="3"/>
    </row>
    <row r="10" spans="1:63">
      <c r="E10" s="3"/>
      <c r="F10" s="3"/>
      <c r="G10" s="3"/>
      <c r="H10" s="3"/>
      <c r="I10" s="3"/>
      <c r="J10" s="3"/>
      <c r="K10" s="3"/>
      <c r="L10" s="3"/>
      <c r="M10" s="3"/>
      <c r="N10" s="3"/>
      <c r="O10" s="3"/>
      <c r="P10" s="3"/>
      <c r="Q10" s="3"/>
      <c r="R10" s="3"/>
      <c r="S10" s="3"/>
      <c r="T10" s="3"/>
      <c r="U10" s="3"/>
      <c r="V10" s="3"/>
      <c r="W10" s="3"/>
      <c r="X10" s="3"/>
      <c r="Y10" s="3"/>
      <c r="Z10" s="3"/>
      <c r="AA10" s="3"/>
      <c r="AB10" s="3"/>
    </row>
    <row r="11" spans="1:63">
      <c r="E11" s="3"/>
      <c r="F11" s="3"/>
      <c r="G11" s="3"/>
      <c r="H11" s="3"/>
      <c r="I11" s="3"/>
      <c r="J11" s="3"/>
      <c r="K11" s="3"/>
      <c r="L11" s="3"/>
      <c r="M11" s="3"/>
      <c r="N11" s="3"/>
      <c r="O11" s="3"/>
      <c r="P11" s="3"/>
      <c r="Q11" s="3"/>
      <c r="R11" s="3"/>
      <c r="S11" s="3"/>
      <c r="T11" s="3"/>
      <c r="U11" s="3"/>
      <c r="V11" s="3"/>
      <c r="W11" s="3"/>
      <c r="X11" s="3"/>
      <c r="Y11" s="3"/>
      <c r="Z11" s="3"/>
      <c r="AA11" s="3"/>
      <c r="AB11" s="3"/>
    </row>
    <row r="82" spans="5:10">
      <c r="E82" s="19" t="s">
        <v>279</v>
      </c>
      <c r="F82" s="19" t="s">
        <v>61</v>
      </c>
      <c r="G82" s="19" t="s">
        <v>185</v>
      </c>
      <c r="I82" s="19" t="s">
        <v>61</v>
      </c>
      <c r="J82" s="19" t="s">
        <v>279</v>
      </c>
    </row>
    <row r="83" spans="5:10">
      <c r="F83" s="19" t="s">
        <v>61</v>
      </c>
      <c r="G83" s="19" t="s">
        <v>186</v>
      </c>
      <c r="I83" s="19" t="s">
        <v>61</v>
      </c>
    </row>
    <row r="84" spans="5:10">
      <c r="E84" s="19" t="s">
        <v>28</v>
      </c>
      <c r="I84" s="19" t="s">
        <v>187</v>
      </c>
      <c r="J84" s="19" t="s">
        <v>28</v>
      </c>
    </row>
    <row r="85" spans="5:10">
      <c r="H85" s="19" t="s">
        <v>188</v>
      </c>
    </row>
    <row r="86" spans="5:10">
      <c r="H86" s="19" t="s">
        <v>188</v>
      </c>
    </row>
    <row r="87" spans="5:10">
      <c r="E87" s="19" t="s">
        <v>29</v>
      </c>
      <c r="J87" s="19" t="s">
        <v>29</v>
      </c>
    </row>
  </sheetData>
  <sheetProtection algorithmName="SHA-512" hashValue="lIZPxWwWdBoKQRKxYS2lu45Clqcx1dExvAAnnT2hXUwshbEMPL16NXJKo2GIvZ1+YLt1ahlTx8KR48CbbXHaFg==" saltValue="38ThYkvma7CTzndEOFMrVw==" spinCount="100000" sheet="1" objects="1" scenarios="1"/>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AZ18"/>
  <sheetViews>
    <sheetView zoomScale="85" zoomScaleNormal="85" workbookViewId="0">
      <pane xSplit="4" ySplit="3" topLeftCell="E4" activePane="bottomRight" state="frozen"/>
      <selection pane="topRight" activeCell="E1" sqref="E1"/>
      <selection pane="bottomLeft" activeCell="A4" sqref="A4"/>
      <selection pane="bottomRight" activeCell="AU1" sqref="AU1:AU4"/>
    </sheetView>
  </sheetViews>
  <sheetFormatPr defaultRowHeight="18.75"/>
  <sheetData>
    <row r="1" spans="1:52">
      <c r="E1" s="241"/>
      <c r="F1" s="241"/>
      <c r="G1" s="241"/>
      <c r="H1" s="241"/>
      <c r="I1" s="241"/>
      <c r="J1" s="241"/>
      <c r="K1" s="255"/>
      <c r="L1" s="255"/>
      <c r="M1" s="241"/>
      <c r="N1" s="241"/>
      <c r="O1" s="241"/>
      <c r="P1" s="241"/>
      <c r="Q1" s="241"/>
      <c r="R1" s="241"/>
      <c r="S1" s="241"/>
      <c r="T1" s="241"/>
      <c r="U1" s="241"/>
      <c r="V1" s="241"/>
      <c r="W1" s="241"/>
      <c r="X1" s="241"/>
      <c r="Y1" s="241"/>
      <c r="Z1" s="241"/>
      <c r="AA1" s="255"/>
      <c r="AB1" s="241"/>
      <c r="AC1" s="241"/>
      <c r="AD1" s="241"/>
      <c r="AE1" s="241"/>
      <c r="AF1" s="241"/>
      <c r="AG1" s="241"/>
      <c r="AH1" s="241"/>
      <c r="AI1" s="241"/>
      <c r="AJ1" s="241"/>
      <c r="AK1" s="255"/>
      <c r="AL1" s="259"/>
      <c r="AM1" s="255"/>
      <c r="AN1" s="259"/>
      <c r="AO1" s="255"/>
      <c r="AP1" s="259"/>
      <c r="AQ1" s="255"/>
      <c r="AR1" s="255"/>
      <c r="AS1" s="255"/>
      <c r="AT1" s="255"/>
      <c r="AU1" s="241"/>
      <c r="AV1" s="241"/>
      <c r="AW1" s="241"/>
      <c r="AX1" s="241"/>
      <c r="AY1" s="241"/>
      <c r="AZ1" s="241"/>
    </row>
    <row r="2" spans="1:52">
      <c r="E2" t="s">
        <v>590</v>
      </c>
      <c r="F2" t="s">
        <v>591</v>
      </c>
      <c r="G2" t="s">
        <v>592</v>
      </c>
      <c r="H2" t="s">
        <v>593</v>
      </c>
      <c r="I2" t="s">
        <v>594</v>
      </c>
      <c r="J2" t="s">
        <v>595</v>
      </c>
      <c r="K2" s="254" t="s">
        <v>596</v>
      </c>
      <c r="L2" s="254" t="s">
        <v>636</v>
      </c>
      <c r="M2" t="s">
        <v>637</v>
      </c>
      <c r="N2" t="s">
        <v>638</v>
      </c>
      <c r="O2" s="254" t="s">
        <v>639</v>
      </c>
      <c r="P2" s="19" t="s">
        <v>457</v>
      </c>
      <c r="Q2" s="19" t="s">
        <v>640</v>
      </c>
      <c r="R2" s="254" t="s">
        <v>641</v>
      </c>
      <c r="S2" s="19" t="s">
        <v>642</v>
      </c>
      <c r="T2" s="19" t="s">
        <v>643</v>
      </c>
      <c r="U2" s="254" t="s">
        <v>644</v>
      </c>
      <c r="V2" s="19" t="s">
        <v>645</v>
      </c>
      <c r="W2" s="19" t="s">
        <v>646</v>
      </c>
      <c r="X2" s="254" t="s">
        <v>647</v>
      </c>
      <c r="Y2" s="19" t="s">
        <v>648</v>
      </c>
      <c r="Z2" s="19" t="s">
        <v>649</v>
      </c>
      <c r="AA2" s="254" t="s">
        <v>609</v>
      </c>
      <c r="AB2" t="s">
        <v>610</v>
      </c>
      <c r="AC2" s="254" t="s">
        <v>658</v>
      </c>
      <c r="AD2" t="s">
        <v>659</v>
      </c>
      <c r="AE2" s="254" t="s">
        <v>660</v>
      </c>
      <c r="AF2" s="19" t="s">
        <v>661</v>
      </c>
      <c r="AG2" s="254" t="s">
        <v>662</v>
      </c>
      <c r="AH2" s="19" t="s">
        <v>663</v>
      </c>
      <c r="AI2" s="254" t="s">
        <v>664</v>
      </c>
      <c r="AJ2" t="s">
        <v>665</v>
      </c>
      <c r="AK2" s="254" t="s">
        <v>268</v>
      </c>
      <c r="AL2" s="254" t="s">
        <v>671</v>
      </c>
      <c r="AM2" s="254" t="s">
        <v>597</v>
      </c>
      <c r="AN2" s="254" t="s">
        <v>672</v>
      </c>
      <c r="AO2" s="254" t="s">
        <v>598</v>
      </c>
      <c r="AP2" s="254" t="s">
        <v>673</v>
      </c>
      <c r="AQ2" s="262" t="s">
        <v>675</v>
      </c>
      <c r="AR2" s="262" t="s">
        <v>599</v>
      </c>
      <c r="AS2" s="262" t="s">
        <v>600</v>
      </c>
      <c r="AT2" s="262" t="s">
        <v>601</v>
      </c>
      <c r="AU2" t="s">
        <v>602</v>
      </c>
    </row>
    <row r="3" spans="1:52">
      <c r="A3" t="str">
        <f>'集計シート-CLT'!A3</f>
        <v>回答分類</v>
      </c>
      <c r="B3" t="str">
        <f>'集計シート-CLT'!B3</f>
        <v>事業№</v>
      </c>
      <c r="C3" t="str">
        <f>'集計シート-CLT'!C3</f>
        <v>事業申請者名：</v>
      </c>
      <c r="D3" t="str">
        <f>'集計シート-CLT'!D3</f>
        <v>物件名</v>
      </c>
      <c r="E3" s="241" t="s">
        <v>11</v>
      </c>
      <c r="F3" s="241" t="s">
        <v>12</v>
      </c>
      <c r="G3" s="241" t="s">
        <v>603</v>
      </c>
      <c r="H3" s="241" t="s">
        <v>604</v>
      </c>
      <c r="I3" s="241" t="s">
        <v>583</v>
      </c>
      <c r="J3" s="241" t="s">
        <v>584</v>
      </c>
      <c r="K3" s="255" t="s">
        <v>585</v>
      </c>
      <c r="L3" s="255" t="s">
        <v>631</v>
      </c>
      <c r="M3" s="241" t="s">
        <v>632</v>
      </c>
      <c r="N3" s="241" t="s">
        <v>633</v>
      </c>
      <c r="O3" s="255" t="s">
        <v>634</v>
      </c>
      <c r="P3" s="241" t="s">
        <v>635</v>
      </c>
      <c r="Q3" s="241" t="s">
        <v>605</v>
      </c>
      <c r="R3" s="255" t="s">
        <v>606</v>
      </c>
      <c r="S3" s="241" t="s">
        <v>607</v>
      </c>
      <c r="T3" s="241" t="s">
        <v>608</v>
      </c>
      <c r="U3" s="255" t="s">
        <v>606</v>
      </c>
      <c r="V3" s="241" t="s">
        <v>607</v>
      </c>
      <c r="W3" s="241" t="s">
        <v>608</v>
      </c>
      <c r="X3" s="255" t="s">
        <v>606</v>
      </c>
      <c r="Y3" s="241" t="s">
        <v>607</v>
      </c>
      <c r="Z3" s="241" t="s">
        <v>608</v>
      </c>
      <c r="AA3" s="255" t="s">
        <v>650</v>
      </c>
      <c r="AB3" s="241" t="s">
        <v>611</v>
      </c>
      <c r="AC3" s="255" t="s">
        <v>651</v>
      </c>
      <c r="AD3" s="241" t="s">
        <v>612</v>
      </c>
      <c r="AE3" s="255" t="s">
        <v>652</v>
      </c>
      <c r="AF3" s="241" t="s">
        <v>653</v>
      </c>
      <c r="AG3" s="255" t="s">
        <v>654</v>
      </c>
      <c r="AH3" s="241" t="s">
        <v>655</v>
      </c>
      <c r="AI3" s="255" t="s">
        <v>656</v>
      </c>
      <c r="AJ3" s="241" t="s">
        <v>657</v>
      </c>
      <c r="AK3" s="255" t="s">
        <v>670</v>
      </c>
      <c r="AL3" s="255" t="s">
        <v>668</v>
      </c>
      <c r="AM3" s="255" t="s">
        <v>669</v>
      </c>
      <c r="AN3" s="260" t="s">
        <v>667</v>
      </c>
      <c r="AO3" s="255" t="s">
        <v>19</v>
      </c>
      <c r="AP3" s="255" t="s">
        <v>666</v>
      </c>
      <c r="AQ3" s="255" t="s">
        <v>674</v>
      </c>
      <c r="AR3" s="255" t="s">
        <v>586</v>
      </c>
      <c r="AS3" s="255" t="s">
        <v>587</v>
      </c>
      <c r="AT3" s="255" t="s">
        <v>588</v>
      </c>
      <c r="AU3" s="241" t="s">
        <v>20</v>
      </c>
      <c r="AV3" s="241" t="s">
        <v>589</v>
      </c>
      <c r="AW3" s="241" t="s">
        <v>279</v>
      </c>
      <c r="AX3" s="241" t="s">
        <v>28</v>
      </c>
      <c r="AY3" s="241" t="s">
        <v>29</v>
      </c>
      <c r="AZ3" s="241"/>
    </row>
    <row r="4" spans="1:52">
      <c r="A4" t="s">
        <v>619</v>
      </c>
      <c r="B4">
        <f>'集計シート-CLT'!B4</f>
        <v>0</v>
      </c>
      <c r="C4">
        <f>'集計シート-CLT'!C4</f>
        <v>0</v>
      </c>
      <c r="D4">
        <f>'集計シート-CLT'!D4</f>
        <v>0</v>
      </c>
      <c r="E4" s="242">
        <f>'様式第6号-2-②（CLT）'!$F59</f>
        <v>0</v>
      </c>
      <c r="F4" s="242">
        <f>'様式第6号-2-②（CLT）'!$F60</f>
        <v>0</v>
      </c>
      <c r="G4" s="243">
        <f>'様式第6号-2-②（CLT）'!$F61</f>
        <v>0</v>
      </c>
      <c r="H4" s="243">
        <f>'様式第6号-2-②（CLT）'!$F62</f>
        <v>0</v>
      </c>
      <c r="I4" s="243">
        <f>'様式第6号-2-②（CLT）'!$F63</f>
        <v>0</v>
      </c>
      <c r="J4" s="243">
        <f>'様式第6号-2-②（CLT）'!$F64</f>
        <v>0</v>
      </c>
      <c r="K4" s="256">
        <f>'様式第6号-2-②（CLT）'!$F65</f>
        <v>0</v>
      </c>
      <c r="L4" s="256">
        <f>'様式第6号-2-②（CLT）'!$G66</f>
        <v>0</v>
      </c>
      <c r="M4" s="243">
        <f>'様式第6号-2-②（CLT）'!$G67</f>
        <v>0</v>
      </c>
      <c r="N4" s="243">
        <f>'様式第6号-2-②（CLT）'!$G68</f>
        <v>0</v>
      </c>
      <c r="O4" s="256">
        <f>'様式第6号-2-②（CLT）'!$H66</f>
        <v>0</v>
      </c>
      <c r="P4" s="243">
        <f>'様式第6号-2-②（CLT）'!$H67</f>
        <v>0</v>
      </c>
      <c r="Q4" s="243">
        <f>'様式第6号-2-②（CLT）'!$H68</f>
        <v>0</v>
      </c>
      <c r="R4" s="256">
        <f>'様式第6号-2-②（CLT）'!$I66</f>
        <v>0</v>
      </c>
      <c r="S4" s="243">
        <f>'様式第6号-2-②（CLT）'!$I67</f>
        <v>0</v>
      </c>
      <c r="T4" s="243">
        <f>'様式第6号-2-②（CLT）'!$I68</f>
        <v>0</v>
      </c>
      <c r="U4" s="256">
        <f>'様式第6号-2-②（CLT）'!$J66</f>
        <v>0</v>
      </c>
      <c r="V4" s="243">
        <f>'様式第6号-2-②（CLT）'!$J67</f>
        <v>0</v>
      </c>
      <c r="W4" s="243">
        <f>'様式第6号-2-②（CLT）'!$J68</f>
        <v>0</v>
      </c>
      <c r="X4" s="256">
        <f>'様式第6号-2-②（CLT）'!$K66</f>
        <v>0</v>
      </c>
      <c r="Y4" s="243">
        <f>'様式第6号-2-②（CLT）'!$K67</f>
        <v>0</v>
      </c>
      <c r="Z4" s="243">
        <f>'様式第6号-2-②（CLT）'!$K68</f>
        <v>0</v>
      </c>
      <c r="AA4" s="256">
        <f>'様式第6号-2-②（CLT）'!G69</f>
        <v>0</v>
      </c>
      <c r="AB4" s="243">
        <f>'様式第6号-2-②（CLT）'!G70</f>
        <v>0</v>
      </c>
      <c r="AC4" s="256">
        <f>'様式第6号-2-②（CLT）'!H69</f>
        <v>0</v>
      </c>
      <c r="AD4" s="243">
        <f>'様式第6号-2-②（CLT）'!H70</f>
        <v>0</v>
      </c>
      <c r="AE4" s="256">
        <f>'様式第6号-2-②（CLT）'!I69</f>
        <v>0</v>
      </c>
      <c r="AF4" s="243">
        <f>'様式第6号-2-②（CLT）'!I70</f>
        <v>0</v>
      </c>
      <c r="AG4" s="256">
        <f>'様式第6号-2-②（CLT）'!J69</f>
        <v>0</v>
      </c>
      <c r="AH4" s="243">
        <f>'様式第6号-2-②（CLT）'!J70</f>
        <v>0</v>
      </c>
      <c r="AI4" s="256">
        <f>'様式第6号-2-②（CLT）'!K69</f>
        <v>0</v>
      </c>
      <c r="AJ4" s="243">
        <f>'様式第6号-2-②（CLT）'!K70</f>
        <v>0</v>
      </c>
      <c r="AK4" s="257">
        <f>'様式第6号-2-②（CLT）'!F71</f>
        <v>0</v>
      </c>
      <c r="AL4" s="257">
        <f>'様式第6号-2-②（CLT）'!L71</f>
        <v>0</v>
      </c>
      <c r="AM4" s="256">
        <f>'様式第6号-2-②（CLT）'!F72</f>
        <v>0</v>
      </c>
      <c r="AN4" s="261">
        <f>'様式第6号-2-②（CLT）'!L72</f>
        <v>0</v>
      </c>
      <c r="AO4" s="258">
        <f>'様式第6号-2-②（CLT）'!F73</f>
        <v>0</v>
      </c>
      <c r="AP4" s="258">
        <f>'様式第6号-2-②（CLT）'!L73</f>
        <v>0</v>
      </c>
      <c r="AQ4" s="258"/>
      <c r="AR4" s="256">
        <f>'様式第6号-2-②（CLT）'!O64</f>
        <v>0</v>
      </c>
      <c r="AS4" s="256">
        <f>'様式第6号-2-②（CLT）'!Q64</f>
        <v>0</v>
      </c>
      <c r="AT4" s="256">
        <f>'様式第6号-2-②（CLT）'!R64</f>
        <v>0</v>
      </c>
      <c r="AU4" s="243">
        <f>'様式第6号-2-②（CLT）'!R64</f>
        <v>0</v>
      </c>
      <c r="AV4" s="243">
        <f>'様式第6号-2-②（CLT）'!S64</f>
        <v>0</v>
      </c>
      <c r="AW4" s="243">
        <f>'様式第6号-2-②（CLT）'!T64</f>
        <v>0</v>
      </c>
      <c r="AX4" s="243">
        <f>'様式第6号-2-②（CLT）'!U64</f>
        <v>0</v>
      </c>
      <c r="AY4" s="243">
        <f>'様式第6号-2-②（CLT）'!V64</f>
        <v>0</v>
      </c>
      <c r="AZ4" s="243">
        <f>'様式第6号-2-②（CLT）'!W64</f>
        <v>0</v>
      </c>
    </row>
    <row r="18" spans="12:26">
      <c r="L18" s="240"/>
      <c r="M18" s="240"/>
      <c r="N18" s="240"/>
      <c r="O18" s="240"/>
      <c r="P18" s="240"/>
      <c r="Q18" s="240"/>
      <c r="R18" s="240"/>
      <c r="S18" s="240"/>
      <c r="T18" s="240"/>
      <c r="U18" s="240"/>
      <c r="V18" s="240"/>
      <c r="W18" s="240"/>
      <c r="X18" s="240"/>
      <c r="Y18" s="240"/>
      <c r="Z18" s="240"/>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最初にお読みください</vt:lpstr>
      <vt:lpstr>様式第6号-2（共通）</vt:lpstr>
      <vt:lpstr>様式第6号-2-①（CLT以外のJAS構造材)</vt:lpstr>
      <vt:lpstr>様式第6号-2-②（CLT）</vt:lpstr>
      <vt:lpstr>集計シートｰ共通</vt:lpstr>
      <vt:lpstr>集計シートｰ製材</vt:lpstr>
      <vt:lpstr>集計シート-CLT</vt:lpstr>
      <vt:lpstr>集計シートCLT2</vt:lpstr>
      <vt:lpstr>'様式第6号-2（共通）'!Print_Area</vt:lpstr>
      <vt:lpstr>'様式第6号-2-①（CLT以外のJAS構造材)'!Print_Area</vt:lpstr>
      <vt:lpstr>'様式第6号-2-②（CLT）'!Print_Area</vt:lpstr>
      <vt:lpstr>'様式第6号-2（共通）'!Print_Titles</vt:lpstr>
      <vt:lpstr>'様式第6号-2-①（CLT以外のJAS構造材)'!Print_Titles</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CatenaRentalSystem</dc:creator>
  <cp:lastModifiedBy>CatenaRentalSystem</cp:lastModifiedBy>
  <cp:lastPrinted>2025-07-28T08:31:19Z</cp:lastPrinted>
  <dcterms:created xsi:type="dcterms:W3CDTF">2024-05-14T07:21:37Z</dcterms:created>
  <dcterms:modified xsi:type="dcterms:W3CDTF">2025-07-31T00:55:41Z</dcterms:modified>
</cp:coreProperties>
</file>