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omments2.xml" ContentType="application/vnd.openxmlformats-officedocument.spreadsheetml.comments+xml"/>
  <Override PartName="/xl/drawings/drawing5.xml" ContentType="application/vnd.openxmlformats-officedocument.drawing+xml"/>
  <Override PartName="/xl/comments3.xml" ContentType="application/vnd.openxmlformats-officedocument.spreadsheetml.comments+xml"/>
  <Override PartName="/xl/drawings/drawing6.xml" ContentType="application/vnd.openxmlformats-officedocument.drawing+xml"/>
  <Override PartName="/xl/drawings/drawing7.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C:\Users\CatenaRentalSystem\Downloads\"/>
    </mc:Choice>
  </mc:AlternateContent>
  <bookViews>
    <workbookView xWindow="0" yWindow="0" windowWidth="28800" windowHeight="12210" tabRatio="735" activeTab="2"/>
  </bookViews>
  <sheets>
    <sheet name="入力手順" sheetId="6" r:id="rId1"/>
    <sheet name="入力データ（記入見本）" sheetId="8" r:id="rId2"/>
    <sheet name="事業申請入力データ" sheetId="1" r:id="rId3"/>
    <sheet name="事業申請出力結果" sheetId="3" r:id="rId4"/>
    <sheet name="様式１号別紙1" sheetId="11" r:id="rId5"/>
    <sheet name="交付申請入力データ" sheetId="4" r:id="rId6"/>
    <sheet name="交付申請出力結果" sheetId="5" r:id="rId7"/>
    <sheet name="様式６号別紙" sheetId="10" r:id="rId8"/>
    <sheet name="分類コード" sheetId="7" r:id="rId9"/>
  </sheets>
  <definedNames>
    <definedName name="_xlnm.Print_Area" localSheetId="6">交付申請出力結果!$A$2:$AC$81</definedName>
    <definedName name="_xlnm.Print_Area" localSheetId="5">交付申請入力データ!$A$2:$Y$1053</definedName>
    <definedName name="_xlnm.Print_Area" localSheetId="3">事業申請出力結果!$A$2:$AC$81</definedName>
    <definedName name="_xlnm.Print_Area" localSheetId="2">事業申請入力データ!$A$2:$Y$1053</definedName>
    <definedName name="_xlnm.Print_Area" localSheetId="4">様式１号別紙1!$A$2:$AL$56</definedName>
    <definedName name="_xlnm.Print_Area" localSheetId="7">様式６号別紙!$A$2:$AM$100</definedName>
    <definedName name="_xlnm.Print_Titles" localSheetId="5">交付申請入力データ!$16:$18</definedName>
    <definedName name="_xlnm.Print_Titles" localSheetId="2">事業申請入力データ!$16:$18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M27" i="10" l="1"/>
  <c r="I20" i="4" l="1"/>
  <c r="I21" i="4"/>
  <c r="I22" i="4"/>
  <c r="I23" i="4"/>
  <c r="I24" i="4"/>
  <c r="I25" i="4"/>
  <c r="I26" i="4"/>
  <c r="I27"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I57" i="4"/>
  <c r="I58" i="4"/>
  <c r="I59" i="4"/>
  <c r="I60" i="4"/>
  <c r="I61" i="4"/>
  <c r="I62" i="4"/>
  <c r="I63" i="4"/>
  <c r="I64" i="4"/>
  <c r="I65" i="4"/>
  <c r="I66" i="4"/>
  <c r="I67" i="4"/>
  <c r="I68" i="4"/>
  <c r="I69" i="4"/>
  <c r="I70" i="4"/>
  <c r="I71" i="4"/>
  <c r="I72" i="4"/>
  <c r="I73" i="4"/>
  <c r="I74" i="4"/>
  <c r="I75" i="4"/>
  <c r="I76" i="4"/>
  <c r="I77" i="4"/>
  <c r="I78" i="4"/>
  <c r="I79" i="4"/>
  <c r="I80" i="4"/>
  <c r="I81" i="4"/>
  <c r="I82" i="4"/>
  <c r="I83" i="4"/>
  <c r="I84" i="4"/>
  <c r="I85" i="4"/>
  <c r="I86" i="4"/>
  <c r="I87" i="4"/>
  <c r="I88" i="4"/>
  <c r="I89" i="4"/>
  <c r="I90" i="4"/>
  <c r="I91" i="4"/>
  <c r="I92" i="4"/>
  <c r="I93" i="4"/>
  <c r="I94" i="4"/>
  <c r="I95" i="4"/>
  <c r="I96" i="4"/>
  <c r="I97" i="4"/>
  <c r="I98" i="4"/>
  <c r="I99" i="4"/>
  <c r="I100" i="4"/>
  <c r="I101" i="4"/>
  <c r="I102" i="4"/>
  <c r="I103" i="4"/>
  <c r="I104" i="4"/>
  <c r="I105" i="4"/>
  <c r="I106" i="4"/>
  <c r="I107" i="4"/>
  <c r="I108" i="4"/>
  <c r="I109" i="4"/>
  <c r="I110" i="4"/>
  <c r="I111" i="4"/>
  <c r="I112" i="4"/>
  <c r="I113" i="4"/>
  <c r="I114" i="4"/>
  <c r="I115" i="4"/>
  <c r="I116" i="4"/>
  <c r="I117" i="4"/>
  <c r="I118" i="4"/>
  <c r="I119" i="4"/>
  <c r="I120" i="4"/>
  <c r="I121" i="4"/>
  <c r="I122" i="4"/>
  <c r="I123" i="4"/>
  <c r="I124" i="4"/>
  <c r="I125" i="4"/>
  <c r="I126" i="4"/>
  <c r="I127" i="4"/>
  <c r="I128" i="4"/>
  <c r="I129" i="4"/>
  <c r="I130" i="4"/>
  <c r="I131" i="4"/>
  <c r="I132" i="4"/>
  <c r="I133" i="4"/>
  <c r="I134" i="4"/>
  <c r="I135" i="4"/>
  <c r="I136" i="4"/>
  <c r="I137" i="4"/>
  <c r="I138" i="4"/>
  <c r="I139" i="4"/>
  <c r="I140" i="4"/>
  <c r="I141" i="4"/>
  <c r="I142" i="4"/>
  <c r="I143" i="4"/>
  <c r="I144" i="4"/>
  <c r="I145" i="4"/>
  <c r="I146" i="4"/>
  <c r="I147" i="4"/>
  <c r="I148" i="4"/>
  <c r="I149" i="4"/>
  <c r="I150" i="4"/>
  <c r="I151" i="4"/>
  <c r="I152" i="4"/>
  <c r="I153" i="4"/>
  <c r="I154" i="4"/>
  <c r="I155" i="4"/>
  <c r="I156" i="4"/>
  <c r="I157" i="4"/>
  <c r="I158" i="4"/>
  <c r="I159" i="4"/>
  <c r="I160" i="4"/>
  <c r="I161" i="4"/>
  <c r="I162" i="4"/>
  <c r="I163" i="4"/>
  <c r="I164" i="4"/>
  <c r="I165" i="4"/>
  <c r="I166" i="4"/>
  <c r="I167" i="4"/>
  <c r="I168" i="4"/>
  <c r="I169" i="4"/>
  <c r="I170" i="4"/>
  <c r="I171" i="4"/>
  <c r="I172" i="4"/>
  <c r="I173" i="4"/>
  <c r="I174" i="4"/>
  <c r="I175" i="4"/>
  <c r="I176" i="4"/>
  <c r="I177" i="4"/>
  <c r="I178" i="4"/>
  <c r="I179" i="4"/>
  <c r="I180" i="4"/>
  <c r="I181" i="4"/>
  <c r="I182" i="4"/>
  <c r="I183" i="4"/>
  <c r="I184" i="4"/>
  <c r="I185" i="4"/>
  <c r="I186" i="4"/>
  <c r="I187" i="4"/>
  <c r="I188" i="4"/>
  <c r="I189" i="4"/>
  <c r="I190" i="4"/>
  <c r="I191" i="4"/>
  <c r="I192" i="4"/>
  <c r="I193" i="4"/>
  <c r="I194" i="4"/>
  <c r="I195" i="4"/>
  <c r="I196" i="4"/>
  <c r="I197" i="4"/>
  <c r="I198" i="4"/>
  <c r="I199" i="4"/>
  <c r="I200" i="4"/>
  <c r="I201" i="4"/>
  <c r="I202" i="4"/>
  <c r="I203" i="4"/>
  <c r="I204" i="4"/>
  <c r="I205" i="4"/>
  <c r="I206" i="4"/>
  <c r="I207" i="4"/>
  <c r="I208" i="4"/>
  <c r="I209" i="4"/>
  <c r="I210" i="4"/>
  <c r="I211" i="4"/>
  <c r="I212" i="4"/>
  <c r="I213" i="4"/>
  <c r="I214" i="4"/>
  <c r="I215" i="4"/>
  <c r="I216" i="4"/>
  <c r="I217" i="4"/>
  <c r="I218" i="4"/>
  <c r="I219" i="4"/>
  <c r="I220" i="4"/>
  <c r="I221" i="4"/>
  <c r="I222" i="4"/>
  <c r="I223" i="4"/>
  <c r="I224" i="4"/>
  <c r="I225" i="4"/>
  <c r="I226" i="4"/>
  <c r="I227" i="4"/>
  <c r="I228" i="4"/>
  <c r="I229" i="4"/>
  <c r="I230" i="4"/>
  <c r="I231" i="4"/>
  <c r="I232" i="4"/>
  <c r="I233" i="4"/>
  <c r="I234" i="4"/>
  <c r="I235" i="4"/>
  <c r="I236" i="4"/>
  <c r="I237" i="4"/>
  <c r="I238" i="4"/>
  <c r="I239" i="4"/>
  <c r="I240" i="4"/>
  <c r="I241" i="4"/>
  <c r="I242" i="4"/>
  <c r="I243" i="4"/>
  <c r="I244" i="4"/>
  <c r="I245" i="4"/>
  <c r="I246" i="4"/>
  <c r="I247" i="4"/>
  <c r="I248" i="4"/>
  <c r="I249" i="4"/>
  <c r="I250" i="4"/>
  <c r="I251" i="4"/>
  <c r="I252" i="4"/>
  <c r="I253" i="4"/>
  <c r="I254" i="4"/>
  <c r="I255" i="4"/>
  <c r="I256" i="4"/>
  <c r="I257" i="4"/>
  <c r="I258" i="4"/>
  <c r="I259" i="4"/>
  <c r="I260" i="4"/>
  <c r="I261" i="4"/>
  <c r="I262" i="4"/>
  <c r="I263" i="4"/>
  <c r="I264" i="4"/>
  <c r="I265" i="4"/>
  <c r="I266" i="4"/>
  <c r="I267" i="4"/>
  <c r="I268" i="4"/>
  <c r="I269" i="4"/>
  <c r="I270" i="4"/>
  <c r="I271" i="4"/>
  <c r="I272" i="4"/>
  <c r="I273" i="4"/>
  <c r="I274" i="4"/>
  <c r="I275" i="4"/>
  <c r="I276" i="4"/>
  <c r="I277" i="4"/>
  <c r="I278" i="4"/>
  <c r="I279" i="4"/>
  <c r="I280" i="4"/>
  <c r="I281" i="4"/>
  <c r="I282" i="4"/>
  <c r="I283" i="4"/>
  <c r="I284" i="4"/>
  <c r="I285" i="4"/>
  <c r="I286" i="4"/>
  <c r="I287" i="4"/>
  <c r="I288" i="4"/>
  <c r="I289" i="4"/>
  <c r="I290" i="4"/>
  <c r="I291" i="4"/>
  <c r="I292" i="4"/>
  <c r="I293" i="4"/>
  <c r="I294" i="4"/>
  <c r="I295" i="4"/>
  <c r="I296" i="4"/>
  <c r="I297" i="4"/>
  <c r="I298" i="4"/>
  <c r="I299" i="4"/>
  <c r="I300" i="4"/>
  <c r="I301" i="4"/>
  <c r="I302" i="4"/>
  <c r="I303" i="4"/>
  <c r="I304" i="4"/>
  <c r="I305" i="4"/>
  <c r="I306" i="4"/>
  <c r="I307" i="4"/>
  <c r="I308" i="4"/>
  <c r="I309" i="4"/>
  <c r="I310" i="4"/>
  <c r="I311" i="4"/>
  <c r="I312" i="4"/>
  <c r="I313" i="4"/>
  <c r="I314" i="4"/>
  <c r="I315" i="4"/>
  <c r="I316" i="4"/>
  <c r="I317" i="4"/>
  <c r="I318" i="4"/>
  <c r="I319" i="4"/>
  <c r="I320" i="4"/>
  <c r="I321" i="4"/>
  <c r="I322" i="4"/>
  <c r="I323" i="4"/>
  <c r="I324" i="4"/>
  <c r="I325" i="4"/>
  <c r="I326" i="4"/>
  <c r="I327" i="4"/>
  <c r="I328" i="4"/>
  <c r="I329" i="4"/>
  <c r="I330" i="4"/>
  <c r="I331" i="4"/>
  <c r="I332" i="4"/>
  <c r="I333" i="4"/>
  <c r="I334" i="4"/>
  <c r="I335" i="4"/>
  <c r="I336" i="4"/>
  <c r="I337" i="4"/>
  <c r="I338" i="4"/>
  <c r="I339" i="4"/>
  <c r="I340" i="4"/>
  <c r="I341" i="4"/>
  <c r="I342" i="4"/>
  <c r="I343" i="4"/>
  <c r="I344" i="4"/>
  <c r="I345" i="4"/>
  <c r="I346" i="4"/>
  <c r="I347" i="4"/>
  <c r="I348" i="4"/>
  <c r="I349" i="4"/>
  <c r="I350" i="4"/>
  <c r="I351" i="4"/>
  <c r="I352" i="4"/>
  <c r="I353" i="4"/>
  <c r="I354" i="4"/>
  <c r="I355" i="4"/>
  <c r="I356" i="4"/>
  <c r="I357" i="4"/>
  <c r="I358" i="4"/>
  <c r="I359" i="4"/>
  <c r="I360" i="4"/>
  <c r="I361" i="4"/>
  <c r="I362" i="4"/>
  <c r="I363" i="4"/>
  <c r="I364" i="4"/>
  <c r="I365" i="4"/>
  <c r="I366" i="4"/>
  <c r="I367" i="4"/>
  <c r="I368" i="4"/>
  <c r="I369" i="4"/>
  <c r="I370" i="4"/>
  <c r="I371" i="4"/>
  <c r="I372" i="4"/>
  <c r="I373" i="4"/>
  <c r="I374" i="4"/>
  <c r="I375" i="4"/>
  <c r="I376" i="4"/>
  <c r="I377" i="4"/>
  <c r="I378" i="4"/>
  <c r="I379" i="4"/>
  <c r="I380" i="4"/>
  <c r="I381" i="4"/>
  <c r="I382" i="4"/>
  <c r="I383" i="4"/>
  <c r="I384" i="4"/>
  <c r="I385" i="4"/>
  <c r="I386" i="4"/>
  <c r="I387" i="4"/>
  <c r="I388" i="4"/>
  <c r="I389" i="4"/>
  <c r="I390" i="4"/>
  <c r="I391" i="4"/>
  <c r="I392" i="4"/>
  <c r="I393" i="4"/>
  <c r="I394" i="4"/>
  <c r="I395" i="4"/>
  <c r="I396" i="4"/>
  <c r="I397" i="4"/>
  <c r="I398" i="4"/>
  <c r="I399" i="4"/>
  <c r="I400" i="4"/>
  <c r="I401" i="4"/>
  <c r="I402" i="4"/>
  <c r="I403" i="4"/>
  <c r="I404" i="4"/>
  <c r="I405" i="4"/>
  <c r="I406" i="4"/>
  <c r="I407" i="4"/>
  <c r="I408" i="4"/>
  <c r="I409" i="4"/>
  <c r="I410" i="4"/>
  <c r="I411" i="4"/>
  <c r="I412" i="4"/>
  <c r="I413" i="4"/>
  <c r="I414" i="4"/>
  <c r="I415" i="4"/>
  <c r="I416" i="4"/>
  <c r="I417" i="4"/>
  <c r="I418" i="4"/>
  <c r="I419" i="4"/>
  <c r="I420" i="4"/>
  <c r="I421" i="4"/>
  <c r="I422" i="4"/>
  <c r="I423" i="4"/>
  <c r="I424" i="4"/>
  <c r="I425" i="4"/>
  <c r="I426" i="4"/>
  <c r="I427" i="4"/>
  <c r="I428" i="4"/>
  <c r="I429" i="4"/>
  <c r="I430" i="4"/>
  <c r="I431" i="4"/>
  <c r="I432" i="4"/>
  <c r="I433" i="4"/>
  <c r="I434" i="4"/>
  <c r="I435" i="4"/>
  <c r="I436" i="4"/>
  <c r="I437" i="4"/>
  <c r="I438" i="4"/>
  <c r="I439" i="4"/>
  <c r="I440" i="4"/>
  <c r="I441" i="4"/>
  <c r="I442" i="4"/>
  <c r="I443" i="4"/>
  <c r="I444" i="4"/>
  <c r="I445" i="4"/>
  <c r="I446" i="4"/>
  <c r="I447" i="4"/>
  <c r="I448" i="4"/>
  <c r="I449" i="4"/>
  <c r="I450" i="4"/>
  <c r="I451" i="4"/>
  <c r="I452" i="4"/>
  <c r="I453" i="4"/>
  <c r="I454" i="4"/>
  <c r="I455" i="4"/>
  <c r="I456" i="4"/>
  <c r="I457" i="4"/>
  <c r="I458" i="4"/>
  <c r="I459" i="4"/>
  <c r="I460" i="4"/>
  <c r="I461" i="4"/>
  <c r="I462" i="4"/>
  <c r="I463" i="4"/>
  <c r="I464" i="4"/>
  <c r="I465" i="4"/>
  <c r="I466" i="4"/>
  <c r="I467" i="4"/>
  <c r="I468" i="4"/>
  <c r="I469" i="4"/>
  <c r="I470" i="4"/>
  <c r="I471" i="4"/>
  <c r="I472" i="4"/>
  <c r="I473" i="4"/>
  <c r="I474" i="4"/>
  <c r="I475" i="4"/>
  <c r="I476" i="4"/>
  <c r="I477" i="4"/>
  <c r="I478" i="4"/>
  <c r="I479" i="4"/>
  <c r="I480" i="4"/>
  <c r="I481" i="4"/>
  <c r="I482" i="4"/>
  <c r="I483" i="4"/>
  <c r="I484" i="4"/>
  <c r="I485" i="4"/>
  <c r="I486" i="4"/>
  <c r="I487" i="4"/>
  <c r="I488" i="4"/>
  <c r="I489" i="4"/>
  <c r="I490" i="4"/>
  <c r="I491" i="4"/>
  <c r="I492" i="4"/>
  <c r="I493" i="4"/>
  <c r="I494" i="4"/>
  <c r="I495" i="4"/>
  <c r="I496" i="4"/>
  <c r="I497" i="4"/>
  <c r="I498" i="4"/>
  <c r="I499" i="4"/>
  <c r="I500" i="4"/>
  <c r="I501" i="4"/>
  <c r="I502" i="4"/>
  <c r="I503" i="4"/>
  <c r="I504" i="4"/>
  <c r="I505" i="4"/>
  <c r="I506" i="4"/>
  <c r="I507" i="4"/>
  <c r="I508" i="4"/>
  <c r="I509" i="4"/>
  <c r="I510" i="4"/>
  <c r="I511" i="4"/>
  <c r="I512" i="4"/>
  <c r="I513" i="4"/>
  <c r="I514" i="4"/>
  <c r="I515" i="4"/>
  <c r="I516" i="4"/>
  <c r="I517" i="4"/>
  <c r="I518" i="4"/>
  <c r="I519" i="4"/>
  <c r="I520" i="4"/>
  <c r="I521" i="4"/>
  <c r="I522" i="4"/>
  <c r="I523" i="4"/>
  <c r="I524" i="4"/>
  <c r="I525" i="4"/>
  <c r="I526" i="4"/>
  <c r="I527" i="4"/>
  <c r="I528" i="4"/>
  <c r="I529" i="4"/>
  <c r="I530" i="4"/>
  <c r="I531" i="4"/>
  <c r="I532" i="4"/>
  <c r="I533" i="4"/>
  <c r="I534" i="4"/>
  <c r="I535" i="4"/>
  <c r="I536" i="4"/>
  <c r="I537" i="4"/>
  <c r="I538" i="4"/>
  <c r="I539" i="4"/>
  <c r="I540" i="4"/>
  <c r="I541" i="4"/>
  <c r="I542" i="4"/>
  <c r="I543" i="4"/>
  <c r="I544" i="4"/>
  <c r="I545" i="4"/>
  <c r="I546" i="4"/>
  <c r="I547" i="4"/>
  <c r="I548" i="4"/>
  <c r="I549" i="4"/>
  <c r="I550" i="4"/>
  <c r="I551" i="4"/>
  <c r="I552" i="4"/>
  <c r="I553" i="4"/>
  <c r="I554" i="4"/>
  <c r="I555" i="4"/>
  <c r="I556" i="4"/>
  <c r="I557" i="4"/>
  <c r="I558" i="4"/>
  <c r="I559" i="4"/>
  <c r="I560" i="4"/>
  <c r="I561" i="4"/>
  <c r="I562" i="4"/>
  <c r="I563" i="4"/>
  <c r="I564" i="4"/>
  <c r="I565" i="4"/>
  <c r="I566" i="4"/>
  <c r="I567" i="4"/>
  <c r="I568" i="4"/>
  <c r="I569" i="4"/>
  <c r="I570" i="4"/>
  <c r="I571" i="4"/>
  <c r="I572" i="4"/>
  <c r="I573" i="4"/>
  <c r="I574" i="4"/>
  <c r="I575" i="4"/>
  <c r="I576" i="4"/>
  <c r="I577" i="4"/>
  <c r="I578" i="4"/>
  <c r="I579" i="4"/>
  <c r="I580" i="4"/>
  <c r="I581" i="4"/>
  <c r="I582" i="4"/>
  <c r="I583" i="4"/>
  <c r="I584" i="4"/>
  <c r="I585" i="4"/>
  <c r="I586" i="4"/>
  <c r="I587" i="4"/>
  <c r="I588" i="4"/>
  <c r="I589" i="4"/>
  <c r="I590" i="4"/>
  <c r="I591" i="4"/>
  <c r="I592" i="4"/>
  <c r="I593" i="4"/>
  <c r="I594" i="4"/>
  <c r="I595" i="4"/>
  <c r="I596" i="4"/>
  <c r="I597" i="4"/>
  <c r="I598" i="4"/>
  <c r="I599" i="4"/>
  <c r="I600" i="4"/>
  <c r="I601" i="4"/>
  <c r="I602" i="4"/>
  <c r="I603" i="4"/>
  <c r="I604" i="4"/>
  <c r="I605" i="4"/>
  <c r="I606" i="4"/>
  <c r="I607" i="4"/>
  <c r="I608" i="4"/>
  <c r="I609" i="4"/>
  <c r="I610" i="4"/>
  <c r="I611" i="4"/>
  <c r="I612" i="4"/>
  <c r="I613" i="4"/>
  <c r="I614" i="4"/>
  <c r="I615" i="4"/>
  <c r="I616" i="4"/>
  <c r="I617" i="4"/>
  <c r="I618" i="4"/>
  <c r="I619" i="4"/>
  <c r="I620" i="4"/>
  <c r="I621" i="4"/>
  <c r="I622" i="4"/>
  <c r="I623" i="4"/>
  <c r="I624" i="4"/>
  <c r="I625" i="4"/>
  <c r="I626" i="4"/>
  <c r="I627" i="4"/>
  <c r="I628" i="4"/>
  <c r="I629" i="4"/>
  <c r="I630" i="4"/>
  <c r="I631" i="4"/>
  <c r="I632" i="4"/>
  <c r="I633" i="4"/>
  <c r="I634" i="4"/>
  <c r="I635" i="4"/>
  <c r="I636" i="4"/>
  <c r="I637" i="4"/>
  <c r="I638" i="4"/>
  <c r="I639" i="4"/>
  <c r="I640" i="4"/>
  <c r="I641" i="4"/>
  <c r="I642" i="4"/>
  <c r="I643" i="4"/>
  <c r="I644" i="4"/>
  <c r="I645" i="4"/>
  <c r="I646" i="4"/>
  <c r="I647" i="4"/>
  <c r="I648" i="4"/>
  <c r="I649" i="4"/>
  <c r="I650" i="4"/>
  <c r="I651" i="4"/>
  <c r="I652" i="4"/>
  <c r="I653" i="4"/>
  <c r="I654" i="4"/>
  <c r="I655" i="4"/>
  <c r="I656" i="4"/>
  <c r="I657" i="4"/>
  <c r="I658" i="4"/>
  <c r="I659" i="4"/>
  <c r="I660" i="4"/>
  <c r="I661" i="4"/>
  <c r="I662" i="4"/>
  <c r="I663" i="4"/>
  <c r="I664" i="4"/>
  <c r="I665" i="4"/>
  <c r="I666" i="4"/>
  <c r="I667" i="4"/>
  <c r="I668" i="4"/>
  <c r="I669" i="4"/>
  <c r="I670" i="4"/>
  <c r="I671" i="4"/>
  <c r="I672" i="4"/>
  <c r="I673" i="4"/>
  <c r="I674" i="4"/>
  <c r="I675" i="4"/>
  <c r="I676" i="4"/>
  <c r="I677" i="4"/>
  <c r="I678" i="4"/>
  <c r="I679" i="4"/>
  <c r="I680" i="4"/>
  <c r="I681" i="4"/>
  <c r="I682" i="4"/>
  <c r="I683" i="4"/>
  <c r="I684" i="4"/>
  <c r="I685" i="4"/>
  <c r="I686" i="4"/>
  <c r="I687" i="4"/>
  <c r="I688" i="4"/>
  <c r="I689" i="4"/>
  <c r="I690" i="4"/>
  <c r="I691" i="4"/>
  <c r="I692" i="4"/>
  <c r="I693" i="4"/>
  <c r="I694" i="4"/>
  <c r="I695" i="4"/>
  <c r="I696" i="4"/>
  <c r="I697" i="4"/>
  <c r="I698" i="4"/>
  <c r="I699" i="4"/>
  <c r="I700" i="4"/>
  <c r="I701" i="4"/>
  <c r="I702" i="4"/>
  <c r="I703" i="4"/>
  <c r="I704" i="4"/>
  <c r="I705" i="4"/>
  <c r="I706" i="4"/>
  <c r="I707" i="4"/>
  <c r="I708" i="4"/>
  <c r="I709" i="4"/>
  <c r="I710" i="4"/>
  <c r="I711" i="4"/>
  <c r="I712" i="4"/>
  <c r="I713" i="4"/>
  <c r="I714" i="4"/>
  <c r="I715" i="4"/>
  <c r="I716" i="4"/>
  <c r="I717" i="4"/>
  <c r="I718" i="4"/>
  <c r="I719" i="4"/>
  <c r="I720" i="4"/>
  <c r="I721" i="4"/>
  <c r="I722" i="4"/>
  <c r="I723" i="4"/>
  <c r="I724" i="4"/>
  <c r="I725" i="4"/>
  <c r="I726" i="4"/>
  <c r="I727" i="4"/>
  <c r="I728" i="4"/>
  <c r="I729" i="4"/>
  <c r="I730" i="4"/>
  <c r="I731" i="4"/>
  <c r="I732" i="4"/>
  <c r="I733" i="4"/>
  <c r="I734" i="4"/>
  <c r="I735" i="4"/>
  <c r="I736" i="4"/>
  <c r="I737" i="4"/>
  <c r="I738" i="4"/>
  <c r="I739" i="4"/>
  <c r="I740" i="4"/>
  <c r="I741" i="4"/>
  <c r="I742" i="4"/>
  <c r="I743" i="4"/>
  <c r="I744" i="4"/>
  <c r="I745" i="4"/>
  <c r="I746" i="4"/>
  <c r="I747" i="4"/>
  <c r="I748" i="4"/>
  <c r="I749" i="4"/>
  <c r="I750" i="4"/>
  <c r="I751" i="4"/>
  <c r="I752" i="4"/>
  <c r="I753" i="4"/>
  <c r="I754" i="4"/>
  <c r="I755" i="4"/>
  <c r="I756" i="4"/>
  <c r="I757" i="4"/>
  <c r="I758" i="4"/>
  <c r="I759" i="4"/>
  <c r="I760" i="4"/>
  <c r="I761" i="4"/>
  <c r="I762" i="4"/>
  <c r="I763" i="4"/>
  <c r="I764" i="4"/>
  <c r="I765" i="4"/>
  <c r="I766" i="4"/>
  <c r="I767" i="4"/>
  <c r="I768" i="4"/>
  <c r="I769" i="4"/>
  <c r="I770" i="4"/>
  <c r="I771" i="4"/>
  <c r="I772" i="4"/>
  <c r="I773" i="4"/>
  <c r="I774" i="4"/>
  <c r="I775" i="4"/>
  <c r="I776" i="4"/>
  <c r="I777" i="4"/>
  <c r="I778" i="4"/>
  <c r="I779" i="4"/>
  <c r="I780" i="4"/>
  <c r="I781" i="4"/>
  <c r="I782" i="4"/>
  <c r="I783" i="4"/>
  <c r="I784" i="4"/>
  <c r="I785" i="4"/>
  <c r="I786" i="4"/>
  <c r="I787" i="4"/>
  <c r="I788" i="4"/>
  <c r="I789" i="4"/>
  <c r="I790" i="4"/>
  <c r="I791" i="4"/>
  <c r="I792" i="4"/>
  <c r="I793" i="4"/>
  <c r="I794" i="4"/>
  <c r="I795" i="4"/>
  <c r="I796" i="4"/>
  <c r="I797" i="4"/>
  <c r="I798" i="4"/>
  <c r="I799" i="4"/>
  <c r="I800" i="4"/>
  <c r="I801" i="4"/>
  <c r="I802" i="4"/>
  <c r="I803" i="4"/>
  <c r="I804" i="4"/>
  <c r="I805" i="4"/>
  <c r="I806" i="4"/>
  <c r="I807" i="4"/>
  <c r="I808" i="4"/>
  <c r="I809" i="4"/>
  <c r="I810" i="4"/>
  <c r="I811" i="4"/>
  <c r="I812" i="4"/>
  <c r="I813" i="4"/>
  <c r="I814" i="4"/>
  <c r="I815" i="4"/>
  <c r="I816" i="4"/>
  <c r="I817" i="4"/>
  <c r="I818" i="4"/>
  <c r="I819" i="4"/>
  <c r="I820" i="4"/>
  <c r="I821" i="4"/>
  <c r="I822" i="4"/>
  <c r="I823" i="4"/>
  <c r="I824" i="4"/>
  <c r="I825" i="4"/>
  <c r="I826" i="4"/>
  <c r="I827" i="4"/>
  <c r="I828" i="4"/>
  <c r="I829" i="4"/>
  <c r="I830" i="4"/>
  <c r="I831" i="4"/>
  <c r="I832" i="4"/>
  <c r="I833" i="4"/>
  <c r="I834" i="4"/>
  <c r="I835" i="4"/>
  <c r="I836" i="4"/>
  <c r="I837" i="4"/>
  <c r="I838" i="4"/>
  <c r="I839" i="4"/>
  <c r="I840" i="4"/>
  <c r="I841" i="4"/>
  <c r="I842" i="4"/>
  <c r="I843" i="4"/>
  <c r="I844" i="4"/>
  <c r="I845" i="4"/>
  <c r="I846" i="4"/>
  <c r="I847" i="4"/>
  <c r="I848" i="4"/>
  <c r="I849" i="4"/>
  <c r="I850" i="4"/>
  <c r="I851" i="4"/>
  <c r="I852" i="4"/>
  <c r="I853" i="4"/>
  <c r="I854" i="4"/>
  <c r="I855" i="4"/>
  <c r="I856" i="4"/>
  <c r="I857" i="4"/>
  <c r="I858" i="4"/>
  <c r="I859" i="4"/>
  <c r="I860" i="4"/>
  <c r="I861" i="4"/>
  <c r="I862" i="4"/>
  <c r="I863" i="4"/>
  <c r="I864" i="4"/>
  <c r="I865" i="4"/>
  <c r="I866" i="4"/>
  <c r="I867" i="4"/>
  <c r="I868" i="4"/>
  <c r="I869" i="4"/>
  <c r="I870" i="4"/>
  <c r="I871" i="4"/>
  <c r="I872" i="4"/>
  <c r="I873" i="4"/>
  <c r="I874" i="4"/>
  <c r="I875" i="4"/>
  <c r="I876" i="4"/>
  <c r="I877" i="4"/>
  <c r="I878" i="4"/>
  <c r="I879" i="4"/>
  <c r="I880" i="4"/>
  <c r="I881" i="4"/>
  <c r="I882" i="4"/>
  <c r="I883" i="4"/>
  <c r="I884" i="4"/>
  <c r="I885" i="4"/>
  <c r="I886" i="4"/>
  <c r="I887" i="4"/>
  <c r="I888" i="4"/>
  <c r="I889" i="4"/>
  <c r="I890" i="4"/>
  <c r="I891" i="4"/>
  <c r="I892" i="4"/>
  <c r="I893" i="4"/>
  <c r="I894" i="4"/>
  <c r="I895" i="4"/>
  <c r="I896" i="4"/>
  <c r="I897" i="4"/>
  <c r="I898" i="4"/>
  <c r="I899" i="4"/>
  <c r="I900" i="4"/>
  <c r="I901" i="4"/>
  <c r="I902" i="4"/>
  <c r="I903" i="4"/>
  <c r="I904" i="4"/>
  <c r="I905" i="4"/>
  <c r="I906" i="4"/>
  <c r="I907" i="4"/>
  <c r="I908" i="4"/>
  <c r="I909" i="4"/>
  <c r="I910" i="4"/>
  <c r="I911" i="4"/>
  <c r="I912" i="4"/>
  <c r="I913" i="4"/>
  <c r="I914" i="4"/>
  <c r="I915" i="4"/>
  <c r="I916" i="4"/>
  <c r="I917" i="4"/>
  <c r="I918" i="4"/>
  <c r="I919" i="4"/>
  <c r="I920" i="4"/>
  <c r="I921" i="4"/>
  <c r="I922" i="4"/>
  <c r="I923" i="4"/>
  <c r="I924" i="4"/>
  <c r="I925" i="4"/>
  <c r="I926" i="4"/>
  <c r="I927" i="4"/>
  <c r="I928" i="4"/>
  <c r="I929" i="4"/>
  <c r="I930" i="4"/>
  <c r="I931" i="4"/>
  <c r="I932" i="4"/>
  <c r="I933" i="4"/>
  <c r="I934" i="4"/>
  <c r="I935" i="4"/>
  <c r="I936" i="4"/>
  <c r="I937" i="4"/>
  <c r="I938" i="4"/>
  <c r="I939" i="4"/>
  <c r="I940" i="4"/>
  <c r="I941" i="4"/>
  <c r="I942" i="4"/>
  <c r="I943" i="4"/>
  <c r="I944" i="4"/>
  <c r="I945" i="4"/>
  <c r="I946" i="4"/>
  <c r="I947" i="4"/>
  <c r="I948" i="4"/>
  <c r="I949" i="4"/>
  <c r="I950" i="4"/>
  <c r="I951" i="4"/>
  <c r="I952" i="4"/>
  <c r="I953" i="4"/>
  <c r="I954" i="4"/>
  <c r="I955" i="4"/>
  <c r="I956" i="4"/>
  <c r="I957" i="4"/>
  <c r="I958" i="4"/>
  <c r="I959" i="4"/>
  <c r="I960" i="4"/>
  <c r="I961" i="4"/>
  <c r="I962" i="4"/>
  <c r="I963" i="4"/>
  <c r="I964" i="4"/>
  <c r="I965" i="4"/>
  <c r="I966" i="4"/>
  <c r="I967" i="4"/>
  <c r="I968" i="4"/>
  <c r="I969" i="4"/>
  <c r="I970" i="4"/>
  <c r="I971" i="4"/>
  <c r="I972" i="4"/>
  <c r="I973" i="4"/>
  <c r="I974" i="4"/>
  <c r="I975" i="4"/>
  <c r="I976" i="4"/>
  <c r="I977" i="4"/>
  <c r="I978" i="4"/>
  <c r="I979" i="4"/>
  <c r="I980" i="4"/>
  <c r="I981" i="4"/>
  <c r="I982" i="4"/>
  <c r="I983" i="4"/>
  <c r="I984" i="4"/>
  <c r="I985" i="4"/>
  <c r="I986" i="4"/>
  <c r="I987" i="4"/>
  <c r="I988" i="4"/>
  <c r="I989" i="4"/>
  <c r="I990" i="4"/>
  <c r="I991" i="4"/>
  <c r="I992" i="4"/>
  <c r="I993" i="4"/>
  <c r="I994" i="4"/>
  <c r="I995" i="4"/>
  <c r="I996" i="4"/>
  <c r="I997" i="4"/>
  <c r="I998" i="4"/>
  <c r="I999" i="4"/>
  <c r="I1000" i="4"/>
  <c r="I1001" i="4"/>
  <c r="I1002" i="4"/>
  <c r="I1003" i="4"/>
  <c r="I1004" i="4"/>
  <c r="I1005" i="4"/>
  <c r="I1006" i="4"/>
  <c r="I1007" i="4"/>
  <c r="I1008" i="4"/>
  <c r="I1009" i="4"/>
  <c r="I1010" i="4"/>
  <c r="I1011" i="4"/>
  <c r="I1012" i="4"/>
  <c r="I1013" i="4"/>
  <c r="I1014" i="4"/>
  <c r="I1015" i="4"/>
  <c r="I1016" i="4"/>
  <c r="I1017" i="4"/>
  <c r="I1018" i="4"/>
  <c r="I1019" i="4"/>
  <c r="I1020" i="4"/>
  <c r="I1021" i="4"/>
  <c r="I1022" i="4"/>
  <c r="I1023" i="4"/>
  <c r="I1024" i="4"/>
  <c r="I1025" i="4"/>
  <c r="I1026" i="4"/>
  <c r="I1027" i="4"/>
  <c r="I1028" i="4"/>
  <c r="I1029" i="4"/>
  <c r="I1030" i="4"/>
  <c r="I1031" i="4"/>
  <c r="I1032" i="4"/>
  <c r="I1033" i="4"/>
  <c r="I1034" i="4"/>
  <c r="I1035" i="4"/>
  <c r="I1036" i="4"/>
  <c r="I1037" i="4"/>
  <c r="I1038" i="4"/>
  <c r="I1039" i="4"/>
  <c r="I1040" i="4"/>
  <c r="I1041" i="4"/>
  <c r="I1042" i="4"/>
  <c r="I1043" i="4"/>
  <c r="I1044" i="4"/>
  <c r="I1045" i="4"/>
  <c r="I1046" i="4"/>
  <c r="I1047" i="4"/>
  <c r="I1048" i="4"/>
  <c r="I1049" i="4"/>
  <c r="I1050" i="4"/>
  <c r="I1051" i="4"/>
  <c r="I1052" i="4"/>
  <c r="I1053" i="4"/>
  <c r="I20" i="1"/>
  <c r="F16" i="4" l="1"/>
  <c r="I24" i="1"/>
  <c r="I25" i="1"/>
  <c r="I26" i="1"/>
  <c r="I27" i="1"/>
  <c r="I28" i="1"/>
  <c r="I29" i="1"/>
  <c r="I30" i="1"/>
  <c r="I31" i="1"/>
  <c r="I32" i="1"/>
  <c r="I33" i="1"/>
  <c r="I34" i="1"/>
  <c r="I35" i="1"/>
  <c r="I36" i="1"/>
  <c r="I37" i="1"/>
  <c r="I38" i="1"/>
  <c r="I39" i="1"/>
  <c r="I40" i="1"/>
  <c r="I41" i="1"/>
  <c r="I42" i="1"/>
  <c r="I43" i="1"/>
  <c r="I44" i="1"/>
  <c r="I45" i="1"/>
  <c r="I46" i="1"/>
  <c r="I47" i="1"/>
  <c r="I48" i="1"/>
  <c r="I49" i="1"/>
  <c r="I50" i="1"/>
  <c r="I51" i="1"/>
  <c r="I52" i="1"/>
  <c r="I53" i="1"/>
  <c r="I54" i="1"/>
  <c r="I55" i="1"/>
  <c r="I56" i="1"/>
  <c r="I57" i="1"/>
  <c r="I58" i="1"/>
  <c r="I59" i="1"/>
  <c r="I60" i="1"/>
  <c r="I61" i="1"/>
  <c r="I62" i="1"/>
  <c r="I63" i="1"/>
  <c r="I64" i="1"/>
  <c r="I65" i="1"/>
  <c r="I66" i="1"/>
  <c r="I67" i="1"/>
  <c r="I68" i="1"/>
  <c r="I69" i="1"/>
  <c r="I70" i="1"/>
  <c r="I71" i="1"/>
  <c r="I72" i="1"/>
  <c r="I73" i="1"/>
  <c r="I74" i="1"/>
  <c r="I75" i="1"/>
  <c r="I76" i="1"/>
  <c r="I77" i="1"/>
  <c r="I78" i="1"/>
  <c r="I79" i="1"/>
  <c r="I80" i="1"/>
  <c r="I81" i="1"/>
  <c r="I82" i="1"/>
  <c r="I83" i="1"/>
  <c r="I84" i="1"/>
  <c r="I85" i="1"/>
  <c r="I86" i="1"/>
  <c r="I87" i="1"/>
  <c r="I88" i="1"/>
  <c r="I89" i="1"/>
  <c r="I90" i="1"/>
  <c r="I91" i="1"/>
  <c r="I92" i="1"/>
  <c r="I93" i="1"/>
  <c r="I94" i="1"/>
  <c r="I95" i="1"/>
  <c r="I96" i="1"/>
  <c r="I97" i="1"/>
  <c r="I98" i="1"/>
  <c r="I99" i="1"/>
  <c r="I100" i="1"/>
  <c r="I101" i="1"/>
  <c r="I102" i="1"/>
  <c r="I103" i="1"/>
  <c r="I104" i="1"/>
  <c r="I105" i="1"/>
  <c r="I106" i="1"/>
  <c r="I107" i="1"/>
  <c r="I108" i="1"/>
  <c r="I109" i="1"/>
  <c r="I110" i="1"/>
  <c r="I111" i="1"/>
  <c r="I112" i="1"/>
  <c r="I113" i="1"/>
  <c r="I114" i="1"/>
  <c r="I115" i="1"/>
  <c r="I116" i="1"/>
  <c r="I117" i="1"/>
  <c r="I118" i="1"/>
  <c r="I119" i="1"/>
  <c r="I120" i="1"/>
  <c r="I121" i="1"/>
  <c r="I122" i="1"/>
  <c r="I123" i="1"/>
  <c r="I124" i="1"/>
  <c r="I125" i="1"/>
  <c r="I126" i="1"/>
  <c r="I127" i="1"/>
  <c r="I128" i="1"/>
  <c r="I129" i="1"/>
  <c r="I130" i="1"/>
  <c r="I131" i="1"/>
  <c r="I132" i="1"/>
  <c r="I133" i="1"/>
  <c r="I134" i="1"/>
  <c r="I135" i="1"/>
  <c r="I136" i="1"/>
  <c r="I137" i="1"/>
  <c r="I138" i="1"/>
  <c r="I139" i="1"/>
  <c r="I140" i="1"/>
  <c r="I141" i="1"/>
  <c r="I142" i="1"/>
  <c r="I143" i="1"/>
  <c r="I144" i="1"/>
  <c r="I145" i="1"/>
  <c r="I146" i="1"/>
  <c r="I147" i="1"/>
  <c r="I148" i="1"/>
  <c r="I149" i="1"/>
  <c r="I150" i="1"/>
  <c r="I151" i="1"/>
  <c r="I152" i="1"/>
  <c r="I153" i="1"/>
  <c r="I154" i="1"/>
  <c r="I155" i="1"/>
  <c r="I156" i="1"/>
  <c r="I157" i="1"/>
  <c r="I158" i="1"/>
  <c r="I159" i="1"/>
  <c r="I160" i="1"/>
  <c r="I161" i="1"/>
  <c r="I162" i="1"/>
  <c r="I163" i="1"/>
  <c r="I164" i="1"/>
  <c r="I165" i="1"/>
  <c r="I166" i="1"/>
  <c r="I167" i="1"/>
  <c r="I168" i="1"/>
  <c r="I169" i="1"/>
  <c r="I170" i="1"/>
  <c r="I171" i="1"/>
  <c r="I172" i="1"/>
  <c r="I173" i="1"/>
  <c r="I174" i="1"/>
  <c r="I175" i="1"/>
  <c r="I176" i="1"/>
  <c r="I177" i="1"/>
  <c r="I178" i="1"/>
  <c r="I179" i="1"/>
  <c r="I180" i="1"/>
  <c r="I181" i="1"/>
  <c r="I182" i="1"/>
  <c r="I183" i="1"/>
  <c r="I184" i="1"/>
  <c r="I185" i="1"/>
  <c r="I186" i="1"/>
  <c r="I187" i="1"/>
  <c r="I188" i="1"/>
  <c r="I189" i="1"/>
  <c r="I190" i="1"/>
  <c r="I191" i="1"/>
  <c r="I192" i="1"/>
  <c r="I193" i="1"/>
  <c r="I194" i="1"/>
  <c r="I195" i="1"/>
  <c r="I196" i="1"/>
  <c r="I197" i="1"/>
  <c r="I198" i="1"/>
  <c r="I199" i="1"/>
  <c r="I200" i="1"/>
  <c r="I201" i="1"/>
  <c r="I202" i="1"/>
  <c r="I203" i="1"/>
  <c r="I204" i="1"/>
  <c r="I205" i="1"/>
  <c r="I206" i="1"/>
  <c r="I207" i="1"/>
  <c r="I208" i="1"/>
  <c r="I209" i="1"/>
  <c r="I210" i="1"/>
  <c r="I211" i="1"/>
  <c r="I212" i="1"/>
  <c r="I213" i="1"/>
  <c r="I214" i="1"/>
  <c r="I215" i="1"/>
  <c r="I216" i="1"/>
  <c r="I217" i="1"/>
  <c r="I218" i="1"/>
  <c r="I219" i="1"/>
  <c r="I220" i="1"/>
  <c r="I221" i="1"/>
  <c r="I222" i="1"/>
  <c r="I223" i="1"/>
  <c r="I224" i="1"/>
  <c r="I225" i="1"/>
  <c r="I226" i="1"/>
  <c r="I227" i="1"/>
  <c r="I228" i="1"/>
  <c r="I229" i="1"/>
  <c r="I230" i="1"/>
  <c r="I231" i="1"/>
  <c r="I232" i="1"/>
  <c r="I233" i="1"/>
  <c r="I234" i="1"/>
  <c r="I235" i="1"/>
  <c r="I236" i="1"/>
  <c r="I237" i="1"/>
  <c r="I238" i="1"/>
  <c r="I239" i="1"/>
  <c r="I240" i="1"/>
  <c r="I241" i="1"/>
  <c r="I242" i="1"/>
  <c r="I243" i="1"/>
  <c r="I244" i="1"/>
  <c r="I245" i="1"/>
  <c r="I246" i="1"/>
  <c r="I247" i="1"/>
  <c r="I248" i="1"/>
  <c r="I249" i="1"/>
  <c r="I250" i="1"/>
  <c r="I251" i="1"/>
  <c r="I252" i="1"/>
  <c r="I253" i="1"/>
  <c r="I254" i="1"/>
  <c r="I255" i="1"/>
  <c r="I256" i="1"/>
  <c r="I257" i="1"/>
  <c r="I258" i="1"/>
  <c r="I259" i="1"/>
  <c r="I260" i="1"/>
  <c r="I261" i="1"/>
  <c r="I262" i="1"/>
  <c r="I263" i="1"/>
  <c r="I264" i="1"/>
  <c r="I265" i="1"/>
  <c r="I266" i="1"/>
  <c r="I267" i="1"/>
  <c r="I268" i="1"/>
  <c r="I269" i="1"/>
  <c r="I270" i="1"/>
  <c r="I271" i="1"/>
  <c r="I272" i="1"/>
  <c r="I273" i="1"/>
  <c r="I274" i="1"/>
  <c r="I275" i="1"/>
  <c r="I276" i="1"/>
  <c r="I277" i="1"/>
  <c r="I278" i="1"/>
  <c r="I279" i="1"/>
  <c r="I280" i="1"/>
  <c r="I281" i="1"/>
  <c r="I282" i="1"/>
  <c r="I283" i="1"/>
  <c r="I284" i="1"/>
  <c r="I285" i="1"/>
  <c r="I286" i="1"/>
  <c r="I287" i="1"/>
  <c r="I288" i="1"/>
  <c r="I289" i="1"/>
  <c r="I290" i="1"/>
  <c r="I291" i="1"/>
  <c r="I292" i="1"/>
  <c r="I293" i="1"/>
  <c r="I294" i="1"/>
  <c r="I295" i="1"/>
  <c r="I296" i="1"/>
  <c r="I297" i="1"/>
  <c r="I298" i="1"/>
  <c r="I299" i="1"/>
  <c r="I300" i="1"/>
  <c r="I301" i="1"/>
  <c r="I302" i="1"/>
  <c r="I303" i="1"/>
  <c r="I304" i="1"/>
  <c r="I305" i="1"/>
  <c r="I306" i="1"/>
  <c r="I307" i="1"/>
  <c r="I308" i="1"/>
  <c r="I309" i="1"/>
  <c r="I310" i="1"/>
  <c r="I311" i="1"/>
  <c r="I312" i="1"/>
  <c r="I313" i="1"/>
  <c r="I314" i="1"/>
  <c r="I315" i="1"/>
  <c r="I316" i="1"/>
  <c r="I317" i="1"/>
  <c r="I318" i="1"/>
  <c r="I319" i="1"/>
  <c r="I320" i="1"/>
  <c r="I321" i="1"/>
  <c r="I322" i="1"/>
  <c r="I323" i="1"/>
  <c r="I324" i="1"/>
  <c r="I325" i="1"/>
  <c r="I326" i="1"/>
  <c r="I327" i="1"/>
  <c r="I328" i="1"/>
  <c r="I329" i="1"/>
  <c r="I330" i="1"/>
  <c r="I331" i="1"/>
  <c r="I332" i="1"/>
  <c r="I333" i="1"/>
  <c r="I334" i="1"/>
  <c r="I335" i="1"/>
  <c r="I336" i="1"/>
  <c r="I337" i="1"/>
  <c r="I338" i="1"/>
  <c r="I339" i="1"/>
  <c r="I340" i="1"/>
  <c r="I341" i="1"/>
  <c r="I342" i="1"/>
  <c r="I343" i="1"/>
  <c r="I344" i="1"/>
  <c r="I345" i="1"/>
  <c r="I346" i="1"/>
  <c r="I347" i="1"/>
  <c r="I348" i="1"/>
  <c r="I349" i="1"/>
  <c r="I350" i="1"/>
  <c r="I351" i="1"/>
  <c r="I352" i="1"/>
  <c r="I353" i="1"/>
  <c r="I354" i="1"/>
  <c r="I355" i="1"/>
  <c r="I356" i="1"/>
  <c r="I357" i="1"/>
  <c r="I358" i="1"/>
  <c r="I359" i="1"/>
  <c r="I360" i="1"/>
  <c r="I361" i="1"/>
  <c r="I362" i="1"/>
  <c r="I363" i="1"/>
  <c r="I364" i="1"/>
  <c r="I365" i="1"/>
  <c r="I366" i="1"/>
  <c r="I367" i="1"/>
  <c r="I368" i="1"/>
  <c r="I369" i="1"/>
  <c r="I370" i="1"/>
  <c r="I371" i="1"/>
  <c r="I372" i="1"/>
  <c r="I373" i="1"/>
  <c r="I374" i="1"/>
  <c r="I375" i="1"/>
  <c r="I376" i="1"/>
  <c r="I377" i="1"/>
  <c r="I378" i="1"/>
  <c r="I379" i="1"/>
  <c r="I380" i="1"/>
  <c r="I381" i="1"/>
  <c r="I382" i="1"/>
  <c r="I383" i="1"/>
  <c r="I384" i="1"/>
  <c r="I385" i="1"/>
  <c r="I386" i="1"/>
  <c r="I387" i="1"/>
  <c r="I388" i="1"/>
  <c r="I389" i="1"/>
  <c r="I390" i="1"/>
  <c r="I391" i="1"/>
  <c r="I392" i="1"/>
  <c r="I393" i="1"/>
  <c r="I394" i="1"/>
  <c r="I395" i="1"/>
  <c r="I396" i="1"/>
  <c r="I397" i="1"/>
  <c r="I398" i="1"/>
  <c r="I399" i="1"/>
  <c r="I400" i="1"/>
  <c r="I401" i="1"/>
  <c r="I402" i="1"/>
  <c r="I403" i="1"/>
  <c r="I404" i="1"/>
  <c r="I405" i="1"/>
  <c r="I406" i="1"/>
  <c r="I407" i="1"/>
  <c r="I408" i="1"/>
  <c r="I409" i="1"/>
  <c r="I410" i="1"/>
  <c r="I411" i="1"/>
  <c r="I412" i="1"/>
  <c r="I413" i="1"/>
  <c r="I414" i="1"/>
  <c r="I415" i="1"/>
  <c r="I416" i="1"/>
  <c r="I417" i="1"/>
  <c r="I418" i="1"/>
  <c r="I419" i="1"/>
  <c r="I420" i="1"/>
  <c r="I421" i="1"/>
  <c r="I422" i="1"/>
  <c r="I423" i="1"/>
  <c r="I424" i="1"/>
  <c r="I425" i="1"/>
  <c r="I426" i="1"/>
  <c r="I427" i="1"/>
  <c r="I428" i="1"/>
  <c r="I429" i="1"/>
  <c r="I430" i="1"/>
  <c r="I431" i="1"/>
  <c r="I432" i="1"/>
  <c r="I433" i="1"/>
  <c r="I434" i="1"/>
  <c r="I435" i="1"/>
  <c r="I436" i="1"/>
  <c r="I437" i="1"/>
  <c r="I438" i="1"/>
  <c r="I439" i="1"/>
  <c r="I440" i="1"/>
  <c r="I441" i="1"/>
  <c r="I442" i="1"/>
  <c r="I443" i="1"/>
  <c r="I444" i="1"/>
  <c r="I445" i="1"/>
  <c r="I446" i="1"/>
  <c r="I447" i="1"/>
  <c r="I448" i="1"/>
  <c r="I449" i="1"/>
  <c r="I450" i="1"/>
  <c r="I451" i="1"/>
  <c r="I452" i="1"/>
  <c r="I453" i="1"/>
  <c r="I454" i="1"/>
  <c r="I455" i="1"/>
  <c r="I456" i="1"/>
  <c r="I457" i="1"/>
  <c r="I458" i="1"/>
  <c r="I459" i="1"/>
  <c r="I460" i="1"/>
  <c r="I461" i="1"/>
  <c r="I462" i="1"/>
  <c r="I463" i="1"/>
  <c r="I464" i="1"/>
  <c r="I465" i="1"/>
  <c r="I466" i="1"/>
  <c r="I467" i="1"/>
  <c r="I468" i="1"/>
  <c r="I469" i="1"/>
  <c r="I470" i="1"/>
  <c r="I471" i="1"/>
  <c r="I472" i="1"/>
  <c r="I473" i="1"/>
  <c r="I474" i="1"/>
  <c r="I475" i="1"/>
  <c r="I476" i="1"/>
  <c r="I477" i="1"/>
  <c r="I478" i="1"/>
  <c r="I479" i="1"/>
  <c r="I480" i="1"/>
  <c r="I481" i="1"/>
  <c r="I482" i="1"/>
  <c r="I483" i="1"/>
  <c r="I484" i="1"/>
  <c r="I485" i="1"/>
  <c r="I486" i="1"/>
  <c r="I487" i="1"/>
  <c r="I488" i="1"/>
  <c r="I489" i="1"/>
  <c r="I490" i="1"/>
  <c r="I491" i="1"/>
  <c r="I492" i="1"/>
  <c r="I493" i="1"/>
  <c r="I494" i="1"/>
  <c r="I495" i="1"/>
  <c r="I496" i="1"/>
  <c r="I497" i="1"/>
  <c r="I498" i="1"/>
  <c r="I499" i="1"/>
  <c r="I500" i="1"/>
  <c r="I501" i="1"/>
  <c r="I502" i="1"/>
  <c r="I503" i="1"/>
  <c r="I504" i="1"/>
  <c r="I505" i="1"/>
  <c r="I506" i="1"/>
  <c r="I507" i="1"/>
  <c r="I508" i="1"/>
  <c r="I509" i="1"/>
  <c r="I510" i="1"/>
  <c r="I511" i="1"/>
  <c r="I512" i="1"/>
  <c r="I513" i="1"/>
  <c r="I514" i="1"/>
  <c r="I515" i="1"/>
  <c r="I516" i="1"/>
  <c r="I517" i="1"/>
  <c r="I518" i="1"/>
  <c r="I519" i="1"/>
  <c r="I520" i="1"/>
  <c r="I521" i="1"/>
  <c r="I522" i="1"/>
  <c r="I523" i="1"/>
  <c r="I524" i="1"/>
  <c r="I525" i="1"/>
  <c r="I526" i="1"/>
  <c r="I527" i="1"/>
  <c r="I528" i="1"/>
  <c r="I529" i="1"/>
  <c r="I530" i="1"/>
  <c r="I531" i="1"/>
  <c r="I532" i="1"/>
  <c r="I533" i="1"/>
  <c r="I534" i="1"/>
  <c r="I535" i="1"/>
  <c r="I536" i="1"/>
  <c r="I537" i="1"/>
  <c r="I538" i="1"/>
  <c r="I539" i="1"/>
  <c r="I540" i="1"/>
  <c r="I541" i="1"/>
  <c r="I542" i="1"/>
  <c r="I543" i="1"/>
  <c r="I544" i="1"/>
  <c r="I545" i="1"/>
  <c r="I546" i="1"/>
  <c r="I547" i="1"/>
  <c r="I548" i="1"/>
  <c r="I549" i="1"/>
  <c r="I550" i="1"/>
  <c r="I551" i="1"/>
  <c r="I552" i="1"/>
  <c r="I553" i="1"/>
  <c r="I554" i="1"/>
  <c r="I555" i="1"/>
  <c r="I556" i="1"/>
  <c r="I557" i="1"/>
  <c r="I558" i="1"/>
  <c r="I559" i="1"/>
  <c r="I560" i="1"/>
  <c r="I561" i="1"/>
  <c r="I562" i="1"/>
  <c r="I563" i="1"/>
  <c r="I564" i="1"/>
  <c r="I565" i="1"/>
  <c r="I566" i="1"/>
  <c r="I567" i="1"/>
  <c r="I568" i="1"/>
  <c r="I569" i="1"/>
  <c r="I570" i="1"/>
  <c r="I571" i="1"/>
  <c r="I572" i="1"/>
  <c r="I573" i="1"/>
  <c r="I574" i="1"/>
  <c r="I575" i="1"/>
  <c r="I576" i="1"/>
  <c r="I577" i="1"/>
  <c r="I578" i="1"/>
  <c r="I579" i="1"/>
  <c r="I580" i="1"/>
  <c r="I581" i="1"/>
  <c r="I582" i="1"/>
  <c r="I583" i="1"/>
  <c r="I584" i="1"/>
  <c r="I585" i="1"/>
  <c r="I586" i="1"/>
  <c r="I587" i="1"/>
  <c r="I588" i="1"/>
  <c r="I589" i="1"/>
  <c r="I590" i="1"/>
  <c r="I591" i="1"/>
  <c r="I592" i="1"/>
  <c r="I593" i="1"/>
  <c r="I594" i="1"/>
  <c r="I595" i="1"/>
  <c r="I596" i="1"/>
  <c r="I597" i="1"/>
  <c r="I598" i="1"/>
  <c r="I599" i="1"/>
  <c r="I600" i="1"/>
  <c r="I601" i="1"/>
  <c r="I602" i="1"/>
  <c r="I603" i="1"/>
  <c r="I604" i="1"/>
  <c r="I605" i="1"/>
  <c r="I606" i="1"/>
  <c r="I607" i="1"/>
  <c r="I608" i="1"/>
  <c r="I609" i="1"/>
  <c r="I610" i="1"/>
  <c r="I611" i="1"/>
  <c r="I612" i="1"/>
  <c r="I613" i="1"/>
  <c r="I614" i="1"/>
  <c r="I615" i="1"/>
  <c r="I616" i="1"/>
  <c r="I617" i="1"/>
  <c r="I618" i="1"/>
  <c r="I619" i="1"/>
  <c r="I620" i="1"/>
  <c r="I621" i="1"/>
  <c r="I622" i="1"/>
  <c r="I623" i="1"/>
  <c r="I624" i="1"/>
  <c r="I625" i="1"/>
  <c r="I626" i="1"/>
  <c r="I627" i="1"/>
  <c r="I628" i="1"/>
  <c r="I629" i="1"/>
  <c r="I630" i="1"/>
  <c r="I631" i="1"/>
  <c r="I632" i="1"/>
  <c r="I633" i="1"/>
  <c r="I634" i="1"/>
  <c r="I635" i="1"/>
  <c r="I636" i="1"/>
  <c r="I637" i="1"/>
  <c r="I638" i="1"/>
  <c r="I639" i="1"/>
  <c r="I640" i="1"/>
  <c r="I641" i="1"/>
  <c r="I642" i="1"/>
  <c r="I643" i="1"/>
  <c r="I644" i="1"/>
  <c r="I645" i="1"/>
  <c r="I646" i="1"/>
  <c r="I647" i="1"/>
  <c r="I648" i="1"/>
  <c r="I649" i="1"/>
  <c r="I650" i="1"/>
  <c r="I651" i="1"/>
  <c r="I652" i="1"/>
  <c r="I653" i="1"/>
  <c r="I654" i="1"/>
  <c r="I655" i="1"/>
  <c r="I656" i="1"/>
  <c r="I657" i="1"/>
  <c r="I658" i="1"/>
  <c r="I659" i="1"/>
  <c r="I660" i="1"/>
  <c r="I661" i="1"/>
  <c r="I662" i="1"/>
  <c r="I663" i="1"/>
  <c r="I664" i="1"/>
  <c r="I665" i="1"/>
  <c r="I666" i="1"/>
  <c r="I667" i="1"/>
  <c r="I668" i="1"/>
  <c r="I669" i="1"/>
  <c r="I670" i="1"/>
  <c r="I671" i="1"/>
  <c r="I672" i="1"/>
  <c r="I673" i="1"/>
  <c r="I674" i="1"/>
  <c r="I675" i="1"/>
  <c r="I676" i="1"/>
  <c r="I677" i="1"/>
  <c r="I678" i="1"/>
  <c r="I679" i="1"/>
  <c r="I680" i="1"/>
  <c r="I681" i="1"/>
  <c r="I682" i="1"/>
  <c r="I683" i="1"/>
  <c r="I684" i="1"/>
  <c r="I685" i="1"/>
  <c r="I686" i="1"/>
  <c r="I687" i="1"/>
  <c r="I688" i="1"/>
  <c r="I689" i="1"/>
  <c r="I690" i="1"/>
  <c r="I691" i="1"/>
  <c r="I692" i="1"/>
  <c r="I693" i="1"/>
  <c r="I694" i="1"/>
  <c r="I695" i="1"/>
  <c r="I696" i="1"/>
  <c r="I697" i="1"/>
  <c r="I698" i="1"/>
  <c r="I699" i="1"/>
  <c r="I700" i="1"/>
  <c r="I701" i="1"/>
  <c r="I702" i="1"/>
  <c r="I703" i="1"/>
  <c r="I704" i="1"/>
  <c r="I705" i="1"/>
  <c r="I706" i="1"/>
  <c r="I707" i="1"/>
  <c r="I708" i="1"/>
  <c r="I709" i="1"/>
  <c r="I710" i="1"/>
  <c r="I711" i="1"/>
  <c r="I712" i="1"/>
  <c r="I713" i="1"/>
  <c r="I714" i="1"/>
  <c r="I715" i="1"/>
  <c r="I716" i="1"/>
  <c r="I717" i="1"/>
  <c r="I718" i="1"/>
  <c r="I719" i="1"/>
  <c r="I720" i="1"/>
  <c r="I721" i="1"/>
  <c r="I722" i="1"/>
  <c r="I723" i="1"/>
  <c r="I724" i="1"/>
  <c r="I725" i="1"/>
  <c r="I726" i="1"/>
  <c r="I727" i="1"/>
  <c r="I728" i="1"/>
  <c r="I729" i="1"/>
  <c r="I730" i="1"/>
  <c r="I731" i="1"/>
  <c r="I732" i="1"/>
  <c r="I733" i="1"/>
  <c r="I734" i="1"/>
  <c r="I735" i="1"/>
  <c r="I736" i="1"/>
  <c r="I737" i="1"/>
  <c r="I738" i="1"/>
  <c r="I739" i="1"/>
  <c r="I740" i="1"/>
  <c r="I741" i="1"/>
  <c r="I742" i="1"/>
  <c r="I743" i="1"/>
  <c r="I744" i="1"/>
  <c r="I745" i="1"/>
  <c r="I746" i="1"/>
  <c r="I747" i="1"/>
  <c r="I748" i="1"/>
  <c r="I749" i="1"/>
  <c r="I750" i="1"/>
  <c r="I751" i="1"/>
  <c r="I752" i="1"/>
  <c r="I753" i="1"/>
  <c r="I754" i="1"/>
  <c r="I755" i="1"/>
  <c r="I756" i="1"/>
  <c r="I757" i="1"/>
  <c r="I758" i="1"/>
  <c r="I759" i="1"/>
  <c r="I760" i="1"/>
  <c r="I761" i="1"/>
  <c r="I762" i="1"/>
  <c r="I763" i="1"/>
  <c r="I764" i="1"/>
  <c r="I765" i="1"/>
  <c r="I766" i="1"/>
  <c r="I767" i="1"/>
  <c r="I768" i="1"/>
  <c r="I769" i="1"/>
  <c r="I770" i="1"/>
  <c r="I771" i="1"/>
  <c r="I772" i="1"/>
  <c r="I773" i="1"/>
  <c r="I774" i="1"/>
  <c r="I775" i="1"/>
  <c r="I776" i="1"/>
  <c r="I777" i="1"/>
  <c r="I778" i="1"/>
  <c r="I779" i="1"/>
  <c r="I780" i="1"/>
  <c r="I781" i="1"/>
  <c r="I782" i="1"/>
  <c r="I783" i="1"/>
  <c r="I784" i="1"/>
  <c r="I785" i="1"/>
  <c r="I786" i="1"/>
  <c r="I787" i="1"/>
  <c r="I788" i="1"/>
  <c r="I789" i="1"/>
  <c r="I790" i="1"/>
  <c r="I791" i="1"/>
  <c r="I792" i="1"/>
  <c r="I793" i="1"/>
  <c r="I794" i="1"/>
  <c r="I795" i="1"/>
  <c r="I796" i="1"/>
  <c r="I797" i="1"/>
  <c r="I798" i="1"/>
  <c r="I799" i="1"/>
  <c r="I800" i="1"/>
  <c r="I801" i="1"/>
  <c r="I802" i="1"/>
  <c r="I803" i="1"/>
  <c r="I804" i="1"/>
  <c r="I805" i="1"/>
  <c r="I806" i="1"/>
  <c r="I807" i="1"/>
  <c r="I808" i="1"/>
  <c r="I809" i="1"/>
  <c r="I810" i="1"/>
  <c r="I811" i="1"/>
  <c r="I812" i="1"/>
  <c r="I813" i="1"/>
  <c r="I814" i="1"/>
  <c r="I815" i="1"/>
  <c r="I816" i="1"/>
  <c r="I817" i="1"/>
  <c r="I818" i="1"/>
  <c r="I819" i="1"/>
  <c r="I820" i="1"/>
  <c r="I821" i="1"/>
  <c r="I822" i="1"/>
  <c r="I823" i="1"/>
  <c r="I824" i="1"/>
  <c r="I825" i="1"/>
  <c r="I826" i="1"/>
  <c r="I827" i="1"/>
  <c r="I828" i="1"/>
  <c r="I829" i="1"/>
  <c r="I830" i="1"/>
  <c r="I831" i="1"/>
  <c r="I832" i="1"/>
  <c r="I833" i="1"/>
  <c r="I834" i="1"/>
  <c r="I835" i="1"/>
  <c r="I836" i="1"/>
  <c r="I837" i="1"/>
  <c r="I838" i="1"/>
  <c r="I839" i="1"/>
  <c r="I840" i="1"/>
  <c r="I841" i="1"/>
  <c r="I842" i="1"/>
  <c r="I843" i="1"/>
  <c r="I844" i="1"/>
  <c r="I845" i="1"/>
  <c r="I846" i="1"/>
  <c r="I847" i="1"/>
  <c r="I848" i="1"/>
  <c r="I849" i="1"/>
  <c r="I850" i="1"/>
  <c r="I851" i="1"/>
  <c r="I852" i="1"/>
  <c r="I853" i="1"/>
  <c r="I854" i="1"/>
  <c r="I855" i="1"/>
  <c r="I856" i="1"/>
  <c r="I857" i="1"/>
  <c r="I858" i="1"/>
  <c r="I859" i="1"/>
  <c r="I860" i="1"/>
  <c r="I861" i="1"/>
  <c r="I862" i="1"/>
  <c r="I863" i="1"/>
  <c r="I864" i="1"/>
  <c r="I865" i="1"/>
  <c r="I866" i="1"/>
  <c r="I867" i="1"/>
  <c r="I868" i="1"/>
  <c r="I869" i="1"/>
  <c r="I870" i="1"/>
  <c r="I871" i="1"/>
  <c r="I872" i="1"/>
  <c r="I873" i="1"/>
  <c r="I874" i="1"/>
  <c r="I875" i="1"/>
  <c r="I876" i="1"/>
  <c r="I877" i="1"/>
  <c r="I878" i="1"/>
  <c r="I879" i="1"/>
  <c r="I880" i="1"/>
  <c r="I881" i="1"/>
  <c r="I882" i="1"/>
  <c r="I883" i="1"/>
  <c r="I884" i="1"/>
  <c r="I885" i="1"/>
  <c r="I886" i="1"/>
  <c r="I887" i="1"/>
  <c r="I888" i="1"/>
  <c r="I889" i="1"/>
  <c r="I890" i="1"/>
  <c r="I891" i="1"/>
  <c r="I892" i="1"/>
  <c r="I893" i="1"/>
  <c r="I894" i="1"/>
  <c r="I895" i="1"/>
  <c r="I896" i="1"/>
  <c r="I897" i="1"/>
  <c r="I898" i="1"/>
  <c r="I899" i="1"/>
  <c r="I900" i="1"/>
  <c r="I901" i="1"/>
  <c r="I902" i="1"/>
  <c r="I903" i="1"/>
  <c r="I904" i="1"/>
  <c r="I905" i="1"/>
  <c r="I906" i="1"/>
  <c r="I907" i="1"/>
  <c r="I908" i="1"/>
  <c r="I909" i="1"/>
  <c r="I910" i="1"/>
  <c r="I911" i="1"/>
  <c r="I912" i="1"/>
  <c r="I913" i="1"/>
  <c r="I914" i="1"/>
  <c r="I915" i="1"/>
  <c r="I916" i="1"/>
  <c r="I917" i="1"/>
  <c r="I918" i="1"/>
  <c r="I919" i="1"/>
  <c r="I920" i="1"/>
  <c r="I921" i="1"/>
  <c r="I922" i="1"/>
  <c r="I923" i="1"/>
  <c r="I924" i="1"/>
  <c r="I925" i="1"/>
  <c r="I926" i="1"/>
  <c r="I927" i="1"/>
  <c r="I928" i="1"/>
  <c r="I929" i="1"/>
  <c r="I930" i="1"/>
  <c r="I931" i="1"/>
  <c r="I932" i="1"/>
  <c r="I933" i="1"/>
  <c r="I934" i="1"/>
  <c r="I935" i="1"/>
  <c r="I936" i="1"/>
  <c r="I937" i="1"/>
  <c r="I938" i="1"/>
  <c r="I939" i="1"/>
  <c r="I940" i="1"/>
  <c r="I941" i="1"/>
  <c r="I942" i="1"/>
  <c r="I943" i="1"/>
  <c r="I944" i="1"/>
  <c r="I945" i="1"/>
  <c r="I946" i="1"/>
  <c r="I947" i="1"/>
  <c r="I948" i="1"/>
  <c r="I949" i="1"/>
  <c r="I950" i="1"/>
  <c r="I951" i="1"/>
  <c r="I952" i="1"/>
  <c r="I953" i="1"/>
  <c r="I954" i="1"/>
  <c r="I955" i="1"/>
  <c r="I956" i="1"/>
  <c r="I957" i="1"/>
  <c r="I958" i="1"/>
  <c r="I959" i="1"/>
  <c r="I960" i="1"/>
  <c r="I961" i="1"/>
  <c r="I962" i="1"/>
  <c r="I963" i="1"/>
  <c r="I964" i="1"/>
  <c r="I965" i="1"/>
  <c r="I966" i="1"/>
  <c r="I967" i="1"/>
  <c r="I968" i="1"/>
  <c r="I969" i="1"/>
  <c r="I970" i="1"/>
  <c r="I971" i="1"/>
  <c r="I972" i="1"/>
  <c r="I973" i="1"/>
  <c r="I974" i="1"/>
  <c r="I975" i="1"/>
  <c r="I976" i="1"/>
  <c r="I977" i="1"/>
  <c r="I978" i="1"/>
  <c r="I979" i="1"/>
  <c r="I980" i="1"/>
  <c r="I981" i="1"/>
  <c r="I982" i="1"/>
  <c r="I983" i="1"/>
  <c r="I984" i="1"/>
  <c r="I985" i="1"/>
  <c r="I986" i="1"/>
  <c r="I987" i="1"/>
  <c r="I988" i="1"/>
  <c r="I989" i="1"/>
  <c r="I990" i="1"/>
  <c r="I991" i="1"/>
  <c r="I992" i="1"/>
  <c r="I993" i="1"/>
  <c r="I994" i="1"/>
  <c r="I995" i="1"/>
  <c r="I996" i="1"/>
  <c r="I997" i="1"/>
  <c r="I998" i="1"/>
  <c r="I999" i="1"/>
  <c r="I1000" i="1"/>
  <c r="I1001" i="1"/>
  <c r="I1002" i="1"/>
  <c r="I1003" i="1"/>
  <c r="I1004" i="1"/>
  <c r="I1005" i="1"/>
  <c r="I1006" i="1"/>
  <c r="I1007" i="1"/>
  <c r="I1008" i="1"/>
  <c r="I1009" i="1"/>
  <c r="I1010" i="1"/>
  <c r="I1011" i="1"/>
  <c r="I1012" i="1"/>
  <c r="I1013" i="1"/>
  <c r="I1014" i="1"/>
  <c r="I1015" i="1"/>
  <c r="I1016" i="1"/>
  <c r="I1017" i="1"/>
  <c r="I1018" i="1"/>
  <c r="I1019" i="1"/>
  <c r="I1020" i="1"/>
  <c r="I1021" i="1"/>
  <c r="I1022" i="1"/>
  <c r="I1023" i="1"/>
  <c r="I1024" i="1"/>
  <c r="I1025" i="1"/>
  <c r="I1026" i="1"/>
  <c r="I1027" i="1"/>
  <c r="I1028" i="1"/>
  <c r="I1029" i="1"/>
  <c r="I1030" i="1"/>
  <c r="I1031" i="1"/>
  <c r="I1032" i="1"/>
  <c r="I1033" i="1"/>
  <c r="I1034" i="1"/>
  <c r="I1035" i="1"/>
  <c r="I1036" i="1"/>
  <c r="I1037" i="1"/>
  <c r="I1038" i="1"/>
  <c r="I1039" i="1"/>
  <c r="I1040" i="1"/>
  <c r="I1041" i="1"/>
  <c r="I1042" i="1"/>
  <c r="I1043" i="1"/>
  <c r="I1044" i="1"/>
  <c r="I1045" i="1"/>
  <c r="I1046" i="1"/>
  <c r="I1047" i="1"/>
  <c r="I1048" i="1"/>
  <c r="I1049" i="1"/>
  <c r="I1050" i="1"/>
  <c r="I1051" i="1"/>
  <c r="I1052" i="1"/>
  <c r="I1053" i="1"/>
  <c r="I23" i="1"/>
  <c r="F16" i="1" s="1"/>
  <c r="I21" i="1"/>
  <c r="I22" i="1"/>
  <c r="D20" i="1" l="1"/>
  <c r="Y28" i="3" l="1"/>
  <c r="Y27" i="5"/>
  <c r="Y28" i="5"/>
  <c r="Y3" i="3" l="1"/>
  <c r="U2" i="11" s="1"/>
  <c r="G3" i="4"/>
  <c r="AA13" i="3"/>
  <c r="X11" i="10" l="1"/>
  <c r="Q11" i="10"/>
  <c r="D20" i="4" l="1"/>
  <c r="D21" i="4"/>
  <c r="D22" i="4"/>
  <c r="D23" i="4"/>
  <c r="D24" i="4"/>
  <c r="D25" i="4"/>
  <c r="D26" i="4"/>
  <c r="D27" i="4"/>
  <c r="D28" i="4"/>
  <c r="D29" i="4"/>
  <c r="D30" i="4"/>
  <c r="D31" i="4"/>
  <c r="D32" i="4"/>
  <c r="D33" i="4"/>
  <c r="D34" i="4"/>
  <c r="D35" i="4"/>
  <c r="D36" i="4"/>
  <c r="D37" i="4"/>
  <c r="D38" i="4"/>
  <c r="D39" i="4"/>
  <c r="D40" i="4"/>
  <c r="D41" i="4"/>
  <c r="D42" i="4"/>
  <c r="D43" i="4"/>
  <c r="D44" i="4"/>
  <c r="D45" i="4"/>
  <c r="D46" i="4"/>
  <c r="D47" i="4"/>
  <c r="D48" i="4"/>
  <c r="D49" i="4"/>
  <c r="D50" i="4"/>
  <c r="D51" i="4"/>
  <c r="D52" i="4"/>
  <c r="D53" i="4"/>
  <c r="D54" i="4"/>
  <c r="D55" i="4"/>
  <c r="D56" i="4"/>
  <c r="D57" i="4"/>
  <c r="D58" i="4"/>
  <c r="D59" i="4"/>
  <c r="D60" i="4"/>
  <c r="D61" i="4"/>
  <c r="D62" i="4"/>
  <c r="D63" i="4"/>
  <c r="D64" i="4"/>
  <c r="D65" i="4"/>
  <c r="D66" i="4"/>
  <c r="D67" i="4"/>
  <c r="D68" i="4"/>
  <c r="D69" i="4"/>
  <c r="D70" i="4"/>
  <c r="D71" i="4"/>
  <c r="D72" i="4"/>
  <c r="D73" i="4"/>
  <c r="D74" i="4"/>
  <c r="D75" i="4"/>
  <c r="D76" i="4"/>
  <c r="D77" i="4"/>
  <c r="D78" i="4"/>
  <c r="D79" i="4"/>
  <c r="D80" i="4"/>
  <c r="D81" i="4"/>
  <c r="D82" i="4"/>
  <c r="D83" i="4"/>
  <c r="D84" i="4"/>
  <c r="D85" i="4"/>
  <c r="D86" i="4"/>
  <c r="D87" i="4"/>
  <c r="D88" i="4"/>
  <c r="D89" i="4"/>
  <c r="D90" i="4"/>
  <c r="D91" i="4"/>
  <c r="D92" i="4"/>
  <c r="D93" i="4"/>
  <c r="D94" i="4"/>
  <c r="D95" i="4"/>
  <c r="D96" i="4"/>
  <c r="D97" i="4"/>
  <c r="D98" i="4"/>
  <c r="D99" i="4"/>
  <c r="D100" i="4"/>
  <c r="D101" i="4"/>
  <c r="D102" i="4"/>
  <c r="D103" i="4"/>
  <c r="D104" i="4"/>
  <c r="D105" i="4"/>
  <c r="D106" i="4"/>
  <c r="D107" i="4"/>
  <c r="D108" i="4"/>
  <c r="D109" i="4"/>
  <c r="D110" i="4"/>
  <c r="D111" i="4"/>
  <c r="D112" i="4"/>
  <c r="D113" i="4"/>
  <c r="D114" i="4"/>
  <c r="D115" i="4"/>
  <c r="D116" i="4"/>
  <c r="D117" i="4"/>
  <c r="D118" i="4"/>
  <c r="D119" i="4"/>
  <c r="D120" i="4"/>
  <c r="D121" i="4"/>
  <c r="D122" i="4"/>
  <c r="D123" i="4"/>
  <c r="D124" i="4"/>
  <c r="D125" i="4"/>
  <c r="D126" i="4"/>
  <c r="D127" i="4"/>
  <c r="D128" i="4"/>
  <c r="D129" i="4"/>
  <c r="D130" i="4"/>
  <c r="D131" i="4"/>
  <c r="D132" i="4"/>
  <c r="D133" i="4"/>
  <c r="D134" i="4"/>
  <c r="D135" i="4"/>
  <c r="D136" i="4"/>
  <c r="D137" i="4"/>
  <c r="D138" i="4"/>
  <c r="D139" i="4"/>
  <c r="D140" i="4"/>
  <c r="D141" i="4"/>
  <c r="D142" i="4"/>
  <c r="D143" i="4"/>
  <c r="D144" i="4"/>
  <c r="D145" i="4"/>
  <c r="D146" i="4"/>
  <c r="D147" i="4"/>
  <c r="D148" i="4"/>
  <c r="D149" i="4"/>
  <c r="D150" i="4"/>
  <c r="D151" i="4"/>
  <c r="D152" i="4"/>
  <c r="D153" i="4"/>
  <c r="D154" i="4"/>
  <c r="D155" i="4"/>
  <c r="D156" i="4"/>
  <c r="D157" i="4"/>
  <c r="D158" i="4"/>
  <c r="D159" i="4"/>
  <c r="D160" i="4"/>
  <c r="D161" i="4"/>
  <c r="D162" i="4"/>
  <c r="D163" i="4"/>
  <c r="D164" i="4"/>
  <c r="D165" i="4"/>
  <c r="D166" i="4"/>
  <c r="D167" i="4"/>
  <c r="D168" i="4"/>
  <c r="D169" i="4"/>
  <c r="D170" i="4"/>
  <c r="D171" i="4"/>
  <c r="D172" i="4"/>
  <c r="D173" i="4"/>
  <c r="D174" i="4"/>
  <c r="D175" i="4"/>
  <c r="D176" i="4"/>
  <c r="D177" i="4"/>
  <c r="D178" i="4"/>
  <c r="D179" i="4"/>
  <c r="D180" i="4"/>
  <c r="D181" i="4"/>
  <c r="D182" i="4"/>
  <c r="D183" i="4"/>
  <c r="D184" i="4"/>
  <c r="D185" i="4"/>
  <c r="D186" i="4"/>
  <c r="D187" i="4"/>
  <c r="D188" i="4"/>
  <c r="D189" i="4"/>
  <c r="D190" i="4"/>
  <c r="D191" i="4"/>
  <c r="D192" i="4"/>
  <c r="D193" i="4"/>
  <c r="D194" i="4"/>
  <c r="D195" i="4"/>
  <c r="D196" i="4"/>
  <c r="D197" i="4"/>
  <c r="D198" i="4"/>
  <c r="D199" i="4"/>
  <c r="D200" i="4"/>
  <c r="D201" i="4"/>
  <c r="D202" i="4"/>
  <c r="D203" i="4"/>
  <c r="D204" i="4"/>
  <c r="D205" i="4"/>
  <c r="D206" i="4"/>
  <c r="D207" i="4"/>
  <c r="D208" i="4"/>
  <c r="D209" i="4"/>
  <c r="D210" i="4"/>
  <c r="D211" i="4"/>
  <c r="D212" i="4"/>
  <c r="D213" i="4"/>
  <c r="D214" i="4"/>
  <c r="D215" i="4"/>
  <c r="D216" i="4"/>
  <c r="D217" i="4"/>
  <c r="D218" i="4"/>
  <c r="D219" i="4"/>
  <c r="D220" i="4"/>
  <c r="D221" i="4"/>
  <c r="D222" i="4"/>
  <c r="D223" i="4"/>
  <c r="D224" i="4"/>
  <c r="D225" i="4"/>
  <c r="D226" i="4"/>
  <c r="D227" i="4"/>
  <c r="D228" i="4"/>
  <c r="D229" i="4"/>
  <c r="D230" i="4"/>
  <c r="D231" i="4"/>
  <c r="D232" i="4"/>
  <c r="D233" i="4"/>
  <c r="D234" i="4"/>
  <c r="D235" i="4"/>
  <c r="D236" i="4"/>
  <c r="D237" i="4"/>
  <c r="D238" i="4"/>
  <c r="D239" i="4"/>
  <c r="D240" i="4"/>
  <c r="D241" i="4"/>
  <c r="D242" i="4"/>
  <c r="D243" i="4"/>
  <c r="D244" i="4"/>
  <c r="D245" i="4"/>
  <c r="D246" i="4"/>
  <c r="D247" i="4"/>
  <c r="D248" i="4"/>
  <c r="D249" i="4"/>
  <c r="D250" i="4"/>
  <c r="D251" i="4"/>
  <c r="D252" i="4"/>
  <c r="D253" i="4"/>
  <c r="D254" i="4"/>
  <c r="D255" i="4"/>
  <c r="D256" i="4"/>
  <c r="D257" i="4"/>
  <c r="D258" i="4"/>
  <c r="D259" i="4"/>
  <c r="D260" i="4"/>
  <c r="D261" i="4"/>
  <c r="D262" i="4"/>
  <c r="D263" i="4"/>
  <c r="D264" i="4"/>
  <c r="D265" i="4"/>
  <c r="D266" i="4"/>
  <c r="D267" i="4"/>
  <c r="D268" i="4"/>
  <c r="D269" i="4"/>
  <c r="D270" i="4"/>
  <c r="D271" i="4"/>
  <c r="D272" i="4"/>
  <c r="D273" i="4"/>
  <c r="D274" i="4"/>
  <c r="D275" i="4"/>
  <c r="D276" i="4"/>
  <c r="D277" i="4"/>
  <c r="D278" i="4"/>
  <c r="D279" i="4"/>
  <c r="D280" i="4"/>
  <c r="D281" i="4"/>
  <c r="D282" i="4"/>
  <c r="D283" i="4"/>
  <c r="D284" i="4"/>
  <c r="D285" i="4"/>
  <c r="D286" i="4"/>
  <c r="D287" i="4"/>
  <c r="D288" i="4"/>
  <c r="D289" i="4"/>
  <c r="D290" i="4"/>
  <c r="D291" i="4"/>
  <c r="D292" i="4"/>
  <c r="D293" i="4"/>
  <c r="D294" i="4"/>
  <c r="D295" i="4"/>
  <c r="D296" i="4"/>
  <c r="D297" i="4"/>
  <c r="D298" i="4"/>
  <c r="D299" i="4"/>
  <c r="D300" i="4"/>
  <c r="D301" i="4"/>
  <c r="D302" i="4"/>
  <c r="D303" i="4"/>
  <c r="D304" i="4"/>
  <c r="D305" i="4"/>
  <c r="D306" i="4"/>
  <c r="D307" i="4"/>
  <c r="D308" i="4"/>
  <c r="D309" i="4"/>
  <c r="D310" i="4"/>
  <c r="D311" i="4"/>
  <c r="D312" i="4"/>
  <c r="D313" i="4"/>
  <c r="D314" i="4"/>
  <c r="D315" i="4"/>
  <c r="D316" i="4"/>
  <c r="D317" i="4"/>
  <c r="D318" i="4"/>
  <c r="D319" i="4"/>
  <c r="D320" i="4"/>
  <c r="D321" i="4"/>
  <c r="D322" i="4"/>
  <c r="D323" i="4"/>
  <c r="D324" i="4"/>
  <c r="D325" i="4"/>
  <c r="D326" i="4"/>
  <c r="D327" i="4"/>
  <c r="D328" i="4"/>
  <c r="D329" i="4"/>
  <c r="D330" i="4"/>
  <c r="D331" i="4"/>
  <c r="D332" i="4"/>
  <c r="D333" i="4"/>
  <c r="D334" i="4"/>
  <c r="D335" i="4"/>
  <c r="D336" i="4"/>
  <c r="D337" i="4"/>
  <c r="D338" i="4"/>
  <c r="D339" i="4"/>
  <c r="D340" i="4"/>
  <c r="D341" i="4"/>
  <c r="D342" i="4"/>
  <c r="D343" i="4"/>
  <c r="D344" i="4"/>
  <c r="D345" i="4"/>
  <c r="D346" i="4"/>
  <c r="D347" i="4"/>
  <c r="D348" i="4"/>
  <c r="D349" i="4"/>
  <c r="D350" i="4"/>
  <c r="D351" i="4"/>
  <c r="D352" i="4"/>
  <c r="D353" i="4"/>
  <c r="D354" i="4"/>
  <c r="D355" i="4"/>
  <c r="D356" i="4"/>
  <c r="D357" i="4"/>
  <c r="D358" i="4"/>
  <c r="D359" i="4"/>
  <c r="D360" i="4"/>
  <c r="D361" i="4"/>
  <c r="D362" i="4"/>
  <c r="D363" i="4"/>
  <c r="D364" i="4"/>
  <c r="D365" i="4"/>
  <c r="D366" i="4"/>
  <c r="D367" i="4"/>
  <c r="D368" i="4"/>
  <c r="D369" i="4"/>
  <c r="D370" i="4"/>
  <c r="D371" i="4"/>
  <c r="D372" i="4"/>
  <c r="D373" i="4"/>
  <c r="D374" i="4"/>
  <c r="D375" i="4"/>
  <c r="D376" i="4"/>
  <c r="D377" i="4"/>
  <c r="D378" i="4"/>
  <c r="D379" i="4"/>
  <c r="D380" i="4"/>
  <c r="D381" i="4"/>
  <c r="D382" i="4"/>
  <c r="D383" i="4"/>
  <c r="D384" i="4"/>
  <c r="D385" i="4"/>
  <c r="D386" i="4"/>
  <c r="D387" i="4"/>
  <c r="D388" i="4"/>
  <c r="D389" i="4"/>
  <c r="D390" i="4"/>
  <c r="D391" i="4"/>
  <c r="D392" i="4"/>
  <c r="D393" i="4"/>
  <c r="D394" i="4"/>
  <c r="D395" i="4"/>
  <c r="D396" i="4"/>
  <c r="D397" i="4"/>
  <c r="D398" i="4"/>
  <c r="D399" i="4"/>
  <c r="D400" i="4"/>
  <c r="D401" i="4"/>
  <c r="D402" i="4"/>
  <c r="D403" i="4"/>
  <c r="D404" i="4"/>
  <c r="D405" i="4"/>
  <c r="D406" i="4"/>
  <c r="D407" i="4"/>
  <c r="D408" i="4"/>
  <c r="D409" i="4"/>
  <c r="D410" i="4"/>
  <c r="D411" i="4"/>
  <c r="D412" i="4"/>
  <c r="D413" i="4"/>
  <c r="D414" i="4"/>
  <c r="D415" i="4"/>
  <c r="D416" i="4"/>
  <c r="D417" i="4"/>
  <c r="D418" i="4"/>
  <c r="D419" i="4"/>
  <c r="D420" i="4"/>
  <c r="D421" i="4"/>
  <c r="D422" i="4"/>
  <c r="D423" i="4"/>
  <c r="D424" i="4"/>
  <c r="D425" i="4"/>
  <c r="D426" i="4"/>
  <c r="D427" i="4"/>
  <c r="D428" i="4"/>
  <c r="D429" i="4"/>
  <c r="D430" i="4"/>
  <c r="D431" i="4"/>
  <c r="D432" i="4"/>
  <c r="D433" i="4"/>
  <c r="D434" i="4"/>
  <c r="D435" i="4"/>
  <c r="D436" i="4"/>
  <c r="D437" i="4"/>
  <c r="D438" i="4"/>
  <c r="D439" i="4"/>
  <c r="D440" i="4"/>
  <c r="D441" i="4"/>
  <c r="D442" i="4"/>
  <c r="D443" i="4"/>
  <c r="D444" i="4"/>
  <c r="D445" i="4"/>
  <c r="D446" i="4"/>
  <c r="D447" i="4"/>
  <c r="D448" i="4"/>
  <c r="D449" i="4"/>
  <c r="D450" i="4"/>
  <c r="D451" i="4"/>
  <c r="D452" i="4"/>
  <c r="D453" i="4"/>
  <c r="D454" i="4"/>
  <c r="D455" i="4"/>
  <c r="D456" i="4"/>
  <c r="D457" i="4"/>
  <c r="D458" i="4"/>
  <c r="D459" i="4"/>
  <c r="D460" i="4"/>
  <c r="D461" i="4"/>
  <c r="D462" i="4"/>
  <c r="D463" i="4"/>
  <c r="D464" i="4"/>
  <c r="D465" i="4"/>
  <c r="D466" i="4"/>
  <c r="D467" i="4"/>
  <c r="D468" i="4"/>
  <c r="D469" i="4"/>
  <c r="D470" i="4"/>
  <c r="D471" i="4"/>
  <c r="D472" i="4"/>
  <c r="D473" i="4"/>
  <c r="D474" i="4"/>
  <c r="D475" i="4"/>
  <c r="D476" i="4"/>
  <c r="D477" i="4"/>
  <c r="D478" i="4"/>
  <c r="D479" i="4"/>
  <c r="D480" i="4"/>
  <c r="D481" i="4"/>
  <c r="D482" i="4"/>
  <c r="D483" i="4"/>
  <c r="D484" i="4"/>
  <c r="D485" i="4"/>
  <c r="D486" i="4"/>
  <c r="D487" i="4"/>
  <c r="D488" i="4"/>
  <c r="D489" i="4"/>
  <c r="D490" i="4"/>
  <c r="D491" i="4"/>
  <c r="D492" i="4"/>
  <c r="D493" i="4"/>
  <c r="D494" i="4"/>
  <c r="D495" i="4"/>
  <c r="D496" i="4"/>
  <c r="D497" i="4"/>
  <c r="D498" i="4"/>
  <c r="D499" i="4"/>
  <c r="D500" i="4"/>
  <c r="D501" i="4"/>
  <c r="D502" i="4"/>
  <c r="D503" i="4"/>
  <c r="D504" i="4"/>
  <c r="D505" i="4"/>
  <c r="D506" i="4"/>
  <c r="D507" i="4"/>
  <c r="D508" i="4"/>
  <c r="D509" i="4"/>
  <c r="D510" i="4"/>
  <c r="D511" i="4"/>
  <c r="D512" i="4"/>
  <c r="D513" i="4"/>
  <c r="D514" i="4"/>
  <c r="D515" i="4"/>
  <c r="D516" i="4"/>
  <c r="D517" i="4"/>
  <c r="D518" i="4"/>
  <c r="D519" i="4"/>
  <c r="D520" i="4"/>
  <c r="D521" i="4"/>
  <c r="D522" i="4"/>
  <c r="D523" i="4"/>
  <c r="D524" i="4"/>
  <c r="D525" i="4"/>
  <c r="D526" i="4"/>
  <c r="D527" i="4"/>
  <c r="D528" i="4"/>
  <c r="D529" i="4"/>
  <c r="D530" i="4"/>
  <c r="D531" i="4"/>
  <c r="D532" i="4"/>
  <c r="D533" i="4"/>
  <c r="D534" i="4"/>
  <c r="D535" i="4"/>
  <c r="D536" i="4"/>
  <c r="D537" i="4"/>
  <c r="D538" i="4"/>
  <c r="D539" i="4"/>
  <c r="D540" i="4"/>
  <c r="D541" i="4"/>
  <c r="D542" i="4"/>
  <c r="D543" i="4"/>
  <c r="D544" i="4"/>
  <c r="D545" i="4"/>
  <c r="D546" i="4"/>
  <c r="D547" i="4"/>
  <c r="D548" i="4"/>
  <c r="D549" i="4"/>
  <c r="D550" i="4"/>
  <c r="D551" i="4"/>
  <c r="D552" i="4"/>
  <c r="D553" i="4"/>
  <c r="D554" i="4"/>
  <c r="D555" i="4"/>
  <c r="D556" i="4"/>
  <c r="D557" i="4"/>
  <c r="D558" i="4"/>
  <c r="D559" i="4"/>
  <c r="D560" i="4"/>
  <c r="D561" i="4"/>
  <c r="D562" i="4"/>
  <c r="D563" i="4"/>
  <c r="D564" i="4"/>
  <c r="D565" i="4"/>
  <c r="D566" i="4"/>
  <c r="D567" i="4"/>
  <c r="D568" i="4"/>
  <c r="D569" i="4"/>
  <c r="J17" i="10" l="1"/>
  <c r="M17" i="10"/>
  <c r="P17" i="10"/>
  <c r="S17" i="10"/>
  <c r="V17" i="10"/>
  <c r="Y17" i="10"/>
  <c r="AB17" i="10"/>
  <c r="J18" i="10"/>
  <c r="M18" i="10"/>
  <c r="P18" i="10"/>
  <c r="S18" i="10"/>
  <c r="V18" i="10"/>
  <c r="Y18" i="10"/>
  <c r="AB18" i="10"/>
  <c r="J19" i="10"/>
  <c r="M19" i="10"/>
  <c r="P19" i="10"/>
  <c r="S19" i="10"/>
  <c r="V19" i="10"/>
  <c r="Y19" i="10"/>
  <c r="AB19" i="10"/>
  <c r="J20" i="10"/>
  <c r="M20" i="10"/>
  <c r="P20" i="10"/>
  <c r="S20" i="10"/>
  <c r="V20" i="10"/>
  <c r="Y20" i="10"/>
  <c r="AB20" i="10"/>
  <c r="J21" i="10"/>
  <c r="M21" i="10"/>
  <c r="P21" i="10"/>
  <c r="S21" i="10"/>
  <c r="V21" i="10"/>
  <c r="Y21" i="10"/>
  <c r="AB21" i="10"/>
  <c r="J22" i="10"/>
  <c r="M22" i="10"/>
  <c r="P22" i="10"/>
  <c r="S22" i="10"/>
  <c r="V22" i="10"/>
  <c r="Y22" i="10"/>
  <c r="AB22" i="10"/>
  <c r="J23" i="10"/>
  <c r="M23" i="10"/>
  <c r="P23" i="10"/>
  <c r="S23" i="10"/>
  <c r="V23" i="10"/>
  <c r="Y23" i="10"/>
  <c r="AB23" i="10"/>
  <c r="J24" i="10"/>
  <c r="M24" i="10"/>
  <c r="P24" i="10"/>
  <c r="S24" i="10"/>
  <c r="V24" i="10"/>
  <c r="Y24" i="10"/>
  <c r="AB24" i="10"/>
  <c r="C3" i="4" l="1"/>
  <c r="Y20" i="3" l="1"/>
  <c r="B3" i="10" l="1"/>
  <c r="W55" i="10"/>
  <c r="W73" i="10"/>
  <c r="W88" i="10"/>
  <c r="Y23" i="3" l="1"/>
  <c r="AD18" i="11" s="1"/>
  <c r="AE20" i="10" s="1"/>
  <c r="Y24" i="3"/>
  <c r="AD19" i="11" s="1"/>
  <c r="AE21" i="10" s="1"/>
  <c r="AA25" i="3"/>
  <c r="AH20" i="11" s="1"/>
  <c r="AA21" i="3"/>
  <c r="AH16" i="11" s="1"/>
  <c r="AA22" i="3"/>
  <c r="AH17" i="11" s="1"/>
  <c r="AA23" i="3"/>
  <c r="AH18" i="11" s="1"/>
  <c r="AA24" i="3"/>
  <c r="AH19" i="11" s="1"/>
  <c r="AA26" i="3"/>
  <c r="AH21" i="11" s="1"/>
  <c r="AA27" i="3"/>
  <c r="AH22" i="11" s="1"/>
  <c r="AA28" i="3"/>
  <c r="AA20" i="3"/>
  <c r="AH15" i="11" s="1"/>
  <c r="Y25" i="3"/>
  <c r="AD20" i="11" s="1"/>
  <c r="AD15" i="11"/>
  <c r="AA54" i="11"/>
  <c r="AB54" i="11" s="1"/>
  <c r="AE17" i="10" l="1"/>
  <c r="AE22" i="10"/>
  <c r="J38" i="11"/>
  <c r="R38" i="11" s="1"/>
  <c r="AI21" i="10"/>
  <c r="AI17" i="10"/>
  <c r="AI22" i="10"/>
  <c r="AI18" i="10"/>
  <c r="AI19" i="10"/>
  <c r="AI20" i="10"/>
  <c r="AI23" i="10"/>
  <c r="AI24" i="10"/>
  <c r="AF48" i="11"/>
  <c r="Y48" i="11"/>
  <c r="J31" i="11"/>
  <c r="AC54" i="11"/>
  <c r="K42" i="10" l="1"/>
  <c r="AH23" i="11"/>
  <c r="AD54" i="11"/>
  <c r="AE54" i="11" s="1"/>
  <c r="AF54" i="11" s="1"/>
  <c r="AG54" i="11" s="1"/>
  <c r="AH54" i="11"/>
  <c r="AI25" i="10" l="1"/>
  <c r="F4" i="4"/>
  <c r="AA14" i="5" s="1"/>
  <c r="Y92" i="10" l="1"/>
  <c r="AF92" i="10"/>
  <c r="D20" i="8"/>
  <c r="E9" i="1"/>
  <c r="D1051" i="1" l="1"/>
  <c r="D27" i="1"/>
  <c r="D1052" i="4"/>
  <c r="D1053" i="1" l="1"/>
  <c r="D1052" i="1"/>
  <c r="D1050" i="1"/>
  <c r="D1049" i="1"/>
  <c r="D1048" i="1"/>
  <c r="D1047" i="1"/>
  <c r="D1046" i="1"/>
  <c r="D1045" i="1"/>
  <c r="D1044" i="1"/>
  <c r="D1043" i="1"/>
  <c r="D1042" i="1"/>
  <c r="D1041" i="1"/>
  <c r="D1040" i="1"/>
  <c r="D1039" i="1"/>
  <c r="D1038" i="1"/>
  <c r="D1037" i="1"/>
  <c r="D1036" i="1"/>
  <c r="D1035" i="1"/>
  <c r="D1034" i="1"/>
  <c r="D1033" i="1"/>
  <c r="D1032" i="1"/>
  <c r="D1031" i="1"/>
  <c r="D1030" i="1"/>
  <c r="D1029" i="1"/>
  <c r="D1028" i="1"/>
  <c r="D1027" i="1"/>
  <c r="D1026" i="1"/>
  <c r="D1025" i="1"/>
  <c r="D1024" i="1"/>
  <c r="D1023" i="1"/>
  <c r="D1022" i="1"/>
  <c r="D1021" i="1"/>
  <c r="D1020" i="1"/>
  <c r="D1019" i="1"/>
  <c r="D1018" i="1"/>
  <c r="D1017" i="1"/>
  <c r="D1016" i="1"/>
  <c r="D1015" i="1"/>
  <c r="D1014" i="1"/>
  <c r="D1013" i="1"/>
  <c r="D1012" i="1"/>
  <c r="D1011" i="1"/>
  <c r="D1010" i="1"/>
  <c r="D1009" i="1"/>
  <c r="D1008" i="1"/>
  <c r="D1007" i="1"/>
  <c r="D1006" i="1"/>
  <c r="D1053" i="4"/>
  <c r="D1051" i="4"/>
  <c r="D1050" i="4"/>
  <c r="D1049" i="4"/>
  <c r="D1048" i="4"/>
  <c r="D1047" i="4"/>
  <c r="D1046" i="4"/>
  <c r="D1045" i="4"/>
  <c r="D1044" i="4"/>
  <c r="D1043" i="4"/>
  <c r="D1042" i="4"/>
  <c r="D1041" i="4"/>
  <c r="D1040" i="4"/>
  <c r="D1039" i="4"/>
  <c r="D1038" i="4"/>
  <c r="D1037" i="4"/>
  <c r="D1036" i="4"/>
  <c r="D1035" i="4"/>
  <c r="D1034" i="4"/>
  <c r="D1033" i="4"/>
  <c r="D1032" i="4"/>
  <c r="D1031" i="4"/>
  <c r="D1030" i="4"/>
  <c r="D1029" i="4"/>
  <c r="D1028" i="4"/>
  <c r="D1027" i="4"/>
  <c r="D1026" i="4"/>
  <c r="D1025" i="4"/>
  <c r="D1024" i="4"/>
  <c r="D1023" i="4"/>
  <c r="D1022" i="4"/>
  <c r="D1021" i="4"/>
  <c r="D1020" i="4"/>
  <c r="D1019" i="4"/>
  <c r="D1018" i="4"/>
  <c r="D1017" i="4"/>
  <c r="D1016" i="4"/>
  <c r="D1015" i="4"/>
  <c r="D1014" i="4"/>
  <c r="D1013" i="4"/>
  <c r="D1012" i="4"/>
  <c r="D1011" i="4"/>
  <c r="D1010" i="4"/>
  <c r="D1009" i="4"/>
  <c r="D1008" i="4"/>
  <c r="D1007" i="4"/>
  <c r="D1006" i="4"/>
  <c r="C5" i="5" l="1"/>
  <c r="C18" i="5"/>
  <c r="E20" i="5" s="1"/>
  <c r="C31" i="5"/>
  <c r="C34" i="5" s="1"/>
  <c r="C44" i="5"/>
  <c r="E46" i="5" s="1"/>
  <c r="D47" i="5"/>
  <c r="C57" i="5"/>
  <c r="C70" i="5"/>
  <c r="C73" i="5" s="1"/>
  <c r="D19" i="4"/>
  <c r="D1005" i="4"/>
  <c r="D1004" i="4"/>
  <c r="D1003" i="4"/>
  <c r="D1002" i="4"/>
  <c r="D1001" i="4"/>
  <c r="D1000" i="4"/>
  <c r="D999" i="4"/>
  <c r="D998" i="4"/>
  <c r="D997" i="4"/>
  <c r="D996" i="4"/>
  <c r="D995" i="4"/>
  <c r="D994" i="4"/>
  <c r="D993" i="4"/>
  <c r="D992" i="4"/>
  <c r="D991" i="4"/>
  <c r="D990" i="4"/>
  <c r="D989" i="4"/>
  <c r="D988" i="4"/>
  <c r="D987" i="4"/>
  <c r="D986" i="4"/>
  <c r="D985" i="4"/>
  <c r="D984" i="4"/>
  <c r="D983" i="4"/>
  <c r="D982" i="4"/>
  <c r="D981" i="4"/>
  <c r="D980" i="4"/>
  <c r="D979" i="4"/>
  <c r="D978" i="4"/>
  <c r="D977" i="4"/>
  <c r="D976" i="4"/>
  <c r="D975" i="4"/>
  <c r="D974" i="4"/>
  <c r="D973" i="4"/>
  <c r="D972" i="4"/>
  <c r="D971" i="4"/>
  <c r="D970" i="4"/>
  <c r="D969" i="4"/>
  <c r="D968" i="4"/>
  <c r="D967" i="4"/>
  <c r="D966" i="4"/>
  <c r="D965" i="4"/>
  <c r="D964" i="4"/>
  <c r="D963" i="4"/>
  <c r="D962" i="4"/>
  <c r="D961" i="4"/>
  <c r="D960" i="4"/>
  <c r="D959" i="4"/>
  <c r="D958" i="4"/>
  <c r="D957" i="4"/>
  <c r="D956" i="4"/>
  <c r="D955" i="4"/>
  <c r="D954" i="4"/>
  <c r="D953" i="4"/>
  <c r="D952" i="4"/>
  <c r="D951" i="4"/>
  <c r="D950" i="4"/>
  <c r="D949" i="4"/>
  <c r="D948" i="4"/>
  <c r="D947" i="4"/>
  <c r="D946" i="4"/>
  <c r="D945" i="4"/>
  <c r="D944" i="4"/>
  <c r="D943" i="4"/>
  <c r="D942" i="4"/>
  <c r="D941" i="4"/>
  <c r="D940" i="4"/>
  <c r="D939" i="4"/>
  <c r="D938" i="4"/>
  <c r="D937" i="4"/>
  <c r="D936" i="4"/>
  <c r="D935" i="4"/>
  <c r="D934" i="4"/>
  <c r="D933" i="4"/>
  <c r="D932" i="4"/>
  <c r="D931" i="4"/>
  <c r="D930" i="4"/>
  <c r="D929" i="4"/>
  <c r="D928" i="4"/>
  <c r="D927" i="4"/>
  <c r="D926" i="4"/>
  <c r="D925" i="4"/>
  <c r="D924" i="4"/>
  <c r="D923" i="4"/>
  <c r="D922" i="4"/>
  <c r="D921" i="4"/>
  <c r="D920" i="4"/>
  <c r="D919" i="4"/>
  <c r="D918" i="4"/>
  <c r="D917" i="4"/>
  <c r="D916" i="4"/>
  <c r="D915" i="4"/>
  <c r="D914" i="4"/>
  <c r="D913" i="4"/>
  <c r="D912" i="4"/>
  <c r="D911" i="4"/>
  <c r="D910" i="4"/>
  <c r="D909" i="4"/>
  <c r="D908" i="4"/>
  <c r="D907" i="4"/>
  <c r="D906" i="4"/>
  <c r="D905" i="4"/>
  <c r="D904" i="4"/>
  <c r="D903" i="4"/>
  <c r="D902" i="4"/>
  <c r="D901" i="4"/>
  <c r="D900" i="4"/>
  <c r="D899" i="4"/>
  <c r="D898" i="4"/>
  <c r="D897" i="4"/>
  <c r="D896" i="4"/>
  <c r="D895" i="4"/>
  <c r="D894" i="4"/>
  <c r="D893" i="4"/>
  <c r="D892" i="4"/>
  <c r="D891" i="4"/>
  <c r="D890" i="4"/>
  <c r="D889" i="4"/>
  <c r="D888" i="4"/>
  <c r="D887" i="4"/>
  <c r="D886" i="4"/>
  <c r="D885" i="4"/>
  <c r="D884" i="4"/>
  <c r="D883" i="4"/>
  <c r="D882" i="4"/>
  <c r="D881" i="4"/>
  <c r="D880" i="4"/>
  <c r="D879" i="4"/>
  <c r="D878" i="4"/>
  <c r="D877" i="4"/>
  <c r="D876" i="4"/>
  <c r="D875" i="4"/>
  <c r="D874" i="4"/>
  <c r="D873" i="4"/>
  <c r="D872" i="4"/>
  <c r="D871" i="4"/>
  <c r="D870" i="4"/>
  <c r="D869" i="4"/>
  <c r="D868" i="4"/>
  <c r="D867" i="4"/>
  <c r="D866" i="4"/>
  <c r="D865" i="4"/>
  <c r="D864" i="4"/>
  <c r="D863" i="4"/>
  <c r="D862" i="4"/>
  <c r="D861" i="4"/>
  <c r="D860" i="4"/>
  <c r="D859" i="4"/>
  <c r="D858" i="4"/>
  <c r="D857" i="4"/>
  <c r="D856" i="4"/>
  <c r="D855" i="4"/>
  <c r="D854" i="4"/>
  <c r="D853" i="4"/>
  <c r="D852" i="4"/>
  <c r="D851" i="4"/>
  <c r="D850" i="4"/>
  <c r="D849" i="4"/>
  <c r="D848" i="4"/>
  <c r="D847" i="4"/>
  <c r="D846" i="4"/>
  <c r="D845" i="4"/>
  <c r="D844" i="4"/>
  <c r="D843" i="4"/>
  <c r="D842" i="4"/>
  <c r="D841" i="4"/>
  <c r="D840" i="4"/>
  <c r="D839" i="4"/>
  <c r="D838" i="4"/>
  <c r="D837" i="4"/>
  <c r="D836" i="4"/>
  <c r="D835" i="4"/>
  <c r="D834" i="4"/>
  <c r="D833" i="4"/>
  <c r="D832" i="4"/>
  <c r="D831" i="4"/>
  <c r="D830" i="4"/>
  <c r="D829" i="4"/>
  <c r="D828" i="4"/>
  <c r="D827" i="4"/>
  <c r="D826" i="4"/>
  <c r="D825" i="4"/>
  <c r="D824" i="4"/>
  <c r="D823" i="4"/>
  <c r="D822" i="4"/>
  <c r="D821" i="4"/>
  <c r="D820" i="4"/>
  <c r="D819" i="4"/>
  <c r="D818" i="4"/>
  <c r="D817" i="4"/>
  <c r="D816" i="4"/>
  <c r="D815" i="4"/>
  <c r="D814" i="4"/>
  <c r="D813" i="4"/>
  <c r="D812" i="4"/>
  <c r="D811" i="4"/>
  <c r="D810" i="4"/>
  <c r="D809" i="4"/>
  <c r="D808" i="4"/>
  <c r="D807" i="4"/>
  <c r="D806" i="4"/>
  <c r="D805" i="4"/>
  <c r="D804" i="4"/>
  <c r="D803" i="4"/>
  <c r="D802" i="4"/>
  <c r="D801" i="4"/>
  <c r="D800" i="4"/>
  <c r="D799" i="4"/>
  <c r="D798" i="4"/>
  <c r="D797" i="4"/>
  <c r="D796" i="4"/>
  <c r="D795" i="4"/>
  <c r="D794" i="4"/>
  <c r="D793" i="4"/>
  <c r="D792" i="4"/>
  <c r="D791" i="4"/>
  <c r="D790" i="4"/>
  <c r="D789" i="4"/>
  <c r="D788" i="4"/>
  <c r="D787" i="4"/>
  <c r="D786" i="4"/>
  <c r="D785" i="4"/>
  <c r="D784" i="4"/>
  <c r="D783" i="4"/>
  <c r="D782" i="4"/>
  <c r="D781" i="4"/>
  <c r="D780" i="4"/>
  <c r="D779" i="4"/>
  <c r="D778" i="4"/>
  <c r="D777" i="4"/>
  <c r="D776" i="4"/>
  <c r="D775" i="4"/>
  <c r="D774" i="4"/>
  <c r="D773" i="4"/>
  <c r="D772" i="4"/>
  <c r="D771" i="4"/>
  <c r="D770" i="4"/>
  <c r="D769" i="4"/>
  <c r="D768" i="4"/>
  <c r="D767" i="4"/>
  <c r="D766" i="4"/>
  <c r="D765" i="4"/>
  <c r="D764" i="4"/>
  <c r="D763" i="4"/>
  <c r="D762" i="4"/>
  <c r="D761" i="4"/>
  <c r="D760" i="4"/>
  <c r="D759" i="4"/>
  <c r="D758" i="4"/>
  <c r="D757" i="4"/>
  <c r="D756" i="4"/>
  <c r="D755" i="4"/>
  <c r="D754" i="4"/>
  <c r="D753" i="4"/>
  <c r="D752" i="4"/>
  <c r="D751" i="4"/>
  <c r="D750" i="4"/>
  <c r="D749" i="4"/>
  <c r="D748" i="4"/>
  <c r="D747" i="4"/>
  <c r="D746" i="4"/>
  <c r="D745" i="4"/>
  <c r="D744" i="4"/>
  <c r="D743" i="4"/>
  <c r="D742" i="4"/>
  <c r="D741" i="4"/>
  <c r="D740" i="4"/>
  <c r="D739" i="4"/>
  <c r="D738" i="4"/>
  <c r="D737" i="4"/>
  <c r="D736" i="4"/>
  <c r="D735" i="4"/>
  <c r="D734" i="4"/>
  <c r="D733" i="4"/>
  <c r="D732" i="4"/>
  <c r="D731" i="4"/>
  <c r="D730" i="4"/>
  <c r="D729" i="4"/>
  <c r="D728" i="4"/>
  <c r="D727" i="4"/>
  <c r="D726" i="4"/>
  <c r="D725" i="4"/>
  <c r="D724" i="4"/>
  <c r="D723" i="4"/>
  <c r="D722" i="4"/>
  <c r="D721" i="4"/>
  <c r="D720" i="4"/>
  <c r="D719" i="4"/>
  <c r="D718" i="4"/>
  <c r="D717" i="4"/>
  <c r="D716" i="4"/>
  <c r="D715" i="4"/>
  <c r="D714" i="4"/>
  <c r="D713" i="4"/>
  <c r="D712" i="4"/>
  <c r="D711" i="4"/>
  <c r="D710" i="4"/>
  <c r="D709" i="4"/>
  <c r="D708" i="4"/>
  <c r="D707" i="4"/>
  <c r="D706" i="4"/>
  <c r="D705" i="4"/>
  <c r="D704" i="4"/>
  <c r="D703" i="4"/>
  <c r="D702" i="4"/>
  <c r="D701" i="4"/>
  <c r="D700" i="4"/>
  <c r="D699" i="4"/>
  <c r="D698" i="4"/>
  <c r="D697" i="4"/>
  <c r="D696" i="4"/>
  <c r="D695" i="4"/>
  <c r="D694" i="4"/>
  <c r="D693" i="4"/>
  <c r="D692" i="4"/>
  <c r="D691" i="4"/>
  <c r="D690" i="4"/>
  <c r="D689" i="4"/>
  <c r="D688" i="4"/>
  <c r="D687" i="4"/>
  <c r="D686" i="4"/>
  <c r="D685" i="4"/>
  <c r="D684" i="4"/>
  <c r="D683" i="4"/>
  <c r="D682" i="4"/>
  <c r="D681" i="4"/>
  <c r="D680" i="4"/>
  <c r="D679" i="4"/>
  <c r="D678" i="4"/>
  <c r="D677" i="4"/>
  <c r="D676" i="4"/>
  <c r="D675" i="4"/>
  <c r="D674" i="4"/>
  <c r="D673" i="4"/>
  <c r="D672" i="4"/>
  <c r="D671" i="4"/>
  <c r="D670" i="4"/>
  <c r="D669" i="4"/>
  <c r="D668" i="4"/>
  <c r="D667" i="4"/>
  <c r="D666" i="4"/>
  <c r="D665" i="4"/>
  <c r="D664" i="4"/>
  <c r="D663" i="4"/>
  <c r="D662" i="4"/>
  <c r="D661" i="4"/>
  <c r="D660" i="4"/>
  <c r="D659" i="4"/>
  <c r="D658" i="4"/>
  <c r="D657" i="4"/>
  <c r="D656" i="4"/>
  <c r="D655" i="4"/>
  <c r="D654" i="4"/>
  <c r="D653" i="4"/>
  <c r="D652" i="4"/>
  <c r="D651" i="4"/>
  <c r="D650" i="4"/>
  <c r="D649" i="4"/>
  <c r="D648" i="4"/>
  <c r="D647" i="4"/>
  <c r="D646" i="4"/>
  <c r="D645" i="4"/>
  <c r="D644" i="4"/>
  <c r="D643" i="4"/>
  <c r="D642" i="4"/>
  <c r="D641" i="4"/>
  <c r="D640" i="4"/>
  <c r="D639" i="4"/>
  <c r="D638" i="4"/>
  <c r="D637" i="4"/>
  <c r="D636" i="4"/>
  <c r="D635" i="4"/>
  <c r="D634" i="4"/>
  <c r="D633" i="4"/>
  <c r="D632" i="4"/>
  <c r="D631" i="4"/>
  <c r="D630" i="4"/>
  <c r="D629" i="4"/>
  <c r="D628" i="4"/>
  <c r="D627" i="4"/>
  <c r="D626" i="4"/>
  <c r="D625" i="4"/>
  <c r="D624" i="4"/>
  <c r="D623" i="4"/>
  <c r="D622" i="4"/>
  <c r="D621" i="4"/>
  <c r="D620" i="4"/>
  <c r="D619" i="4"/>
  <c r="D618" i="4"/>
  <c r="D617" i="4"/>
  <c r="D616" i="4"/>
  <c r="D615" i="4"/>
  <c r="D614" i="4"/>
  <c r="D613" i="4"/>
  <c r="D612" i="4"/>
  <c r="D611" i="4"/>
  <c r="D610" i="4"/>
  <c r="D609" i="4"/>
  <c r="D608" i="4"/>
  <c r="D607" i="4"/>
  <c r="D606" i="4"/>
  <c r="D605" i="4"/>
  <c r="D604" i="4"/>
  <c r="D603" i="4"/>
  <c r="D602" i="4"/>
  <c r="D601" i="4"/>
  <c r="D600" i="4"/>
  <c r="D599" i="4"/>
  <c r="D598" i="4"/>
  <c r="D597" i="4"/>
  <c r="D596" i="4"/>
  <c r="D595" i="4"/>
  <c r="D594" i="4"/>
  <c r="D593" i="4"/>
  <c r="D592" i="4"/>
  <c r="D591" i="4"/>
  <c r="D590" i="4"/>
  <c r="D589" i="4"/>
  <c r="D588" i="4"/>
  <c r="D587" i="4"/>
  <c r="D586" i="4"/>
  <c r="D585" i="4"/>
  <c r="D584" i="4"/>
  <c r="D583" i="4"/>
  <c r="D582" i="4"/>
  <c r="D581" i="4"/>
  <c r="D580" i="4"/>
  <c r="D579" i="4"/>
  <c r="D578" i="4"/>
  <c r="D577" i="4"/>
  <c r="D576" i="4"/>
  <c r="D575" i="4"/>
  <c r="D574" i="4"/>
  <c r="D573" i="4"/>
  <c r="D572" i="4"/>
  <c r="D571" i="4"/>
  <c r="D570" i="4"/>
  <c r="D53" i="5" l="1"/>
  <c r="F59" i="5"/>
  <c r="R64" i="5"/>
  <c r="D7" i="5"/>
  <c r="D49" i="5"/>
  <c r="D52" i="5"/>
  <c r="D51" i="5"/>
  <c r="E27" i="5"/>
  <c r="C51" i="5"/>
  <c r="D27" i="5"/>
  <c r="F54" i="5"/>
  <c r="F48" i="5"/>
  <c r="E23" i="5"/>
  <c r="C26" i="5"/>
  <c r="F23" i="5"/>
  <c r="C61" i="5"/>
  <c r="F27" i="5"/>
  <c r="F22" i="5"/>
  <c r="D23" i="5"/>
  <c r="F15" i="5"/>
  <c r="D40" i="5"/>
  <c r="F9" i="5"/>
  <c r="E79" i="5"/>
  <c r="C52" i="5"/>
  <c r="C46" i="5"/>
  <c r="F67" i="5"/>
  <c r="E65" i="5"/>
  <c r="D62" i="5"/>
  <c r="C20" i="5"/>
  <c r="E77" i="5"/>
  <c r="C41" i="5"/>
  <c r="D65" i="5"/>
  <c r="F60" i="5"/>
  <c r="C65" i="5"/>
  <c r="E60" i="5"/>
  <c r="E37" i="5"/>
  <c r="E62" i="5"/>
  <c r="C59" i="5"/>
  <c r="F50" i="5"/>
  <c r="D46" i="5"/>
  <c r="D37" i="5"/>
  <c r="D26" i="5"/>
  <c r="C25" i="5"/>
  <c r="F11" i="5"/>
  <c r="C67" i="5"/>
  <c r="E64" i="5"/>
  <c r="F28" i="5"/>
  <c r="F24" i="5"/>
  <c r="F21" i="5"/>
  <c r="D76" i="5"/>
  <c r="E73" i="5"/>
  <c r="F66" i="5"/>
  <c r="F63" i="5"/>
  <c r="D64" i="5"/>
  <c r="D60" i="5"/>
  <c r="F53" i="5"/>
  <c r="F49" i="5"/>
  <c r="F47" i="5"/>
  <c r="E41" i="5"/>
  <c r="F38" i="5"/>
  <c r="D79" i="5"/>
  <c r="C76" i="5"/>
  <c r="D72" i="5"/>
  <c r="E66" i="5"/>
  <c r="C63" i="5"/>
  <c r="C64" i="5"/>
  <c r="E59" i="5"/>
  <c r="E53" i="5"/>
  <c r="E49" i="5"/>
  <c r="E47" i="5"/>
  <c r="D41" i="5"/>
  <c r="E38" i="5"/>
  <c r="D77" i="5"/>
  <c r="F78" i="5"/>
  <c r="F73" i="5"/>
  <c r="F80" i="5"/>
  <c r="F77" i="5"/>
  <c r="C72" i="5"/>
  <c r="D66" i="5"/>
  <c r="F62" i="5"/>
  <c r="F61" i="5"/>
  <c r="D59" i="5"/>
  <c r="F76" i="5"/>
  <c r="C74" i="5"/>
  <c r="E39" i="5"/>
  <c r="D38" i="5"/>
  <c r="F37" i="5"/>
  <c r="C35" i="5"/>
  <c r="C40" i="5"/>
  <c r="C37" i="5"/>
  <c r="F34" i="5"/>
  <c r="D80" i="5"/>
  <c r="E78" i="5"/>
  <c r="F75" i="5"/>
  <c r="C77" i="5"/>
  <c r="D73" i="5"/>
  <c r="C80" i="5"/>
  <c r="D78" i="5"/>
  <c r="E75" i="5"/>
  <c r="F74" i="5"/>
  <c r="F72" i="5"/>
  <c r="E67" i="5"/>
  <c r="C66" i="5"/>
  <c r="E63" i="5"/>
  <c r="C62" i="5"/>
  <c r="E61" i="5"/>
  <c r="C60" i="5"/>
  <c r="F79" i="5"/>
  <c r="C78" i="5"/>
  <c r="D75" i="5"/>
  <c r="D74" i="5"/>
  <c r="E72" i="5"/>
  <c r="D67" i="5"/>
  <c r="F65" i="5"/>
  <c r="D63" i="5"/>
  <c r="F64" i="5"/>
  <c r="D61" i="5"/>
  <c r="F41" i="5"/>
  <c r="F39" i="5"/>
  <c r="D36" i="5"/>
  <c r="D34" i="5"/>
  <c r="C14" i="5"/>
  <c r="C10" i="5"/>
  <c r="C8" i="5"/>
  <c r="C13" i="5"/>
  <c r="C12" i="5"/>
  <c r="C7" i="5"/>
  <c r="F33" i="5"/>
  <c r="E21" i="5"/>
  <c r="E15" i="5"/>
  <c r="E11" i="5"/>
  <c r="E9" i="5"/>
  <c r="E80" i="5"/>
  <c r="C79" i="5"/>
  <c r="E76" i="5"/>
  <c r="C75" i="5"/>
  <c r="E74" i="5"/>
  <c r="F40" i="5"/>
  <c r="D39" i="5"/>
  <c r="F36" i="5"/>
  <c r="F35" i="5"/>
  <c r="E33" i="5"/>
  <c r="D21" i="5"/>
  <c r="E14" i="5"/>
  <c r="E10" i="5"/>
  <c r="E8" i="5"/>
  <c r="E40" i="5"/>
  <c r="C39" i="5"/>
  <c r="E36" i="5"/>
  <c r="D35" i="5"/>
  <c r="D33" i="5"/>
  <c r="D25" i="5"/>
  <c r="D20" i="5"/>
  <c r="D14" i="5"/>
  <c r="D10" i="5"/>
  <c r="D8" i="5"/>
  <c r="E54" i="5"/>
  <c r="C53" i="5"/>
  <c r="E50" i="5"/>
  <c r="C49" i="5"/>
  <c r="E48" i="5"/>
  <c r="C47" i="5"/>
  <c r="C38" i="5"/>
  <c r="E34" i="5"/>
  <c r="C33" i="5"/>
  <c r="E28" i="5"/>
  <c r="C27" i="5"/>
  <c r="E24" i="5"/>
  <c r="C23" i="5"/>
  <c r="E22" i="5"/>
  <c r="C21" i="5"/>
  <c r="D15" i="5"/>
  <c r="F13" i="5"/>
  <c r="D11" i="5"/>
  <c r="F12" i="5"/>
  <c r="D9" i="5"/>
  <c r="F7" i="5"/>
  <c r="D28" i="5"/>
  <c r="F26" i="5"/>
  <c r="D24" i="5"/>
  <c r="F25" i="5"/>
  <c r="D22" i="5"/>
  <c r="F20" i="5"/>
  <c r="C15" i="5"/>
  <c r="E13" i="5"/>
  <c r="C11" i="5"/>
  <c r="E12" i="5"/>
  <c r="C9" i="5"/>
  <c r="E7" i="5"/>
  <c r="D54" i="5"/>
  <c r="F52" i="5"/>
  <c r="D50" i="5"/>
  <c r="F51" i="5"/>
  <c r="D48" i="5"/>
  <c r="F46" i="5"/>
  <c r="C54" i="5"/>
  <c r="E52" i="5"/>
  <c r="C50" i="5"/>
  <c r="E51" i="5"/>
  <c r="C48" i="5"/>
  <c r="C36" i="5"/>
  <c r="E35" i="5"/>
  <c r="C28" i="5"/>
  <c r="E26" i="5"/>
  <c r="C24" i="5"/>
  <c r="E25" i="5"/>
  <c r="C22" i="5"/>
  <c r="F14" i="5"/>
  <c r="D13" i="5"/>
  <c r="F10" i="5"/>
  <c r="D12" i="5"/>
  <c r="F8" i="5"/>
  <c r="C68" i="5" l="1"/>
  <c r="D81" i="5"/>
  <c r="C81" i="5"/>
  <c r="F42" i="5"/>
  <c r="D68" i="5"/>
  <c r="F81" i="5"/>
  <c r="D42" i="5"/>
  <c r="E81" i="5"/>
  <c r="F68" i="5"/>
  <c r="E68" i="5"/>
  <c r="D55" i="5"/>
  <c r="D29" i="5"/>
  <c r="C16" i="5"/>
  <c r="C42" i="5"/>
  <c r="D16" i="5"/>
  <c r="E29" i="5"/>
  <c r="C55" i="5"/>
  <c r="E55" i="5"/>
  <c r="C29" i="5"/>
  <c r="F55" i="5"/>
  <c r="E16" i="5"/>
  <c r="F29" i="5"/>
  <c r="F16" i="5"/>
  <c r="E42" i="5"/>
  <c r="Y43" i="5" l="1"/>
  <c r="D18" i="8"/>
  <c r="D1004" i="8"/>
  <c r="D1003" i="8"/>
  <c r="D1002" i="8"/>
  <c r="D1001" i="8"/>
  <c r="D1000" i="8"/>
  <c r="D999" i="8"/>
  <c r="D998" i="8"/>
  <c r="D997" i="8"/>
  <c r="D996" i="8"/>
  <c r="D995" i="8"/>
  <c r="D994" i="8"/>
  <c r="D993" i="8"/>
  <c r="D992" i="8"/>
  <c r="D991" i="8"/>
  <c r="D990" i="8"/>
  <c r="D989" i="8"/>
  <c r="D988" i="8"/>
  <c r="D987" i="8"/>
  <c r="D986" i="8"/>
  <c r="D985" i="8"/>
  <c r="D984" i="8"/>
  <c r="D983" i="8"/>
  <c r="D982" i="8"/>
  <c r="D981" i="8"/>
  <c r="D980" i="8"/>
  <c r="D979" i="8"/>
  <c r="D978" i="8"/>
  <c r="D977" i="8"/>
  <c r="D976" i="8"/>
  <c r="D975" i="8"/>
  <c r="D974" i="8"/>
  <c r="D973" i="8"/>
  <c r="D972" i="8"/>
  <c r="D971" i="8"/>
  <c r="D970" i="8"/>
  <c r="D969" i="8"/>
  <c r="D968" i="8"/>
  <c r="D967" i="8"/>
  <c r="D966" i="8"/>
  <c r="D965" i="8"/>
  <c r="D964" i="8"/>
  <c r="D963" i="8"/>
  <c r="D962" i="8"/>
  <c r="D961" i="8"/>
  <c r="D960" i="8"/>
  <c r="D959" i="8"/>
  <c r="D958" i="8"/>
  <c r="D957" i="8"/>
  <c r="D956" i="8"/>
  <c r="D955" i="8"/>
  <c r="D954" i="8"/>
  <c r="D953" i="8"/>
  <c r="D952" i="8"/>
  <c r="D951" i="8"/>
  <c r="D950" i="8"/>
  <c r="D949" i="8"/>
  <c r="D948" i="8"/>
  <c r="D947" i="8"/>
  <c r="D946" i="8"/>
  <c r="D945" i="8"/>
  <c r="D944" i="8"/>
  <c r="D943" i="8"/>
  <c r="D942" i="8"/>
  <c r="D941" i="8"/>
  <c r="D940" i="8"/>
  <c r="D939" i="8"/>
  <c r="D938" i="8"/>
  <c r="D937" i="8"/>
  <c r="D936" i="8"/>
  <c r="D935" i="8"/>
  <c r="D934" i="8"/>
  <c r="D933" i="8"/>
  <c r="D932" i="8"/>
  <c r="D931" i="8"/>
  <c r="D930" i="8"/>
  <c r="D929" i="8"/>
  <c r="D928" i="8"/>
  <c r="D927" i="8"/>
  <c r="D926" i="8"/>
  <c r="D925" i="8"/>
  <c r="D924" i="8"/>
  <c r="D923" i="8"/>
  <c r="D922" i="8"/>
  <c r="D921" i="8"/>
  <c r="D920" i="8"/>
  <c r="D919" i="8"/>
  <c r="D918" i="8"/>
  <c r="D917" i="8"/>
  <c r="D916" i="8"/>
  <c r="D915" i="8"/>
  <c r="D914" i="8"/>
  <c r="D913" i="8"/>
  <c r="D912" i="8"/>
  <c r="D911" i="8"/>
  <c r="D910" i="8"/>
  <c r="D909" i="8"/>
  <c r="D908" i="8"/>
  <c r="D907" i="8"/>
  <c r="D906" i="8"/>
  <c r="D905" i="8"/>
  <c r="D904" i="8"/>
  <c r="D903" i="8"/>
  <c r="D902" i="8"/>
  <c r="D901" i="8"/>
  <c r="D900" i="8"/>
  <c r="D899" i="8"/>
  <c r="D898" i="8"/>
  <c r="D897" i="8"/>
  <c r="D896" i="8"/>
  <c r="D895" i="8"/>
  <c r="D894" i="8"/>
  <c r="D893" i="8"/>
  <c r="D892" i="8"/>
  <c r="D891" i="8"/>
  <c r="D890" i="8"/>
  <c r="D889" i="8"/>
  <c r="D888" i="8"/>
  <c r="D887" i="8"/>
  <c r="D886" i="8"/>
  <c r="D885" i="8"/>
  <c r="D884" i="8"/>
  <c r="D883" i="8"/>
  <c r="D882" i="8"/>
  <c r="D881" i="8"/>
  <c r="D880" i="8"/>
  <c r="D879" i="8"/>
  <c r="D878" i="8"/>
  <c r="D877" i="8"/>
  <c r="D876" i="8"/>
  <c r="D875" i="8"/>
  <c r="D874" i="8"/>
  <c r="D873" i="8"/>
  <c r="D872" i="8"/>
  <c r="D871" i="8"/>
  <c r="D870" i="8"/>
  <c r="D869" i="8"/>
  <c r="D868" i="8"/>
  <c r="D867" i="8"/>
  <c r="D866" i="8"/>
  <c r="D865" i="8"/>
  <c r="D864" i="8"/>
  <c r="D863" i="8"/>
  <c r="D862" i="8"/>
  <c r="D861" i="8"/>
  <c r="D860" i="8"/>
  <c r="D859" i="8"/>
  <c r="D858" i="8"/>
  <c r="D857" i="8"/>
  <c r="D856" i="8"/>
  <c r="D855" i="8"/>
  <c r="D854" i="8"/>
  <c r="D853" i="8"/>
  <c r="D852" i="8"/>
  <c r="D851" i="8"/>
  <c r="D850" i="8"/>
  <c r="D849" i="8"/>
  <c r="D848" i="8"/>
  <c r="D847" i="8"/>
  <c r="D846" i="8"/>
  <c r="D845" i="8"/>
  <c r="D844" i="8"/>
  <c r="D843" i="8"/>
  <c r="D842" i="8"/>
  <c r="D841" i="8"/>
  <c r="D840" i="8"/>
  <c r="D839" i="8"/>
  <c r="D838" i="8"/>
  <c r="D837" i="8"/>
  <c r="D836" i="8"/>
  <c r="D835" i="8"/>
  <c r="D834" i="8"/>
  <c r="D833" i="8"/>
  <c r="D832" i="8"/>
  <c r="D831" i="8"/>
  <c r="D830" i="8"/>
  <c r="D829" i="8"/>
  <c r="D828" i="8"/>
  <c r="D827" i="8"/>
  <c r="D826" i="8"/>
  <c r="D825" i="8"/>
  <c r="D824" i="8"/>
  <c r="D823" i="8"/>
  <c r="D822" i="8"/>
  <c r="D821" i="8"/>
  <c r="D820" i="8"/>
  <c r="D819" i="8"/>
  <c r="D818" i="8"/>
  <c r="D817" i="8"/>
  <c r="D816" i="8"/>
  <c r="D815" i="8"/>
  <c r="D814" i="8"/>
  <c r="D813" i="8"/>
  <c r="D812" i="8"/>
  <c r="D811" i="8"/>
  <c r="D810" i="8"/>
  <c r="D809" i="8"/>
  <c r="D808" i="8"/>
  <c r="D807" i="8"/>
  <c r="D806" i="8"/>
  <c r="D805" i="8"/>
  <c r="D804" i="8"/>
  <c r="D803" i="8"/>
  <c r="D802" i="8"/>
  <c r="D801" i="8"/>
  <c r="D800" i="8"/>
  <c r="D799" i="8"/>
  <c r="D798" i="8"/>
  <c r="D797" i="8"/>
  <c r="D796" i="8"/>
  <c r="D795" i="8"/>
  <c r="D794" i="8"/>
  <c r="D793" i="8"/>
  <c r="D792" i="8"/>
  <c r="D791" i="8"/>
  <c r="D790" i="8"/>
  <c r="D789" i="8"/>
  <c r="D788" i="8"/>
  <c r="D787" i="8"/>
  <c r="D786" i="8"/>
  <c r="D785" i="8"/>
  <c r="D784" i="8"/>
  <c r="D783" i="8"/>
  <c r="D782" i="8"/>
  <c r="D781" i="8"/>
  <c r="D780" i="8"/>
  <c r="D779" i="8"/>
  <c r="D778" i="8"/>
  <c r="D777" i="8"/>
  <c r="D776" i="8"/>
  <c r="D775" i="8"/>
  <c r="D774" i="8"/>
  <c r="D773" i="8"/>
  <c r="D772" i="8"/>
  <c r="D771" i="8"/>
  <c r="D770" i="8"/>
  <c r="D769" i="8"/>
  <c r="D768" i="8"/>
  <c r="D767" i="8"/>
  <c r="D766" i="8"/>
  <c r="D765" i="8"/>
  <c r="D764" i="8"/>
  <c r="D763" i="8"/>
  <c r="D762" i="8"/>
  <c r="D761" i="8"/>
  <c r="D760" i="8"/>
  <c r="D759" i="8"/>
  <c r="D758" i="8"/>
  <c r="D757" i="8"/>
  <c r="D756" i="8"/>
  <c r="D755" i="8"/>
  <c r="D754" i="8"/>
  <c r="D753" i="8"/>
  <c r="D752" i="8"/>
  <c r="D751" i="8"/>
  <c r="D750" i="8"/>
  <c r="D749" i="8"/>
  <c r="D748" i="8"/>
  <c r="D747" i="8"/>
  <c r="D746" i="8"/>
  <c r="D745" i="8"/>
  <c r="D744" i="8"/>
  <c r="D743" i="8"/>
  <c r="D742" i="8"/>
  <c r="D741" i="8"/>
  <c r="D740" i="8"/>
  <c r="D739" i="8"/>
  <c r="D738" i="8"/>
  <c r="D737" i="8"/>
  <c r="D736" i="8"/>
  <c r="D735" i="8"/>
  <c r="D734" i="8"/>
  <c r="D733" i="8"/>
  <c r="D732" i="8"/>
  <c r="D731" i="8"/>
  <c r="D730" i="8"/>
  <c r="D729" i="8"/>
  <c r="D728" i="8"/>
  <c r="D727" i="8"/>
  <c r="D726" i="8"/>
  <c r="D725" i="8"/>
  <c r="D724" i="8"/>
  <c r="D723" i="8"/>
  <c r="D722" i="8"/>
  <c r="D721" i="8"/>
  <c r="D720" i="8"/>
  <c r="D719" i="8"/>
  <c r="D718" i="8"/>
  <c r="D717" i="8"/>
  <c r="D716" i="8"/>
  <c r="D715" i="8"/>
  <c r="D714" i="8"/>
  <c r="D713" i="8"/>
  <c r="D712" i="8"/>
  <c r="D711" i="8"/>
  <c r="D710" i="8"/>
  <c r="D709" i="8"/>
  <c r="D708" i="8"/>
  <c r="D707" i="8"/>
  <c r="D706" i="8"/>
  <c r="D705" i="8"/>
  <c r="D704" i="8"/>
  <c r="D703" i="8"/>
  <c r="D702" i="8"/>
  <c r="D701" i="8"/>
  <c r="D700" i="8"/>
  <c r="D699" i="8"/>
  <c r="D698" i="8"/>
  <c r="D697" i="8"/>
  <c r="D696" i="8"/>
  <c r="D695" i="8"/>
  <c r="D694" i="8"/>
  <c r="D693" i="8"/>
  <c r="D692" i="8"/>
  <c r="D691" i="8"/>
  <c r="D690" i="8"/>
  <c r="D689" i="8"/>
  <c r="D688" i="8"/>
  <c r="D687" i="8"/>
  <c r="D686" i="8"/>
  <c r="D685" i="8"/>
  <c r="D684" i="8"/>
  <c r="D683" i="8"/>
  <c r="D682" i="8"/>
  <c r="D681" i="8"/>
  <c r="D680" i="8"/>
  <c r="D679" i="8"/>
  <c r="D678" i="8"/>
  <c r="D677" i="8"/>
  <c r="D676" i="8"/>
  <c r="D675" i="8"/>
  <c r="D674" i="8"/>
  <c r="D673" i="8"/>
  <c r="D672" i="8"/>
  <c r="D671" i="8"/>
  <c r="D670" i="8"/>
  <c r="D669" i="8"/>
  <c r="D668" i="8"/>
  <c r="D667" i="8"/>
  <c r="D666" i="8"/>
  <c r="D665" i="8"/>
  <c r="D664" i="8"/>
  <c r="D663" i="8"/>
  <c r="D662" i="8"/>
  <c r="D661" i="8"/>
  <c r="D660" i="8"/>
  <c r="D659" i="8"/>
  <c r="D658" i="8"/>
  <c r="D657" i="8"/>
  <c r="D656" i="8"/>
  <c r="D655" i="8"/>
  <c r="D654" i="8"/>
  <c r="D653" i="8"/>
  <c r="D652" i="8"/>
  <c r="D651" i="8"/>
  <c r="D650" i="8"/>
  <c r="D649" i="8"/>
  <c r="D648" i="8"/>
  <c r="D647" i="8"/>
  <c r="D646" i="8"/>
  <c r="D645" i="8"/>
  <c r="D644" i="8"/>
  <c r="D643" i="8"/>
  <c r="D642" i="8"/>
  <c r="D641" i="8"/>
  <c r="D640" i="8"/>
  <c r="D639" i="8"/>
  <c r="D638" i="8"/>
  <c r="D637" i="8"/>
  <c r="D636" i="8"/>
  <c r="D635" i="8"/>
  <c r="D634" i="8"/>
  <c r="D633" i="8"/>
  <c r="D632" i="8"/>
  <c r="D631" i="8"/>
  <c r="D630" i="8"/>
  <c r="D629" i="8"/>
  <c r="D628" i="8"/>
  <c r="D627" i="8"/>
  <c r="D626" i="8"/>
  <c r="D625" i="8"/>
  <c r="D624" i="8"/>
  <c r="D623" i="8"/>
  <c r="D622" i="8"/>
  <c r="D621" i="8"/>
  <c r="D620" i="8"/>
  <c r="D619" i="8"/>
  <c r="D618" i="8"/>
  <c r="D617" i="8"/>
  <c r="D616" i="8"/>
  <c r="D615" i="8"/>
  <c r="D614" i="8"/>
  <c r="D613" i="8"/>
  <c r="D612" i="8"/>
  <c r="D611" i="8"/>
  <c r="D610" i="8"/>
  <c r="D609" i="8"/>
  <c r="D608" i="8"/>
  <c r="D607" i="8"/>
  <c r="D606" i="8"/>
  <c r="D605" i="8"/>
  <c r="D604" i="8"/>
  <c r="D603" i="8"/>
  <c r="D602" i="8"/>
  <c r="D601" i="8"/>
  <c r="D600" i="8"/>
  <c r="D599" i="8"/>
  <c r="D598" i="8"/>
  <c r="D597" i="8"/>
  <c r="D596" i="8"/>
  <c r="D595" i="8"/>
  <c r="D594" i="8"/>
  <c r="D593" i="8"/>
  <c r="D592" i="8"/>
  <c r="D591" i="8"/>
  <c r="D590" i="8"/>
  <c r="D589" i="8"/>
  <c r="D588" i="8"/>
  <c r="D587" i="8"/>
  <c r="D586" i="8"/>
  <c r="D585" i="8"/>
  <c r="D584" i="8"/>
  <c r="D583" i="8"/>
  <c r="D582" i="8"/>
  <c r="D581" i="8"/>
  <c r="D580" i="8"/>
  <c r="D579" i="8"/>
  <c r="D578" i="8"/>
  <c r="D577" i="8"/>
  <c r="D576" i="8"/>
  <c r="D575" i="8"/>
  <c r="D574" i="8"/>
  <c r="D573" i="8"/>
  <c r="D572" i="8"/>
  <c r="D571" i="8"/>
  <c r="D570" i="8"/>
  <c r="D569" i="8"/>
  <c r="D568" i="8"/>
  <c r="D567" i="8"/>
  <c r="D566" i="8"/>
  <c r="D565" i="8"/>
  <c r="D564" i="8"/>
  <c r="D563" i="8"/>
  <c r="D562" i="8"/>
  <c r="D561" i="8"/>
  <c r="D560" i="8"/>
  <c r="D559" i="8"/>
  <c r="D558" i="8"/>
  <c r="D557" i="8"/>
  <c r="D556" i="8"/>
  <c r="D555" i="8"/>
  <c r="D554" i="8"/>
  <c r="D553" i="8"/>
  <c r="D552" i="8"/>
  <c r="D551" i="8"/>
  <c r="D550" i="8"/>
  <c r="D549" i="8"/>
  <c r="D548" i="8"/>
  <c r="D547" i="8"/>
  <c r="D546" i="8"/>
  <c r="D545" i="8"/>
  <c r="D544" i="8"/>
  <c r="D543" i="8"/>
  <c r="D542" i="8"/>
  <c r="D541" i="8"/>
  <c r="D540" i="8"/>
  <c r="D539" i="8"/>
  <c r="D538" i="8"/>
  <c r="D537" i="8"/>
  <c r="D536" i="8"/>
  <c r="D535" i="8"/>
  <c r="D534" i="8"/>
  <c r="D533" i="8"/>
  <c r="D532" i="8"/>
  <c r="D531" i="8"/>
  <c r="D530" i="8"/>
  <c r="D529" i="8"/>
  <c r="D528" i="8"/>
  <c r="D527" i="8"/>
  <c r="D526" i="8"/>
  <c r="D525" i="8"/>
  <c r="D524" i="8"/>
  <c r="D523" i="8"/>
  <c r="D522" i="8"/>
  <c r="D521" i="8"/>
  <c r="D520" i="8"/>
  <c r="D519" i="8"/>
  <c r="D518" i="8"/>
  <c r="D517" i="8"/>
  <c r="D516" i="8"/>
  <c r="D515" i="8"/>
  <c r="D514" i="8"/>
  <c r="D513" i="8"/>
  <c r="D512" i="8"/>
  <c r="D511" i="8"/>
  <c r="D510" i="8"/>
  <c r="D509" i="8"/>
  <c r="D508" i="8"/>
  <c r="D507" i="8"/>
  <c r="D506" i="8"/>
  <c r="D505" i="8"/>
  <c r="D504" i="8"/>
  <c r="D503" i="8"/>
  <c r="D502" i="8"/>
  <c r="D501" i="8"/>
  <c r="D500" i="8"/>
  <c r="D499" i="8"/>
  <c r="D498" i="8"/>
  <c r="D497" i="8"/>
  <c r="D496" i="8"/>
  <c r="D495" i="8"/>
  <c r="D494" i="8"/>
  <c r="D493" i="8"/>
  <c r="D492" i="8"/>
  <c r="D491" i="8"/>
  <c r="D490" i="8"/>
  <c r="D489" i="8"/>
  <c r="D488" i="8"/>
  <c r="D487" i="8"/>
  <c r="D486" i="8"/>
  <c r="D485" i="8"/>
  <c r="D484" i="8"/>
  <c r="D483" i="8"/>
  <c r="D482" i="8"/>
  <c r="D481" i="8"/>
  <c r="D480" i="8"/>
  <c r="D479" i="8"/>
  <c r="D478" i="8"/>
  <c r="D477" i="8"/>
  <c r="D476" i="8"/>
  <c r="D475" i="8"/>
  <c r="D474" i="8"/>
  <c r="D473" i="8"/>
  <c r="D472" i="8"/>
  <c r="D471" i="8"/>
  <c r="D470" i="8"/>
  <c r="D469" i="8"/>
  <c r="D468" i="8"/>
  <c r="D467" i="8"/>
  <c r="D466" i="8"/>
  <c r="D465" i="8"/>
  <c r="D464" i="8"/>
  <c r="D463" i="8"/>
  <c r="D462" i="8"/>
  <c r="D461" i="8"/>
  <c r="D460" i="8"/>
  <c r="D459" i="8"/>
  <c r="D458" i="8"/>
  <c r="D457" i="8"/>
  <c r="D456" i="8"/>
  <c r="D455" i="8"/>
  <c r="D454" i="8"/>
  <c r="D453" i="8"/>
  <c r="D452" i="8"/>
  <c r="D451" i="8"/>
  <c r="D450" i="8"/>
  <c r="D449" i="8"/>
  <c r="D448" i="8"/>
  <c r="D447" i="8"/>
  <c r="D446" i="8"/>
  <c r="D445" i="8"/>
  <c r="D444" i="8"/>
  <c r="D443" i="8"/>
  <c r="D442" i="8"/>
  <c r="D441" i="8"/>
  <c r="D440" i="8"/>
  <c r="D439" i="8"/>
  <c r="D438" i="8"/>
  <c r="D437" i="8"/>
  <c r="D436" i="8"/>
  <c r="D435" i="8"/>
  <c r="D434" i="8"/>
  <c r="D433" i="8"/>
  <c r="D432" i="8"/>
  <c r="D431" i="8"/>
  <c r="D430" i="8"/>
  <c r="D429" i="8"/>
  <c r="D428" i="8"/>
  <c r="D427" i="8"/>
  <c r="D426" i="8"/>
  <c r="D425" i="8"/>
  <c r="D424" i="8"/>
  <c r="D423" i="8"/>
  <c r="D422" i="8"/>
  <c r="D421" i="8"/>
  <c r="D420" i="8"/>
  <c r="D419" i="8"/>
  <c r="D418" i="8"/>
  <c r="D417" i="8"/>
  <c r="D416" i="8"/>
  <c r="D415" i="8"/>
  <c r="D414" i="8"/>
  <c r="D413" i="8"/>
  <c r="D412" i="8"/>
  <c r="D411" i="8"/>
  <c r="D410" i="8"/>
  <c r="D409" i="8"/>
  <c r="D408" i="8"/>
  <c r="D407" i="8"/>
  <c r="D406" i="8"/>
  <c r="D405" i="8"/>
  <c r="D404" i="8"/>
  <c r="D403" i="8"/>
  <c r="D402" i="8"/>
  <c r="D401" i="8"/>
  <c r="D400" i="8"/>
  <c r="D399" i="8"/>
  <c r="D398" i="8"/>
  <c r="D397" i="8"/>
  <c r="D396" i="8"/>
  <c r="D395" i="8"/>
  <c r="D394" i="8"/>
  <c r="D393" i="8"/>
  <c r="D392" i="8"/>
  <c r="D391" i="8"/>
  <c r="D390" i="8"/>
  <c r="D389" i="8"/>
  <c r="D388" i="8"/>
  <c r="D387" i="8"/>
  <c r="D386" i="8"/>
  <c r="D385" i="8"/>
  <c r="D384" i="8"/>
  <c r="D383" i="8"/>
  <c r="D382" i="8"/>
  <c r="D381" i="8"/>
  <c r="D380" i="8"/>
  <c r="D379" i="8"/>
  <c r="D378" i="8"/>
  <c r="D377" i="8"/>
  <c r="D376" i="8"/>
  <c r="D375" i="8"/>
  <c r="D374" i="8"/>
  <c r="D373" i="8"/>
  <c r="D372" i="8"/>
  <c r="D371" i="8"/>
  <c r="D370" i="8"/>
  <c r="D369" i="8"/>
  <c r="D368" i="8"/>
  <c r="D367" i="8"/>
  <c r="D366" i="8"/>
  <c r="D365" i="8"/>
  <c r="D364" i="8"/>
  <c r="D363" i="8"/>
  <c r="D362" i="8"/>
  <c r="D361" i="8"/>
  <c r="D360" i="8"/>
  <c r="D359" i="8"/>
  <c r="D358" i="8"/>
  <c r="D357" i="8"/>
  <c r="D356" i="8"/>
  <c r="D355" i="8"/>
  <c r="D354" i="8"/>
  <c r="D353" i="8"/>
  <c r="D352" i="8"/>
  <c r="D351" i="8"/>
  <c r="D350" i="8"/>
  <c r="D349" i="8"/>
  <c r="D348" i="8"/>
  <c r="D347" i="8"/>
  <c r="D346" i="8"/>
  <c r="D345" i="8"/>
  <c r="D344" i="8"/>
  <c r="D343" i="8"/>
  <c r="D342" i="8"/>
  <c r="D341" i="8"/>
  <c r="D340" i="8"/>
  <c r="D339" i="8"/>
  <c r="D338" i="8"/>
  <c r="D337" i="8"/>
  <c r="D336" i="8"/>
  <c r="D335" i="8"/>
  <c r="D334" i="8"/>
  <c r="D333" i="8"/>
  <c r="D332" i="8"/>
  <c r="D331" i="8"/>
  <c r="D330" i="8"/>
  <c r="D329" i="8"/>
  <c r="D328" i="8"/>
  <c r="D327" i="8"/>
  <c r="D326" i="8"/>
  <c r="D325" i="8"/>
  <c r="D324" i="8"/>
  <c r="D323" i="8"/>
  <c r="D322" i="8"/>
  <c r="D321" i="8"/>
  <c r="D320" i="8"/>
  <c r="D319" i="8"/>
  <c r="D318" i="8"/>
  <c r="D317" i="8"/>
  <c r="D316" i="8"/>
  <c r="D315" i="8"/>
  <c r="D314" i="8"/>
  <c r="D313" i="8"/>
  <c r="D312" i="8"/>
  <c r="D311" i="8"/>
  <c r="D310" i="8"/>
  <c r="D309" i="8"/>
  <c r="D308" i="8"/>
  <c r="D307" i="8"/>
  <c r="D306" i="8"/>
  <c r="D305" i="8"/>
  <c r="D304" i="8"/>
  <c r="D303" i="8"/>
  <c r="D302" i="8"/>
  <c r="D301" i="8"/>
  <c r="D300" i="8"/>
  <c r="D299" i="8"/>
  <c r="D298" i="8"/>
  <c r="D297" i="8"/>
  <c r="D296" i="8"/>
  <c r="D295" i="8"/>
  <c r="D294" i="8"/>
  <c r="D293" i="8"/>
  <c r="D292" i="8"/>
  <c r="D291" i="8"/>
  <c r="D290" i="8"/>
  <c r="D289" i="8"/>
  <c r="D288" i="8"/>
  <c r="D287" i="8"/>
  <c r="D286" i="8"/>
  <c r="D285" i="8"/>
  <c r="D284" i="8"/>
  <c r="D283" i="8"/>
  <c r="D282" i="8"/>
  <c r="D281" i="8"/>
  <c r="D280" i="8"/>
  <c r="D279" i="8"/>
  <c r="D278" i="8"/>
  <c r="D277" i="8"/>
  <c r="D276" i="8"/>
  <c r="D275" i="8"/>
  <c r="D274" i="8"/>
  <c r="D273" i="8"/>
  <c r="D272" i="8"/>
  <c r="D271" i="8"/>
  <c r="D270" i="8"/>
  <c r="D269" i="8"/>
  <c r="D268" i="8"/>
  <c r="D267" i="8"/>
  <c r="D266" i="8"/>
  <c r="D265" i="8"/>
  <c r="D264" i="8"/>
  <c r="D263" i="8"/>
  <c r="D262" i="8"/>
  <c r="D261" i="8"/>
  <c r="D260" i="8"/>
  <c r="D259" i="8"/>
  <c r="D258" i="8"/>
  <c r="D257" i="8"/>
  <c r="D256" i="8"/>
  <c r="D255" i="8"/>
  <c r="D254" i="8"/>
  <c r="D253" i="8"/>
  <c r="D252" i="8"/>
  <c r="D251" i="8"/>
  <c r="D250" i="8"/>
  <c r="D249" i="8"/>
  <c r="D248" i="8"/>
  <c r="D247" i="8"/>
  <c r="D246" i="8"/>
  <c r="D245" i="8"/>
  <c r="D244" i="8"/>
  <c r="D243" i="8"/>
  <c r="D242" i="8"/>
  <c r="D241" i="8"/>
  <c r="D240" i="8"/>
  <c r="D239" i="8"/>
  <c r="D238" i="8"/>
  <c r="D237" i="8"/>
  <c r="D236" i="8"/>
  <c r="D235" i="8"/>
  <c r="D234" i="8"/>
  <c r="D233" i="8"/>
  <c r="D232" i="8"/>
  <c r="D231" i="8"/>
  <c r="D230" i="8"/>
  <c r="D229" i="8"/>
  <c r="D228" i="8"/>
  <c r="D227" i="8"/>
  <c r="D226" i="8"/>
  <c r="D225" i="8"/>
  <c r="D224" i="8"/>
  <c r="D223" i="8"/>
  <c r="D222" i="8"/>
  <c r="D221" i="8"/>
  <c r="D220" i="8"/>
  <c r="D219" i="8"/>
  <c r="D218" i="8"/>
  <c r="D217" i="8"/>
  <c r="D216" i="8"/>
  <c r="D215" i="8"/>
  <c r="D214" i="8"/>
  <c r="D213" i="8"/>
  <c r="D212" i="8"/>
  <c r="D211" i="8"/>
  <c r="D210" i="8"/>
  <c r="D209" i="8"/>
  <c r="D208" i="8"/>
  <c r="D207" i="8"/>
  <c r="D206" i="8"/>
  <c r="D205" i="8"/>
  <c r="D204" i="8"/>
  <c r="D203" i="8"/>
  <c r="D202" i="8"/>
  <c r="D201" i="8"/>
  <c r="D200" i="8"/>
  <c r="D199" i="8"/>
  <c r="D198" i="8"/>
  <c r="D197" i="8"/>
  <c r="D196" i="8"/>
  <c r="D195" i="8"/>
  <c r="D194" i="8"/>
  <c r="D193" i="8"/>
  <c r="D192" i="8"/>
  <c r="D191" i="8"/>
  <c r="D190" i="8"/>
  <c r="D189" i="8"/>
  <c r="D188" i="8"/>
  <c r="D187" i="8"/>
  <c r="D186" i="8"/>
  <c r="D185" i="8"/>
  <c r="D184" i="8"/>
  <c r="D183" i="8"/>
  <c r="D182" i="8"/>
  <c r="D181" i="8"/>
  <c r="D180" i="8"/>
  <c r="D179" i="8"/>
  <c r="D178" i="8"/>
  <c r="D177" i="8"/>
  <c r="D176" i="8"/>
  <c r="D175" i="8"/>
  <c r="D174" i="8"/>
  <c r="D173" i="8"/>
  <c r="D172" i="8"/>
  <c r="D171" i="8"/>
  <c r="D170" i="8"/>
  <c r="D169" i="8"/>
  <c r="D168" i="8"/>
  <c r="D167" i="8"/>
  <c r="D166" i="8"/>
  <c r="D165" i="8"/>
  <c r="D164" i="8"/>
  <c r="D163" i="8"/>
  <c r="D162" i="8"/>
  <c r="D161" i="8"/>
  <c r="D160" i="8"/>
  <c r="D159" i="8"/>
  <c r="D158" i="8"/>
  <c r="D157" i="8"/>
  <c r="D156" i="8"/>
  <c r="D155" i="8"/>
  <c r="D154" i="8"/>
  <c r="D153" i="8"/>
  <c r="D152" i="8"/>
  <c r="D151" i="8"/>
  <c r="D150" i="8"/>
  <c r="D149" i="8"/>
  <c r="D148" i="8"/>
  <c r="D147" i="8"/>
  <c r="D146" i="8"/>
  <c r="D145" i="8"/>
  <c r="D144" i="8"/>
  <c r="D143" i="8"/>
  <c r="D142" i="8"/>
  <c r="D141" i="8"/>
  <c r="D140" i="8"/>
  <c r="D139" i="8"/>
  <c r="D138" i="8"/>
  <c r="D137" i="8"/>
  <c r="D136" i="8"/>
  <c r="D135" i="8"/>
  <c r="D134" i="8"/>
  <c r="D133" i="8"/>
  <c r="D132" i="8"/>
  <c r="D131" i="8"/>
  <c r="D130" i="8"/>
  <c r="D129" i="8"/>
  <c r="D128" i="8"/>
  <c r="D127" i="8"/>
  <c r="D126" i="8"/>
  <c r="D125" i="8"/>
  <c r="D124" i="8"/>
  <c r="D123" i="8"/>
  <c r="D122" i="8"/>
  <c r="D121" i="8"/>
  <c r="D120" i="8"/>
  <c r="D119" i="8"/>
  <c r="D118" i="8"/>
  <c r="D117" i="8"/>
  <c r="D116" i="8"/>
  <c r="D115" i="8"/>
  <c r="D114" i="8"/>
  <c r="D113" i="8"/>
  <c r="D112" i="8"/>
  <c r="D111" i="8"/>
  <c r="D110" i="8"/>
  <c r="D109" i="8"/>
  <c r="D108" i="8"/>
  <c r="D107" i="8"/>
  <c r="D106" i="8"/>
  <c r="D105" i="8"/>
  <c r="D104" i="8"/>
  <c r="D103" i="8"/>
  <c r="D102" i="8"/>
  <c r="D101" i="8"/>
  <c r="D100" i="8"/>
  <c r="D99" i="8"/>
  <c r="D98" i="8"/>
  <c r="D97" i="8"/>
  <c r="D96" i="8"/>
  <c r="D95" i="8"/>
  <c r="D94" i="8"/>
  <c r="D93" i="8"/>
  <c r="D92" i="8"/>
  <c r="D91" i="8"/>
  <c r="D90" i="8"/>
  <c r="D89" i="8"/>
  <c r="D88" i="8"/>
  <c r="D87" i="8"/>
  <c r="D86" i="8"/>
  <c r="D85" i="8"/>
  <c r="D84" i="8"/>
  <c r="D83" i="8"/>
  <c r="D82" i="8"/>
  <c r="D81" i="8"/>
  <c r="D80" i="8"/>
  <c r="D79" i="8"/>
  <c r="D78" i="8"/>
  <c r="D77" i="8"/>
  <c r="D76" i="8"/>
  <c r="D75" i="8"/>
  <c r="D74" i="8"/>
  <c r="D73" i="8"/>
  <c r="D72" i="8"/>
  <c r="D71" i="8"/>
  <c r="D70" i="8"/>
  <c r="D69" i="8"/>
  <c r="D68" i="8"/>
  <c r="D67" i="8"/>
  <c r="D66" i="8"/>
  <c r="D65" i="8"/>
  <c r="D64" i="8"/>
  <c r="D63" i="8"/>
  <c r="D62" i="8"/>
  <c r="D61" i="8"/>
  <c r="D60" i="8"/>
  <c r="D59" i="8"/>
  <c r="D58" i="8"/>
  <c r="D57" i="8"/>
  <c r="D56" i="8"/>
  <c r="D55" i="8"/>
  <c r="D54" i="8"/>
  <c r="D53" i="8"/>
  <c r="D52" i="8"/>
  <c r="D51" i="8"/>
  <c r="D50" i="8"/>
  <c r="D49" i="8"/>
  <c r="D48" i="8"/>
  <c r="D47" i="8"/>
  <c r="D46" i="8"/>
  <c r="D45" i="8"/>
  <c r="D44" i="8"/>
  <c r="D43" i="8"/>
  <c r="D42" i="8"/>
  <c r="D41" i="8"/>
  <c r="D40" i="8"/>
  <c r="D39" i="8"/>
  <c r="D38" i="8"/>
  <c r="D37" i="8"/>
  <c r="D36" i="8"/>
  <c r="D35" i="8"/>
  <c r="D34" i="8"/>
  <c r="D33" i="8"/>
  <c r="D32" i="8"/>
  <c r="D31" i="8"/>
  <c r="D30" i="8"/>
  <c r="D29" i="8"/>
  <c r="D28" i="8"/>
  <c r="D27" i="8"/>
  <c r="D26" i="8"/>
  <c r="D25" i="8"/>
  <c r="D24" i="8"/>
  <c r="D23" i="8"/>
  <c r="D22" i="8"/>
  <c r="D21" i="8"/>
  <c r="D19" i="8"/>
  <c r="E13" i="8"/>
  <c r="E12" i="8"/>
  <c r="E11" i="8"/>
  <c r="E10" i="8"/>
  <c r="E9" i="8"/>
  <c r="E8" i="8"/>
  <c r="E7" i="8"/>
  <c r="N80" i="5"/>
  <c r="M79" i="5"/>
  <c r="P78" i="5"/>
  <c r="H78" i="5"/>
  <c r="K76" i="5"/>
  <c r="G76" i="5"/>
  <c r="J75" i="5"/>
  <c r="R77" i="5"/>
  <c r="P74" i="5"/>
  <c r="K73" i="5"/>
  <c r="N72" i="5"/>
  <c r="J72" i="5"/>
  <c r="O63" i="5"/>
  <c r="N62" i="5"/>
  <c r="I64" i="5"/>
  <c r="H61" i="5"/>
  <c r="R54" i="5"/>
  <c r="P54" i="5"/>
  <c r="I53" i="5"/>
  <c r="H53" i="5"/>
  <c r="G53" i="5"/>
  <c r="L52" i="5"/>
  <c r="K52" i="5"/>
  <c r="J52" i="5"/>
  <c r="O50" i="5"/>
  <c r="N50" i="5"/>
  <c r="M50" i="5"/>
  <c r="R49" i="5"/>
  <c r="P49" i="5"/>
  <c r="I51" i="5"/>
  <c r="H51" i="5"/>
  <c r="G51" i="5"/>
  <c r="L48" i="5"/>
  <c r="K48" i="5"/>
  <c r="J48" i="5"/>
  <c r="O47" i="5"/>
  <c r="N47" i="5"/>
  <c r="M47" i="5"/>
  <c r="R46" i="5"/>
  <c r="P46" i="5"/>
  <c r="M54" i="5"/>
  <c r="K40" i="5"/>
  <c r="K37" i="5"/>
  <c r="O36" i="5"/>
  <c r="O35" i="5"/>
  <c r="L35" i="5"/>
  <c r="M34" i="5"/>
  <c r="J34" i="5"/>
  <c r="H34" i="5"/>
  <c r="J33" i="5"/>
  <c r="G33" i="5"/>
  <c r="I41" i="5"/>
  <c r="AA28" i="5"/>
  <c r="AB28" i="5" s="1"/>
  <c r="Z28" i="5"/>
  <c r="AA27" i="5"/>
  <c r="AI33" i="10" s="1"/>
  <c r="AE33" i="10"/>
  <c r="AA26" i="5"/>
  <c r="AI32" i="10" s="1"/>
  <c r="Y26" i="5"/>
  <c r="AE32" i="10" s="1"/>
  <c r="AA24" i="5"/>
  <c r="AI30" i="10" s="1"/>
  <c r="Y24" i="5"/>
  <c r="AE30" i="10" s="1"/>
  <c r="K64" i="10" s="1"/>
  <c r="K24" i="5"/>
  <c r="AA23" i="5"/>
  <c r="AI29" i="10" s="1"/>
  <c r="Y23" i="5"/>
  <c r="AE29" i="10" s="1"/>
  <c r="K63" i="10" s="1"/>
  <c r="AA25" i="5"/>
  <c r="AI31" i="10" s="1"/>
  <c r="Y25" i="5"/>
  <c r="AE31" i="10" s="1"/>
  <c r="K67" i="10" s="1"/>
  <c r="S67" i="10" s="1"/>
  <c r="AA22" i="5"/>
  <c r="AI28" i="10" s="1"/>
  <c r="Y22" i="5"/>
  <c r="AE28" i="10" s="1"/>
  <c r="K62" i="10" s="1"/>
  <c r="AA21" i="5"/>
  <c r="AI27" i="10" s="1"/>
  <c r="Y21" i="5"/>
  <c r="L21" i="5"/>
  <c r="AA20" i="5"/>
  <c r="AI26" i="10" s="1"/>
  <c r="Y20" i="5"/>
  <c r="AE26" i="10" s="1"/>
  <c r="R2" i="5"/>
  <c r="Y3" i="5"/>
  <c r="W3" i="10" s="1"/>
  <c r="R3" i="5"/>
  <c r="F3" i="10" s="1"/>
  <c r="E14" i="4"/>
  <c r="E13" i="4"/>
  <c r="E12" i="4"/>
  <c r="E11" i="4"/>
  <c r="R40" i="5" s="1"/>
  <c r="E10" i="4"/>
  <c r="E9" i="4"/>
  <c r="R12" i="5" s="1"/>
  <c r="E8" i="4"/>
  <c r="C70" i="3"/>
  <c r="C57" i="3"/>
  <c r="C44" i="3"/>
  <c r="C31" i="3"/>
  <c r="AB28" i="3"/>
  <c r="Z28" i="3"/>
  <c r="Y27" i="3"/>
  <c r="AD22" i="11" s="1"/>
  <c r="AE24" i="10" s="1"/>
  <c r="Y26" i="3"/>
  <c r="AD21" i="11" s="1"/>
  <c r="AE23" i="10" s="1"/>
  <c r="Y22" i="3"/>
  <c r="AD17" i="11" s="1"/>
  <c r="AE19" i="10" s="1"/>
  <c r="Y21" i="3"/>
  <c r="AD16" i="11" s="1"/>
  <c r="AL16" i="11" s="1"/>
  <c r="C18" i="3"/>
  <c r="C25" i="3" s="1"/>
  <c r="C5" i="3"/>
  <c r="R12" i="3" s="1"/>
  <c r="R3" i="3"/>
  <c r="E2" i="11" s="1"/>
  <c r="D1005" i="1"/>
  <c r="D1004" i="1"/>
  <c r="D1003" i="1"/>
  <c r="D1002" i="1"/>
  <c r="D1001" i="1"/>
  <c r="D1000" i="1"/>
  <c r="D999" i="1"/>
  <c r="D998" i="1"/>
  <c r="D997" i="1"/>
  <c r="D996" i="1"/>
  <c r="D995" i="1"/>
  <c r="D994" i="1"/>
  <c r="D993" i="1"/>
  <c r="D992" i="1"/>
  <c r="D991" i="1"/>
  <c r="D990" i="1"/>
  <c r="D989" i="1"/>
  <c r="D988" i="1"/>
  <c r="D987" i="1"/>
  <c r="D986" i="1"/>
  <c r="D985" i="1"/>
  <c r="D984" i="1"/>
  <c r="D983" i="1"/>
  <c r="D982" i="1"/>
  <c r="D981" i="1"/>
  <c r="D980" i="1"/>
  <c r="D979" i="1"/>
  <c r="D978" i="1"/>
  <c r="D977" i="1"/>
  <c r="D976" i="1"/>
  <c r="D975" i="1"/>
  <c r="D974" i="1"/>
  <c r="D973" i="1"/>
  <c r="D972" i="1"/>
  <c r="D971" i="1"/>
  <c r="D970" i="1"/>
  <c r="D969" i="1"/>
  <c r="D968" i="1"/>
  <c r="D967" i="1"/>
  <c r="D966" i="1"/>
  <c r="D965" i="1"/>
  <c r="D964" i="1"/>
  <c r="D963" i="1"/>
  <c r="D962" i="1"/>
  <c r="D961" i="1"/>
  <c r="D960" i="1"/>
  <c r="D959" i="1"/>
  <c r="D958" i="1"/>
  <c r="D957" i="1"/>
  <c r="D956" i="1"/>
  <c r="D955" i="1"/>
  <c r="D954" i="1"/>
  <c r="D953" i="1"/>
  <c r="D952" i="1"/>
  <c r="D951" i="1"/>
  <c r="D950" i="1"/>
  <c r="D949" i="1"/>
  <c r="D948" i="1"/>
  <c r="D947" i="1"/>
  <c r="D946" i="1"/>
  <c r="D945" i="1"/>
  <c r="D944" i="1"/>
  <c r="D943" i="1"/>
  <c r="D942" i="1"/>
  <c r="D941" i="1"/>
  <c r="D940" i="1"/>
  <c r="D939" i="1"/>
  <c r="D938" i="1"/>
  <c r="D937" i="1"/>
  <c r="D936" i="1"/>
  <c r="D935" i="1"/>
  <c r="D934" i="1"/>
  <c r="D933" i="1"/>
  <c r="D932" i="1"/>
  <c r="D931" i="1"/>
  <c r="D930" i="1"/>
  <c r="D929" i="1"/>
  <c r="D928" i="1"/>
  <c r="D927" i="1"/>
  <c r="D926" i="1"/>
  <c r="D925" i="1"/>
  <c r="D924" i="1"/>
  <c r="D923" i="1"/>
  <c r="D922" i="1"/>
  <c r="D921" i="1"/>
  <c r="D920" i="1"/>
  <c r="D919" i="1"/>
  <c r="D918" i="1"/>
  <c r="D917" i="1"/>
  <c r="D916" i="1"/>
  <c r="D915" i="1"/>
  <c r="D914" i="1"/>
  <c r="D913" i="1"/>
  <c r="D912" i="1"/>
  <c r="D911" i="1"/>
  <c r="D910" i="1"/>
  <c r="D909" i="1"/>
  <c r="D908" i="1"/>
  <c r="D907" i="1"/>
  <c r="D906" i="1"/>
  <c r="D905" i="1"/>
  <c r="D904" i="1"/>
  <c r="D903" i="1"/>
  <c r="D902" i="1"/>
  <c r="D901" i="1"/>
  <c r="D900" i="1"/>
  <c r="D899" i="1"/>
  <c r="D898" i="1"/>
  <c r="D897" i="1"/>
  <c r="D896" i="1"/>
  <c r="D895" i="1"/>
  <c r="D894" i="1"/>
  <c r="D893" i="1"/>
  <c r="D892" i="1"/>
  <c r="D891" i="1"/>
  <c r="D890" i="1"/>
  <c r="D889" i="1"/>
  <c r="D888" i="1"/>
  <c r="D887" i="1"/>
  <c r="D886" i="1"/>
  <c r="D885" i="1"/>
  <c r="D884" i="1"/>
  <c r="D883" i="1"/>
  <c r="D882" i="1"/>
  <c r="D881" i="1"/>
  <c r="D880" i="1"/>
  <c r="D879" i="1"/>
  <c r="D878" i="1"/>
  <c r="D877" i="1"/>
  <c r="D876" i="1"/>
  <c r="D875" i="1"/>
  <c r="D874" i="1"/>
  <c r="D873" i="1"/>
  <c r="D872" i="1"/>
  <c r="D871" i="1"/>
  <c r="D870" i="1"/>
  <c r="D869" i="1"/>
  <c r="D868" i="1"/>
  <c r="D867" i="1"/>
  <c r="D866" i="1"/>
  <c r="D865" i="1"/>
  <c r="D864" i="1"/>
  <c r="D863" i="1"/>
  <c r="D862" i="1"/>
  <c r="D861" i="1"/>
  <c r="D860" i="1"/>
  <c r="D859" i="1"/>
  <c r="D858" i="1"/>
  <c r="D857" i="1"/>
  <c r="D856" i="1"/>
  <c r="D855" i="1"/>
  <c r="D854" i="1"/>
  <c r="D853" i="1"/>
  <c r="D852" i="1"/>
  <c r="D851" i="1"/>
  <c r="D850" i="1"/>
  <c r="D849" i="1"/>
  <c r="D848" i="1"/>
  <c r="D847" i="1"/>
  <c r="D846" i="1"/>
  <c r="D845" i="1"/>
  <c r="D844" i="1"/>
  <c r="D843" i="1"/>
  <c r="D842" i="1"/>
  <c r="D841" i="1"/>
  <c r="D840" i="1"/>
  <c r="D839" i="1"/>
  <c r="D838" i="1"/>
  <c r="D837" i="1"/>
  <c r="D836" i="1"/>
  <c r="D835" i="1"/>
  <c r="D834" i="1"/>
  <c r="D833" i="1"/>
  <c r="D832" i="1"/>
  <c r="D831" i="1"/>
  <c r="D830" i="1"/>
  <c r="D829" i="1"/>
  <c r="D828" i="1"/>
  <c r="D827" i="1"/>
  <c r="D826" i="1"/>
  <c r="D825" i="1"/>
  <c r="D824" i="1"/>
  <c r="D823" i="1"/>
  <c r="D822" i="1"/>
  <c r="D821" i="1"/>
  <c r="D820" i="1"/>
  <c r="D819" i="1"/>
  <c r="D818" i="1"/>
  <c r="D817" i="1"/>
  <c r="D816" i="1"/>
  <c r="D815" i="1"/>
  <c r="D814" i="1"/>
  <c r="D813" i="1"/>
  <c r="D812" i="1"/>
  <c r="D811" i="1"/>
  <c r="D810" i="1"/>
  <c r="D809" i="1"/>
  <c r="D808" i="1"/>
  <c r="D807" i="1"/>
  <c r="D806" i="1"/>
  <c r="D805" i="1"/>
  <c r="D804" i="1"/>
  <c r="D803" i="1"/>
  <c r="D802" i="1"/>
  <c r="D801" i="1"/>
  <c r="D800" i="1"/>
  <c r="D799" i="1"/>
  <c r="D798" i="1"/>
  <c r="D797" i="1"/>
  <c r="D796" i="1"/>
  <c r="D795" i="1"/>
  <c r="D794" i="1"/>
  <c r="D793" i="1"/>
  <c r="D792" i="1"/>
  <c r="D791" i="1"/>
  <c r="D790" i="1"/>
  <c r="D789" i="1"/>
  <c r="D788" i="1"/>
  <c r="D787" i="1"/>
  <c r="D786" i="1"/>
  <c r="D785" i="1"/>
  <c r="D784" i="1"/>
  <c r="D783" i="1"/>
  <c r="D782" i="1"/>
  <c r="D781" i="1"/>
  <c r="D780" i="1"/>
  <c r="D779" i="1"/>
  <c r="D778" i="1"/>
  <c r="D777" i="1"/>
  <c r="D776" i="1"/>
  <c r="D775" i="1"/>
  <c r="D774" i="1"/>
  <c r="D773" i="1"/>
  <c r="D772" i="1"/>
  <c r="D771" i="1"/>
  <c r="D770" i="1"/>
  <c r="D769" i="1"/>
  <c r="D768" i="1"/>
  <c r="D767" i="1"/>
  <c r="D766" i="1"/>
  <c r="D765" i="1"/>
  <c r="D764" i="1"/>
  <c r="D763" i="1"/>
  <c r="D762" i="1"/>
  <c r="D761" i="1"/>
  <c r="D760" i="1"/>
  <c r="D759" i="1"/>
  <c r="D758" i="1"/>
  <c r="D757" i="1"/>
  <c r="D756" i="1"/>
  <c r="D755" i="1"/>
  <c r="D754" i="1"/>
  <c r="D753" i="1"/>
  <c r="D752" i="1"/>
  <c r="D751" i="1"/>
  <c r="D750" i="1"/>
  <c r="D749" i="1"/>
  <c r="D748" i="1"/>
  <c r="D747" i="1"/>
  <c r="D746" i="1"/>
  <c r="D745" i="1"/>
  <c r="D744" i="1"/>
  <c r="D743" i="1"/>
  <c r="D742" i="1"/>
  <c r="D741" i="1"/>
  <c r="D740" i="1"/>
  <c r="D739" i="1"/>
  <c r="D738" i="1"/>
  <c r="D737" i="1"/>
  <c r="D736" i="1"/>
  <c r="D735" i="1"/>
  <c r="D734" i="1"/>
  <c r="D733" i="1"/>
  <c r="D732" i="1"/>
  <c r="D731" i="1"/>
  <c r="D730" i="1"/>
  <c r="D729" i="1"/>
  <c r="D728" i="1"/>
  <c r="D727" i="1"/>
  <c r="D726" i="1"/>
  <c r="D725" i="1"/>
  <c r="D724" i="1"/>
  <c r="D723" i="1"/>
  <c r="D722" i="1"/>
  <c r="D721" i="1"/>
  <c r="D720" i="1"/>
  <c r="D719" i="1"/>
  <c r="D718" i="1"/>
  <c r="D717" i="1"/>
  <c r="D716" i="1"/>
  <c r="D715" i="1"/>
  <c r="D714" i="1"/>
  <c r="D713" i="1"/>
  <c r="D712" i="1"/>
  <c r="D711" i="1"/>
  <c r="D710" i="1"/>
  <c r="D709" i="1"/>
  <c r="D708" i="1"/>
  <c r="D707" i="1"/>
  <c r="D706" i="1"/>
  <c r="D705" i="1"/>
  <c r="D704" i="1"/>
  <c r="D703" i="1"/>
  <c r="D702" i="1"/>
  <c r="D701" i="1"/>
  <c r="D700" i="1"/>
  <c r="D699" i="1"/>
  <c r="D698" i="1"/>
  <c r="D697" i="1"/>
  <c r="D696" i="1"/>
  <c r="D695" i="1"/>
  <c r="D694" i="1"/>
  <c r="D693" i="1"/>
  <c r="D692" i="1"/>
  <c r="D691" i="1"/>
  <c r="D690" i="1"/>
  <c r="D689" i="1"/>
  <c r="D688" i="1"/>
  <c r="D687" i="1"/>
  <c r="D686" i="1"/>
  <c r="D685" i="1"/>
  <c r="D684" i="1"/>
  <c r="D683" i="1"/>
  <c r="D682" i="1"/>
  <c r="D681" i="1"/>
  <c r="D680" i="1"/>
  <c r="D679" i="1"/>
  <c r="D678" i="1"/>
  <c r="D677" i="1"/>
  <c r="D676" i="1"/>
  <c r="D675" i="1"/>
  <c r="D674" i="1"/>
  <c r="D673" i="1"/>
  <c r="D672" i="1"/>
  <c r="D671" i="1"/>
  <c r="D670" i="1"/>
  <c r="D669" i="1"/>
  <c r="D668" i="1"/>
  <c r="D667" i="1"/>
  <c r="D666" i="1"/>
  <c r="D665" i="1"/>
  <c r="D664" i="1"/>
  <c r="D663" i="1"/>
  <c r="D662" i="1"/>
  <c r="D661" i="1"/>
  <c r="D660" i="1"/>
  <c r="D659" i="1"/>
  <c r="D658" i="1"/>
  <c r="D657" i="1"/>
  <c r="D656" i="1"/>
  <c r="D655" i="1"/>
  <c r="D654" i="1"/>
  <c r="D653" i="1"/>
  <c r="D652" i="1"/>
  <c r="D651" i="1"/>
  <c r="D650" i="1"/>
  <c r="D649" i="1"/>
  <c r="D648" i="1"/>
  <c r="D647" i="1"/>
  <c r="D646" i="1"/>
  <c r="D645" i="1"/>
  <c r="D644" i="1"/>
  <c r="D643" i="1"/>
  <c r="D642" i="1"/>
  <c r="D641" i="1"/>
  <c r="D640" i="1"/>
  <c r="D639" i="1"/>
  <c r="D638" i="1"/>
  <c r="D637" i="1"/>
  <c r="D636" i="1"/>
  <c r="D635" i="1"/>
  <c r="D634" i="1"/>
  <c r="D633" i="1"/>
  <c r="D632" i="1"/>
  <c r="D631" i="1"/>
  <c r="D630" i="1"/>
  <c r="D629" i="1"/>
  <c r="D628" i="1"/>
  <c r="D627" i="1"/>
  <c r="D626" i="1"/>
  <c r="D625" i="1"/>
  <c r="D624" i="1"/>
  <c r="D623" i="1"/>
  <c r="D622" i="1"/>
  <c r="D621" i="1"/>
  <c r="D620" i="1"/>
  <c r="D619" i="1"/>
  <c r="D618" i="1"/>
  <c r="D617" i="1"/>
  <c r="D616" i="1"/>
  <c r="D615" i="1"/>
  <c r="D614" i="1"/>
  <c r="D613" i="1"/>
  <c r="D612" i="1"/>
  <c r="D611" i="1"/>
  <c r="D610" i="1"/>
  <c r="D609" i="1"/>
  <c r="D608" i="1"/>
  <c r="D607" i="1"/>
  <c r="D606" i="1"/>
  <c r="D605" i="1"/>
  <c r="D604" i="1"/>
  <c r="D603" i="1"/>
  <c r="D602" i="1"/>
  <c r="D601" i="1"/>
  <c r="D600" i="1"/>
  <c r="D599" i="1"/>
  <c r="D598" i="1"/>
  <c r="D597" i="1"/>
  <c r="D596" i="1"/>
  <c r="D595" i="1"/>
  <c r="D594" i="1"/>
  <c r="D593" i="1"/>
  <c r="D592" i="1"/>
  <c r="D591" i="1"/>
  <c r="D590" i="1"/>
  <c r="D589" i="1"/>
  <c r="D588" i="1"/>
  <c r="D587" i="1"/>
  <c r="D586" i="1"/>
  <c r="D585" i="1"/>
  <c r="D584" i="1"/>
  <c r="D583" i="1"/>
  <c r="D582" i="1"/>
  <c r="D581" i="1"/>
  <c r="D580" i="1"/>
  <c r="D579" i="1"/>
  <c r="D578" i="1"/>
  <c r="D577" i="1"/>
  <c r="D576" i="1"/>
  <c r="D575" i="1"/>
  <c r="D574" i="1"/>
  <c r="D573" i="1"/>
  <c r="D572" i="1"/>
  <c r="D571" i="1"/>
  <c r="D570" i="1"/>
  <c r="D569" i="1"/>
  <c r="D568" i="1"/>
  <c r="D567" i="1"/>
  <c r="D566" i="1"/>
  <c r="D565" i="1"/>
  <c r="D564" i="1"/>
  <c r="D563" i="1"/>
  <c r="D562" i="1"/>
  <c r="D561" i="1"/>
  <c r="D560" i="1"/>
  <c r="D559" i="1"/>
  <c r="D558" i="1"/>
  <c r="D557" i="1"/>
  <c r="D556" i="1"/>
  <c r="D555" i="1"/>
  <c r="D554" i="1"/>
  <c r="D553" i="1"/>
  <c r="D552" i="1"/>
  <c r="D551" i="1"/>
  <c r="D550" i="1"/>
  <c r="D549" i="1"/>
  <c r="D548" i="1"/>
  <c r="D547" i="1"/>
  <c r="D546" i="1"/>
  <c r="D545" i="1"/>
  <c r="D544" i="1"/>
  <c r="D543" i="1"/>
  <c r="D542" i="1"/>
  <c r="D541" i="1"/>
  <c r="D540" i="1"/>
  <c r="D539" i="1"/>
  <c r="D538" i="1"/>
  <c r="D537" i="1"/>
  <c r="D536" i="1"/>
  <c r="D535" i="1"/>
  <c r="D534" i="1"/>
  <c r="D533" i="1"/>
  <c r="D532" i="1"/>
  <c r="D531" i="1"/>
  <c r="D530" i="1"/>
  <c r="D529" i="1"/>
  <c r="D528" i="1"/>
  <c r="D527" i="1"/>
  <c r="D526" i="1"/>
  <c r="D525" i="1"/>
  <c r="D524" i="1"/>
  <c r="D523" i="1"/>
  <c r="D522" i="1"/>
  <c r="D521" i="1"/>
  <c r="D520" i="1"/>
  <c r="D519" i="1"/>
  <c r="D518" i="1"/>
  <c r="D517" i="1"/>
  <c r="D516" i="1"/>
  <c r="D515" i="1"/>
  <c r="D514" i="1"/>
  <c r="D513" i="1"/>
  <c r="D512" i="1"/>
  <c r="D511" i="1"/>
  <c r="D510" i="1"/>
  <c r="D509" i="1"/>
  <c r="D508" i="1"/>
  <c r="D507" i="1"/>
  <c r="D506" i="1"/>
  <c r="D505" i="1"/>
  <c r="D504" i="1"/>
  <c r="D503" i="1"/>
  <c r="D502" i="1"/>
  <c r="D501" i="1"/>
  <c r="D500" i="1"/>
  <c r="D499" i="1"/>
  <c r="D498" i="1"/>
  <c r="D497" i="1"/>
  <c r="D496" i="1"/>
  <c r="D495" i="1"/>
  <c r="D494" i="1"/>
  <c r="D493" i="1"/>
  <c r="D492" i="1"/>
  <c r="D491" i="1"/>
  <c r="D490" i="1"/>
  <c r="D489" i="1"/>
  <c r="D488" i="1"/>
  <c r="D487" i="1"/>
  <c r="D486" i="1"/>
  <c r="D485" i="1"/>
  <c r="D484" i="1"/>
  <c r="D483" i="1"/>
  <c r="D482" i="1"/>
  <c r="D481" i="1"/>
  <c r="D480" i="1"/>
  <c r="D479" i="1"/>
  <c r="D478" i="1"/>
  <c r="D477" i="1"/>
  <c r="D476" i="1"/>
  <c r="D475" i="1"/>
  <c r="D474" i="1"/>
  <c r="D473" i="1"/>
  <c r="D472" i="1"/>
  <c r="D471" i="1"/>
  <c r="D470" i="1"/>
  <c r="D469" i="1"/>
  <c r="D468" i="1"/>
  <c r="D467" i="1"/>
  <c r="D466" i="1"/>
  <c r="D465" i="1"/>
  <c r="D464" i="1"/>
  <c r="D463" i="1"/>
  <c r="D462" i="1"/>
  <c r="D461" i="1"/>
  <c r="D460" i="1"/>
  <c r="D459" i="1"/>
  <c r="D458" i="1"/>
  <c r="D457" i="1"/>
  <c r="D456" i="1"/>
  <c r="D455" i="1"/>
  <c r="D454" i="1"/>
  <c r="D453" i="1"/>
  <c r="D452" i="1"/>
  <c r="D451" i="1"/>
  <c r="D450" i="1"/>
  <c r="D449" i="1"/>
  <c r="D448" i="1"/>
  <c r="D447" i="1"/>
  <c r="D446" i="1"/>
  <c r="D445" i="1"/>
  <c r="D444" i="1"/>
  <c r="D443" i="1"/>
  <c r="D442" i="1"/>
  <c r="D441" i="1"/>
  <c r="D440" i="1"/>
  <c r="D439" i="1"/>
  <c r="D438" i="1"/>
  <c r="D437" i="1"/>
  <c r="D436" i="1"/>
  <c r="D435" i="1"/>
  <c r="D434" i="1"/>
  <c r="D433" i="1"/>
  <c r="D432" i="1"/>
  <c r="D431" i="1"/>
  <c r="D430" i="1"/>
  <c r="D429" i="1"/>
  <c r="D428" i="1"/>
  <c r="D427" i="1"/>
  <c r="D426" i="1"/>
  <c r="D425" i="1"/>
  <c r="D424" i="1"/>
  <c r="D423" i="1"/>
  <c r="D422" i="1"/>
  <c r="D421" i="1"/>
  <c r="D420" i="1"/>
  <c r="D419" i="1"/>
  <c r="D418" i="1"/>
  <c r="D417" i="1"/>
  <c r="D416" i="1"/>
  <c r="D415" i="1"/>
  <c r="D414" i="1"/>
  <c r="D413" i="1"/>
  <c r="D412" i="1"/>
  <c r="D411" i="1"/>
  <c r="D410" i="1"/>
  <c r="D409" i="1"/>
  <c r="D408" i="1"/>
  <c r="D407" i="1"/>
  <c r="D406" i="1"/>
  <c r="D405" i="1"/>
  <c r="D404" i="1"/>
  <c r="D403" i="1"/>
  <c r="D402" i="1"/>
  <c r="D401" i="1"/>
  <c r="D400" i="1"/>
  <c r="D399" i="1"/>
  <c r="D398" i="1"/>
  <c r="D397" i="1"/>
  <c r="D396" i="1"/>
  <c r="D395" i="1"/>
  <c r="D394" i="1"/>
  <c r="D393" i="1"/>
  <c r="D392" i="1"/>
  <c r="D391" i="1"/>
  <c r="D390" i="1"/>
  <c r="D389" i="1"/>
  <c r="D388" i="1"/>
  <c r="D387" i="1"/>
  <c r="D386" i="1"/>
  <c r="D385" i="1"/>
  <c r="D384" i="1"/>
  <c r="D383" i="1"/>
  <c r="D382" i="1"/>
  <c r="D381" i="1"/>
  <c r="D380" i="1"/>
  <c r="D379" i="1"/>
  <c r="D378" i="1"/>
  <c r="D377" i="1"/>
  <c r="D376" i="1"/>
  <c r="D375" i="1"/>
  <c r="D374" i="1"/>
  <c r="D373" i="1"/>
  <c r="D372" i="1"/>
  <c r="D371" i="1"/>
  <c r="D370" i="1"/>
  <c r="D369" i="1"/>
  <c r="D368" i="1"/>
  <c r="D367" i="1"/>
  <c r="D366" i="1"/>
  <c r="D365" i="1"/>
  <c r="D364" i="1"/>
  <c r="D363" i="1"/>
  <c r="D362" i="1"/>
  <c r="D361" i="1"/>
  <c r="D360" i="1"/>
  <c r="D359" i="1"/>
  <c r="D358" i="1"/>
  <c r="D357" i="1"/>
  <c r="D356" i="1"/>
  <c r="D355" i="1"/>
  <c r="D354" i="1"/>
  <c r="D353" i="1"/>
  <c r="D352" i="1"/>
  <c r="D351" i="1"/>
  <c r="D350" i="1"/>
  <c r="D349" i="1"/>
  <c r="D348" i="1"/>
  <c r="D347" i="1"/>
  <c r="D346" i="1"/>
  <c r="D345" i="1"/>
  <c r="D344" i="1"/>
  <c r="D343" i="1"/>
  <c r="D342" i="1"/>
  <c r="D341" i="1"/>
  <c r="D340" i="1"/>
  <c r="D339" i="1"/>
  <c r="D338" i="1"/>
  <c r="D337" i="1"/>
  <c r="D336" i="1"/>
  <c r="D335" i="1"/>
  <c r="D334" i="1"/>
  <c r="D333" i="1"/>
  <c r="D332" i="1"/>
  <c r="D331" i="1"/>
  <c r="D330" i="1"/>
  <c r="D329" i="1"/>
  <c r="D328" i="1"/>
  <c r="D327" i="1"/>
  <c r="D326" i="1"/>
  <c r="D325" i="1"/>
  <c r="D324" i="1"/>
  <c r="D323" i="1"/>
  <c r="D322" i="1"/>
  <c r="D321" i="1"/>
  <c r="D320" i="1"/>
  <c r="D319" i="1"/>
  <c r="D318" i="1"/>
  <c r="D317" i="1"/>
  <c r="D316" i="1"/>
  <c r="D315" i="1"/>
  <c r="D314" i="1"/>
  <c r="D313" i="1"/>
  <c r="D312" i="1"/>
  <c r="D311" i="1"/>
  <c r="D310" i="1"/>
  <c r="D309" i="1"/>
  <c r="D308" i="1"/>
  <c r="D307" i="1"/>
  <c r="D306" i="1"/>
  <c r="D305" i="1"/>
  <c r="D304" i="1"/>
  <c r="D303" i="1"/>
  <c r="D302" i="1"/>
  <c r="D301" i="1"/>
  <c r="D300" i="1"/>
  <c r="D299" i="1"/>
  <c r="D298" i="1"/>
  <c r="D297" i="1"/>
  <c r="D296" i="1"/>
  <c r="D295" i="1"/>
  <c r="D294" i="1"/>
  <c r="D293" i="1"/>
  <c r="D292" i="1"/>
  <c r="D291" i="1"/>
  <c r="D290" i="1"/>
  <c r="D289" i="1"/>
  <c r="D288" i="1"/>
  <c r="D287" i="1"/>
  <c r="D286" i="1"/>
  <c r="D285" i="1"/>
  <c r="D284" i="1"/>
  <c r="D283" i="1"/>
  <c r="D282" i="1"/>
  <c r="D281" i="1"/>
  <c r="D280" i="1"/>
  <c r="D279" i="1"/>
  <c r="D278" i="1"/>
  <c r="D277" i="1"/>
  <c r="D276" i="1"/>
  <c r="D275" i="1"/>
  <c r="D274" i="1"/>
  <c r="D273" i="1"/>
  <c r="D272" i="1"/>
  <c r="D271" i="1"/>
  <c r="D270" i="1"/>
  <c r="D269" i="1"/>
  <c r="D268" i="1"/>
  <c r="D267" i="1"/>
  <c r="D266" i="1"/>
  <c r="D265" i="1"/>
  <c r="D264" i="1"/>
  <c r="D263" i="1"/>
  <c r="D262" i="1"/>
  <c r="D261" i="1"/>
  <c r="D260" i="1"/>
  <c r="D259" i="1"/>
  <c r="D258" i="1"/>
  <c r="D257" i="1"/>
  <c r="D256" i="1"/>
  <c r="D255" i="1"/>
  <c r="D254" i="1"/>
  <c r="D253" i="1"/>
  <c r="D252" i="1"/>
  <c r="D251" i="1"/>
  <c r="D250" i="1"/>
  <c r="D249" i="1"/>
  <c r="D248" i="1"/>
  <c r="D247" i="1"/>
  <c r="D246" i="1"/>
  <c r="D245" i="1"/>
  <c r="D244" i="1"/>
  <c r="D243" i="1"/>
  <c r="D242" i="1"/>
  <c r="D241" i="1"/>
  <c r="D240" i="1"/>
  <c r="D239" i="1"/>
  <c r="D238" i="1"/>
  <c r="D237" i="1"/>
  <c r="D236" i="1"/>
  <c r="D235" i="1"/>
  <c r="D234" i="1"/>
  <c r="D233" i="1"/>
  <c r="D232" i="1"/>
  <c r="D231" i="1"/>
  <c r="D230" i="1"/>
  <c r="D229" i="1"/>
  <c r="D228" i="1"/>
  <c r="D227" i="1"/>
  <c r="D226" i="1"/>
  <c r="D225" i="1"/>
  <c r="D224" i="1"/>
  <c r="D223" i="1"/>
  <c r="D222" i="1"/>
  <c r="D221" i="1"/>
  <c r="D220" i="1"/>
  <c r="D219" i="1"/>
  <c r="D218" i="1"/>
  <c r="D217" i="1"/>
  <c r="D216" i="1"/>
  <c r="D215" i="1"/>
  <c r="D214" i="1"/>
  <c r="D213" i="1"/>
  <c r="D212" i="1"/>
  <c r="D211" i="1"/>
  <c r="D210" i="1"/>
  <c r="D209" i="1"/>
  <c r="D208" i="1"/>
  <c r="D207" i="1"/>
  <c r="D206" i="1"/>
  <c r="D205" i="1"/>
  <c r="D204" i="1"/>
  <c r="D203" i="1"/>
  <c r="D202" i="1"/>
  <c r="D201" i="1"/>
  <c r="D200" i="1"/>
  <c r="D199" i="1"/>
  <c r="D198" i="1"/>
  <c r="D197" i="1"/>
  <c r="D196" i="1"/>
  <c r="D195" i="1"/>
  <c r="D194" i="1"/>
  <c r="D193" i="1"/>
  <c r="D192" i="1"/>
  <c r="D191" i="1"/>
  <c r="D190" i="1"/>
  <c r="D189" i="1"/>
  <c r="D188" i="1"/>
  <c r="D187" i="1"/>
  <c r="D186" i="1"/>
  <c r="D185" i="1"/>
  <c r="D184" i="1"/>
  <c r="D183" i="1"/>
  <c r="D182" i="1"/>
  <c r="D181" i="1"/>
  <c r="D180" i="1"/>
  <c r="D179" i="1"/>
  <c r="D178" i="1"/>
  <c r="D177" i="1"/>
  <c r="D176" i="1"/>
  <c r="D175" i="1"/>
  <c r="D174" i="1"/>
  <c r="D173" i="1"/>
  <c r="D172" i="1"/>
  <c r="D171" i="1"/>
  <c r="D170" i="1"/>
  <c r="D169" i="1"/>
  <c r="D168" i="1"/>
  <c r="D167" i="1"/>
  <c r="D166" i="1"/>
  <c r="D165" i="1"/>
  <c r="D164" i="1"/>
  <c r="D163" i="1"/>
  <c r="D162" i="1"/>
  <c r="D161" i="1"/>
  <c r="D160" i="1"/>
  <c r="D159" i="1"/>
  <c r="D158" i="1"/>
  <c r="D157" i="1"/>
  <c r="D156" i="1"/>
  <c r="D155" i="1"/>
  <c r="D154" i="1"/>
  <c r="D153" i="1"/>
  <c r="D152" i="1"/>
  <c r="D151" i="1"/>
  <c r="D150" i="1"/>
  <c r="D149" i="1"/>
  <c r="D148" i="1"/>
  <c r="D147" i="1"/>
  <c r="D146" i="1"/>
  <c r="D145" i="1"/>
  <c r="D144" i="1"/>
  <c r="D143" i="1"/>
  <c r="D142" i="1"/>
  <c r="D141" i="1"/>
  <c r="D140" i="1"/>
  <c r="D139" i="1"/>
  <c r="D138" i="1"/>
  <c r="D137" i="1"/>
  <c r="D136" i="1"/>
  <c r="D135" i="1"/>
  <c r="D134" i="1"/>
  <c r="D133" i="1"/>
  <c r="D132" i="1"/>
  <c r="D131" i="1"/>
  <c r="D130" i="1"/>
  <c r="D129" i="1"/>
  <c r="D128" i="1"/>
  <c r="D127" i="1"/>
  <c r="D126" i="1"/>
  <c r="D125" i="1"/>
  <c r="D124" i="1"/>
  <c r="D123" i="1"/>
  <c r="D122" i="1"/>
  <c r="D121" i="1"/>
  <c r="D120" i="1"/>
  <c r="D119" i="1"/>
  <c r="D118" i="1"/>
  <c r="D117" i="1"/>
  <c r="D116" i="1"/>
  <c r="D115" i="1"/>
  <c r="D114" i="1"/>
  <c r="D113" i="1"/>
  <c r="D112" i="1"/>
  <c r="D111" i="1"/>
  <c r="D110" i="1"/>
  <c r="D109" i="1"/>
  <c r="D108" i="1"/>
  <c r="D107" i="1"/>
  <c r="D106" i="1"/>
  <c r="D105" i="1"/>
  <c r="D104" i="1"/>
  <c r="D103" i="1"/>
  <c r="D102" i="1"/>
  <c r="D101" i="1"/>
  <c r="D100" i="1"/>
  <c r="D99" i="1"/>
  <c r="D98" i="1"/>
  <c r="D97" i="1"/>
  <c r="D96" i="1"/>
  <c r="D95" i="1"/>
  <c r="D94" i="1"/>
  <c r="D93" i="1"/>
  <c r="D92" i="1"/>
  <c r="D91" i="1"/>
  <c r="D90" i="1"/>
  <c r="D89" i="1"/>
  <c r="D88" i="1"/>
  <c r="D87" i="1"/>
  <c r="D86" i="1"/>
  <c r="D85" i="1"/>
  <c r="D84" i="1"/>
  <c r="D83" i="1"/>
  <c r="D82" i="1"/>
  <c r="D81" i="1"/>
  <c r="D80" i="1"/>
  <c r="D79" i="1"/>
  <c r="D78" i="1"/>
  <c r="D77" i="1"/>
  <c r="D76" i="1"/>
  <c r="D75" i="1"/>
  <c r="D74" i="1"/>
  <c r="D73" i="1"/>
  <c r="D72" i="1"/>
  <c r="D71" i="1"/>
  <c r="D70" i="1"/>
  <c r="D69" i="1"/>
  <c r="D68" i="1"/>
  <c r="D67" i="1"/>
  <c r="D66" i="1"/>
  <c r="D65" i="1"/>
  <c r="D64" i="1"/>
  <c r="D63" i="1"/>
  <c r="D62" i="1"/>
  <c r="D61" i="1"/>
  <c r="D60" i="1"/>
  <c r="D59" i="1"/>
  <c r="D58" i="1"/>
  <c r="D57" i="1"/>
  <c r="D56" i="1"/>
  <c r="D55" i="1"/>
  <c r="D54" i="1"/>
  <c r="D53" i="1"/>
  <c r="D52" i="1"/>
  <c r="D51" i="1"/>
  <c r="D50" i="1"/>
  <c r="D49" i="1"/>
  <c r="D48" i="1"/>
  <c r="D47" i="1"/>
  <c r="D46" i="1"/>
  <c r="D45" i="1"/>
  <c r="D44" i="1"/>
  <c r="D43" i="1"/>
  <c r="D42" i="1"/>
  <c r="D41" i="1"/>
  <c r="D40" i="1"/>
  <c r="D39" i="1"/>
  <c r="D38" i="1"/>
  <c r="D37" i="1"/>
  <c r="D36" i="1"/>
  <c r="D35" i="1"/>
  <c r="D34" i="1"/>
  <c r="D33" i="1"/>
  <c r="D32" i="1"/>
  <c r="D31" i="1"/>
  <c r="D30" i="1"/>
  <c r="D29" i="1"/>
  <c r="D28" i="1"/>
  <c r="D26" i="1"/>
  <c r="D25" i="1"/>
  <c r="D24" i="1"/>
  <c r="D23" i="1"/>
  <c r="D22" i="1"/>
  <c r="D21" i="1"/>
  <c r="D19" i="1"/>
  <c r="E14" i="1"/>
  <c r="E13" i="1"/>
  <c r="E12" i="1"/>
  <c r="E11" i="1"/>
  <c r="E10" i="1"/>
  <c r="E8" i="1"/>
  <c r="AN16" i="11" l="1"/>
  <c r="AE18" i="10"/>
  <c r="AE27" i="10"/>
  <c r="K61" i="10" s="1"/>
  <c r="AI34" i="10"/>
  <c r="K60" i="10"/>
  <c r="J33" i="11"/>
  <c r="K44" i="10"/>
  <c r="J35" i="11"/>
  <c r="K46" i="10"/>
  <c r="K49" i="10"/>
  <c r="S49" i="10" s="1"/>
  <c r="J34" i="11"/>
  <c r="K45" i="10"/>
  <c r="Z20" i="5"/>
  <c r="Y29" i="5" s="1"/>
  <c r="Q10" i="10" s="1"/>
  <c r="R28" i="3"/>
  <c r="J32" i="11"/>
  <c r="AD23" i="11"/>
  <c r="R59" i="3"/>
  <c r="C63" i="3"/>
  <c r="C60" i="3"/>
  <c r="C62" i="3"/>
  <c r="C48" i="3"/>
  <c r="C49" i="3"/>
  <c r="C47" i="3"/>
  <c r="C79" i="3"/>
  <c r="C78" i="3"/>
  <c r="C74" i="3"/>
  <c r="C76" i="3"/>
  <c r="C75" i="3"/>
  <c r="C12" i="3"/>
  <c r="R7" i="3"/>
  <c r="D12" i="3"/>
  <c r="E12" i="3"/>
  <c r="C23" i="3"/>
  <c r="C24" i="3"/>
  <c r="C20" i="3"/>
  <c r="C22" i="3"/>
  <c r="C26" i="3"/>
  <c r="C21" i="3"/>
  <c r="C27" i="3"/>
  <c r="E20" i="3"/>
  <c r="P20" i="3"/>
  <c r="E23" i="3"/>
  <c r="M20" i="3"/>
  <c r="P21" i="3"/>
  <c r="P22" i="3"/>
  <c r="E22" i="3"/>
  <c r="E27" i="3"/>
  <c r="E21" i="3"/>
  <c r="E26" i="3"/>
  <c r="F20" i="3"/>
  <c r="E24" i="3"/>
  <c r="E25" i="3"/>
  <c r="P23" i="3"/>
  <c r="P24" i="3"/>
  <c r="P26" i="3"/>
  <c r="P27" i="3"/>
  <c r="P25" i="3"/>
  <c r="C38" i="3"/>
  <c r="C37" i="3"/>
  <c r="C33" i="3"/>
  <c r="C35" i="3"/>
  <c r="C11" i="3"/>
  <c r="C8" i="3"/>
  <c r="P7" i="3"/>
  <c r="R61" i="3"/>
  <c r="R80" i="3"/>
  <c r="O80" i="3"/>
  <c r="N80" i="3"/>
  <c r="G80" i="3"/>
  <c r="O79" i="3"/>
  <c r="H79" i="3"/>
  <c r="P78" i="3"/>
  <c r="I78" i="3"/>
  <c r="J76" i="3"/>
  <c r="D76" i="3"/>
  <c r="K75" i="3"/>
  <c r="E75" i="3"/>
  <c r="M77" i="3"/>
  <c r="F77" i="3"/>
  <c r="N74" i="3"/>
  <c r="G74" i="3"/>
  <c r="O73" i="3"/>
  <c r="H73" i="3"/>
  <c r="P72" i="3"/>
  <c r="I72" i="3"/>
  <c r="C72" i="3"/>
  <c r="M80" i="3"/>
  <c r="F80" i="3"/>
  <c r="N79" i="3"/>
  <c r="G79" i="3"/>
  <c r="O78" i="3"/>
  <c r="H78" i="3"/>
  <c r="P76" i="3"/>
  <c r="I76" i="3"/>
  <c r="J75" i="3"/>
  <c r="D75" i="3"/>
  <c r="K77" i="3"/>
  <c r="E77" i="3"/>
  <c r="M74" i="3"/>
  <c r="F74" i="3"/>
  <c r="N73" i="3"/>
  <c r="G73" i="3"/>
  <c r="O72" i="3"/>
  <c r="H72" i="3"/>
  <c r="M73" i="3"/>
  <c r="N72" i="3"/>
  <c r="J80" i="3"/>
  <c r="K79" i="3"/>
  <c r="M78" i="3"/>
  <c r="N76" i="3"/>
  <c r="O75" i="3"/>
  <c r="P77" i="3"/>
  <c r="C77" i="3"/>
  <c r="D74" i="3"/>
  <c r="E73" i="3"/>
  <c r="I80" i="3"/>
  <c r="J79" i="3"/>
  <c r="K78" i="3"/>
  <c r="M76" i="3"/>
  <c r="N75" i="3"/>
  <c r="O77" i="3"/>
  <c r="P74" i="3"/>
  <c r="D73" i="3"/>
  <c r="E72" i="3"/>
  <c r="K80" i="3"/>
  <c r="E80" i="3"/>
  <c r="M79" i="3"/>
  <c r="F79" i="3"/>
  <c r="N78" i="3"/>
  <c r="G78" i="3"/>
  <c r="O76" i="3"/>
  <c r="H76" i="3"/>
  <c r="P75" i="3"/>
  <c r="I75" i="3"/>
  <c r="J77" i="3"/>
  <c r="D77" i="3"/>
  <c r="K74" i="3"/>
  <c r="E74" i="3"/>
  <c r="F73" i="3"/>
  <c r="G72" i="3"/>
  <c r="D80" i="3"/>
  <c r="E79" i="3"/>
  <c r="F78" i="3"/>
  <c r="G76" i="3"/>
  <c r="H75" i="3"/>
  <c r="I77" i="3"/>
  <c r="J74" i="3"/>
  <c r="K73" i="3"/>
  <c r="M72" i="3"/>
  <c r="F72" i="3"/>
  <c r="P80" i="3"/>
  <c r="C80" i="3"/>
  <c r="D79" i="3"/>
  <c r="E78" i="3"/>
  <c r="F76" i="3"/>
  <c r="G75" i="3"/>
  <c r="H77" i="3"/>
  <c r="I74" i="3"/>
  <c r="J73" i="3"/>
  <c r="K72" i="3"/>
  <c r="P79" i="3"/>
  <c r="E76" i="3"/>
  <c r="H74" i="3"/>
  <c r="I79" i="3"/>
  <c r="M75" i="3"/>
  <c r="P73" i="3"/>
  <c r="F75" i="3"/>
  <c r="I73" i="3"/>
  <c r="G77" i="3"/>
  <c r="J72" i="3"/>
  <c r="K76" i="3"/>
  <c r="O74" i="3"/>
  <c r="J78" i="3"/>
  <c r="N77" i="3"/>
  <c r="C73" i="3"/>
  <c r="D78" i="3"/>
  <c r="H80" i="3"/>
  <c r="D72" i="3"/>
  <c r="R66" i="3"/>
  <c r="K67" i="3"/>
  <c r="D67" i="3"/>
  <c r="L66" i="3"/>
  <c r="F66" i="3"/>
  <c r="N65" i="3"/>
  <c r="H65" i="3"/>
  <c r="P67" i="3"/>
  <c r="J67" i="3"/>
  <c r="C67" i="3"/>
  <c r="K66" i="3"/>
  <c r="E66" i="3"/>
  <c r="M65" i="3"/>
  <c r="G65" i="3"/>
  <c r="O63" i="3"/>
  <c r="I63" i="3"/>
  <c r="K62" i="3"/>
  <c r="E62" i="3"/>
  <c r="M64" i="3"/>
  <c r="G64" i="3"/>
  <c r="O61" i="3"/>
  <c r="I61" i="3"/>
  <c r="C61" i="3"/>
  <c r="K60" i="3"/>
  <c r="E60" i="3"/>
  <c r="M59" i="3"/>
  <c r="G59" i="3"/>
  <c r="O67" i="3"/>
  <c r="P66" i="3"/>
  <c r="J66" i="3"/>
  <c r="L65" i="3"/>
  <c r="N63" i="3"/>
  <c r="H63" i="3"/>
  <c r="J62" i="3"/>
  <c r="L64" i="3"/>
  <c r="N61" i="3"/>
  <c r="P60" i="3"/>
  <c r="J60" i="3"/>
  <c r="L59" i="3"/>
  <c r="N67" i="3"/>
  <c r="O66" i="3"/>
  <c r="C66" i="3"/>
  <c r="E65" i="3"/>
  <c r="M63" i="3"/>
  <c r="O62" i="3"/>
  <c r="I62" i="3"/>
  <c r="K64" i="3"/>
  <c r="M61" i="3"/>
  <c r="O60" i="3"/>
  <c r="E59" i="3"/>
  <c r="I67" i="3"/>
  <c r="D66" i="3"/>
  <c r="F65" i="3"/>
  <c r="P62" i="3"/>
  <c r="D62" i="3"/>
  <c r="F64" i="3"/>
  <c r="H61" i="3"/>
  <c r="D60" i="3"/>
  <c r="F59" i="3"/>
  <c r="H67" i="3"/>
  <c r="I66" i="3"/>
  <c r="K65" i="3"/>
  <c r="G63" i="3"/>
  <c r="E64" i="3"/>
  <c r="G61" i="3"/>
  <c r="I60" i="3"/>
  <c r="K59" i="3"/>
  <c r="M67" i="3"/>
  <c r="L67" i="3"/>
  <c r="G66" i="3"/>
  <c r="C65" i="3"/>
  <c r="E63" i="3"/>
  <c r="G62" i="3"/>
  <c r="I64" i="3"/>
  <c r="K61" i="3"/>
  <c r="M60" i="3"/>
  <c r="O59" i="3"/>
  <c r="C59" i="3"/>
  <c r="G67" i="3"/>
  <c r="P65" i="3"/>
  <c r="P63" i="3"/>
  <c r="D63" i="3"/>
  <c r="F62" i="3"/>
  <c r="H64" i="3"/>
  <c r="J61" i="3"/>
  <c r="L60" i="3"/>
  <c r="N59" i="3"/>
  <c r="F63" i="3"/>
  <c r="L61" i="3"/>
  <c r="P59" i="3"/>
  <c r="F67" i="3"/>
  <c r="O65" i="3"/>
  <c r="L63" i="3"/>
  <c r="N62" i="3"/>
  <c r="P64" i="3"/>
  <c r="D64" i="3"/>
  <c r="F61" i="3"/>
  <c r="H60" i="3"/>
  <c r="J59" i="3"/>
  <c r="I59" i="3"/>
  <c r="I65" i="3"/>
  <c r="L62" i="3"/>
  <c r="P61" i="3"/>
  <c r="D61" i="3"/>
  <c r="H59" i="3"/>
  <c r="H66" i="3"/>
  <c r="H62" i="3"/>
  <c r="N60" i="3"/>
  <c r="N66" i="3"/>
  <c r="J65" i="3"/>
  <c r="K63" i="3"/>
  <c r="M62" i="3"/>
  <c r="O64" i="3"/>
  <c r="C64" i="3"/>
  <c r="E61" i="3"/>
  <c r="G60" i="3"/>
  <c r="M66" i="3"/>
  <c r="J63" i="3"/>
  <c r="N64" i="3"/>
  <c r="F60" i="3"/>
  <c r="D65" i="3"/>
  <c r="J64" i="3"/>
  <c r="D59" i="3"/>
  <c r="R62" i="3"/>
  <c r="E7" i="3"/>
  <c r="D7" i="3"/>
  <c r="O15" i="3"/>
  <c r="I15" i="3"/>
  <c r="C15" i="3"/>
  <c r="K14" i="3"/>
  <c r="E14" i="3"/>
  <c r="L13" i="3"/>
  <c r="F13" i="3"/>
  <c r="M11" i="3"/>
  <c r="G11" i="3"/>
  <c r="N10" i="3"/>
  <c r="H10" i="3"/>
  <c r="O12" i="3"/>
  <c r="I12" i="3"/>
  <c r="O9" i="3"/>
  <c r="I9" i="3"/>
  <c r="P8" i="3"/>
  <c r="J8" i="3"/>
  <c r="D8" i="3"/>
  <c r="K7" i="3"/>
  <c r="N14" i="3"/>
  <c r="K10" i="3"/>
  <c r="M8" i="3"/>
  <c r="C7" i="3"/>
  <c r="N15" i="3"/>
  <c r="H15" i="3"/>
  <c r="P14" i="3"/>
  <c r="J14" i="3"/>
  <c r="D14" i="3"/>
  <c r="K13" i="3"/>
  <c r="E13" i="3"/>
  <c r="L11" i="3"/>
  <c r="F11" i="3"/>
  <c r="M10" i="3"/>
  <c r="G10" i="3"/>
  <c r="N12" i="3"/>
  <c r="H12" i="3"/>
  <c r="N9" i="3"/>
  <c r="H9" i="3"/>
  <c r="O8" i="3"/>
  <c r="I8" i="3"/>
  <c r="J7" i="3"/>
  <c r="C9" i="3"/>
  <c r="F15" i="3"/>
  <c r="P11" i="3"/>
  <c r="L12" i="3"/>
  <c r="G8" i="3"/>
  <c r="M15" i="3"/>
  <c r="G15" i="3"/>
  <c r="O14" i="3"/>
  <c r="I14" i="3"/>
  <c r="P13" i="3"/>
  <c r="J13" i="3"/>
  <c r="D13" i="3"/>
  <c r="K11" i="3"/>
  <c r="E11" i="3"/>
  <c r="L10" i="3"/>
  <c r="F10" i="3"/>
  <c r="M12" i="3"/>
  <c r="G12" i="3"/>
  <c r="M9" i="3"/>
  <c r="G9" i="3"/>
  <c r="N8" i="3"/>
  <c r="H8" i="3"/>
  <c r="O7" i="3"/>
  <c r="I7" i="3"/>
  <c r="L15" i="3"/>
  <c r="O13" i="3"/>
  <c r="D11" i="3"/>
  <c r="F12" i="3"/>
  <c r="N7" i="3"/>
  <c r="K15" i="3"/>
  <c r="E15" i="3"/>
  <c r="M14" i="3"/>
  <c r="G14" i="3"/>
  <c r="N13" i="3"/>
  <c r="H13" i="3"/>
  <c r="O11" i="3"/>
  <c r="I11" i="3"/>
  <c r="P10" i="3"/>
  <c r="J10" i="3"/>
  <c r="D10" i="3"/>
  <c r="K12" i="3"/>
  <c r="K9" i="3"/>
  <c r="E9" i="3"/>
  <c r="L8" i="3"/>
  <c r="F8" i="3"/>
  <c r="M7" i="3"/>
  <c r="G7" i="3"/>
  <c r="C13" i="3"/>
  <c r="H14" i="3"/>
  <c r="J11" i="3"/>
  <c r="L9" i="3"/>
  <c r="H7" i="3"/>
  <c r="P15" i="3"/>
  <c r="J15" i="3"/>
  <c r="D15" i="3"/>
  <c r="L14" i="3"/>
  <c r="F14" i="3"/>
  <c r="M13" i="3"/>
  <c r="G13" i="3"/>
  <c r="N11" i="3"/>
  <c r="H11" i="3"/>
  <c r="O10" i="3"/>
  <c r="I10" i="3"/>
  <c r="P12" i="3"/>
  <c r="J12" i="3"/>
  <c r="P9" i="3"/>
  <c r="J9" i="3"/>
  <c r="D9" i="3"/>
  <c r="K8" i="3"/>
  <c r="E8" i="3"/>
  <c r="L7" i="3"/>
  <c r="F7" i="3"/>
  <c r="C14" i="3"/>
  <c r="I13" i="3"/>
  <c r="E10" i="3"/>
  <c r="F9" i="3"/>
  <c r="C10" i="3"/>
  <c r="R9" i="3"/>
  <c r="P28" i="5"/>
  <c r="R20" i="5"/>
  <c r="P33" i="5"/>
  <c r="R38" i="5"/>
  <c r="H39" i="5"/>
  <c r="N41" i="5"/>
  <c r="K46" i="5"/>
  <c r="H47" i="5"/>
  <c r="R48" i="5"/>
  <c r="N51" i="5"/>
  <c r="K49" i="5"/>
  <c r="H50" i="5"/>
  <c r="R52" i="5"/>
  <c r="N53" i="5"/>
  <c r="K54" i="5"/>
  <c r="G35" i="5"/>
  <c r="H36" i="5"/>
  <c r="N39" i="5"/>
  <c r="L46" i="5"/>
  <c r="I47" i="5"/>
  <c r="O51" i="5"/>
  <c r="L49" i="5"/>
  <c r="I50" i="5"/>
  <c r="O53" i="5"/>
  <c r="L54" i="5"/>
  <c r="I22" i="5"/>
  <c r="O23" i="5"/>
  <c r="H26" i="5"/>
  <c r="N33" i="5"/>
  <c r="R34" i="5"/>
  <c r="L38" i="5"/>
  <c r="J46" i="5"/>
  <c r="G47" i="5"/>
  <c r="P48" i="5"/>
  <c r="M51" i="5"/>
  <c r="J49" i="5"/>
  <c r="G50" i="5"/>
  <c r="P52" i="5"/>
  <c r="M53" i="5"/>
  <c r="J54" i="5"/>
  <c r="R41" i="3"/>
  <c r="N39" i="3"/>
  <c r="H38" i="3"/>
  <c r="H33" i="3"/>
  <c r="O41" i="3"/>
  <c r="I41" i="3"/>
  <c r="C41" i="3"/>
  <c r="K40" i="3"/>
  <c r="E40" i="3"/>
  <c r="M39" i="3"/>
  <c r="G39" i="3"/>
  <c r="O37" i="3"/>
  <c r="I37" i="3"/>
  <c r="K36" i="3"/>
  <c r="E36" i="3"/>
  <c r="M38" i="3"/>
  <c r="G38" i="3"/>
  <c r="O35" i="3"/>
  <c r="I35" i="3"/>
  <c r="K34" i="3"/>
  <c r="E34" i="3"/>
  <c r="M33" i="3"/>
  <c r="G33" i="3"/>
  <c r="E41" i="3"/>
  <c r="I39" i="3"/>
  <c r="G36" i="3"/>
  <c r="K35" i="3"/>
  <c r="O33" i="3"/>
  <c r="J41" i="3"/>
  <c r="P37" i="3"/>
  <c r="F36" i="3"/>
  <c r="D35" i="3"/>
  <c r="N41" i="3"/>
  <c r="H41" i="3"/>
  <c r="P40" i="3"/>
  <c r="J40" i="3"/>
  <c r="D40" i="3"/>
  <c r="L39" i="3"/>
  <c r="F39" i="3"/>
  <c r="N37" i="3"/>
  <c r="H37" i="3"/>
  <c r="P36" i="3"/>
  <c r="J36" i="3"/>
  <c r="D36" i="3"/>
  <c r="L38" i="3"/>
  <c r="F38" i="3"/>
  <c r="N35" i="3"/>
  <c r="H35" i="3"/>
  <c r="P34" i="3"/>
  <c r="J34" i="3"/>
  <c r="D34" i="3"/>
  <c r="L33" i="3"/>
  <c r="F33" i="3"/>
  <c r="K41" i="3"/>
  <c r="O39" i="3"/>
  <c r="E37" i="3"/>
  <c r="G34" i="3"/>
  <c r="P41" i="3"/>
  <c r="F40" i="3"/>
  <c r="D37" i="3"/>
  <c r="N38" i="3"/>
  <c r="L34" i="3"/>
  <c r="M41" i="3"/>
  <c r="G41" i="3"/>
  <c r="O40" i="3"/>
  <c r="I40" i="3"/>
  <c r="C40" i="3"/>
  <c r="K39" i="3"/>
  <c r="E39" i="3"/>
  <c r="M37" i="3"/>
  <c r="G37" i="3"/>
  <c r="O36" i="3"/>
  <c r="I36" i="3"/>
  <c r="C36" i="3"/>
  <c r="K38" i="3"/>
  <c r="E38" i="3"/>
  <c r="M35" i="3"/>
  <c r="G35" i="3"/>
  <c r="O34" i="3"/>
  <c r="I34" i="3"/>
  <c r="C34" i="3"/>
  <c r="K33" i="3"/>
  <c r="E33" i="3"/>
  <c r="G40" i="3"/>
  <c r="C39" i="3"/>
  <c r="M36" i="3"/>
  <c r="I38" i="3"/>
  <c r="M34" i="3"/>
  <c r="I33" i="3"/>
  <c r="D41" i="3"/>
  <c r="H39" i="3"/>
  <c r="L36" i="3"/>
  <c r="J35" i="3"/>
  <c r="N33" i="3"/>
  <c r="L41" i="3"/>
  <c r="F41" i="3"/>
  <c r="N40" i="3"/>
  <c r="H40" i="3"/>
  <c r="P39" i="3"/>
  <c r="J39" i="3"/>
  <c r="D39" i="3"/>
  <c r="L37" i="3"/>
  <c r="F37" i="3"/>
  <c r="N36" i="3"/>
  <c r="H36" i="3"/>
  <c r="P38" i="3"/>
  <c r="J38" i="3"/>
  <c r="D38" i="3"/>
  <c r="L35" i="3"/>
  <c r="F35" i="3"/>
  <c r="N34" i="3"/>
  <c r="H34" i="3"/>
  <c r="P33" i="3"/>
  <c r="J33" i="3"/>
  <c r="D33" i="3"/>
  <c r="M40" i="3"/>
  <c r="K37" i="3"/>
  <c r="O38" i="3"/>
  <c r="E35" i="3"/>
  <c r="L40" i="3"/>
  <c r="J37" i="3"/>
  <c r="P35" i="3"/>
  <c r="F34" i="3"/>
  <c r="R54" i="3"/>
  <c r="P54" i="3"/>
  <c r="N52" i="3"/>
  <c r="L49" i="3"/>
  <c r="N46" i="3"/>
  <c r="O54" i="3"/>
  <c r="I54" i="3"/>
  <c r="C54" i="3"/>
  <c r="K53" i="3"/>
  <c r="E53" i="3"/>
  <c r="M52" i="3"/>
  <c r="G52" i="3"/>
  <c r="O50" i="3"/>
  <c r="I50" i="3"/>
  <c r="C50" i="3"/>
  <c r="K49" i="3"/>
  <c r="E49" i="3"/>
  <c r="M51" i="3"/>
  <c r="G51" i="3"/>
  <c r="O48" i="3"/>
  <c r="I48" i="3"/>
  <c r="K47" i="3"/>
  <c r="E47" i="3"/>
  <c r="M46" i="3"/>
  <c r="G46" i="3"/>
  <c r="M53" i="3"/>
  <c r="O52" i="3"/>
  <c r="K50" i="3"/>
  <c r="O51" i="3"/>
  <c r="M47" i="3"/>
  <c r="C46" i="3"/>
  <c r="D54" i="3"/>
  <c r="P50" i="3"/>
  <c r="P48" i="3"/>
  <c r="L47" i="3"/>
  <c r="N54" i="3"/>
  <c r="H54" i="3"/>
  <c r="P53" i="3"/>
  <c r="J53" i="3"/>
  <c r="D53" i="3"/>
  <c r="L52" i="3"/>
  <c r="F52" i="3"/>
  <c r="N50" i="3"/>
  <c r="H50" i="3"/>
  <c r="P49" i="3"/>
  <c r="J49" i="3"/>
  <c r="D49" i="3"/>
  <c r="L51" i="3"/>
  <c r="F51" i="3"/>
  <c r="N48" i="3"/>
  <c r="H48" i="3"/>
  <c r="P47" i="3"/>
  <c r="J47" i="3"/>
  <c r="D47" i="3"/>
  <c r="L46" i="3"/>
  <c r="F46" i="3"/>
  <c r="E67" i="3"/>
  <c r="G53" i="3"/>
  <c r="G49" i="3"/>
  <c r="K48" i="3"/>
  <c r="O46" i="3"/>
  <c r="F53" i="3"/>
  <c r="D50" i="3"/>
  <c r="F49" i="3"/>
  <c r="J48" i="3"/>
  <c r="M54" i="3"/>
  <c r="G54" i="3"/>
  <c r="O53" i="3"/>
  <c r="I53" i="3"/>
  <c r="C53" i="3"/>
  <c r="K52" i="3"/>
  <c r="E52" i="3"/>
  <c r="M50" i="3"/>
  <c r="G50" i="3"/>
  <c r="O49" i="3"/>
  <c r="I49" i="3"/>
  <c r="K51" i="3"/>
  <c r="E51" i="3"/>
  <c r="M48" i="3"/>
  <c r="G48" i="3"/>
  <c r="O47" i="3"/>
  <c r="I47" i="3"/>
  <c r="K46" i="3"/>
  <c r="E46" i="3"/>
  <c r="E54" i="3"/>
  <c r="I52" i="3"/>
  <c r="M49" i="3"/>
  <c r="C51" i="3"/>
  <c r="E48" i="3"/>
  <c r="I46" i="3"/>
  <c r="L53" i="3"/>
  <c r="J50" i="3"/>
  <c r="H51" i="3"/>
  <c r="D48" i="3"/>
  <c r="H46" i="3"/>
  <c r="L54" i="3"/>
  <c r="F54" i="3"/>
  <c r="N53" i="3"/>
  <c r="H53" i="3"/>
  <c r="P52" i="3"/>
  <c r="J52" i="3"/>
  <c r="D52" i="3"/>
  <c r="L50" i="3"/>
  <c r="F50" i="3"/>
  <c r="N49" i="3"/>
  <c r="H49" i="3"/>
  <c r="P51" i="3"/>
  <c r="J51" i="3"/>
  <c r="D51" i="3"/>
  <c r="L48" i="3"/>
  <c r="F48" i="3"/>
  <c r="N47" i="3"/>
  <c r="H47" i="3"/>
  <c r="P46" i="3"/>
  <c r="J46" i="3"/>
  <c r="D46" i="3"/>
  <c r="K54" i="3"/>
  <c r="C52" i="3"/>
  <c r="E50" i="3"/>
  <c r="I51" i="3"/>
  <c r="G47" i="3"/>
  <c r="J54" i="3"/>
  <c r="H52" i="3"/>
  <c r="N51" i="3"/>
  <c r="F47" i="3"/>
  <c r="R21" i="3"/>
  <c r="R23" i="3"/>
  <c r="R20" i="3"/>
  <c r="D20" i="3"/>
  <c r="D27" i="3"/>
  <c r="D21" i="3"/>
  <c r="D26" i="3"/>
  <c r="D24" i="3"/>
  <c r="D23" i="3"/>
  <c r="D25" i="3"/>
  <c r="D22" i="3"/>
  <c r="L28" i="3"/>
  <c r="F28" i="3"/>
  <c r="N27" i="3"/>
  <c r="H27" i="3"/>
  <c r="N26" i="3"/>
  <c r="H26" i="3"/>
  <c r="N24" i="3"/>
  <c r="H24" i="3"/>
  <c r="N23" i="3"/>
  <c r="H23" i="3"/>
  <c r="N25" i="3"/>
  <c r="H25" i="3"/>
  <c r="M22" i="3"/>
  <c r="G22" i="3"/>
  <c r="M21" i="3"/>
  <c r="G21" i="3"/>
  <c r="G20" i="3"/>
  <c r="G28" i="3"/>
  <c r="O24" i="3"/>
  <c r="N22" i="3"/>
  <c r="N20" i="3"/>
  <c r="K28" i="3"/>
  <c r="E28" i="3"/>
  <c r="M27" i="3"/>
  <c r="G27" i="3"/>
  <c r="M26" i="3"/>
  <c r="G26" i="3"/>
  <c r="M24" i="3"/>
  <c r="G24" i="3"/>
  <c r="M23" i="3"/>
  <c r="G23" i="3"/>
  <c r="M25" i="3"/>
  <c r="G25" i="3"/>
  <c r="L22" i="3"/>
  <c r="F22" i="3"/>
  <c r="L21" i="3"/>
  <c r="F21" i="3"/>
  <c r="L20" i="3"/>
  <c r="O26" i="3"/>
  <c r="O25" i="3"/>
  <c r="N21" i="3"/>
  <c r="P28" i="3"/>
  <c r="J28" i="3"/>
  <c r="D28" i="3"/>
  <c r="L27" i="3"/>
  <c r="F27" i="3"/>
  <c r="L26" i="3"/>
  <c r="F26" i="3"/>
  <c r="L24" i="3"/>
  <c r="F24" i="3"/>
  <c r="L23" i="3"/>
  <c r="F23" i="3"/>
  <c r="L25" i="3"/>
  <c r="F25" i="3"/>
  <c r="K22" i="3"/>
  <c r="K21" i="3"/>
  <c r="K20" i="3"/>
  <c r="O27" i="3"/>
  <c r="I24" i="3"/>
  <c r="I25" i="3"/>
  <c r="H20" i="3"/>
  <c r="O28" i="3"/>
  <c r="I28" i="3"/>
  <c r="C28" i="3"/>
  <c r="K27" i="3"/>
  <c r="K26" i="3"/>
  <c r="K24" i="3"/>
  <c r="K23" i="3"/>
  <c r="K25" i="3"/>
  <c r="J22" i="3"/>
  <c r="J21" i="3"/>
  <c r="J20" i="3"/>
  <c r="I27" i="3"/>
  <c r="O23" i="3"/>
  <c r="H22" i="3"/>
  <c r="N28" i="3"/>
  <c r="H28" i="3"/>
  <c r="J27" i="3"/>
  <c r="J26" i="3"/>
  <c r="J24" i="3"/>
  <c r="J23" i="3"/>
  <c r="J25" i="3"/>
  <c r="O22" i="3"/>
  <c r="I22" i="3"/>
  <c r="O21" i="3"/>
  <c r="I21" i="3"/>
  <c r="O20" i="3"/>
  <c r="I20" i="3"/>
  <c r="M28" i="3"/>
  <c r="I26" i="3"/>
  <c r="I23" i="3"/>
  <c r="H21" i="3"/>
  <c r="R27" i="3"/>
  <c r="R22" i="3"/>
  <c r="R11" i="3"/>
  <c r="R13" i="3"/>
  <c r="R10" i="3"/>
  <c r="AB20" i="5"/>
  <c r="AA29" i="5" s="1"/>
  <c r="X10" i="10" s="1"/>
  <c r="O7" i="5"/>
  <c r="L8" i="5"/>
  <c r="K9" i="5"/>
  <c r="H12" i="5"/>
  <c r="G14" i="5"/>
  <c r="G15" i="5"/>
  <c r="R7" i="5"/>
  <c r="O8" i="5"/>
  <c r="L9" i="5"/>
  <c r="J12" i="5"/>
  <c r="I10" i="5"/>
  <c r="G13" i="5"/>
  <c r="J14" i="5"/>
  <c r="I15" i="5"/>
  <c r="N9" i="5"/>
  <c r="H11" i="5"/>
  <c r="O15" i="5"/>
  <c r="H7" i="5"/>
  <c r="O12" i="5"/>
  <c r="M10" i="5"/>
  <c r="K11" i="5"/>
  <c r="L13" i="5"/>
  <c r="R14" i="5"/>
  <c r="P15" i="5"/>
  <c r="P8" i="5"/>
  <c r="K10" i="5"/>
  <c r="K13" i="5"/>
  <c r="I7" i="5"/>
  <c r="H8" i="5"/>
  <c r="G9" i="5"/>
  <c r="N10" i="5"/>
  <c r="M11" i="5"/>
  <c r="N12" i="5"/>
  <c r="K14" i="5"/>
  <c r="L7" i="5"/>
  <c r="K8" i="5"/>
  <c r="H9" i="5"/>
  <c r="R10" i="5"/>
  <c r="AB20" i="3"/>
  <c r="Z20" i="3"/>
  <c r="Y29" i="3" s="1"/>
  <c r="N20" i="5"/>
  <c r="G21" i="5"/>
  <c r="L25" i="5"/>
  <c r="I23" i="5"/>
  <c r="G24" i="5"/>
  <c r="P27" i="5"/>
  <c r="L28" i="5"/>
  <c r="R27" i="5"/>
  <c r="K27" i="5"/>
  <c r="P26" i="5"/>
  <c r="J26" i="5"/>
  <c r="O24" i="5"/>
  <c r="I24" i="5"/>
  <c r="N23" i="5"/>
  <c r="H23" i="5"/>
  <c r="M25" i="5"/>
  <c r="G25" i="5"/>
  <c r="L22" i="5"/>
  <c r="R21" i="5"/>
  <c r="K21" i="5"/>
  <c r="P20" i="5"/>
  <c r="J20" i="5"/>
  <c r="O28" i="5"/>
  <c r="I28" i="5"/>
  <c r="N27" i="5"/>
  <c r="H27" i="5"/>
  <c r="M26" i="5"/>
  <c r="G26" i="5"/>
  <c r="L24" i="5"/>
  <c r="R23" i="5"/>
  <c r="J28" i="5"/>
  <c r="I27" i="5"/>
  <c r="I26" i="5"/>
  <c r="J24" i="5"/>
  <c r="J23" i="5"/>
  <c r="N25" i="5"/>
  <c r="R22" i="5"/>
  <c r="J22" i="5"/>
  <c r="M21" i="5"/>
  <c r="O20" i="5"/>
  <c r="H20" i="5"/>
  <c r="N28" i="5"/>
  <c r="M27" i="5"/>
  <c r="N26" i="5"/>
  <c r="N24" i="5"/>
  <c r="M23" i="5"/>
  <c r="R25" i="5"/>
  <c r="J25" i="5"/>
  <c r="N22" i="5"/>
  <c r="G22" i="5"/>
  <c r="P21" i="5"/>
  <c r="I21" i="5"/>
  <c r="L20" i="5"/>
  <c r="K20" i="5"/>
  <c r="M28" i="5"/>
  <c r="L27" i="5"/>
  <c r="L26" i="5"/>
  <c r="M24" i="5"/>
  <c r="L23" i="5"/>
  <c r="P25" i="5"/>
  <c r="I25" i="5"/>
  <c r="M22" i="5"/>
  <c r="O21" i="5"/>
  <c r="H21" i="5"/>
  <c r="J21" i="5"/>
  <c r="H22" i="5"/>
  <c r="O25" i="5"/>
  <c r="K23" i="5"/>
  <c r="H24" i="5"/>
  <c r="R28" i="5"/>
  <c r="O67" i="5"/>
  <c r="I67" i="5"/>
  <c r="L66" i="5"/>
  <c r="O65" i="5"/>
  <c r="I65" i="5"/>
  <c r="L63" i="5"/>
  <c r="O62" i="5"/>
  <c r="I62" i="5"/>
  <c r="L64" i="5"/>
  <c r="O61" i="5"/>
  <c r="I61" i="5"/>
  <c r="L60" i="5"/>
  <c r="O59" i="5"/>
  <c r="I59" i="5"/>
  <c r="R67" i="5"/>
  <c r="K67" i="5"/>
  <c r="N66" i="5"/>
  <c r="H66" i="5"/>
  <c r="R65" i="5"/>
  <c r="K65" i="5"/>
  <c r="N63" i="5"/>
  <c r="H63" i="5"/>
  <c r="R62" i="5"/>
  <c r="K62" i="5"/>
  <c r="N64" i="5"/>
  <c r="H64" i="5"/>
  <c r="R61" i="5"/>
  <c r="K61" i="5"/>
  <c r="N60" i="5"/>
  <c r="H60" i="5"/>
  <c r="R59" i="5"/>
  <c r="K59" i="5"/>
  <c r="P67" i="5"/>
  <c r="J67" i="5"/>
  <c r="M66" i="5"/>
  <c r="G66" i="5"/>
  <c r="P65" i="5"/>
  <c r="J65" i="5"/>
  <c r="M63" i="5"/>
  <c r="G63" i="5"/>
  <c r="P62" i="5"/>
  <c r="J62" i="5"/>
  <c r="M64" i="5"/>
  <c r="G64" i="5"/>
  <c r="P61" i="5"/>
  <c r="J61" i="5"/>
  <c r="M60" i="5"/>
  <c r="G60" i="5"/>
  <c r="P59" i="5"/>
  <c r="J59" i="5"/>
  <c r="H67" i="5"/>
  <c r="K66" i="5"/>
  <c r="N65" i="5"/>
  <c r="R63" i="5"/>
  <c r="H62" i="5"/>
  <c r="K64" i="5"/>
  <c r="N61" i="5"/>
  <c r="R60" i="5"/>
  <c r="H59" i="5"/>
  <c r="G67" i="5"/>
  <c r="J66" i="5"/>
  <c r="M65" i="5"/>
  <c r="P63" i="5"/>
  <c r="G62" i="5"/>
  <c r="J64" i="5"/>
  <c r="M61" i="5"/>
  <c r="P60" i="5"/>
  <c r="G59" i="5"/>
  <c r="M67" i="5"/>
  <c r="P66" i="5"/>
  <c r="G65" i="5"/>
  <c r="J63" i="5"/>
  <c r="M62" i="5"/>
  <c r="P64" i="5"/>
  <c r="G61" i="5"/>
  <c r="J60" i="5"/>
  <c r="M59" i="5"/>
  <c r="L67" i="5"/>
  <c r="O66" i="5"/>
  <c r="I63" i="5"/>
  <c r="L62" i="5"/>
  <c r="O64" i="5"/>
  <c r="I60" i="5"/>
  <c r="L59" i="5"/>
  <c r="R66" i="5"/>
  <c r="K63" i="5"/>
  <c r="N59" i="5"/>
  <c r="I66" i="5"/>
  <c r="L61" i="5"/>
  <c r="L65" i="5"/>
  <c r="O60" i="5"/>
  <c r="N67" i="5"/>
  <c r="H65" i="5"/>
  <c r="K60" i="5"/>
  <c r="G20" i="5"/>
  <c r="N21" i="5"/>
  <c r="K22" i="5"/>
  <c r="P23" i="5"/>
  <c r="P24" i="5"/>
  <c r="K26" i="5"/>
  <c r="G27" i="5"/>
  <c r="G28" i="5"/>
  <c r="N15" i="5"/>
  <c r="H15" i="5"/>
  <c r="L14" i="5"/>
  <c r="O13" i="5"/>
  <c r="I13" i="5"/>
  <c r="L11" i="5"/>
  <c r="P10" i="5"/>
  <c r="J10" i="5"/>
  <c r="M12" i="5"/>
  <c r="G12" i="5"/>
  <c r="P9" i="5"/>
  <c r="J9" i="5"/>
  <c r="Y36" i="5"/>
  <c r="K80" i="10" s="1"/>
  <c r="M8" i="5"/>
  <c r="G8" i="5"/>
  <c r="P7" i="5"/>
  <c r="J7" i="5"/>
  <c r="R15" i="5"/>
  <c r="J15" i="5"/>
  <c r="M14" i="5"/>
  <c r="M13" i="5"/>
  <c r="N11" i="5"/>
  <c r="G11" i="5"/>
  <c r="O10" i="5"/>
  <c r="H10" i="5"/>
  <c r="P12" i="5"/>
  <c r="I12" i="5"/>
  <c r="R9" i="5"/>
  <c r="I9" i="5"/>
  <c r="R8" i="5"/>
  <c r="J8" i="5"/>
  <c r="K7" i="5"/>
  <c r="M15" i="5"/>
  <c r="P14" i="5"/>
  <c r="I14" i="5"/>
  <c r="R13" i="5"/>
  <c r="J13" i="5"/>
  <c r="R11" i="5"/>
  <c r="J11" i="5"/>
  <c r="L10" i="5"/>
  <c r="L12" i="5"/>
  <c r="M9" i="5"/>
  <c r="N8" i="5"/>
  <c r="N7" i="5"/>
  <c r="G7" i="5"/>
  <c r="L15" i="5"/>
  <c r="O14" i="5"/>
  <c r="P13" i="5"/>
  <c r="H13" i="5"/>
  <c r="H14" i="5"/>
  <c r="P11" i="5"/>
  <c r="I11" i="5"/>
  <c r="M7" i="5"/>
  <c r="I8" i="5"/>
  <c r="O9" i="5"/>
  <c r="K12" i="5"/>
  <c r="G10" i="5"/>
  <c r="O11" i="5"/>
  <c r="N13" i="5"/>
  <c r="N14" i="5"/>
  <c r="K15" i="5"/>
  <c r="I20" i="5"/>
  <c r="O22" i="5"/>
  <c r="H25" i="5"/>
  <c r="R24" i="5"/>
  <c r="O26" i="5"/>
  <c r="J27" i="5"/>
  <c r="H28" i="5"/>
  <c r="M20" i="5"/>
  <c r="P22" i="5"/>
  <c r="K25" i="5"/>
  <c r="G23" i="5"/>
  <c r="R26" i="5"/>
  <c r="O27" i="5"/>
  <c r="K28" i="5"/>
  <c r="R41" i="5"/>
  <c r="K41" i="5"/>
  <c r="N40" i="5"/>
  <c r="H40" i="5"/>
  <c r="R39" i="5"/>
  <c r="K39" i="5"/>
  <c r="N37" i="5"/>
  <c r="H37" i="5"/>
  <c r="R36" i="5"/>
  <c r="K36" i="5"/>
  <c r="N38" i="5"/>
  <c r="H38" i="5"/>
  <c r="R35" i="5"/>
  <c r="K35" i="5"/>
  <c r="M41" i="5"/>
  <c r="G41" i="5"/>
  <c r="P40" i="5"/>
  <c r="J40" i="5"/>
  <c r="M39" i="5"/>
  <c r="G39" i="5"/>
  <c r="P37" i="5"/>
  <c r="J37" i="5"/>
  <c r="M36" i="5"/>
  <c r="G36" i="5"/>
  <c r="P38" i="5"/>
  <c r="J38" i="5"/>
  <c r="M35" i="5"/>
  <c r="L41" i="5"/>
  <c r="O40" i="5"/>
  <c r="I40" i="5"/>
  <c r="L39" i="5"/>
  <c r="O37" i="5"/>
  <c r="I37" i="5"/>
  <c r="L36" i="5"/>
  <c r="O38" i="5"/>
  <c r="I38" i="5"/>
  <c r="P41" i="5"/>
  <c r="G40" i="5"/>
  <c r="J39" i="5"/>
  <c r="M37" i="5"/>
  <c r="P36" i="5"/>
  <c r="G38" i="5"/>
  <c r="N35" i="5"/>
  <c r="O34" i="5"/>
  <c r="I34" i="5"/>
  <c r="L33" i="5"/>
  <c r="J41" i="5"/>
  <c r="M40" i="5"/>
  <c r="P39" i="5"/>
  <c r="G37" i="5"/>
  <c r="J36" i="5"/>
  <c r="M38" i="5"/>
  <c r="I35" i="5"/>
  <c r="L34" i="5"/>
  <c r="O33" i="5"/>
  <c r="I33" i="5"/>
  <c r="K33" i="5"/>
  <c r="N34" i="5"/>
  <c r="H35" i="5"/>
  <c r="I36" i="5"/>
  <c r="L37" i="5"/>
  <c r="O39" i="5"/>
  <c r="M33" i="5"/>
  <c r="G34" i="5"/>
  <c r="P34" i="5"/>
  <c r="J35" i="5"/>
  <c r="K38" i="5"/>
  <c r="N36" i="5"/>
  <c r="R37" i="5"/>
  <c r="H41" i="5"/>
  <c r="R80" i="5"/>
  <c r="K80" i="5"/>
  <c r="N79" i="5"/>
  <c r="H79" i="5"/>
  <c r="R78" i="5"/>
  <c r="K78" i="5"/>
  <c r="N76" i="5"/>
  <c r="H76" i="5"/>
  <c r="R75" i="5"/>
  <c r="K75" i="5"/>
  <c r="N77" i="5"/>
  <c r="H77" i="5"/>
  <c r="R74" i="5"/>
  <c r="K74" i="5"/>
  <c r="N73" i="5"/>
  <c r="H73" i="5"/>
  <c r="R72" i="5"/>
  <c r="K72" i="5"/>
  <c r="M80" i="5"/>
  <c r="G80" i="5"/>
  <c r="P79" i="5"/>
  <c r="J79" i="5"/>
  <c r="M78" i="5"/>
  <c r="G78" i="5"/>
  <c r="P76" i="5"/>
  <c r="J76" i="5"/>
  <c r="M75" i="5"/>
  <c r="G75" i="5"/>
  <c r="P77" i="5"/>
  <c r="J77" i="5"/>
  <c r="M74" i="5"/>
  <c r="G74" i="5"/>
  <c r="P73" i="5"/>
  <c r="J73" i="5"/>
  <c r="M72" i="5"/>
  <c r="G72" i="5"/>
  <c r="L80" i="5"/>
  <c r="O79" i="5"/>
  <c r="I79" i="5"/>
  <c r="L78" i="5"/>
  <c r="O76" i="5"/>
  <c r="I76" i="5"/>
  <c r="L75" i="5"/>
  <c r="O77" i="5"/>
  <c r="I77" i="5"/>
  <c r="L74" i="5"/>
  <c r="O73" i="5"/>
  <c r="I73" i="5"/>
  <c r="L72" i="5"/>
  <c r="P80" i="5"/>
  <c r="G79" i="5"/>
  <c r="J78" i="5"/>
  <c r="M76" i="5"/>
  <c r="P75" i="5"/>
  <c r="G77" i="5"/>
  <c r="J74" i="5"/>
  <c r="M73" i="5"/>
  <c r="P72" i="5"/>
  <c r="O80" i="5"/>
  <c r="I78" i="5"/>
  <c r="L76" i="5"/>
  <c r="O75" i="5"/>
  <c r="I74" i="5"/>
  <c r="L73" i="5"/>
  <c r="O72" i="5"/>
  <c r="I80" i="5"/>
  <c r="L79" i="5"/>
  <c r="O78" i="5"/>
  <c r="I75" i="5"/>
  <c r="L77" i="5"/>
  <c r="O74" i="5"/>
  <c r="I72" i="5"/>
  <c r="H80" i="5"/>
  <c r="K79" i="5"/>
  <c r="N78" i="5"/>
  <c r="R76" i="5"/>
  <c r="H75" i="5"/>
  <c r="K77" i="5"/>
  <c r="N74" i="5"/>
  <c r="R73" i="5"/>
  <c r="H72" i="5"/>
  <c r="H74" i="5"/>
  <c r="N75" i="5"/>
  <c r="R79" i="5"/>
  <c r="H33" i="5"/>
  <c r="R33" i="5"/>
  <c r="K34" i="5"/>
  <c r="P35" i="5"/>
  <c r="I39" i="5"/>
  <c r="L40" i="5"/>
  <c r="O41" i="5"/>
  <c r="G73" i="5"/>
  <c r="M77" i="5"/>
  <c r="J80" i="5"/>
  <c r="H46" i="5"/>
  <c r="N46" i="5"/>
  <c r="K47" i="5"/>
  <c r="R47" i="5"/>
  <c r="H48" i="5"/>
  <c r="N48" i="5"/>
  <c r="K51" i="5"/>
  <c r="R51" i="5"/>
  <c r="H49" i="5"/>
  <c r="N49" i="5"/>
  <c r="K50" i="5"/>
  <c r="R50" i="5"/>
  <c r="H52" i="5"/>
  <c r="N52" i="5"/>
  <c r="K53" i="5"/>
  <c r="R53" i="5"/>
  <c r="H54" i="5"/>
  <c r="N54" i="5"/>
  <c r="I46" i="5"/>
  <c r="O46" i="5"/>
  <c r="L47" i="5"/>
  <c r="I48" i="5"/>
  <c r="O48" i="5"/>
  <c r="L51" i="5"/>
  <c r="I49" i="5"/>
  <c r="O49" i="5"/>
  <c r="L50" i="5"/>
  <c r="I52" i="5"/>
  <c r="O52" i="5"/>
  <c r="L53" i="5"/>
  <c r="I54" i="5"/>
  <c r="O54" i="5"/>
  <c r="G46" i="5"/>
  <c r="M46" i="5"/>
  <c r="J47" i="5"/>
  <c r="P47" i="5"/>
  <c r="G48" i="5"/>
  <c r="M48" i="5"/>
  <c r="J51" i="5"/>
  <c r="P51" i="5"/>
  <c r="G49" i="5"/>
  <c r="M49" i="5"/>
  <c r="J50" i="5"/>
  <c r="P50" i="5"/>
  <c r="G52" i="5"/>
  <c r="M52" i="5"/>
  <c r="J53" i="5"/>
  <c r="P53" i="5"/>
  <c r="G54" i="5"/>
  <c r="R14" i="3"/>
  <c r="R25" i="3"/>
  <c r="R47" i="3"/>
  <c r="R51" i="3"/>
  <c r="R50" i="3"/>
  <c r="R53" i="3"/>
  <c r="R65" i="3"/>
  <c r="R67" i="3"/>
  <c r="R38" i="3"/>
  <c r="R73" i="3"/>
  <c r="R79" i="3"/>
  <c r="R77" i="3"/>
  <c r="R76" i="3"/>
  <c r="R15" i="3"/>
  <c r="R26" i="3"/>
  <c r="R46" i="3"/>
  <c r="R48" i="3"/>
  <c r="R49" i="3"/>
  <c r="R52" i="3"/>
  <c r="R34" i="3"/>
  <c r="R40" i="3"/>
  <c r="R24" i="3"/>
  <c r="R60" i="3"/>
  <c r="R64" i="3"/>
  <c r="R63" i="3"/>
  <c r="R37" i="3"/>
  <c r="R8" i="3"/>
  <c r="R33" i="3"/>
  <c r="R35" i="3"/>
  <c r="R36" i="3"/>
  <c r="R39" i="3"/>
  <c r="R72" i="3"/>
  <c r="R74" i="3"/>
  <c r="R75" i="3"/>
  <c r="R78" i="3"/>
  <c r="AM18" i="10" l="1"/>
  <c r="AO18" i="10" s="1"/>
  <c r="Y40" i="3"/>
  <c r="J41" i="11" s="1"/>
  <c r="AA40" i="3"/>
  <c r="P41" i="11" s="1"/>
  <c r="Q9" i="10"/>
  <c r="P8" i="11"/>
  <c r="AO27" i="10"/>
  <c r="AE34" i="10"/>
  <c r="K65" i="10"/>
  <c r="S60" i="10" s="1"/>
  <c r="W60" i="10" s="1"/>
  <c r="G81" i="3"/>
  <c r="Q59" i="5"/>
  <c r="S59" i="5" s="1"/>
  <c r="Q64" i="5"/>
  <c r="S64" i="5" s="1"/>
  <c r="Q60" i="5"/>
  <c r="S60" i="5" s="1"/>
  <c r="K43" i="10"/>
  <c r="AE25" i="10"/>
  <c r="J36" i="11"/>
  <c r="R31" i="11" s="1"/>
  <c r="V31" i="11" s="1"/>
  <c r="P81" i="3"/>
  <c r="L68" i="3"/>
  <c r="Y9" i="3"/>
  <c r="Z9" i="3" s="1"/>
  <c r="AA39" i="3"/>
  <c r="Q12" i="3"/>
  <c r="S12" i="3" s="1"/>
  <c r="Y39" i="3"/>
  <c r="AA29" i="3"/>
  <c r="Z34" i="5"/>
  <c r="N78" i="10" s="1"/>
  <c r="AA34" i="5"/>
  <c r="Q78" i="10" s="1"/>
  <c r="I81" i="3"/>
  <c r="M68" i="3"/>
  <c r="K68" i="3"/>
  <c r="Q10" i="3"/>
  <c r="S10" i="3" s="1"/>
  <c r="D16" i="3"/>
  <c r="D81" i="3"/>
  <c r="Y42" i="3"/>
  <c r="AA34" i="3"/>
  <c r="J16" i="3"/>
  <c r="O81" i="3"/>
  <c r="H81" i="3"/>
  <c r="N81" i="3"/>
  <c r="F81" i="3"/>
  <c r="Q65" i="3"/>
  <c r="S65" i="3" s="1"/>
  <c r="Q40" i="3"/>
  <c r="S40" i="3" s="1"/>
  <c r="H16" i="3"/>
  <c r="Q66" i="3"/>
  <c r="S66" i="3" s="1"/>
  <c r="I68" i="3"/>
  <c r="Q63" i="3"/>
  <c r="S63" i="3" s="1"/>
  <c r="E81" i="3"/>
  <c r="Q15" i="3"/>
  <c r="S15" i="3" s="1"/>
  <c r="T15" i="3" s="1"/>
  <c r="C16" i="3"/>
  <c r="Q59" i="3"/>
  <c r="S59" i="3" s="1"/>
  <c r="C81" i="3"/>
  <c r="M81" i="3"/>
  <c r="J68" i="3"/>
  <c r="K81" i="3"/>
  <c r="N68" i="3"/>
  <c r="H68" i="3"/>
  <c r="P68" i="3"/>
  <c r="Q62" i="3"/>
  <c r="S62" i="3" s="1"/>
  <c r="O68" i="3"/>
  <c r="C68" i="3"/>
  <c r="Q61" i="3"/>
  <c r="S61" i="3" s="1"/>
  <c r="Q60" i="3"/>
  <c r="S60" i="3" s="1"/>
  <c r="F68" i="3"/>
  <c r="G68" i="3"/>
  <c r="D68" i="3"/>
  <c r="Q64" i="3"/>
  <c r="S64" i="3" s="1"/>
  <c r="Q67" i="3"/>
  <c r="S67" i="3" s="1"/>
  <c r="T67" i="3" s="1"/>
  <c r="P42" i="3"/>
  <c r="N42" i="3"/>
  <c r="Q9" i="3"/>
  <c r="S9" i="3" s="1"/>
  <c r="K42" i="3"/>
  <c r="I29" i="5"/>
  <c r="M29" i="5"/>
  <c r="Q13" i="3"/>
  <c r="S13" i="3" s="1"/>
  <c r="Y35" i="3"/>
  <c r="Y37" i="3"/>
  <c r="D55" i="3"/>
  <c r="L79" i="3"/>
  <c r="Q79" i="3" s="1"/>
  <c r="S79" i="3" s="1"/>
  <c r="L74" i="3"/>
  <c r="Q74" i="3" s="1"/>
  <c r="S74" i="3" s="1"/>
  <c r="L75" i="3"/>
  <c r="Q75" i="3" s="1"/>
  <c r="S75" i="3" s="1"/>
  <c r="L80" i="3"/>
  <c r="Z42" i="3" s="1"/>
  <c r="L72" i="3"/>
  <c r="Z34" i="3" s="1"/>
  <c r="L73" i="3"/>
  <c r="Q73" i="3" s="1"/>
  <c r="S73" i="3" s="1"/>
  <c r="L76" i="3"/>
  <c r="Q76" i="3" s="1"/>
  <c r="S76" i="3" s="1"/>
  <c r="L77" i="3"/>
  <c r="Q77" i="3" s="1"/>
  <c r="S77" i="3" s="1"/>
  <c r="L78" i="3"/>
  <c r="Q78" i="3" s="1"/>
  <c r="S78" i="3" s="1"/>
  <c r="J81" i="3"/>
  <c r="C42" i="3"/>
  <c r="P16" i="3"/>
  <c r="O16" i="3"/>
  <c r="N16" i="3"/>
  <c r="I42" i="3"/>
  <c r="K16" i="3"/>
  <c r="L16" i="3"/>
  <c r="I16" i="3"/>
  <c r="Q8" i="3"/>
  <c r="S8" i="3" s="1"/>
  <c r="Q14" i="3"/>
  <c r="S14" i="3" s="1"/>
  <c r="Q48" i="3"/>
  <c r="S48" i="3" s="1"/>
  <c r="G55" i="3"/>
  <c r="E16" i="3"/>
  <c r="Q7" i="3"/>
  <c r="S7" i="3" s="1"/>
  <c r="Q11" i="3"/>
  <c r="S11" i="3" s="1"/>
  <c r="G16" i="3"/>
  <c r="F16" i="3"/>
  <c r="L55" i="3"/>
  <c r="Q52" i="3"/>
  <c r="S52" i="3" s="1"/>
  <c r="Q36" i="3"/>
  <c r="S36" i="3" s="1"/>
  <c r="G42" i="3"/>
  <c r="M16" i="3"/>
  <c r="E68" i="3"/>
  <c r="Q33" i="3"/>
  <c r="S33" i="3" s="1"/>
  <c r="Y36" i="3"/>
  <c r="J42" i="3"/>
  <c r="F55" i="3"/>
  <c r="Q53" i="3"/>
  <c r="S53" i="3" s="1"/>
  <c r="M55" i="3"/>
  <c r="Q39" i="3"/>
  <c r="S39" i="3" s="1"/>
  <c r="Q38" i="3"/>
  <c r="S38" i="3" s="1"/>
  <c r="Q41" i="3"/>
  <c r="S41" i="3" s="1"/>
  <c r="T41" i="3" s="1"/>
  <c r="O42" i="3"/>
  <c r="M42" i="3"/>
  <c r="Q50" i="3"/>
  <c r="S50" i="3" s="1"/>
  <c r="C55" i="3"/>
  <c r="Q37" i="3"/>
  <c r="S37" i="3" s="1"/>
  <c r="Q35" i="3"/>
  <c r="S35" i="3" s="1"/>
  <c r="D42" i="3"/>
  <c r="F42" i="3"/>
  <c r="Y34" i="3"/>
  <c r="N55" i="3"/>
  <c r="H55" i="3"/>
  <c r="K55" i="3"/>
  <c r="E42" i="3"/>
  <c r="H42" i="3"/>
  <c r="Q34" i="3"/>
  <c r="S34" i="3" s="1"/>
  <c r="L42" i="3"/>
  <c r="C29" i="3"/>
  <c r="Y38" i="3"/>
  <c r="Q47" i="3"/>
  <c r="S47" i="3" s="1"/>
  <c r="Y41" i="3"/>
  <c r="J42" i="11" s="1"/>
  <c r="K53" i="10" s="1"/>
  <c r="Q51" i="3"/>
  <c r="S51" i="3" s="1"/>
  <c r="Q46" i="3"/>
  <c r="S46" i="3" s="1"/>
  <c r="J55" i="3"/>
  <c r="Q54" i="3"/>
  <c r="S54" i="3" s="1"/>
  <c r="T54" i="3" s="1"/>
  <c r="I55" i="3"/>
  <c r="E55" i="3"/>
  <c r="Y8" i="3"/>
  <c r="Z8" i="3" s="1"/>
  <c r="Q49" i="3"/>
  <c r="S49" i="3" s="1"/>
  <c r="P55" i="3"/>
  <c r="O55" i="3"/>
  <c r="F29" i="3"/>
  <c r="Q23" i="3"/>
  <c r="S23" i="3" s="1"/>
  <c r="H29" i="3"/>
  <c r="AA35" i="3"/>
  <c r="I29" i="3"/>
  <c r="E29" i="3"/>
  <c r="AA36" i="3"/>
  <c r="AA42" i="3"/>
  <c r="Q21" i="3"/>
  <c r="S21" i="3" s="1"/>
  <c r="AA38" i="3"/>
  <c r="Q26" i="3"/>
  <c r="S26" i="3" s="1"/>
  <c r="G29" i="3"/>
  <c r="O29" i="3"/>
  <c r="AA37" i="3"/>
  <c r="AA41" i="3"/>
  <c r="P42" i="11" s="1"/>
  <c r="Q53" i="10" s="1"/>
  <c r="J29" i="3"/>
  <c r="Q25" i="3"/>
  <c r="S25" i="3" s="1"/>
  <c r="Q20" i="3"/>
  <c r="S20" i="3" s="1"/>
  <c r="K29" i="3"/>
  <c r="Q27" i="3"/>
  <c r="S27" i="3" s="1"/>
  <c r="M29" i="3"/>
  <c r="D29" i="3"/>
  <c r="Q22" i="3"/>
  <c r="S22" i="3" s="1"/>
  <c r="Q24" i="3"/>
  <c r="S24" i="3" s="1"/>
  <c r="L29" i="3"/>
  <c r="Q28" i="3"/>
  <c r="S28" i="3" s="1"/>
  <c r="T28" i="3" s="1"/>
  <c r="P29" i="3"/>
  <c r="N29" i="3"/>
  <c r="M42" i="5"/>
  <c r="Y40" i="5"/>
  <c r="K85" i="10" s="1"/>
  <c r="K70" i="10" s="1"/>
  <c r="H42" i="5"/>
  <c r="Q49" i="5"/>
  <c r="S49" i="5" s="1"/>
  <c r="Q46" i="5"/>
  <c r="S46" i="5" s="1"/>
  <c r="J42" i="5"/>
  <c r="Q14" i="5"/>
  <c r="S14" i="5" s="1"/>
  <c r="Q9" i="5"/>
  <c r="S9" i="5" s="1"/>
  <c r="N16" i="5"/>
  <c r="Q7" i="5"/>
  <c r="S7" i="5" s="1"/>
  <c r="Q12" i="5"/>
  <c r="S12" i="5" s="1"/>
  <c r="Q10" i="5"/>
  <c r="S10" i="5" s="1"/>
  <c r="O16" i="5"/>
  <c r="J55" i="5"/>
  <c r="Q23" i="5"/>
  <c r="S23" i="5" s="1"/>
  <c r="I55" i="5"/>
  <c r="H81" i="5"/>
  <c r="Y7" i="5"/>
  <c r="Z7" i="5" s="1"/>
  <c r="I16" i="5"/>
  <c r="L68" i="5"/>
  <c r="Z35" i="5"/>
  <c r="N79" i="10" s="1"/>
  <c r="Q47" i="5"/>
  <c r="S47" i="5" s="1"/>
  <c r="M55" i="5"/>
  <c r="K81" i="5"/>
  <c r="Z40" i="5"/>
  <c r="N85" i="10" s="1"/>
  <c r="N70" i="10" s="1"/>
  <c r="H16" i="5"/>
  <c r="Q21" i="5"/>
  <c r="S21" i="5" s="1"/>
  <c r="Q25" i="5"/>
  <c r="S25" i="5" s="1"/>
  <c r="Q48" i="5"/>
  <c r="S48" i="5" s="1"/>
  <c r="Q54" i="5"/>
  <c r="S54" i="5" s="1"/>
  <c r="T54" i="5" s="1"/>
  <c r="AA37" i="5"/>
  <c r="Q81" i="10" s="1"/>
  <c r="N68" i="5"/>
  <c r="AA39" i="5"/>
  <c r="Q83" i="10" s="1"/>
  <c r="Q11" i="5"/>
  <c r="S11" i="5" s="1"/>
  <c r="Q15" i="5"/>
  <c r="S15" i="5" s="1"/>
  <c r="Q50" i="5"/>
  <c r="S50" i="5" s="1"/>
  <c r="Q53" i="5"/>
  <c r="S53" i="5" s="1"/>
  <c r="L55" i="5"/>
  <c r="Q75" i="5"/>
  <c r="S75" i="5" s="1"/>
  <c r="M81" i="5"/>
  <c r="Q77" i="5"/>
  <c r="S77" i="5" s="1"/>
  <c r="N42" i="5"/>
  <c r="Y39" i="5"/>
  <c r="Q38" i="5"/>
  <c r="S38" i="5" s="1"/>
  <c r="AA41" i="5"/>
  <c r="Q86" i="10" s="1"/>
  <c r="Q71" i="10" s="1"/>
  <c r="Z36" i="5"/>
  <c r="N80" i="10" s="1"/>
  <c r="Z42" i="5"/>
  <c r="L16" i="5"/>
  <c r="AA38" i="5"/>
  <c r="Q82" i="10" s="1"/>
  <c r="Y37" i="5"/>
  <c r="K81" i="10" s="1"/>
  <c r="G68" i="5"/>
  <c r="Q63" i="5"/>
  <c r="S63" i="5" s="1"/>
  <c r="P68" i="5"/>
  <c r="Q67" i="5"/>
  <c r="S67" i="5" s="1"/>
  <c r="T67" i="5" s="1"/>
  <c r="Q28" i="5"/>
  <c r="S28" i="5" s="1"/>
  <c r="T28" i="5" s="1"/>
  <c r="L29" i="5"/>
  <c r="H29" i="5"/>
  <c r="Y42" i="5"/>
  <c r="Q78" i="5"/>
  <c r="S78" i="5" s="1"/>
  <c r="Q79" i="5"/>
  <c r="S79" i="5" s="1"/>
  <c r="Q40" i="5"/>
  <c r="S40" i="5" s="1"/>
  <c r="Y35" i="5"/>
  <c r="P55" i="5"/>
  <c r="N55" i="5"/>
  <c r="Q35" i="5"/>
  <c r="S35" i="5" s="1"/>
  <c r="Q72" i="5"/>
  <c r="S72" i="5" s="1"/>
  <c r="Q73" i="5"/>
  <c r="S73" i="5" s="1"/>
  <c r="N81" i="5"/>
  <c r="L42" i="5"/>
  <c r="Q41" i="5"/>
  <c r="S41" i="5" s="1"/>
  <c r="T41" i="5" s="1"/>
  <c r="Q34" i="5"/>
  <c r="S34" i="5" s="1"/>
  <c r="AA40" i="5"/>
  <c r="Q85" i="10" s="1"/>
  <c r="Q70" i="10" s="1"/>
  <c r="Z37" i="5"/>
  <c r="N81" i="10" s="1"/>
  <c r="K16" i="5"/>
  <c r="Q13" i="5"/>
  <c r="S13" i="5" s="1"/>
  <c r="M68" i="5"/>
  <c r="Q65" i="5"/>
  <c r="S65" i="5" s="1"/>
  <c r="Q24" i="5"/>
  <c r="S24" i="5" s="1"/>
  <c r="Y38" i="5"/>
  <c r="K82" i="10" s="1"/>
  <c r="O29" i="5"/>
  <c r="Q20" i="5"/>
  <c r="S20" i="5" s="1"/>
  <c r="N29" i="5"/>
  <c r="Q52" i="5"/>
  <c r="S52" i="5" s="1"/>
  <c r="O55" i="5"/>
  <c r="H55" i="5"/>
  <c r="I81" i="5"/>
  <c r="O81" i="5"/>
  <c r="P81" i="5"/>
  <c r="L81" i="5"/>
  <c r="J81" i="5"/>
  <c r="Q74" i="5"/>
  <c r="S74" i="5" s="1"/>
  <c r="P42" i="5"/>
  <c r="K42" i="5"/>
  <c r="Q39" i="5"/>
  <c r="S39" i="5" s="1"/>
  <c r="Q36" i="5"/>
  <c r="S36" i="5" s="1"/>
  <c r="M16" i="5"/>
  <c r="AA35" i="5"/>
  <c r="Q79" i="10" s="1"/>
  <c r="Y34" i="5"/>
  <c r="K78" i="10" s="1"/>
  <c r="G29" i="5"/>
  <c r="Q62" i="5"/>
  <c r="S62" i="5" s="1"/>
  <c r="K29" i="5"/>
  <c r="Q27" i="5"/>
  <c r="S27" i="5" s="1"/>
  <c r="J29" i="5"/>
  <c r="Y41" i="5"/>
  <c r="K86" i="10" s="1"/>
  <c r="K71" i="10" s="1"/>
  <c r="G42" i="5"/>
  <c r="Z41" i="5"/>
  <c r="N86" i="10" s="1"/>
  <c r="N71" i="10" s="1"/>
  <c r="J16" i="5"/>
  <c r="Q66" i="5"/>
  <c r="S66" i="5" s="1"/>
  <c r="Q61" i="5"/>
  <c r="S61" i="5" s="1"/>
  <c r="I68" i="5"/>
  <c r="P29" i="5"/>
  <c r="Q8" i="5"/>
  <c r="S8" i="5" s="1"/>
  <c r="P16" i="5"/>
  <c r="K68" i="5"/>
  <c r="O68" i="5"/>
  <c r="AA36" i="5"/>
  <c r="Q80" i="10" s="1"/>
  <c r="Z38" i="5"/>
  <c r="N82" i="10" s="1"/>
  <c r="Q26" i="5"/>
  <c r="S26" i="5" s="1"/>
  <c r="Q51" i="5"/>
  <c r="S51" i="5" s="1"/>
  <c r="I42" i="5"/>
  <c r="G55" i="5"/>
  <c r="K55" i="5"/>
  <c r="Q80" i="5"/>
  <c r="S80" i="5" s="1"/>
  <c r="T80" i="5" s="1"/>
  <c r="G81" i="5"/>
  <c r="Q76" i="5"/>
  <c r="S76" i="5" s="1"/>
  <c r="Q33" i="5"/>
  <c r="S33" i="5" s="1"/>
  <c r="O42" i="5"/>
  <c r="Q37" i="5"/>
  <c r="S37" i="5" s="1"/>
  <c r="G16" i="5"/>
  <c r="Z39" i="5"/>
  <c r="N83" i="10" s="1"/>
  <c r="AA42" i="5"/>
  <c r="H68" i="5"/>
  <c r="J68" i="5"/>
  <c r="Y8" i="5"/>
  <c r="Z8" i="5" s="1"/>
  <c r="Q22" i="5"/>
  <c r="S22" i="5" s="1"/>
  <c r="Z40" i="3" l="1"/>
  <c r="M41" i="11" s="1"/>
  <c r="AB40" i="3"/>
  <c r="S41" i="11" s="1"/>
  <c r="AB41" i="3"/>
  <c r="S42" i="11" s="1"/>
  <c r="T53" i="10" s="1"/>
  <c r="X9" i="10"/>
  <c r="W8" i="11"/>
  <c r="K52" i="10"/>
  <c r="K54" i="10" s="1"/>
  <c r="J43" i="11"/>
  <c r="Q52" i="10"/>
  <c r="Q54" i="10" s="1"/>
  <c r="P43" i="11"/>
  <c r="N87" i="10"/>
  <c r="K47" i="10"/>
  <c r="S42" i="10" s="1"/>
  <c r="W42" i="10" s="1"/>
  <c r="Q84" i="10"/>
  <c r="K79" i="10"/>
  <c r="Q87" i="10"/>
  <c r="Q72" i="10"/>
  <c r="K83" i="10"/>
  <c r="K87" i="10"/>
  <c r="Z10" i="5"/>
  <c r="Z36" i="3"/>
  <c r="Z37" i="3"/>
  <c r="Z35" i="3"/>
  <c r="Z10" i="3"/>
  <c r="Z39" i="3"/>
  <c r="AB39" i="3"/>
  <c r="Z41" i="3"/>
  <c r="M42" i="11" s="1"/>
  <c r="N53" i="10" s="1"/>
  <c r="T7" i="3"/>
  <c r="T16" i="3" s="1"/>
  <c r="Q68" i="3"/>
  <c r="Q80" i="3"/>
  <c r="S80" i="3" s="1"/>
  <c r="T80" i="3" s="1"/>
  <c r="Z38" i="3"/>
  <c r="L81" i="3"/>
  <c r="Q81" i="3" s="1"/>
  <c r="Q72" i="3"/>
  <c r="S72" i="3" s="1"/>
  <c r="T72" i="3" s="1"/>
  <c r="Q42" i="3"/>
  <c r="Q16" i="3"/>
  <c r="Q55" i="3"/>
  <c r="Z9" i="5"/>
  <c r="Z43" i="3"/>
  <c r="AB37" i="3"/>
  <c r="Q29" i="3"/>
  <c r="Y43" i="3"/>
  <c r="AA43" i="3"/>
  <c r="AB38" i="3"/>
  <c r="AA9" i="3"/>
  <c r="S68" i="3"/>
  <c r="T20" i="3"/>
  <c r="T29" i="3" s="1"/>
  <c r="S16" i="3"/>
  <c r="T59" i="3"/>
  <c r="T68" i="3" s="1"/>
  <c r="S42" i="3"/>
  <c r="AB35" i="3"/>
  <c r="Z43" i="5"/>
  <c r="AB35" i="5"/>
  <c r="T79" i="10" s="1"/>
  <c r="T59" i="5"/>
  <c r="T68" i="5" s="1"/>
  <c r="AB36" i="5"/>
  <c r="T80" i="10" s="1"/>
  <c r="W80" i="10" s="1"/>
  <c r="T33" i="5"/>
  <c r="T42" i="5" s="1"/>
  <c r="S81" i="5"/>
  <c r="Q16" i="5"/>
  <c r="T72" i="5"/>
  <c r="T81" i="5" s="1"/>
  <c r="AB38" i="5"/>
  <c r="T82" i="10" s="1"/>
  <c r="W82" i="10" s="1"/>
  <c r="Z11" i="3"/>
  <c r="T33" i="3"/>
  <c r="T42" i="3" s="1"/>
  <c r="AA43" i="5"/>
  <c r="AB40" i="5"/>
  <c r="T85" i="10" s="1"/>
  <c r="T70" i="10" s="1"/>
  <c r="W70" i="10" s="1"/>
  <c r="T46" i="5"/>
  <c r="T55" i="5" s="1"/>
  <c r="S68" i="5"/>
  <c r="Q68" i="5"/>
  <c r="Q55" i="5"/>
  <c r="Q81" i="5"/>
  <c r="Q42" i="5"/>
  <c r="T20" i="5"/>
  <c r="T29" i="5" s="1"/>
  <c r="Q29" i="5"/>
  <c r="AB37" i="5"/>
  <c r="T81" i="10" s="1"/>
  <c r="W81" i="10" s="1"/>
  <c r="AA8" i="5"/>
  <c r="S29" i="5"/>
  <c r="S55" i="5"/>
  <c r="AB39" i="5"/>
  <c r="T83" i="10" s="1"/>
  <c r="S42" i="5"/>
  <c r="AB34" i="5"/>
  <c r="T78" i="10" s="1"/>
  <c r="T7" i="5"/>
  <c r="S16" i="5"/>
  <c r="AA7" i="5"/>
  <c r="AB41" i="5"/>
  <c r="AB42" i="5"/>
  <c r="T15" i="5"/>
  <c r="AB36" i="3"/>
  <c r="S29" i="3"/>
  <c r="T46" i="3"/>
  <c r="T55" i="3" s="1"/>
  <c r="S55" i="3"/>
  <c r="W85" i="10" l="1"/>
  <c r="T86" i="10"/>
  <c r="T71" i="10" s="1"/>
  <c r="W71" i="10" s="1"/>
  <c r="T52" i="10"/>
  <c r="T54" i="10" s="1"/>
  <c r="S43" i="11"/>
  <c r="N52" i="10"/>
  <c r="N54" i="10" s="1"/>
  <c r="M43" i="11"/>
  <c r="W53" i="10"/>
  <c r="K84" i="10"/>
  <c r="V42" i="11"/>
  <c r="W83" i="10"/>
  <c r="AC35" i="5"/>
  <c r="AC39" i="5"/>
  <c r="W79" i="10"/>
  <c r="T84" i="10"/>
  <c r="AC42" i="5"/>
  <c r="W78" i="10"/>
  <c r="AC36" i="3"/>
  <c r="V41" i="11"/>
  <c r="K72" i="10"/>
  <c r="AC40" i="5"/>
  <c r="AC34" i="5"/>
  <c r="AC37" i="5"/>
  <c r="AC36" i="5"/>
  <c r="AC38" i="5"/>
  <c r="AC41" i="5"/>
  <c r="AC37" i="3"/>
  <c r="AC35" i="3"/>
  <c r="AC39" i="3"/>
  <c r="AC40" i="3"/>
  <c r="AC41" i="3"/>
  <c r="AB34" i="3"/>
  <c r="AC34" i="3" s="1"/>
  <c r="AA12" i="3"/>
  <c r="AA8" i="3"/>
  <c r="AA10" i="3" s="1"/>
  <c r="T81" i="3"/>
  <c r="S81" i="3"/>
  <c r="AB43" i="3" s="1"/>
  <c r="AC43" i="3" s="1"/>
  <c r="AB42" i="3"/>
  <c r="AC42" i="3" s="1"/>
  <c r="AC38" i="3"/>
  <c r="AA12" i="5"/>
  <c r="AA9" i="5"/>
  <c r="AA13" i="5" s="1"/>
  <c r="AB43" i="5"/>
  <c r="AC43" i="5" s="1"/>
  <c r="T16" i="5"/>
  <c r="W52" i="10" l="1"/>
  <c r="V43" i="11"/>
  <c r="W54" i="10"/>
  <c r="AA54" i="10" s="1"/>
  <c r="AE42" i="10" s="1"/>
  <c r="T72" i="10"/>
  <c r="W86" i="10"/>
  <c r="T87" i="10"/>
  <c r="W87" i="10" s="1"/>
  <c r="AA87" i="10" s="1"/>
  <c r="N84" i="10"/>
  <c r="AA15" i="3"/>
  <c r="P4" i="4" s="1"/>
  <c r="Z43" i="11" l="1"/>
  <c r="AD31" i="11" s="1"/>
  <c r="AA53" i="11" s="1"/>
  <c r="AB53" i="11" s="1"/>
  <c r="AC53" i="11" s="1"/>
  <c r="AD53" i="11" s="1"/>
  <c r="AE53" i="11" s="1"/>
  <c r="AF53" i="11" s="1"/>
  <c r="AG53" i="11" s="1"/>
  <c r="AH53" i="11" s="1"/>
  <c r="AA11" i="5"/>
  <c r="Z16" i="5" s="1"/>
  <c r="W84" i="10"/>
  <c r="AA78" i="10" s="1"/>
  <c r="AE78" i="10" s="1"/>
  <c r="N72" i="10"/>
  <c r="W72" i="10" s="1"/>
  <c r="AA72" i="10" s="1"/>
  <c r="AE60" i="10" s="1"/>
  <c r="AE90" i="10" l="1"/>
  <c r="AD97" i="10" s="1"/>
</calcChain>
</file>

<file path=xl/comments1.xml><?xml version="1.0" encoding="utf-8"?>
<comments xmlns="http://schemas.openxmlformats.org/spreadsheetml/2006/main">
  <authors>
    <author>howtects05</author>
    <author>CatenaRentalSystem</author>
  </authors>
  <commentList>
    <comment ref="B8" authorId="0" shapeId="0">
      <text>
        <r>
          <rPr>
            <sz val="10"/>
            <color indexed="81"/>
            <rFont val="Meiryo UI"/>
            <family val="3"/>
            <charset val="128"/>
          </rPr>
          <t>見積書ごとに番号で区分します。</t>
        </r>
      </text>
    </comment>
    <comment ref="B19" authorId="0" shapeId="0">
      <text>
        <r>
          <rPr>
            <sz val="10"/>
            <color indexed="81"/>
            <rFont val="Meiryo UI"/>
            <family val="3"/>
            <charset val="128"/>
          </rPr>
          <t>見積書ごとに番号で区分します。</t>
        </r>
        <r>
          <rPr>
            <b/>
            <sz val="9"/>
            <color indexed="81"/>
            <rFont val="MS P ゴシック"/>
            <family val="3"/>
            <charset val="128"/>
          </rPr>
          <t xml:space="preserve">
</t>
        </r>
        <r>
          <rPr>
            <sz val="9"/>
            <color indexed="81"/>
            <rFont val="MS P ゴシック"/>
            <family val="3"/>
            <charset val="128"/>
          </rPr>
          <t xml:space="preserve">
</t>
        </r>
      </text>
    </comment>
    <comment ref="C19" authorId="0" shapeId="0">
      <text>
        <r>
          <rPr>
            <sz val="10"/>
            <color indexed="81"/>
            <rFont val="Meiryo UI"/>
            <family val="3"/>
            <charset val="128"/>
          </rPr>
          <t>プルダウンで入力します。</t>
        </r>
        <r>
          <rPr>
            <sz val="9"/>
            <color indexed="81"/>
            <rFont val="MS P ゴシック"/>
            <family val="3"/>
            <charset val="128"/>
          </rPr>
          <t xml:space="preserve">
</t>
        </r>
      </text>
    </comment>
    <comment ref="D19" authorId="0" shapeId="0">
      <text>
        <r>
          <rPr>
            <sz val="9"/>
            <color indexed="81"/>
            <rFont val="MS P ゴシック"/>
            <family val="3"/>
            <charset val="128"/>
          </rPr>
          <t xml:space="preserve">自動入力されます。
</t>
        </r>
      </text>
    </comment>
    <comment ref="E19" authorId="0" shapeId="0">
      <text>
        <r>
          <rPr>
            <sz val="10"/>
            <color indexed="81"/>
            <rFont val="Meiryo UI"/>
            <family val="3"/>
            <charset val="128"/>
          </rPr>
          <t>商品名：任意
読みづらい場合は空白を削除するなどして、文字数を減らしてください。</t>
        </r>
      </text>
    </comment>
    <comment ref="A20" authorId="1" shapeId="0">
      <text>
        <r>
          <rPr>
            <sz val="16"/>
            <color indexed="81"/>
            <rFont val="Meiryo UI"/>
            <family val="3"/>
            <charset val="128"/>
          </rPr>
          <t>見積書のページ毎に番号をつけていただき、その番号を記載してください。</t>
        </r>
      </text>
    </comment>
    <comment ref="K20" authorId="0" shapeId="0">
      <text>
        <r>
          <rPr>
            <sz val="10"/>
            <color indexed="81"/>
            <rFont val="Meiryo UI"/>
            <family val="3"/>
            <charset val="128"/>
          </rPr>
          <t>プルダウンで選択
1部材ごとに加工の対象となるものについて入力します。</t>
        </r>
      </text>
    </comment>
    <comment ref="L20" authorId="0" shapeId="0">
      <text>
        <r>
          <rPr>
            <sz val="10"/>
            <color indexed="81"/>
            <rFont val="Meiryo UI"/>
            <family val="3"/>
            <charset val="128"/>
          </rPr>
          <t>プルダウンで選択
1部材ごとに加工の対象となるものについて入力します。</t>
        </r>
      </text>
    </comment>
    <comment ref="M20" authorId="0" shapeId="0">
      <text>
        <r>
          <rPr>
            <sz val="10"/>
            <color indexed="81"/>
            <rFont val="Meiryo UI"/>
            <family val="3"/>
            <charset val="128"/>
          </rPr>
          <t>プルダウンで選択
1部材ごとに加工の対象となるものについて入力します。</t>
        </r>
      </text>
    </comment>
    <comment ref="N20" authorId="0" shapeId="0">
      <text>
        <r>
          <rPr>
            <sz val="10"/>
            <color indexed="81"/>
            <rFont val="Meiryo UI"/>
            <family val="3"/>
            <charset val="128"/>
          </rPr>
          <t>プルダウンで選択
1部材ごとに加工の対象となるものについて入力します。</t>
        </r>
      </text>
    </comment>
    <comment ref="O20" authorId="0" shapeId="0">
      <text>
        <r>
          <rPr>
            <sz val="10"/>
            <color indexed="81"/>
            <rFont val="Meiryo UI"/>
            <family val="3"/>
            <charset val="128"/>
          </rPr>
          <t>プルダウンで選択
1部材ごとに加工の対象となるものについて入力します。</t>
        </r>
      </text>
    </comment>
    <comment ref="P20" authorId="0" shapeId="0">
      <text>
        <r>
          <rPr>
            <sz val="10"/>
            <color indexed="81"/>
            <rFont val="Meiryo UI"/>
            <family val="3"/>
            <charset val="128"/>
          </rPr>
          <t>プルダウンで選択
1部材ごとに加工の対象となるものについて入力します。</t>
        </r>
      </text>
    </comment>
    <comment ref="Q20" authorId="0" shapeId="0">
      <text>
        <r>
          <rPr>
            <sz val="10"/>
            <color indexed="81"/>
            <rFont val="Meiryo UI"/>
            <family val="3"/>
            <charset val="128"/>
          </rPr>
          <t>プルダウンで選択
1部材ごとに加工の対象となるものについて入力します。</t>
        </r>
      </text>
    </comment>
    <comment ref="R20" authorId="0" shapeId="0">
      <text>
        <r>
          <rPr>
            <sz val="10"/>
            <color indexed="81"/>
            <rFont val="Meiryo UI"/>
            <family val="3"/>
            <charset val="128"/>
          </rPr>
          <t>プルダウンで選択
1部材ごとに加工の対象となるものについて入力します。</t>
        </r>
      </text>
    </comment>
    <comment ref="S20" authorId="0" shapeId="0">
      <text>
        <r>
          <rPr>
            <sz val="10"/>
            <color indexed="81"/>
            <rFont val="Meiryo UI"/>
            <family val="3"/>
            <charset val="128"/>
          </rPr>
          <t>プルダウンで選択
1部材ごとに加工の対象となるものについて入力します。</t>
        </r>
      </text>
    </comment>
    <comment ref="T20" authorId="0" shapeId="0">
      <text>
        <r>
          <rPr>
            <sz val="10"/>
            <color indexed="81"/>
            <rFont val="Meiryo UI"/>
            <family val="3"/>
            <charset val="128"/>
          </rPr>
          <t>プルダウンで選択
1部材ごとに加工の対象となるものについて入力します。</t>
        </r>
      </text>
    </comment>
    <comment ref="W20" authorId="0" shapeId="0">
      <text>
        <r>
          <rPr>
            <sz val="10"/>
            <color indexed="81"/>
            <rFont val="Meiryo UI"/>
            <family val="3"/>
            <charset val="128"/>
          </rPr>
          <t>プルダウンで選択
1部材ごとに運搬の対象となるものについて入力します。</t>
        </r>
      </text>
    </comment>
    <comment ref="X20" authorId="0" shapeId="0">
      <text>
        <r>
          <rPr>
            <sz val="10"/>
            <color indexed="81"/>
            <rFont val="Meiryo UI"/>
            <family val="3"/>
            <charset val="128"/>
          </rPr>
          <t>プルダウンで選択
1部材ごとに運搬の対象となるものについて入力します。</t>
        </r>
      </text>
    </comment>
    <comment ref="Y20" authorId="0" shapeId="0">
      <text>
        <r>
          <rPr>
            <sz val="10"/>
            <color indexed="81"/>
            <rFont val="Meiryo UI"/>
            <family val="3"/>
            <charset val="128"/>
          </rPr>
          <t>プルダウンで選択
1部材ごとに運搬の対象となるものについて入力します。</t>
        </r>
      </text>
    </comment>
    <comment ref="Z20" authorId="0" shapeId="0">
      <text>
        <r>
          <rPr>
            <sz val="10"/>
            <color indexed="81"/>
            <rFont val="Meiryo UI"/>
            <family val="3"/>
            <charset val="128"/>
          </rPr>
          <t>プルダウンで選択
1部材ごとに運搬の対象となるものについて入力します。</t>
        </r>
      </text>
    </comment>
  </commentList>
</comments>
</file>

<file path=xl/comments2.xml><?xml version="1.0" encoding="utf-8"?>
<comments xmlns="http://schemas.openxmlformats.org/spreadsheetml/2006/main">
  <authors>
    <author>CatenaRentalSystem</author>
  </authors>
  <commentList>
    <comment ref="P9" authorId="0" shapeId="0">
      <text>
        <r>
          <rPr>
            <b/>
            <sz val="9"/>
            <color indexed="10"/>
            <rFont val="MS P ゴシック"/>
            <family val="3"/>
            <charset val="128"/>
          </rPr>
          <t>パーティクルボード・繊維板を使用している場合は入力</t>
        </r>
      </text>
    </comment>
    <comment ref="W9" authorId="0" shapeId="0">
      <text>
        <r>
          <rPr>
            <b/>
            <sz val="9"/>
            <color indexed="10"/>
            <rFont val="MS P ゴシック"/>
            <family val="3"/>
            <charset val="128"/>
          </rPr>
          <t>パーティクルボード・繊維板を使用している場合は入力</t>
        </r>
      </text>
    </comment>
  </commentList>
</comments>
</file>

<file path=xl/comments3.xml><?xml version="1.0" encoding="utf-8"?>
<comments xmlns="http://schemas.openxmlformats.org/spreadsheetml/2006/main">
  <authors>
    <author>howtects05</author>
    <author>CatenaRentalSystem</author>
  </authors>
  <commentList>
    <comment ref="B8" authorId="0" shapeId="0">
      <text>
        <r>
          <rPr>
            <sz val="10"/>
            <color indexed="81"/>
            <rFont val="Meiryo UI"/>
            <family val="3"/>
            <charset val="128"/>
          </rPr>
          <t>請求書ごとに番号で区分します。</t>
        </r>
        <r>
          <rPr>
            <b/>
            <sz val="9"/>
            <color indexed="81"/>
            <rFont val="MS P ゴシック"/>
            <family val="3"/>
            <charset val="128"/>
          </rPr>
          <t xml:space="preserve">
</t>
        </r>
        <r>
          <rPr>
            <sz val="9"/>
            <color indexed="81"/>
            <rFont val="MS P ゴシック"/>
            <family val="3"/>
            <charset val="128"/>
          </rPr>
          <t xml:space="preserve">
</t>
        </r>
      </text>
    </comment>
    <comment ref="B19" authorId="0" shapeId="0">
      <text>
        <r>
          <rPr>
            <sz val="10"/>
            <color indexed="81"/>
            <rFont val="Meiryo UI"/>
            <family val="3"/>
            <charset val="128"/>
          </rPr>
          <t>請求書ごとに番号で区分します。</t>
        </r>
        <r>
          <rPr>
            <b/>
            <sz val="9"/>
            <color indexed="81"/>
            <rFont val="MS P ゴシック"/>
            <family val="3"/>
            <charset val="128"/>
          </rPr>
          <t xml:space="preserve">
</t>
        </r>
        <r>
          <rPr>
            <sz val="9"/>
            <color indexed="81"/>
            <rFont val="MS P ゴシック"/>
            <family val="3"/>
            <charset val="128"/>
          </rPr>
          <t xml:space="preserve">
</t>
        </r>
      </text>
    </comment>
    <comment ref="C19" authorId="0" shapeId="0">
      <text>
        <r>
          <rPr>
            <sz val="10"/>
            <color indexed="81"/>
            <rFont val="Meiryo UI"/>
            <family val="3"/>
            <charset val="128"/>
          </rPr>
          <t>プルダウンで入力します。</t>
        </r>
        <r>
          <rPr>
            <sz val="9"/>
            <color indexed="81"/>
            <rFont val="MS P ゴシック"/>
            <family val="3"/>
            <charset val="128"/>
          </rPr>
          <t xml:space="preserve">
</t>
        </r>
      </text>
    </comment>
    <comment ref="D19" authorId="0" shapeId="0">
      <text>
        <r>
          <rPr>
            <sz val="10"/>
            <color indexed="81"/>
            <rFont val="Meiryo UI"/>
            <family val="3"/>
            <charset val="128"/>
          </rPr>
          <t>自動入力されます。</t>
        </r>
        <r>
          <rPr>
            <sz val="9"/>
            <color indexed="81"/>
            <rFont val="MS P ゴシック"/>
            <family val="3"/>
            <charset val="128"/>
          </rPr>
          <t xml:space="preserve">
</t>
        </r>
      </text>
    </comment>
    <comment ref="E19" authorId="0" shapeId="0">
      <text>
        <r>
          <rPr>
            <sz val="10"/>
            <color indexed="81"/>
            <rFont val="Meiryo UI"/>
            <family val="3"/>
            <charset val="128"/>
          </rPr>
          <t>商品名：任意
読みづらい場合は空白を削除するなどして、文字数を減らしてください。</t>
        </r>
      </text>
    </comment>
    <comment ref="A20" authorId="1" shapeId="0">
      <text>
        <r>
          <rPr>
            <sz val="16"/>
            <color indexed="81"/>
            <rFont val="Meiryo UI"/>
            <family val="3"/>
            <charset val="128"/>
          </rPr>
          <t>見積書のページ毎に番号をつけていただき、その番号を記載してください。</t>
        </r>
      </text>
    </comment>
    <comment ref="K20" authorId="0" shapeId="0">
      <text>
        <r>
          <rPr>
            <sz val="10"/>
            <color indexed="81"/>
            <rFont val="Meiryo UI"/>
            <family val="3"/>
            <charset val="128"/>
          </rPr>
          <t>プルダウンで選択
1部材ごとに加工の対象となるものについて入力します。</t>
        </r>
      </text>
    </comment>
    <comment ref="L20" authorId="0" shapeId="0">
      <text>
        <r>
          <rPr>
            <sz val="10"/>
            <color indexed="81"/>
            <rFont val="Meiryo UI"/>
            <family val="3"/>
            <charset val="128"/>
          </rPr>
          <t>プルダウンで選択
1部材ごとに加工の対象となるものについて入力します。</t>
        </r>
      </text>
    </comment>
    <comment ref="M20" authorId="0" shapeId="0">
      <text>
        <r>
          <rPr>
            <sz val="10"/>
            <color indexed="81"/>
            <rFont val="Meiryo UI"/>
            <family val="3"/>
            <charset val="128"/>
          </rPr>
          <t>プルダウンで選択
1部材ごとに加工の対象となるものについて入力します。</t>
        </r>
      </text>
    </comment>
    <comment ref="N20" authorId="0" shapeId="0">
      <text>
        <r>
          <rPr>
            <sz val="10"/>
            <color indexed="81"/>
            <rFont val="Meiryo UI"/>
            <family val="3"/>
            <charset val="128"/>
          </rPr>
          <t>プルダウンで選択
1部材ごとに加工の対象となるものについて入力します。</t>
        </r>
      </text>
    </comment>
    <comment ref="O20" authorId="0" shapeId="0">
      <text>
        <r>
          <rPr>
            <sz val="10"/>
            <color indexed="81"/>
            <rFont val="Meiryo UI"/>
            <family val="3"/>
            <charset val="128"/>
          </rPr>
          <t>プルダウンで選択
1部材ごとに加工の対象となるものについて入力します。</t>
        </r>
      </text>
    </comment>
    <comment ref="P20" authorId="0" shapeId="0">
      <text>
        <r>
          <rPr>
            <sz val="10"/>
            <color indexed="81"/>
            <rFont val="Meiryo UI"/>
            <family val="3"/>
            <charset val="128"/>
          </rPr>
          <t>プルダウンで選択
1部材ごとに加工の対象となるものについて入力します。</t>
        </r>
      </text>
    </comment>
    <comment ref="Q20" authorId="0" shapeId="0">
      <text>
        <r>
          <rPr>
            <sz val="10"/>
            <color indexed="81"/>
            <rFont val="Meiryo UI"/>
            <family val="3"/>
            <charset val="128"/>
          </rPr>
          <t>プルダウンで選択
1部材ごとに加工の対象となるものについて入力します。</t>
        </r>
      </text>
    </comment>
    <comment ref="R20" authorId="0" shapeId="0">
      <text>
        <r>
          <rPr>
            <sz val="10"/>
            <color indexed="81"/>
            <rFont val="Meiryo UI"/>
            <family val="3"/>
            <charset val="128"/>
          </rPr>
          <t>プルダウンで選択
1部材ごとに加工の対象となるものについて入力します。</t>
        </r>
      </text>
    </comment>
    <comment ref="S20" authorId="0" shapeId="0">
      <text>
        <r>
          <rPr>
            <sz val="10"/>
            <color indexed="81"/>
            <rFont val="Meiryo UI"/>
            <family val="3"/>
            <charset val="128"/>
          </rPr>
          <t>プルダウンで選択
1部材ごとに加工の対象となるものについて入力します。</t>
        </r>
      </text>
    </comment>
    <comment ref="T20" authorId="0" shapeId="0">
      <text>
        <r>
          <rPr>
            <sz val="10"/>
            <color indexed="81"/>
            <rFont val="Meiryo UI"/>
            <family val="3"/>
            <charset val="128"/>
          </rPr>
          <t>プルダウンで選択
1部材ごとに加工の対象となるものについて入力します。</t>
        </r>
      </text>
    </comment>
    <comment ref="W20" authorId="0" shapeId="0">
      <text>
        <r>
          <rPr>
            <sz val="10"/>
            <color indexed="81"/>
            <rFont val="Meiryo UI"/>
            <family val="3"/>
            <charset val="128"/>
          </rPr>
          <t>プルダウンで選択
1部材ごとに運搬の対象となるものについて入力します。</t>
        </r>
      </text>
    </comment>
    <comment ref="X20" authorId="0" shapeId="0">
      <text>
        <r>
          <rPr>
            <sz val="10"/>
            <color indexed="81"/>
            <rFont val="Meiryo UI"/>
            <family val="3"/>
            <charset val="128"/>
          </rPr>
          <t>プルダウンで選択
1部材ごとに運搬の対象となるものについて入力します。</t>
        </r>
      </text>
    </comment>
    <comment ref="Y20" authorId="0" shapeId="0">
      <text>
        <r>
          <rPr>
            <sz val="10"/>
            <color indexed="81"/>
            <rFont val="Meiryo UI"/>
            <family val="3"/>
            <charset val="128"/>
          </rPr>
          <t>プルダウンで選択
1部材ごとに運搬の対象となるものについて入力します。</t>
        </r>
      </text>
    </comment>
    <comment ref="Z20" authorId="0" shapeId="0">
      <text>
        <r>
          <rPr>
            <sz val="10"/>
            <color indexed="81"/>
            <rFont val="Meiryo UI"/>
            <family val="3"/>
            <charset val="128"/>
          </rPr>
          <t>プルダウンで選択
1部材ごとに運搬の対象となるものについて入力します。</t>
        </r>
      </text>
    </comment>
  </commentList>
</comments>
</file>

<file path=xl/comments4.xml><?xml version="1.0" encoding="utf-8"?>
<comments xmlns="http://schemas.openxmlformats.org/spreadsheetml/2006/main">
  <authors>
    <author>CatenaRentalSystem</author>
  </authors>
  <commentList>
    <comment ref="Q12" authorId="0" shapeId="0">
      <text>
        <r>
          <rPr>
            <b/>
            <sz val="9"/>
            <color indexed="10"/>
            <rFont val="MS P ゴシック"/>
            <family val="3"/>
            <charset val="128"/>
          </rPr>
          <t>パーティクルボード・繊維板を使用している場合は入力</t>
        </r>
      </text>
    </comment>
    <comment ref="X12" authorId="0" shapeId="0">
      <text>
        <r>
          <rPr>
            <b/>
            <sz val="9"/>
            <color indexed="10"/>
            <rFont val="MS P ゴシック"/>
            <family val="3"/>
            <charset val="128"/>
          </rPr>
          <t>パーティクルボード・繊維板を使用している場合は入力</t>
        </r>
      </text>
    </comment>
    <comment ref="J15" authorId="0" shapeId="0">
      <text>
        <r>
          <rPr>
            <b/>
            <sz val="9"/>
            <color indexed="10"/>
            <rFont val="MS P ゴシック"/>
            <family val="3"/>
            <charset val="128"/>
          </rPr>
          <t>プルダウンで選択</t>
        </r>
      </text>
    </comment>
  </commentList>
</comments>
</file>

<file path=xl/sharedStrings.xml><?xml version="1.0" encoding="utf-8"?>
<sst xmlns="http://schemas.openxmlformats.org/spreadsheetml/2006/main" count="1086" uniqueCount="306">
  <si>
    <t>■入力手順</t>
    <rPh sb="1" eb="3">
      <t>ニュウリョク</t>
    </rPh>
    <rPh sb="3" eb="5">
      <t>テジュン</t>
    </rPh>
    <phoneticPr fontId="6"/>
  </si>
  <si>
    <t>「入力データ」シートへ必要事項を入力します。</t>
    <rPh sb="1" eb="3">
      <t>ニュウリョク</t>
    </rPh>
    <rPh sb="11" eb="13">
      <t>ヒツヨウ</t>
    </rPh>
    <rPh sb="13" eb="15">
      <t>ジコウ</t>
    </rPh>
    <rPh sb="16" eb="18">
      <t>ニュウリョク</t>
    </rPh>
    <phoneticPr fontId="6"/>
  </si>
  <si>
    <t>①</t>
    <phoneticPr fontId="6"/>
  </si>
  <si>
    <t>請求書毎の値引き率</t>
  </si>
  <si>
    <t>申請者で請求書・見積書毎に適宜番号を決めて（例：「請１、請２…」「W1、W2…」など）、</t>
    <rPh sb="0" eb="3">
      <t>シンセイシャ</t>
    </rPh>
    <rPh sb="4" eb="7">
      <t>セイキュウショ</t>
    </rPh>
    <rPh sb="8" eb="11">
      <t>ミツモリショ</t>
    </rPh>
    <rPh sb="11" eb="12">
      <t>ゴト</t>
    </rPh>
    <rPh sb="13" eb="15">
      <t>テキギ</t>
    </rPh>
    <rPh sb="15" eb="17">
      <t>バンゴウ</t>
    </rPh>
    <rPh sb="18" eb="19">
      <t>キ</t>
    </rPh>
    <rPh sb="22" eb="23">
      <t>レイ</t>
    </rPh>
    <rPh sb="25" eb="26">
      <t>ウケ</t>
    </rPh>
    <rPh sb="28" eb="29">
      <t>ウケ</t>
    </rPh>
    <phoneticPr fontId="6"/>
  </si>
  <si>
    <r>
      <t>それぞれにその総額と値引き額（図中、</t>
    </r>
    <r>
      <rPr>
        <sz val="11"/>
        <color rgb="FFFF0000"/>
        <rFont val="游ゴシック"/>
        <family val="3"/>
        <charset val="128"/>
        <scheme val="minor"/>
      </rPr>
      <t>赤枠</t>
    </r>
    <r>
      <rPr>
        <sz val="11"/>
        <color theme="1"/>
        <rFont val="游ゴシック"/>
        <family val="2"/>
        <charset val="128"/>
        <scheme val="minor"/>
      </rPr>
      <t>）を入力し、値引き率を算出します。</t>
    </r>
    <rPh sb="7" eb="9">
      <t>ソウガク</t>
    </rPh>
    <rPh sb="10" eb="12">
      <t>ネビ</t>
    </rPh>
    <rPh sb="13" eb="14">
      <t>ガク</t>
    </rPh>
    <rPh sb="22" eb="24">
      <t>ニュウリョク</t>
    </rPh>
    <rPh sb="26" eb="28">
      <t>ネビ</t>
    </rPh>
    <rPh sb="29" eb="30">
      <t>リツ</t>
    </rPh>
    <rPh sb="31" eb="33">
      <t>サンシュツ</t>
    </rPh>
    <phoneticPr fontId="6"/>
  </si>
  <si>
    <t>②</t>
    <phoneticPr fontId="6"/>
  </si>
  <si>
    <t>材料費（木材のみ）</t>
    <rPh sb="0" eb="3">
      <t>ザイリョウヒ</t>
    </rPh>
    <rPh sb="4" eb="6">
      <t>モクザイ</t>
    </rPh>
    <phoneticPr fontId="6"/>
  </si>
  <si>
    <r>
      <t>・見積書又は請求書の明細を入力します（図中、</t>
    </r>
    <r>
      <rPr>
        <sz val="11"/>
        <color rgb="FFFF0000"/>
        <rFont val="游ゴシック"/>
        <family val="3"/>
        <charset val="128"/>
        <scheme val="minor"/>
      </rPr>
      <t>赤枠</t>
    </r>
    <r>
      <rPr>
        <sz val="11"/>
        <color theme="1"/>
        <rFont val="游ゴシック"/>
        <family val="3"/>
        <charset val="128"/>
        <scheme val="minor"/>
      </rPr>
      <t>）。見積書又は請求書に記載の製品順に記入します。</t>
    </r>
    <rPh sb="1" eb="4">
      <t>ミツモリショ</t>
    </rPh>
    <rPh sb="4" eb="5">
      <t>マタ</t>
    </rPh>
    <rPh sb="6" eb="9">
      <t>セイキュウショ</t>
    </rPh>
    <rPh sb="10" eb="12">
      <t>メイサイ</t>
    </rPh>
    <rPh sb="13" eb="15">
      <t>ニュウリョク</t>
    </rPh>
    <rPh sb="26" eb="29">
      <t>ミツモリショ</t>
    </rPh>
    <rPh sb="29" eb="30">
      <t>マタ</t>
    </rPh>
    <rPh sb="31" eb="34">
      <t>セイキュウショ</t>
    </rPh>
    <rPh sb="35" eb="37">
      <t>キサイ</t>
    </rPh>
    <rPh sb="38" eb="41">
      <t>セイヒンジュン</t>
    </rPh>
    <rPh sb="42" eb="44">
      <t>キニュウ</t>
    </rPh>
    <phoneticPr fontId="6"/>
  </si>
  <si>
    <t>・「見積書又は請求書の請求書番号7」、「JASの種類」はプルダウンメニューになっております。</t>
    <rPh sb="2" eb="5">
      <t>ミツモリショ</t>
    </rPh>
    <rPh sb="5" eb="6">
      <t>マタ</t>
    </rPh>
    <rPh sb="7" eb="10">
      <t>セイキュウショ</t>
    </rPh>
    <rPh sb="11" eb="14">
      <t>セイキュウショ</t>
    </rPh>
    <rPh sb="14" eb="16">
      <t>バンゴウ</t>
    </rPh>
    <rPh sb="24" eb="26">
      <t>シュルイ</t>
    </rPh>
    <phoneticPr fontId="6"/>
  </si>
  <si>
    <t>（ペーストも可能ですが、文言に間違いがあるとエラーの原因になりますので、細心の注意を払ってご入力ください。）</t>
    <rPh sb="12" eb="14">
      <t>モンゴン</t>
    </rPh>
    <rPh sb="15" eb="17">
      <t>マチガ</t>
    </rPh>
    <phoneticPr fontId="6"/>
  </si>
  <si>
    <t>・「対象区分」は入力不要です。</t>
    <rPh sb="2" eb="6">
      <t>タイショウクブン</t>
    </rPh>
    <rPh sb="8" eb="10">
      <t>ニュウリョク</t>
    </rPh>
    <rPh sb="10" eb="12">
      <t>フヨウ</t>
    </rPh>
    <phoneticPr fontId="6"/>
  </si>
  <si>
    <t>・記入欄が足りない場合にはコピー＆ペーストによって欄を上下（行を）に増やしてください。</t>
    <rPh sb="1" eb="4">
      <t>キニュウラン</t>
    </rPh>
    <rPh sb="5" eb="6">
      <t>タ</t>
    </rPh>
    <rPh sb="9" eb="11">
      <t>バアイ</t>
    </rPh>
    <rPh sb="25" eb="26">
      <t>ラン</t>
    </rPh>
    <rPh sb="27" eb="29">
      <t>ジョウゲ</t>
    </rPh>
    <rPh sb="30" eb="31">
      <t>ギョウ</t>
    </rPh>
    <rPh sb="34" eb="35">
      <t>フ</t>
    </rPh>
    <phoneticPr fontId="6"/>
  </si>
  <si>
    <t>・一製品において、対象と対象外が含まれる場合は、行を分けてご記入ください。</t>
    <rPh sb="1" eb="2">
      <t>イチ</t>
    </rPh>
    <rPh sb="2" eb="4">
      <t>セイヒン</t>
    </rPh>
    <rPh sb="9" eb="11">
      <t>タイショウ</t>
    </rPh>
    <rPh sb="12" eb="15">
      <t>タイショウガイ</t>
    </rPh>
    <rPh sb="16" eb="17">
      <t>フク</t>
    </rPh>
    <rPh sb="20" eb="22">
      <t>バアイ</t>
    </rPh>
    <rPh sb="24" eb="25">
      <t>ギョウ</t>
    </rPh>
    <rPh sb="26" eb="27">
      <t>ワ</t>
    </rPh>
    <rPh sb="30" eb="32">
      <t>キニュウ</t>
    </rPh>
    <phoneticPr fontId="6"/>
  </si>
  <si>
    <t>・CLTにおいて加工後の各製品ごとに材料費が決まっていない場合については、各製品ごとに材積のみ入力し、</t>
    <rPh sb="8" eb="11">
      <t>カコウゴ</t>
    </rPh>
    <rPh sb="12" eb="13">
      <t>カク</t>
    </rPh>
    <rPh sb="13" eb="15">
      <t>セイヒン</t>
    </rPh>
    <rPh sb="18" eb="21">
      <t>ザイリョウヒ</t>
    </rPh>
    <rPh sb="22" eb="23">
      <t>キ</t>
    </rPh>
    <rPh sb="29" eb="31">
      <t>バアイ</t>
    </rPh>
    <rPh sb="37" eb="38">
      <t>カク</t>
    </rPh>
    <rPh sb="38" eb="40">
      <t>セイヒン</t>
    </rPh>
    <rPh sb="43" eb="45">
      <t>ザイセキ</t>
    </rPh>
    <rPh sb="47" eb="49">
      <t>ニュウリョク</t>
    </rPh>
    <phoneticPr fontId="6"/>
  </si>
  <si>
    <r>
      <t>マザーボードの材料費は別途記入します。（図中、</t>
    </r>
    <r>
      <rPr>
        <b/>
        <sz val="11"/>
        <color rgb="FF7030A0"/>
        <rFont val="游ゴシック"/>
        <family val="3"/>
        <charset val="128"/>
        <scheme val="minor"/>
      </rPr>
      <t>紫枠</t>
    </r>
    <r>
      <rPr>
        <sz val="11"/>
        <color theme="1"/>
        <rFont val="游ゴシック"/>
        <family val="2"/>
        <charset val="128"/>
        <scheme val="minor"/>
      </rPr>
      <t>を参照）</t>
    </r>
    <rPh sb="20" eb="22">
      <t>ズチュウ</t>
    </rPh>
    <rPh sb="23" eb="24">
      <t>ムラサキ</t>
    </rPh>
    <rPh sb="24" eb="25">
      <t>ワク</t>
    </rPh>
    <rPh sb="26" eb="28">
      <t>サンショウキニュウ</t>
    </rPh>
    <phoneticPr fontId="6"/>
  </si>
  <si>
    <t>・本事業における林産物JASの品目区分</t>
    <rPh sb="1" eb="4">
      <t>ホンジギョウ</t>
    </rPh>
    <rPh sb="8" eb="11">
      <t>リンサンブツ</t>
    </rPh>
    <rPh sb="15" eb="19">
      <t>ヒンモククブン</t>
    </rPh>
    <phoneticPr fontId="6"/>
  </si>
  <si>
    <t>機械等級製材（構造材）</t>
    <rPh sb="0" eb="6">
      <t>キカイトウキュウセイザイ</t>
    </rPh>
    <rPh sb="7" eb="10">
      <t>コウゾウザイ</t>
    </rPh>
    <phoneticPr fontId="6"/>
  </si>
  <si>
    <t>JAS構造材</t>
    <rPh sb="3" eb="6">
      <t>コウゾウザイ</t>
    </rPh>
    <phoneticPr fontId="6"/>
  </si>
  <si>
    <t>目視等級製材　乾燥材（構造材）</t>
    <rPh sb="0" eb="6">
      <t>モクシトウキュウセイザイ</t>
    </rPh>
    <rPh sb="7" eb="9">
      <t>カンソウ</t>
    </rPh>
    <rPh sb="9" eb="10">
      <t>ザイ</t>
    </rPh>
    <rPh sb="11" eb="14">
      <t>コウゾウザイ</t>
    </rPh>
    <phoneticPr fontId="6"/>
  </si>
  <si>
    <t>枠組壁工法用製材（構造材）</t>
    <rPh sb="0" eb="2">
      <t>ワクグ</t>
    </rPh>
    <rPh sb="2" eb="3">
      <t>カベ</t>
    </rPh>
    <rPh sb="3" eb="6">
      <t>コウホウヨウ</t>
    </rPh>
    <rPh sb="6" eb="8">
      <t>セイザイ</t>
    </rPh>
    <rPh sb="9" eb="12">
      <t>コウゾウザイ</t>
    </rPh>
    <phoneticPr fontId="6"/>
  </si>
  <si>
    <t>直交集成板（CLT）（構造材）</t>
    <rPh sb="0" eb="5">
      <t>チョッコウシュウセイイタ</t>
    </rPh>
    <rPh sb="11" eb="14">
      <t>コウゾウザイ</t>
    </rPh>
    <phoneticPr fontId="6"/>
  </si>
  <si>
    <t>構造用集成材（構造材）</t>
    <rPh sb="0" eb="3">
      <t>コウゾウヨウ</t>
    </rPh>
    <rPh sb="3" eb="6">
      <t>シュウセイザイ</t>
    </rPh>
    <rPh sb="7" eb="10">
      <t>コウゾウザイ</t>
    </rPh>
    <phoneticPr fontId="6"/>
  </si>
  <si>
    <t>構造用LVL（構造材）</t>
    <rPh sb="0" eb="3">
      <t>コウゾウヨウ</t>
    </rPh>
    <rPh sb="7" eb="10">
      <t>コウゾウザイ</t>
    </rPh>
    <phoneticPr fontId="6"/>
  </si>
  <si>
    <t>構造用パネル</t>
    <rPh sb="0" eb="3">
      <t>コウゾウヨウ</t>
    </rPh>
    <phoneticPr fontId="6"/>
  </si>
  <si>
    <t>構造用合板</t>
    <rPh sb="0" eb="3">
      <t>コウゾウヨウ</t>
    </rPh>
    <rPh sb="3" eb="5">
      <t>ゴウハン</t>
    </rPh>
    <phoneticPr fontId="6"/>
  </si>
  <si>
    <t>対象外</t>
    <rPh sb="0" eb="3">
      <t>タイショウガイ</t>
    </rPh>
    <phoneticPr fontId="6"/>
  </si>
  <si>
    <t>③</t>
    <phoneticPr fontId="6"/>
  </si>
  <si>
    <t>加工費の対象をチェック</t>
    <rPh sb="0" eb="3">
      <t>カコウヒ</t>
    </rPh>
    <rPh sb="4" eb="6">
      <t>タイショウ</t>
    </rPh>
    <phoneticPr fontId="6"/>
  </si>
  <si>
    <r>
      <t>・見積書又は請求書の加工名称と加工金額を入力します（図中、</t>
    </r>
    <r>
      <rPr>
        <sz val="11"/>
        <color rgb="FFFF0000"/>
        <rFont val="游ゴシック"/>
        <family val="3"/>
        <charset val="128"/>
        <scheme val="minor"/>
      </rPr>
      <t>赤枠</t>
    </r>
    <r>
      <rPr>
        <sz val="11"/>
        <color theme="1"/>
        <rFont val="游ゴシック"/>
        <family val="3"/>
        <charset val="128"/>
        <scheme val="minor"/>
      </rPr>
      <t>）。見積書又は請求書に記載の加工費順に記入します。</t>
    </r>
    <rPh sb="1" eb="4">
      <t>ミツモリショ</t>
    </rPh>
    <rPh sb="4" eb="5">
      <t>マタ</t>
    </rPh>
    <rPh sb="6" eb="9">
      <t>セイキュウショ</t>
    </rPh>
    <rPh sb="10" eb="14">
      <t>カコウメイショウ</t>
    </rPh>
    <rPh sb="15" eb="17">
      <t>カコウ</t>
    </rPh>
    <rPh sb="17" eb="19">
      <t>キンガク</t>
    </rPh>
    <rPh sb="20" eb="22">
      <t>ニュウリョク</t>
    </rPh>
    <rPh sb="33" eb="36">
      <t>ミツモリショ</t>
    </rPh>
    <rPh sb="36" eb="37">
      <t>マタ</t>
    </rPh>
    <rPh sb="38" eb="41">
      <t>セイキュウショ</t>
    </rPh>
    <rPh sb="42" eb="44">
      <t>キサイ</t>
    </rPh>
    <rPh sb="45" eb="48">
      <t>カコウヒ</t>
    </rPh>
    <rPh sb="48" eb="49">
      <t>ジュン</t>
    </rPh>
    <rPh sb="50" eb="52">
      <t>キニュウ</t>
    </rPh>
    <phoneticPr fontId="6"/>
  </si>
  <si>
    <t>・製品ごとに加工の「対象」をプルダウンメニューから記入します。</t>
    <rPh sb="1" eb="3">
      <t>セイヒン</t>
    </rPh>
    <rPh sb="6" eb="8">
      <t>カコウ</t>
    </rPh>
    <rPh sb="10" eb="12">
      <t>タイショウ</t>
    </rPh>
    <rPh sb="25" eb="27">
      <t>キニュウ</t>
    </rPh>
    <phoneticPr fontId="6"/>
  </si>
  <si>
    <t>・記入欄が足りない場合には事務局にお問い合わせください。</t>
    <rPh sb="1" eb="4">
      <t>キニュウラン</t>
    </rPh>
    <rPh sb="5" eb="6">
      <t>タ</t>
    </rPh>
    <rPh sb="9" eb="11">
      <t>バアイ</t>
    </rPh>
    <rPh sb="13" eb="16">
      <t>ジムキョク</t>
    </rPh>
    <rPh sb="18" eb="19">
      <t>ト</t>
    </rPh>
    <rPh sb="20" eb="21">
      <t>ア</t>
    </rPh>
    <phoneticPr fontId="6"/>
  </si>
  <si>
    <t>・加工費は木材のプレカット費用のみが対象で、工場での金物取付け、現場加工賃は含みません。ただしCLTについては、</t>
    <rPh sb="1" eb="4">
      <t>カコウヒ</t>
    </rPh>
    <rPh sb="5" eb="7">
      <t>モクザイ</t>
    </rPh>
    <rPh sb="13" eb="15">
      <t>ヒヨウ</t>
    </rPh>
    <rPh sb="18" eb="20">
      <t>タイショウ</t>
    </rPh>
    <rPh sb="22" eb="24">
      <t>コウジョウ</t>
    </rPh>
    <rPh sb="26" eb="28">
      <t>カナモノ</t>
    </rPh>
    <rPh sb="28" eb="30">
      <t>トリツ</t>
    </rPh>
    <rPh sb="32" eb="36">
      <t>ゲンバカコウ</t>
    </rPh>
    <rPh sb="36" eb="37">
      <t>チン</t>
    </rPh>
    <rPh sb="38" eb="39">
      <t>フク</t>
    </rPh>
    <phoneticPr fontId="6"/>
  </si>
  <si>
    <t>　養生塗装費を含むことができます。</t>
    <rPh sb="1" eb="3">
      <t>ヨウジョウ</t>
    </rPh>
    <rPh sb="3" eb="6">
      <t>トソウヒ</t>
    </rPh>
    <rPh sb="7" eb="8">
      <t>フク</t>
    </rPh>
    <phoneticPr fontId="6"/>
  </si>
  <si>
    <t>④</t>
    <phoneticPr fontId="6"/>
  </si>
  <si>
    <t>運搬費の対象をチェック</t>
    <rPh sb="0" eb="2">
      <t>ウンパン</t>
    </rPh>
    <rPh sb="2" eb="3">
      <t>ヒ</t>
    </rPh>
    <rPh sb="4" eb="6">
      <t>タイショウ</t>
    </rPh>
    <phoneticPr fontId="6"/>
  </si>
  <si>
    <t>・見積書又は請求書の運搬名称と運搬金額を入力します。</t>
    <rPh sb="1" eb="4">
      <t>ミツモリショ</t>
    </rPh>
    <rPh sb="4" eb="5">
      <t>マタ</t>
    </rPh>
    <rPh sb="6" eb="9">
      <t>セイキュウショ</t>
    </rPh>
    <rPh sb="10" eb="14">
      <t>ウンパンメイショウ</t>
    </rPh>
    <rPh sb="15" eb="17">
      <t>ウンパン</t>
    </rPh>
    <rPh sb="17" eb="19">
      <t>キンガク</t>
    </rPh>
    <rPh sb="20" eb="22">
      <t>ニュウリョク</t>
    </rPh>
    <phoneticPr fontId="6"/>
  </si>
  <si>
    <t>・製品ごとに運搬の「対象」をプルダウンメニューから記入します。</t>
    <rPh sb="1" eb="3">
      <t>セイヒン</t>
    </rPh>
    <rPh sb="6" eb="8">
      <t>ウンパン</t>
    </rPh>
    <rPh sb="10" eb="12">
      <t>タイショウ</t>
    </rPh>
    <rPh sb="25" eb="27">
      <t>キニュウ</t>
    </rPh>
    <phoneticPr fontId="6"/>
  </si>
  <si>
    <t>⑤</t>
    <phoneticPr fontId="6"/>
  </si>
  <si>
    <t>出力結果をチェック</t>
    <rPh sb="0" eb="2">
      <t>シュツリョク</t>
    </rPh>
    <rPh sb="2" eb="4">
      <t>ケッカ</t>
    </rPh>
    <phoneticPr fontId="6"/>
  </si>
  <si>
    <t>・入力データの見直しを行い、出力結果をチェックしてください。</t>
    <rPh sb="1" eb="3">
      <t>ニュウリョク</t>
    </rPh>
    <rPh sb="7" eb="9">
      <t>ミナオ</t>
    </rPh>
    <rPh sb="11" eb="12">
      <t>オコナ</t>
    </rPh>
    <rPh sb="14" eb="18">
      <t>シュツリョクケッカ</t>
    </rPh>
    <phoneticPr fontId="6"/>
  </si>
  <si>
    <t>対象</t>
    <rPh sb="0" eb="2">
      <t>タイショウ</t>
    </rPh>
    <phoneticPr fontId="3"/>
  </si>
  <si>
    <t>対象</t>
    <rPh sb="0" eb="2">
      <t>タイショウ</t>
    </rPh>
    <phoneticPr fontId="6"/>
  </si>
  <si>
    <t>当てはまる</t>
    <rPh sb="0" eb="1">
      <t>ア</t>
    </rPh>
    <phoneticPr fontId="6"/>
  </si>
  <si>
    <t>当てはまらない</t>
    <rPh sb="0" eb="1">
      <t>ア</t>
    </rPh>
    <phoneticPr fontId="6"/>
  </si>
  <si>
    <t>運搬名称</t>
    <rPh sb="0" eb="2">
      <t>ウンパン</t>
    </rPh>
    <rPh sb="2" eb="4">
      <t>メイショウ</t>
    </rPh>
    <phoneticPr fontId="3"/>
  </si>
  <si>
    <t>構造材運搬費</t>
    <rPh sb="0" eb="3">
      <t>コウゾウザイ</t>
    </rPh>
    <rPh sb="3" eb="5">
      <t>ウンパン</t>
    </rPh>
    <rPh sb="5" eb="6">
      <t>ヒ</t>
    </rPh>
    <phoneticPr fontId="3"/>
  </si>
  <si>
    <t>記入例：見1</t>
  </si>
  <si>
    <t>構造用パネル</t>
  </si>
  <si>
    <t>JAS構造材</t>
  </si>
  <si>
    <t>運搬金額</t>
    <rPh sb="0" eb="2">
      <t>ウンパン</t>
    </rPh>
    <rPh sb="2" eb="4">
      <t>キンガク</t>
    </rPh>
    <phoneticPr fontId="3"/>
  </si>
  <si>
    <t>調達費算定表（入力データ）</t>
  </si>
  <si>
    <t>申請者名</t>
  </si>
  <si>
    <t>物件名</t>
  </si>
  <si>
    <t>延べ面積1,000m2以上、または助成対象の階数4以上に当てはまるか物件か？</t>
  </si>
  <si>
    <t>当てはまらない</t>
  </si>
  <si>
    <t>←選択して下さい</t>
  </si>
  <si>
    <t>〇見積書ごとの値引き率</t>
  </si>
  <si>
    <t>見積書番号</t>
  </si>
  <si>
    <t>見積書等ごとの合計額（円、税抜）
(値引き後の総額）</t>
  </si>
  <si>
    <t>値引き額（円、税抜）</t>
  </si>
  <si>
    <t>見積書等ごとの
値引き率</t>
  </si>
  <si>
    <t>■記入上の注意
・材料の入力順は、見積書や請求書明細に沿った順番としてください。合っていない場合は修正をお願いする場合があります。
・同一材料で対象と対象外が存在する場合は、行を分けてご記入ください。
・色が着いているセルには入力しないでください。
・助成対象外の木材についても入力が必要です。
・木材以外（副資材、金物など）の入力は不要です。</t>
  </si>
  <si>
    <t>記入例</t>
  </si>
  <si>
    <t>見1</t>
  </si>
  <si>
    <t>〇材料費（木材のみ）</t>
  </si>
  <si>
    <t>〇加工費の対象をチェック</t>
  </si>
  <si>
    <t>〇運搬費の対象をチェック</t>
  </si>
  <si>
    <t>材料費</t>
  </si>
  <si>
    <t>加工1</t>
  </si>
  <si>
    <t>加工2</t>
  </si>
  <si>
    <t>加工3</t>
  </si>
  <si>
    <t>加工4</t>
  </si>
  <si>
    <t>加工5</t>
  </si>
  <si>
    <t>加工6</t>
  </si>
  <si>
    <t>加工7</t>
  </si>
  <si>
    <t>加工8</t>
  </si>
  <si>
    <t>加工9</t>
  </si>
  <si>
    <t>運搬1</t>
  </si>
  <si>
    <t>運搬2</t>
  </si>
  <si>
    <t>運搬3</t>
  </si>
  <si>
    <t>ページ
番号</t>
  </si>
  <si>
    <t>JASの種類</t>
  </si>
  <si>
    <t>対象区分</t>
  </si>
  <si>
    <t>見積書の製品名
（読みづらい場合は適宜幅を調整してください）</t>
  </si>
  <si>
    <t>材積（m3）</t>
  </si>
  <si>
    <t>材料費（円）</t>
  </si>
  <si>
    <t>うち国産材材積（m3）</t>
  </si>
  <si>
    <t>加工名称</t>
  </si>
  <si>
    <t>構造用プレカット加工</t>
  </si>
  <si>
    <t>運搬名称</t>
  </si>
  <si>
    <t>構造材運搬費</t>
  </si>
  <si>
    <t>加工金額</t>
  </si>
  <si>
    <t>運搬金額</t>
  </si>
  <si>
    <t>対象</t>
  </si>
  <si>
    <t>CLT</t>
  </si>
  <si>
    <t>-</t>
  </si>
  <si>
    <t>調達費算定表（出力結果）</t>
  </si>
  <si>
    <t>〇助成額（助成予定額）</t>
  </si>
  <si>
    <t>材料の種類</t>
  </si>
  <si>
    <t>加工費１（円）</t>
  </si>
  <si>
    <t>加工費２（円）</t>
  </si>
  <si>
    <t>加工費３（円）</t>
  </si>
  <si>
    <t>加工費４（円）</t>
  </si>
  <si>
    <t>加工費５（円）</t>
  </si>
  <si>
    <t>加工費６（円）</t>
  </si>
  <si>
    <t>加工費７（円）</t>
  </si>
  <si>
    <t>加工費８（円）</t>
  </si>
  <si>
    <t>加工費９（円）</t>
  </si>
  <si>
    <t>運搬費１（円）</t>
  </si>
  <si>
    <t>運搬費２（円）</t>
  </si>
  <si>
    <t>運搬費３（円）</t>
  </si>
  <si>
    <t>小計（円）</t>
  </si>
  <si>
    <t>値引き率</t>
  </si>
  <si>
    <t>値引き後の金額（円）</t>
  </si>
  <si>
    <t>機械等級製材（構造材）</t>
  </si>
  <si>
    <t>材積×単価</t>
  </si>
  <si>
    <t>調達費(参考)</t>
  </si>
  <si>
    <t>目視等級製材　乾燥材（構造材）</t>
  </si>
  <si>
    <t>製材、２×４材、集成材、LVL</t>
  </si>
  <si>
    <t>枠組壁工法用製材（構造材）</t>
  </si>
  <si>
    <t>直交集成板（CLT）（構造材）</t>
  </si>
  <si>
    <t>製材、２×４材、集成材、LVL、CLTの算定額</t>
  </si>
  <si>
    <t>構造用集成材（構造材）</t>
  </si>
  <si>
    <t>構造用合板及び構造用パネルの算定額（×1/２）</t>
  </si>
  <si>
    <t>構造用LVL（構造材）</t>
  </si>
  <si>
    <t>①事業申請時の材積で算出される算定額</t>
  </si>
  <si>
    <t>構造用合板</t>
  </si>
  <si>
    <t>上限額15,000千円（延べ面積1,000m2以上、または助成対象の階数4以上の場合は30,000千円）</t>
  </si>
  <si>
    <t>対象外</t>
  </si>
  <si>
    <t>事業申請時の算定額</t>
  </si>
  <si>
    <t>小計</t>
  </si>
  <si>
    <t>〇材積内訳</t>
  </si>
  <si>
    <t>物件に使用するすべての木材の総量※</t>
  </si>
  <si>
    <t>※小数点以下切り捨て整数止め</t>
  </si>
  <si>
    <t>○調達費予定内訳</t>
  </si>
  <si>
    <t>調達予定費</t>
  </si>
  <si>
    <t>木材代</t>
  </si>
  <si>
    <t>加工費</t>
  </si>
  <si>
    <t>運搬費</t>
  </si>
  <si>
    <t>値引き</t>
  </si>
  <si>
    <t>合計</t>
  </si>
  <si>
    <t>事業番号</t>
  </si>
  <si>
    <t>延べ面積1,000m2以上、または助成対象の階数4以上に当てはまる</t>
  </si>
  <si>
    <t>〇請求書ごとの値引き率</t>
  </si>
  <si>
    <t>請求書番号</t>
  </si>
  <si>
    <t>請求書等ごとの合計額（円、税抜）
(値引き後の総額）</t>
  </si>
  <si>
    <t>請求書等ごとの
値引き率</t>
  </si>
  <si>
    <t>請1</t>
  </si>
  <si>
    <t>記入例：請1</t>
  </si>
  <si>
    <t>調達費</t>
  </si>
  <si>
    <t>②材積から求めた交付申請時の算定額</t>
  </si>
  <si>
    <t>③調達費から求めた交付申請時の算定額</t>
  </si>
  <si>
    <t>助成額（助成予定額）</t>
  </si>
  <si>
    <t>○調達費内訳</t>
  </si>
  <si>
    <t>見2</t>
  </si>
  <si>
    <t>見3</t>
  </si>
  <si>
    <t>見4</t>
  </si>
  <si>
    <t>見5</t>
  </si>
  <si>
    <t>見6</t>
  </si>
  <si>
    <t xml:space="preserve">構造材ﾌﾟﾚｶｯﾄ加工(工場A) </t>
  </si>
  <si>
    <t xml:space="preserve">構造材ﾌﾟﾚｶｯﾄ加工(工場B) </t>
  </si>
  <si>
    <t xml:space="preserve">手加工(工場A) </t>
  </si>
  <si>
    <t>〇〇加工</t>
  </si>
  <si>
    <t>工場A運搬費</t>
  </si>
  <si>
    <t>工場B運搬費</t>
  </si>
  <si>
    <r>
      <t xml:space="preserve">請求書の製品名
</t>
    </r>
    <r>
      <rPr>
        <sz val="9"/>
        <color theme="1"/>
        <rFont val="游ゴシック"/>
        <family val="3"/>
        <charset val="128"/>
        <scheme val="minor"/>
      </rPr>
      <t>（読みづらい場合は適宜幅を調整してください）</t>
    </r>
    <phoneticPr fontId="6"/>
  </si>
  <si>
    <t>E110</t>
  </si>
  <si>
    <t xml:space="preserve">1F 柱 </t>
    <rPh sb="3" eb="4">
      <t>ハシラ</t>
    </rPh>
    <phoneticPr fontId="4"/>
  </si>
  <si>
    <t>1F 柱 E110</t>
    <rPh sb="3" eb="4">
      <t>ハシラ</t>
    </rPh>
    <phoneticPr fontId="4"/>
  </si>
  <si>
    <t>床 Mx60-5-5</t>
    <rPh sb="0" eb="1">
      <t>ユカ</t>
    </rPh>
    <phoneticPr fontId="4"/>
  </si>
  <si>
    <t xml:space="preserve">1F 壁 S60-3-3 </t>
    <rPh sb="3" eb="4">
      <t>カベ</t>
    </rPh>
    <phoneticPr fontId="4"/>
  </si>
  <si>
    <t>マザーボード材料費</t>
    <rPh sb="6" eb="9">
      <t>ザイリョウヒ</t>
    </rPh>
    <phoneticPr fontId="4"/>
  </si>
  <si>
    <t>土台 SD20</t>
    <rPh sb="0" eb="2">
      <t>ドダイ</t>
    </rPh>
    <phoneticPr fontId="4"/>
  </si>
  <si>
    <t>1F SPF 204</t>
  </si>
  <si>
    <t>1F 梁 SD20</t>
    <rPh sb="3" eb="4">
      <t>ハリ</t>
    </rPh>
    <phoneticPr fontId="4"/>
  </si>
  <si>
    <t>1F 柱 SD20</t>
    <rPh sb="3" eb="4">
      <t>ハシラ</t>
    </rPh>
    <phoneticPr fontId="4"/>
  </si>
  <si>
    <t>小屋、垂木、大引き</t>
    <rPh sb="0" eb="2">
      <t>コヤ</t>
    </rPh>
    <rPh sb="3" eb="5">
      <t>タルキ</t>
    </rPh>
    <rPh sb="6" eb="8">
      <t>オオビ</t>
    </rPh>
    <phoneticPr fontId="4"/>
  </si>
  <si>
    <t>2F 梁</t>
    <rPh sb="3" eb="4">
      <t>ハリ</t>
    </rPh>
    <phoneticPr fontId="4"/>
  </si>
  <si>
    <t>筋かい材</t>
    <rPh sb="0" eb="1">
      <t>スジ</t>
    </rPh>
    <rPh sb="3" eb="4">
      <t>ザイ</t>
    </rPh>
    <phoneticPr fontId="4"/>
  </si>
  <si>
    <t>2F 柱 E110</t>
    <rPh sb="3" eb="4">
      <t>ハシラ</t>
    </rPh>
    <phoneticPr fontId="4"/>
  </si>
  <si>
    <t>2F 床 Mx60-5-5</t>
    <rPh sb="3" eb="4">
      <t>ユカ</t>
    </rPh>
    <phoneticPr fontId="4"/>
  </si>
  <si>
    <t>2F 梁 E90</t>
    <rPh sb="3" eb="4">
      <t>ハリ</t>
    </rPh>
    <phoneticPr fontId="4"/>
  </si>
  <si>
    <t>2F 床 Mx60-5-5</t>
    <rPh sb="3" eb="4">
      <t>ユカ</t>
    </rPh>
    <phoneticPr fontId="4"/>
  </si>
  <si>
    <t>垂木、大引き</t>
    <rPh sb="0" eb="2">
      <t>タルキ</t>
    </rPh>
    <rPh sb="3" eb="5">
      <t>オオビ</t>
    </rPh>
    <phoneticPr fontId="4"/>
  </si>
  <si>
    <t>2F 梁 E110</t>
    <rPh sb="3" eb="4">
      <t>ハリ</t>
    </rPh>
    <phoneticPr fontId="4"/>
  </si>
  <si>
    <t>材料費（円）</t>
    <phoneticPr fontId="6"/>
  </si>
  <si>
    <t>対象区分</t>
    <phoneticPr fontId="6"/>
  </si>
  <si>
    <t>2F 壁 t9×910×1820</t>
    <rPh sb="3" eb="4">
      <t>カベ</t>
    </rPh>
    <phoneticPr fontId="4"/>
  </si>
  <si>
    <t>１．木材使用量</t>
    <rPh sb="2" eb="4">
      <t>モクザイ</t>
    </rPh>
    <rPh sb="4" eb="7">
      <t>シヨウリョウ</t>
    </rPh>
    <phoneticPr fontId="6"/>
  </si>
  <si>
    <r>
      <t>単位：</t>
    </r>
    <r>
      <rPr>
        <sz val="11"/>
        <color theme="1"/>
        <rFont val="ＭＳ Ｐゴシック"/>
        <family val="3"/>
        <charset val="128"/>
      </rPr>
      <t>㎥</t>
    </r>
    <r>
      <rPr>
        <sz val="11"/>
        <color theme="1"/>
        <rFont val="游ゴシック"/>
        <family val="2"/>
        <charset val="128"/>
        <scheme val="minor"/>
      </rPr>
      <t>（</t>
    </r>
    <r>
      <rPr>
        <sz val="11"/>
        <color rgb="FFFF0000"/>
        <rFont val="游ゴシック"/>
        <family val="1"/>
        <charset val="128"/>
        <scheme val="minor"/>
      </rPr>
      <t>小数点以下切り捨て</t>
    </r>
    <r>
      <rPr>
        <sz val="11"/>
        <color theme="1"/>
        <rFont val="游ゴシック"/>
        <family val="2"/>
        <charset val="128"/>
        <scheme val="minor"/>
      </rPr>
      <t>整数止め）</t>
    </r>
    <rPh sb="0" eb="2">
      <t>タンイ</t>
    </rPh>
    <rPh sb="5" eb="8">
      <t>ショウスウテン</t>
    </rPh>
    <rPh sb="8" eb="10">
      <t>イカ</t>
    </rPh>
    <rPh sb="10" eb="11">
      <t>キ</t>
    </rPh>
    <rPh sb="12" eb="13">
      <t>ス</t>
    </rPh>
    <rPh sb="14" eb="16">
      <t>セイスウ</t>
    </rPh>
    <rPh sb="16" eb="17">
      <t>ド</t>
    </rPh>
    <phoneticPr fontId="6"/>
  </si>
  <si>
    <t>区　　　　　分</t>
    <rPh sb="0" eb="1">
      <t>ク</t>
    </rPh>
    <rPh sb="6" eb="7">
      <t>ブン</t>
    </rPh>
    <phoneticPr fontId="6"/>
  </si>
  <si>
    <t>総　　量</t>
    <rPh sb="0" eb="1">
      <t>ソウ</t>
    </rPh>
    <rPh sb="3" eb="4">
      <t>リョウ</t>
    </rPh>
    <phoneticPr fontId="6"/>
  </si>
  <si>
    <t>うち国産材</t>
    <rPh sb="2" eb="5">
      <t>コクサンザイ</t>
    </rPh>
    <phoneticPr fontId="6"/>
  </si>
  <si>
    <t>申請</t>
    <rPh sb="0" eb="2">
      <t>シンセイ</t>
    </rPh>
    <phoneticPr fontId="6"/>
  </si>
  <si>
    <t>m³</t>
    <phoneticPr fontId="6"/>
  </si>
  <si>
    <t>実績</t>
    <rPh sb="0" eb="2">
      <t>ジッセキ</t>
    </rPh>
    <phoneticPr fontId="6"/>
  </si>
  <si>
    <t>２．</t>
    <phoneticPr fontId="6"/>
  </si>
  <si>
    <t>助成対象となる階ごとのJAS構造材使用量</t>
    <rPh sb="0" eb="4">
      <t>ジョセイタイショウ</t>
    </rPh>
    <rPh sb="7" eb="8">
      <t>カイ</t>
    </rPh>
    <phoneticPr fontId="6"/>
  </si>
  <si>
    <t>JAS構造材の種類</t>
    <rPh sb="3" eb="6">
      <t>コウゾウザイ</t>
    </rPh>
    <rPh sb="7" eb="9">
      <t>シュルイ</t>
    </rPh>
    <phoneticPr fontId="6"/>
  </si>
  <si>
    <t>JAS構造材の　使用量の合計</t>
    <rPh sb="0" eb="6">
      <t>ジャスコウゾウザイ</t>
    </rPh>
    <rPh sb="8" eb="11">
      <t>シヨウリョウ</t>
    </rPh>
    <rPh sb="12" eb="14">
      <t>ゴウケイ</t>
    </rPh>
    <phoneticPr fontId="6"/>
  </si>
  <si>
    <t>JAS構造材のうち国産材使用量</t>
    <rPh sb="0" eb="6">
      <t>ジャスコウゾウザイ</t>
    </rPh>
    <rPh sb="9" eb="12">
      <t>コクサンザイ</t>
    </rPh>
    <rPh sb="12" eb="15">
      <t>シヨウリョウ</t>
    </rPh>
    <phoneticPr fontId="6"/>
  </si>
  <si>
    <t>１階</t>
    <rPh sb="1" eb="2">
      <t>カイ</t>
    </rPh>
    <phoneticPr fontId="6"/>
  </si>
  <si>
    <t>２階</t>
    <rPh sb="1" eb="2">
      <t>カイ</t>
    </rPh>
    <phoneticPr fontId="6"/>
  </si>
  <si>
    <t>3階</t>
    <rPh sb="1" eb="2">
      <t>カイ</t>
    </rPh>
    <phoneticPr fontId="6"/>
  </si>
  <si>
    <t>４階</t>
    <rPh sb="1" eb="2">
      <t>カイ</t>
    </rPh>
    <phoneticPr fontId="6"/>
  </si>
  <si>
    <t>５階</t>
    <rPh sb="1" eb="2">
      <t>カイ</t>
    </rPh>
    <phoneticPr fontId="6"/>
  </si>
  <si>
    <t>6階</t>
    <rPh sb="1" eb="2">
      <t>カイ</t>
    </rPh>
    <phoneticPr fontId="6"/>
  </si>
  <si>
    <t>その他の階</t>
    <rPh sb="2" eb="3">
      <t>タ</t>
    </rPh>
    <rPh sb="4" eb="5">
      <t>カイ</t>
    </rPh>
    <phoneticPr fontId="6"/>
  </si>
  <si>
    <t>事業申請</t>
    <rPh sb="0" eb="4">
      <t>ジギョウシンセイ</t>
    </rPh>
    <phoneticPr fontId="6"/>
  </si>
  <si>
    <t>構造用製材（機械等級）</t>
    <rPh sb="0" eb="3">
      <t>コウゾウヨウ</t>
    </rPh>
    <rPh sb="3" eb="5">
      <t>セイザイ</t>
    </rPh>
    <rPh sb="6" eb="8">
      <t>キカイ</t>
    </rPh>
    <rPh sb="8" eb="10">
      <t>トウキュウ</t>
    </rPh>
    <phoneticPr fontId="6"/>
  </si>
  <si>
    <t>構造用製材（目視等級）</t>
    <rPh sb="0" eb="3">
      <t>コウゾウヨウ</t>
    </rPh>
    <rPh sb="3" eb="5">
      <t>セイザイ</t>
    </rPh>
    <rPh sb="6" eb="8">
      <t>モクシ</t>
    </rPh>
    <rPh sb="8" eb="10">
      <t>トウキュウ</t>
    </rPh>
    <phoneticPr fontId="6"/>
  </si>
  <si>
    <r>
      <t>２</t>
    </r>
    <r>
      <rPr>
        <sz val="11"/>
        <color theme="1"/>
        <rFont val="Calibri"/>
        <family val="1"/>
      </rPr>
      <t>×</t>
    </r>
    <r>
      <rPr>
        <sz val="11"/>
        <color theme="1"/>
        <rFont val="游ゴシック"/>
        <family val="1"/>
        <charset val="128"/>
        <scheme val="minor"/>
      </rPr>
      <t>４構造用製材</t>
    </r>
    <rPh sb="3" eb="6">
      <t>コウゾウヨウ</t>
    </rPh>
    <rPh sb="6" eb="8">
      <t>セイザイ</t>
    </rPh>
    <phoneticPr fontId="6"/>
  </si>
  <si>
    <t>構造用集成材</t>
    <rPh sb="0" eb="3">
      <t>コウゾウヨウ</t>
    </rPh>
    <rPh sb="3" eb="6">
      <t>シュウセイザイ</t>
    </rPh>
    <phoneticPr fontId="6"/>
  </si>
  <si>
    <t>構造用ＬＶＬ</t>
    <rPh sb="0" eb="3">
      <t>コウゾウヨウ</t>
    </rPh>
    <phoneticPr fontId="6"/>
  </si>
  <si>
    <t>直交集成板（ＣＬＴ）</t>
    <rPh sb="0" eb="2">
      <t>チョッコウ</t>
    </rPh>
    <rPh sb="2" eb="4">
      <t>シュウセイ</t>
    </rPh>
    <rPh sb="4" eb="5">
      <t>バン</t>
    </rPh>
    <phoneticPr fontId="6"/>
  </si>
  <si>
    <t>構造用合板</t>
    <rPh sb="0" eb="5">
      <t>コウゾウヨウゴウハン</t>
    </rPh>
    <phoneticPr fontId="6"/>
  </si>
  <si>
    <t>JAS構造材使用量計</t>
    <rPh sb="3" eb="6">
      <t>コウゾウザイ</t>
    </rPh>
    <rPh sb="6" eb="9">
      <t>シヨウリョウ</t>
    </rPh>
    <rPh sb="9" eb="10">
      <t>ケイ</t>
    </rPh>
    <phoneticPr fontId="6"/>
  </si>
  <si>
    <t>実　　　　　績</t>
    <rPh sb="0" eb="1">
      <t>ジツ</t>
    </rPh>
    <rPh sb="6" eb="7">
      <t>セキ</t>
    </rPh>
    <phoneticPr fontId="6"/>
  </si>
  <si>
    <t>構造用製材（目視等級）は、当該階の構造部に機械等級区分構造用製材と併用する場合に限り計上できる。</t>
    <rPh sb="0" eb="3">
      <t>コウゾウヨウ</t>
    </rPh>
    <rPh sb="3" eb="5">
      <t>セイザイ</t>
    </rPh>
    <rPh sb="6" eb="10">
      <t>モクシトウキュウ</t>
    </rPh>
    <rPh sb="13" eb="15">
      <t>トウガイ</t>
    </rPh>
    <rPh sb="15" eb="16">
      <t>カイ</t>
    </rPh>
    <rPh sb="17" eb="19">
      <t>コウゾウ</t>
    </rPh>
    <rPh sb="19" eb="20">
      <t>ブ</t>
    </rPh>
    <rPh sb="21" eb="23">
      <t>キカイ</t>
    </rPh>
    <rPh sb="23" eb="25">
      <t>トウキュウ</t>
    </rPh>
    <rPh sb="25" eb="27">
      <t>クブン</t>
    </rPh>
    <rPh sb="27" eb="29">
      <t>コウゾウ</t>
    </rPh>
    <rPh sb="29" eb="30">
      <t>ヨウ</t>
    </rPh>
    <rPh sb="30" eb="32">
      <t>セイザイ</t>
    </rPh>
    <rPh sb="33" eb="35">
      <t>ヘイヨウ</t>
    </rPh>
    <rPh sb="37" eb="39">
      <t>バアイ</t>
    </rPh>
    <rPh sb="40" eb="41">
      <t>カギ</t>
    </rPh>
    <rPh sb="42" eb="44">
      <t>ケイジョウ</t>
    </rPh>
    <phoneticPr fontId="6"/>
  </si>
  <si>
    <t>３．助成金の算定額</t>
    <rPh sb="2" eb="5">
      <t>ジョセイキン</t>
    </rPh>
    <rPh sb="6" eb="9">
      <t>サンテイガク</t>
    </rPh>
    <phoneticPr fontId="6"/>
  </si>
  <si>
    <r>
      <t>（１）</t>
    </r>
    <r>
      <rPr>
        <u/>
        <sz val="11"/>
        <rFont val="游ゴシック"/>
        <family val="1"/>
        <charset val="128"/>
        <scheme val="minor"/>
      </rPr>
      <t>事業申請時に使用することを予定</t>
    </r>
    <r>
      <rPr>
        <sz val="11"/>
        <rFont val="游ゴシック"/>
        <family val="1"/>
        <charset val="128"/>
        <scheme val="minor"/>
      </rPr>
      <t>した木材による算定額</t>
    </r>
    <rPh sb="3" eb="8">
      <t>ジギョウシンセイジ</t>
    </rPh>
    <rPh sb="9" eb="11">
      <t>シヨウ</t>
    </rPh>
    <rPh sb="16" eb="18">
      <t>ヨテイ</t>
    </rPh>
    <rPh sb="20" eb="22">
      <t>モクザイ</t>
    </rPh>
    <rPh sb="25" eb="27">
      <t>サンテイ</t>
    </rPh>
    <rPh sb="27" eb="28">
      <t>ガク</t>
    </rPh>
    <phoneticPr fontId="6"/>
  </si>
  <si>
    <t>区　　　分</t>
    <rPh sb="0" eb="1">
      <t>ク</t>
    </rPh>
    <rPh sb="4" eb="5">
      <t>ブン</t>
    </rPh>
    <phoneticPr fontId="6"/>
  </si>
  <si>
    <t>単　価</t>
    <rPh sb="0" eb="1">
      <t>タン</t>
    </rPh>
    <rPh sb="2" eb="3">
      <t>アタイ</t>
    </rPh>
    <phoneticPr fontId="6"/>
  </si>
  <si>
    <t>材積×単価</t>
    <rPh sb="0" eb="2">
      <t>ザイセキ</t>
    </rPh>
    <rPh sb="3" eb="5">
      <t>タンカ</t>
    </rPh>
    <phoneticPr fontId="6"/>
  </si>
  <si>
    <t>単価による金額計①</t>
    <rPh sb="0" eb="2">
      <t>タンカ</t>
    </rPh>
    <rPh sb="5" eb="7">
      <t>キンガク</t>
    </rPh>
    <rPh sb="7" eb="8">
      <t>ケイ</t>
    </rPh>
    <phoneticPr fontId="6"/>
  </si>
  <si>
    <t>算定額
①＋②</t>
    <rPh sb="0" eb="2">
      <t>サンテイ</t>
    </rPh>
    <rPh sb="2" eb="3">
      <t>ガク</t>
    </rPh>
    <rPh sb="3" eb="4">
      <t>サンガク</t>
    </rPh>
    <phoneticPr fontId="6"/>
  </si>
  <si>
    <t>単価による金額</t>
    <rPh sb="0" eb="2">
      <t>タンカ</t>
    </rPh>
    <rPh sb="5" eb="6">
      <t>キン</t>
    </rPh>
    <rPh sb="6" eb="7">
      <t>ガク</t>
    </rPh>
    <phoneticPr fontId="6"/>
  </si>
  <si>
    <t>小  計</t>
    <rPh sb="0" eb="1">
      <t>ショウ</t>
    </rPh>
    <rPh sb="3" eb="4">
      <t>ケイ</t>
    </rPh>
    <phoneticPr fontId="6"/>
  </si>
  <si>
    <t>調達費による金額</t>
    <rPh sb="0" eb="3">
      <t>チョウタツヒ</t>
    </rPh>
    <rPh sb="6" eb="8">
      <t>キンガク</t>
    </rPh>
    <phoneticPr fontId="6"/>
  </si>
  <si>
    <t>区　分</t>
    <rPh sb="0" eb="1">
      <t>ク</t>
    </rPh>
    <rPh sb="2" eb="3">
      <t>ブン</t>
    </rPh>
    <phoneticPr fontId="6"/>
  </si>
  <si>
    <t>調達費の予定額</t>
    <rPh sb="0" eb="3">
      <t>チョウタツヒ</t>
    </rPh>
    <rPh sb="4" eb="7">
      <t>ヨテイガク</t>
    </rPh>
    <phoneticPr fontId="6"/>
  </si>
  <si>
    <t>調達費の
１／２②</t>
    <rPh sb="0" eb="3">
      <t>チョウタツヒ</t>
    </rPh>
    <phoneticPr fontId="6"/>
  </si>
  <si>
    <t>木材費</t>
    <rPh sb="0" eb="3">
      <t>モクザイヒ</t>
    </rPh>
    <phoneticPr fontId="6"/>
  </si>
  <si>
    <t>木材加工費</t>
    <rPh sb="0" eb="5">
      <t>モクザイカコウヒ</t>
    </rPh>
    <phoneticPr fontId="6"/>
  </si>
  <si>
    <t>運搬費</t>
    <rPh sb="0" eb="3">
      <t>ウンパンヒ</t>
    </rPh>
    <phoneticPr fontId="6"/>
  </si>
  <si>
    <t>値引き</t>
    <rPh sb="0" eb="2">
      <t>ネビ</t>
    </rPh>
    <phoneticPr fontId="6"/>
  </si>
  <si>
    <t>調達費計</t>
    <rPh sb="0" eb="3">
      <t>チョウタツヒ</t>
    </rPh>
    <rPh sb="3" eb="4">
      <t>ケイ</t>
    </rPh>
    <phoneticPr fontId="6"/>
  </si>
  <si>
    <t>（２）交付申請時に実際に使用した木材による算定額</t>
    <rPh sb="3" eb="5">
      <t>コウフ</t>
    </rPh>
    <rPh sb="5" eb="8">
      <t>シンセイジ</t>
    </rPh>
    <rPh sb="9" eb="11">
      <t>ジッサイ</t>
    </rPh>
    <rPh sb="12" eb="14">
      <t>シヨウ</t>
    </rPh>
    <rPh sb="16" eb="18">
      <t>モクザイ</t>
    </rPh>
    <rPh sb="21" eb="23">
      <t>サンテイ</t>
    </rPh>
    <rPh sb="23" eb="24">
      <t>ガク</t>
    </rPh>
    <phoneticPr fontId="6"/>
  </si>
  <si>
    <t>算定額
①＋②</t>
    <rPh sb="0" eb="2">
      <t>サンテイ</t>
    </rPh>
    <rPh sb="2" eb="3">
      <t>ガク</t>
    </rPh>
    <phoneticPr fontId="6"/>
  </si>
  <si>
    <t>調達費</t>
    <rPh sb="0" eb="3">
      <t>チョウタツヒ</t>
    </rPh>
    <phoneticPr fontId="6"/>
  </si>
  <si>
    <t>（３）実際に使用したJAS構造材の調達費による算定額</t>
    <rPh sb="3" eb="5">
      <t>ジッサイ</t>
    </rPh>
    <rPh sb="6" eb="8">
      <t>シヨウ</t>
    </rPh>
    <rPh sb="13" eb="16">
      <t>コウゾウザイ</t>
    </rPh>
    <rPh sb="17" eb="20">
      <t>チョウタツヒ</t>
    </rPh>
    <rPh sb="23" eb="26">
      <t>サンテイガク</t>
    </rPh>
    <phoneticPr fontId="6"/>
  </si>
  <si>
    <t>調達費の
合計額①</t>
    <rPh sb="0" eb="3">
      <t>チョウタツヒ</t>
    </rPh>
    <rPh sb="5" eb="8">
      <t>ゴウケイガク</t>
    </rPh>
    <phoneticPr fontId="6"/>
  </si>
  <si>
    <t>直交集成板（ＣＬＴ）</t>
    <rPh sb="0" eb="5">
      <t>チョッコウシュウセイバン</t>
    </rPh>
    <phoneticPr fontId="6"/>
  </si>
  <si>
    <t>小　計</t>
    <rPh sb="0" eb="1">
      <t>ショウ</t>
    </rPh>
    <rPh sb="2" eb="3">
      <t>ケイ</t>
    </rPh>
    <phoneticPr fontId="6"/>
  </si>
  <si>
    <t>非表示でも良いかと思う→</t>
    <rPh sb="0" eb="3">
      <t>ヒヒョウジ</t>
    </rPh>
    <rPh sb="5" eb="6">
      <t>ヨ</t>
    </rPh>
    <rPh sb="9" eb="10">
      <t>オモ</t>
    </rPh>
    <phoneticPr fontId="6"/>
  </si>
  <si>
    <t>1-3の内一番低い金額</t>
    <rPh sb="4" eb="5">
      <t>ウチ</t>
    </rPh>
    <rPh sb="5" eb="7">
      <t>イチバン</t>
    </rPh>
    <rPh sb="7" eb="8">
      <t>ヒク</t>
    </rPh>
    <rPh sb="9" eb="11">
      <t>キンガク</t>
    </rPh>
    <phoneticPr fontId="6"/>
  </si>
  <si>
    <t>（４）上限額</t>
    <rPh sb="3" eb="6">
      <t>ジョウゲンガク</t>
    </rPh>
    <phoneticPr fontId="6"/>
  </si>
  <si>
    <r>
      <t>助成対象階の床面積の合計が1,000m²以上</t>
    </r>
    <r>
      <rPr>
        <sz val="11"/>
        <color theme="1"/>
        <rFont val="游ゴシック"/>
        <family val="2"/>
        <charset val="128"/>
        <scheme val="minor"/>
      </rPr>
      <t>又は助成対象階が４以上の建築物に該当</t>
    </r>
    <rPh sb="0" eb="5">
      <t>ジョセイタイショウカイ</t>
    </rPh>
    <rPh sb="6" eb="9">
      <t>ユカメンセキ</t>
    </rPh>
    <rPh sb="10" eb="12">
      <t>ゴウケイ</t>
    </rPh>
    <rPh sb="20" eb="22">
      <t>イジョウ</t>
    </rPh>
    <rPh sb="22" eb="23">
      <t>マタ</t>
    </rPh>
    <rPh sb="24" eb="29">
      <t>ジョセイタイショウカイ</t>
    </rPh>
    <rPh sb="31" eb="33">
      <t>イジョウ</t>
    </rPh>
    <rPh sb="34" eb="37">
      <t>ケンチクブツ</t>
    </rPh>
    <rPh sb="38" eb="40">
      <t>ガイトウ</t>
    </rPh>
    <phoneticPr fontId="6"/>
  </si>
  <si>
    <t>上限額：</t>
    <rPh sb="0" eb="2">
      <t>ジョウゲン</t>
    </rPh>
    <rPh sb="2" eb="3">
      <t>ガク</t>
    </rPh>
    <phoneticPr fontId="6"/>
  </si>
  <si>
    <t>円</t>
    <rPh sb="0" eb="1">
      <t>エン</t>
    </rPh>
    <phoneticPr fontId="6"/>
  </si>
  <si>
    <t>（５）交付申請額</t>
    <rPh sb="3" eb="8">
      <t>コウフシンセイガク</t>
    </rPh>
    <phoneticPr fontId="6"/>
  </si>
  <si>
    <t>交付申請額</t>
    <rPh sb="0" eb="5">
      <t>コウフシンセイガク</t>
    </rPh>
    <phoneticPr fontId="6"/>
  </si>
  <si>
    <t>（千円未満切り捨て）</t>
    <rPh sb="1" eb="5">
      <t>センエンミマン</t>
    </rPh>
    <rPh sb="5" eb="6">
      <t>キ</t>
    </rPh>
    <rPh sb="7" eb="8">
      <t>ス</t>
    </rPh>
    <phoneticPr fontId="6"/>
  </si>
  <si>
    <t>事業者名：</t>
    <rPh sb="0" eb="3">
      <t>ジギョウシャ</t>
    </rPh>
    <rPh sb="3" eb="4">
      <t>メイ</t>
    </rPh>
    <phoneticPr fontId="6"/>
  </si>
  <si>
    <t>別紙１</t>
    <rPh sb="0" eb="2">
      <t>ベッシ</t>
    </rPh>
    <phoneticPr fontId="6"/>
  </si>
  <si>
    <t>助成対象木材の明細</t>
  </si>
  <si>
    <r>
      <t>単位：</t>
    </r>
    <r>
      <rPr>
        <sz val="11"/>
        <color theme="1"/>
        <rFont val="Segoe UI Symbol"/>
        <family val="2"/>
      </rPr>
      <t>㎥</t>
    </r>
    <r>
      <rPr>
        <sz val="11"/>
        <color theme="1"/>
        <rFont val="游ゴシック"/>
        <family val="2"/>
        <charset val="128"/>
        <scheme val="minor"/>
      </rPr>
      <t>（小数点以下切り捨て整数止め）</t>
    </r>
    <rPh sb="0" eb="2">
      <t>タンイ</t>
    </rPh>
    <rPh sb="5" eb="8">
      <t>ショウスウテン</t>
    </rPh>
    <rPh sb="8" eb="10">
      <t>イカ</t>
    </rPh>
    <rPh sb="10" eb="11">
      <t>キ</t>
    </rPh>
    <rPh sb="12" eb="13">
      <t>ス</t>
    </rPh>
    <rPh sb="14" eb="16">
      <t>セイスウ</t>
    </rPh>
    <rPh sb="16" eb="17">
      <t>ド</t>
    </rPh>
    <phoneticPr fontId="6"/>
  </si>
  <si>
    <t>物件に使用する全ての木材の総量</t>
  </si>
  <si>
    <t>３．事業申請時に算定する助成金額</t>
    <rPh sb="2" eb="7">
      <t>ジギョウシンセイジ</t>
    </rPh>
    <rPh sb="8" eb="10">
      <t>サンテイ</t>
    </rPh>
    <rPh sb="12" eb="15">
      <t>ジョセイキン</t>
    </rPh>
    <rPh sb="15" eb="16">
      <t>ガク</t>
    </rPh>
    <phoneticPr fontId="6"/>
  </si>
  <si>
    <t>（１）算定額</t>
    <rPh sb="3" eb="5">
      <t>サンテイ</t>
    </rPh>
    <rPh sb="5" eb="6">
      <t>ガク</t>
    </rPh>
    <phoneticPr fontId="6"/>
  </si>
  <si>
    <t>①＋②</t>
    <phoneticPr fontId="6"/>
  </si>
  <si>
    <t>（２）上限額</t>
    <rPh sb="3" eb="6">
      <t>ジョウゲンガク</t>
    </rPh>
    <phoneticPr fontId="6"/>
  </si>
  <si>
    <t>助成対象階の床面積の合計が1,000㎡又は助成対象階が４以上の建築物に該当</t>
    <rPh sb="0" eb="5">
      <t>ジョセイタイショウカイ</t>
    </rPh>
    <rPh sb="6" eb="9">
      <t>ユカメンセキ</t>
    </rPh>
    <rPh sb="10" eb="12">
      <t>ゴウケイ</t>
    </rPh>
    <rPh sb="19" eb="20">
      <t>マタ</t>
    </rPh>
    <rPh sb="21" eb="26">
      <t>ジョセイタイショウカイ</t>
    </rPh>
    <rPh sb="28" eb="30">
      <t>イジョウ</t>
    </rPh>
    <rPh sb="31" eb="34">
      <t>ケンチクブツ</t>
    </rPh>
    <rPh sb="35" eb="37">
      <t>ガイトウ</t>
    </rPh>
    <phoneticPr fontId="6"/>
  </si>
  <si>
    <t>（３）事業申請時に算定する助成金額</t>
    <rPh sb="3" eb="8">
      <t>ジギョウシンセイジ</t>
    </rPh>
    <rPh sb="9" eb="11">
      <t>サンテイ</t>
    </rPh>
    <rPh sb="13" eb="17">
      <t>ジョセイキンガク</t>
    </rPh>
    <phoneticPr fontId="6"/>
  </si>
  <si>
    <t>（千円未満切り捨て）</t>
    <rPh sb="1" eb="3">
      <t>センエン</t>
    </rPh>
    <rPh sb="3" eb="6">
      <t>ミマンキ</t>
    </rPh>
    <rPh sb="7" eb="8">
      <t>ス</t>
    </rPh>
    <phoneticPr fontId="6"/>
  </si>
  <si>
    <t>物件名：</t>
    <rPh sb="0" eb="2">
      <t>ブッケン</t>
    </rPh>
    <rPh sb="2" eb="3">
      <t>メイ</t>
    </rPh>
    <phoneticPr fontId="6"/>
  </si>
  <si>
    <t>JAS構造材</t>
    <phoneticPr fontId="6"/>
  </si>
  <si>
    <t>上限額15,000千円（延べ面積1,000m2以上、または助成対象の階数4以上の場合は30,000千円）</t>
    <phoneticPr fontId="6"/>
  </si>
  <si>
    <t>製材、２×４材、集成材、LVL、CLTの算定額</t>
    <phoneticPr fontId="6"/>
  </si>
  <si>
    <t>製材、２×４材、集成材、LVL</t>
    <phoneticPr fontId="6"/>
  </si>
  <si>
    <t>直交集成板（CLT）（構造材）</t>
    <phoneticPr fontId="6"/>
  </si>
  <si>
    <t>①事業申請時の算定額</t>
    <phoneticPr fontId="6"/>
  </si>
  <si>
    <t xml:space="preserve"> 単価による
金額計①</t>
    <rPh sb="1" eb="3">
      <t>タンカ</t>
    </rPh>
    <rPh sb="7" eb="9">
      <t>キンガク</t>
    </rPh>
    <rPh sb="9" eb="10">
      <t>ケイ</t>
    </rPh>
    <phoneticPr fontId="6"/>
  </si>
  <si>
    <t>物件名：</t>
    <rPh sb="0" eb="2">
      <t>ブッケン</t>
    </rPh>
    <rPh sb="2" eb="3">
      <t>メイ</t>
    </rPh>
    <phoneticPr fontId="6"/>
  </si>
  <si>
    <t>別紙</t>
    <rPh sb="0" eb="2">
      <t>ベッシ</t>
    </rPh>
    <phoneticPr fontId="6"/>
  </si>
  <si>
    <t>助成対象木材の明細及び交付申請額</t>
    <phoneticPr fontId="6"/>
  </si>
  <si>
    <t>（１）算定表の①＋②で算出した額。（ただし上限額を超える場合は上限額とする。）</t>
    <rPh sb="3" eb="6">
      <t>サンテイヒョウ</t>
    </rPh>
    <rPh sb="11" eb="13">
      <t>サンシュツ</t>
    </rPh>
    <rPh sb="15" eb="16">
      <t>ガク</t>
    </rPh>
    <rPh sb="21" eb="24">
      <t>ジョウゲンガク</t>
    </rPh>
    <rPh sb="25" eb="26">
      <t>コ</t>
    </rPh>
    <rPh sb="28" eb="30">
      <t>バアイ</t>
    </rPh>
    <rPh sb="31" eb="34">
      <t>ジョウゲンガク</t>
    </rPh>
    <phoneticPr fontId="6"/>
  </si>
  <si>
    <t>※構造用製材（目視等級）は、当該階の構造部に機械等級区分構造用製材と併用する場合に限り計上できる。</t>
    <rPh sb="1" eb="4">
      <t>コウゾウヨウ</t>
    </rPh>
    <rPh sb="4" eb="6">
      <t>セイザイ</t>
    </rPh>
    <rPh sb="7" eb="11">
      <t>モクシトウキュウ</t>
    </rPh>
    <rPh sb="14" eb="16">
      <t>トウガイ</t>
    </rPh>
    <rPh sb="16" eb="17">
      <t>カイ</t>
    </rPh>
    <rPh sb="18" eb="20">
      <t>コウゾウ</t>
    </rPh>
    <rPh sb="20" eb="21">
      <t>ブ</t>
    </rPh>
    <rPh sb="22" eb="24">
      <t>キカイ</t>
    </rPh>
    <rPh sb="24" eb="26">
      <t>トウキュウ</t>
    </rPh>
    <rPh sb="26" eb="28">
      <t>クブン</t>
    </rPh>
    <rPh sb="28" eb="30">
      <t>コウゾウ</t>
    </rPh>
    <rPh sb="30" eb="31">
      <t>ヨウ</t>
    </rPh>
    <rPh sb="31" eb="33">
      <t>セイザイ</t>
    </rPh>
    <rPh sb="34" eb="36">
      <t>ヘイヨウ</t>
    </rPh>
    <rPh sb="38" eb="40">
      <t>バアイ</t>
    </rPh>
    <rPh sb="41" eb="42">
      <t>カギ</t>
    </rPh>
    <rPh sb="43" eb="45">
      <t>ケイジョウ</t>
    </rPh>
    <phoneticPr fontId="6"/>
  </si>
  <si>
    <t>上記の表（１）、（２）、（３）の算定額①＋②を比較し最も低い金額から1,000円未満の端数を切り捨てた額。ただし上限額を超える場合は上限額とする。</t>
    <rPh sb="0" eb="2">
      <t>ジョウキ</t>
    </rPh>
    <rPh sb="3" eb="4">
      <t>ヒョウ</t>
    </rPh>
    <rPh sb="16" eb="18">
      <t>サンテイ</t>
    </rPh>
    <rPh sb="18" eb="19">
      <t>ガク</t>
    </rPh>
    <rPh sb="23" eb="25">
      <t>ヒカク</t>
    </rPh>
    <rPh sb="26" eb="27">
      <t>モット</t>
    </rPh>
    <rPh sb="28" eb="29">
      <t>ヒク</t>
    </rPh>
    <rPh sb="30" eb="32">
      <t>キンガク</t>
    </rPh>
    <rPh sb="39" eb="40">
      <t>エン</t>
    </rPh>
    <rPh sb="40" eb="42">
      <t>ミマン</t>
    </rPh>
    <rPh sb="43" eb="45">
      <t>ハスウ</t>
    </rPh>
    <rPh sb="46" eb="47">
      <t>キ</t>
    </rPh>
    <rPh sb="48" eb="49">
      <t>ス</t>
    </rPh>
    <rPh sb="51" eb="52">
      <t>ガク</t>
    </rPh>
    <rPh sb="56" eb="59">
      <t>ジョウゲンガク</t>
    </rPh>
    <rPh sb="60" eb="61">
      <t>コ</t>
    </rPh>
    <rPh sb="63" eb="65">
      <t>バアイ</t>
    </rPh>
    <rPh sb="66" eb="69">
      <t>ジョウゲンガク</t>
    </rPh>
    <phoneticPr fontId="6"/>
  </si>
  <si>
    <t>上限額：</t>
    <rPh sb="0" eb="3">
      <t>ジョウゲンガク</t>
    </rPh>
    <phoneticPr fontId="6"/>
  </si>
  <si>
    <t>：</t>
    <phoneticPr fontId="6"/>
  </si>
  <si>
    <r>
      <t xml:space="preserve">材積（m3）
</t>
    </r>
    <r>
      <rPr>
        <sz val="8"/>
        <color rgb="FFFF0000"/>
        <rFont val="游ゴシック"/>
        <family val="3"/>
        <charset val="128"/>
        <scheme val="minor"/>
      </rPr>
      <t>※小数点以下5位切り捨て</t>
    </r>
    <phoneticPr fontId="6"/>
  </si>
  <si>
    <r>
      <t xml:space="preserve">うち国産材材積（m3）
</t>
    </r>
    <r>
      <rPr>
        <sz val="8"/>
        <color rgb="FFFF0000"/>
        <rFont val="游ゴシック"/>
        <family val="3"/>
        <charset val="128"/>
        <scheme val="minor"/>
      </rPr>
      <t>※小数点以下5位切り捨て</t>
    </r>
    <phoneticPr fontId="6"/>
  </si>
  <si>
    <r>
      <t xml:space="preserve">材積（m3）
</t>
    </r>
    <r>
      <rPr>
        <sz val="8"/>
        <color rgb="FFFF0000"/>
        <rFont val="游ゴシック"/>
        <family val="3"/>
        <charset val="128"/>
        <scheme val="minor"/>
      </rPr>
      <t>※小数点以下5位
切り捨て</t>
    </r>
    <phoneticPr fontId="6"/>
  </si>
  <si>
    <r>
      <t xml:space="preserve">うち国産材材積（m3）
</t>
    </r>
    <r>
      <rPr>
        <sz val="8"/>
        <color rgb="FFFF0000"/>
        <rFont val="游ゴシック"/>
        <family val="3"/>
        <charset val="128"/>
        <scheme val="minor"/>
      </rPr>
      <t>※小数点以下5位
切り捨て</t>
    </r>
    <phoneticPr fontId="6"/>
  </si>
  <si>
    <r>
      <t>助成対象となる階</t>
    </r>
    <r>
      <rPr>
        <sz val="11"/>
        <rFont val="游ゴシック"/>
        <family val="3"/>
        <charset val="128"/>
        <scheme val="minor"/>
      </rPr>
      <t>(対象階に「〇」を入力)</t>
    </r>
    <rPh sb="0" eb="4">
      <t>ジョセイタイショウ</t>
    </rPh>
    <rPh sb="7" eb="8">
      <t>カイ</t>
    </rPh>
    <rPh sb="9" eb="11">
      <t>タイショウ</t>
    </rPh>
    <rPh sb="11" eb="12">
      <t>カイ</t>
    </rPh>
    <rPh sb="17" eb="19">
      <t>ニュウリョク</t>
    </rPh>
    <phoneticPr fontId="6"/>
  </si>
  <si>
    <t>パーティクルボード、繊維板を除いた木材の総量</t>
    <rPh sb="10" eb="12">
      <t>センイ</t>
    </rPh>
    <rPh sb="12" eb="13">
      <t>バン</t>
    </rPh>
    <rPh sb="14" eb="15">
      <t>ノゾ</t>
    </rPh>
    <rPh sb="17" eb="19">
      <t>モクザイ</t>
    </rPh>
    <rPh sb="20" eb="22">
      <t>ソウリョウ</t>
    </rPh>
    <phoneticPr fontId="6"/>
  </si>
  <si>
    <t>物件に使用する全ての木材の総量</t>
    <phoneticPr fontId="6"/>
  </si>
  <si>
    <t>パーティクルボード・繊維板を除いた木材の総量</t>
    <phoneticPr fontId="6"/>
  </si>
  <si>
    <r>
      <t>助成対象となる階</t>
    </r>
    <r>
      <rPr>
        <sz val="11"/>
        <rFont val="游ゴシック"/>
        <family val="3"/>
        <charset val="128"/>
        <scheme val="minor"/>
      </rPr>
      <t>(対象階に「〇」を入力)</t>
    </r>
    <rPh sb="0" eb="4">
      <t>ジョセイタイショウ</t>
    </rPh>
    <rPh sb="7" eb="8">
      <t>カイ</t>
    </rPh>
    <phoneticPr fontId="6"/>
  </si>
  <si>
    <t>単位:m³（小数点以下5位切り捨て）</t>
    <rPh sb="0" eb="2">
      <t>タンイ</t>
    </rPh>
    <rPh sb="6" eb="9">
      <t>ショウスウテン</t>
    </rPh>
    <rPh sb="9" eb="11">
      <t>イカ</t>
    </rPh>
    <rPh sb="12" eb="13">
      <t>イ</t>
    </rPh>
    <rPh sb="13" eb="14">
      <t>キ</t>
    </rPh>
    <rPh sb="15" eb="16">
      <t>ス</t>
    </rPh>
    <phoneticPr fontId="6"/>
  </si>
  <si>
    <t>単位:m³（小数点以下5位切り捨て），円</t>
    <rPh sb="0" eb="2">
      <t>タンイ</t>
    </rPh>
    <rPh sb="6" eb="9">
      <t>ショウスウテン</t>
    </rPh>
    <rPh sb="9" eb="11">
      <t>イカ</t>
    </rPh>
    <rPh sb="12" eb="13">
      <t>イ</t>
    </rPh>
    <rPh sb="13" eb="14">
      <t>キ</t>
    </rPh>
    <rPh sb="15" eb="16">
      <t>ス</t>
    </rPh>
    <rPh sb="19" eb="20">
      <t>エン</t>
    </rPh>
    <phoneticPr fontId="6"/>
  </si>
  <si>
    <t>単位:m³（小数点以下5位切り捨て）,円</t>
    <rPh sb="0" eb="2">
      <t>タンイ</t>
    </rPh>
    <rPh sb="6" eb="9">
      <t>ショウスウテン</t>
    </rPh>
    <rPh sb="9" eb="11">
      <t>イカ</t>
    </rPh>
    <rPh sb="12" eb="13">
      <t>イ</t>
    </rPh>
    <rPh sb="13" eb="14">
      <t>キ</t>
    </rPh>
    <rPh sb="15" eb="16">
      <t>ス</t>
    </rPh>
    <rPh sb="19" eb="20">
      <t>エン</t>
    </rPh>
    <phoneticPr fontId="6"/>
  </si>
  <si>
    <t>印刷して、他の申請書類と併せてご提出ください</t>
    <phoneticPr fontId="6"/>
  </si>
  <si>
    <t>印刷して、他の申請書類と併せてご提出ください</t>
    <phoneticPr fontId="6"/>
  </si>
  <si>
    <t>見積書の製品名</t>
    <phoneticPr fontId="6"/>
  </si>
  <si>
    <t>見積書等ごとの値引き率</t>
    <phoneticPr fontId="6"/>
  </si>
  <si>
    <t>見積書番号</t>
    <phoneticPr fontId="6"/>
  </si>
  <si>
    <t>延べ面積1,000m2以上、または助成対象の階数4以上に当てはまるか物件か？</t>
    <phoneticPr fontId="6"/>
  </si>
  <si>
    <t>※印刷の際はページを指定して印刷してください。</t>
    <rPh sb="1" eb="3">
      <t>インサツ</t>
    </rPh>
    <rPh sb="4" eb="5">
      <t>サイ</t>
    </rPh>
    <rPh sb="10" eb="12">
      <t>シテイ</t>
    </rPh>
    <rPh sb="14" eb="16">
      <t>インサツ</t>
    </rPh>
    <phoneticPr fontId="6"/>
  </si>
  <si>
    <t>■記入上の注意
・材料の入力順は、見積書や請求書明細に沿った順番としてください。合っていない場合は修正をお願いする場合があります。
・同一材料で対象と対象外が存在する場合は、行を分けてご記入ください。
・色が着いているセルには入力しないでください。
・助成対象外の木材についても入力が必要です。
・木材以外（副資材、金物など）の入力は不要です。</t>
    <phoneticPr fontId="6"/>
  </si>
  <si>
    <t>必ず印刷して、他の申請書類と併せてご提出ください</t>
  </si>
  <si>
    <t>必ず印刷して、他の申請書類と併せてご提出ください</t>
    <phoneticPr fontId="6"/>
  </si>
  <si>
    <t>〇〇ドライビーム</t>
  </si>
  <si>
    <t>〇〇ドライビーム</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</si>
</sst>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_ "/>
    <numFmt numFmtId="177" formatCode="0.0000_);[Red]\(0.0000\)"/>
    <numFmt numFmtId="178" formatCode="#,##0_);[Red]\(#,##0\)"/>
    <numFmt numFmtId="179" formatCode="0.0000_ "/>
    <numFmt numFmtId="180" formatCode="0.00000_ "/>
    <numFmt numFmtId="181" formatCode="#,##0.00000_);[Red]\(#,##0.00000\)"/>
    <numFmt numFmtId="182" formatCode="#,##0.0000_ ;[Red]\-#,##0.0000\ "/>
    <numFmt numFmtId="183" formatCode="#,##0.0000;[Red]\-#,##0.0000"/>
    <numFmt numFmtId="184" formatCode="#,##0.00000_ "/>
    <numFmt numFmtId="185" formatCode="#,##0;&quot;▲ &quot;#,##0"/>
    <numFmt numFmtId="186" formatCode="#,##0.0000;[Red]#,##0.0000"/>
    <numFmt numFmtId="187" formatCode="#,##0;[Red]#,##0"/>
    <numFmt numFmtId="188" formatCode="&quot;NG&quot;"/>
    <numFmt numFmtId="189" formatCode="0.0000"/>
    <numFmt numFmtId="190" formatCode="0_);[Red]\(0\)"/>
  </numFmts>
  <fonts count="87">
    <font>
      <sz val="11"/>
      <color theme="1"/>
      <name val="游ゴシック"/>
      <family val="2"/>
      <charset val="128"/>
      <scheme val="minor"/>
    </font>
    <font>
      <sz val="12"/>
      <color theme="1"/>
      <name val="游ゴシック"/>
      <family val="2"/>
      <charset val="128"/>
      <scheme val="minor"/>
    </font>
    <font>
      <sz val="11"/>
      <color theme="1"/>
      <name val="游ゴシック"/>
      <family val="2"/>
      <charset val="128"/>
      <scheme val="minor"/>
    </font>
    <font>
      <b/>
      <sz val="15"/>
      <color theme="3"/>
      <name val="游ゴシック"/>
      <family val="2"/>
      <charset val="128"/>
      <scheme val="minor"/>
    </font>
    <font>
      <sz val="11"/>
      <color rgb="FFFF0000"/>
      <name val="游ゴシック"/>
      <family val="2"/>
      <charset val="128"/>
      <scheme val="minor"/>
    </font>
    <font>
      <sz val="16"/>
      <color theme="1"/>
      <name val="游ゴシック"/>
      <family val="2"/>
      <charset val="128"/>
      <scheme val="minor"/>
    </font>
    <font>
      <sz val="6"/>
      <name val="游ゴシック"/>
      <family val="2"/>
      <charset val="128"/>
      <scheme val="minor"/>
    </font>
    <font>
      <b/>
      <sz val="11"/>
      <color theme="1"/>
      <name val="游ゴシック"/>
      <family val="3"/>
      <charset val="128"/>
      <scheme val="minor"/>
    </font>
    <font>
      <sz val="11"/>
      <color rgb="FFFF0000"/>
      <name val="游ゴシック"/>
      <family val="3"/>
      <charset val="128"/>
      <scheme val="minor"/>
    </font>
    <font>
      <sz val="11"/>
      <color theme="1"/>
      <name val="游ゴシック"/>
      <family val="3"/>
      <charset val="128"/>
      <scheme val="minor"/>
    </font>
    <font>
      <b/>
      <sz val="11"/>
      <color rgb="FF7030A0"/>
      <name val="游ゴシック"/>
      <family val="3"/>
      <charset val="128"/>
      <scheme val="minor"/>
    </font>
    <font>
      <sz val="14"/>
      <color theme="1"/>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1"/>
      <color rgb="FF0070C0"/>
      <name val="游ゴシック"/>
      <family val="2"/>
      <charset val="128"/>
      <scheme val="minor"/>
    </font>
    <font>
      <sz val="11"/>
      <color rgb="FF0070C0"/>
      <name val="游ゴシック"/>
      <family val="3"/>
      <charset val="128"/>
      <scheme val="minor"/>
    </font>
    <font>
      <sz val="11"/>
      <color rgb="FFFF0000"/>
      <name val="游ゴシック"/>
      <family val="3"/>
      <charset val="128"/>
    </font>
    <font>
      <b/>
      <sz val="9"/>
      <color indexed="81"/>
      <name val="MS P ゴシック"/>
      <family val="3"/>
      <charset val="128"/>
    </font>
    <font>
      <sz val="9"/>
      <color indexed="81"/>
      <name val="MS P ゴシック"/>
      <family val="3"/>
      <charset val="128"/>
    </font>
    <font>
      <sz val="9"/>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b/>
      <sz val="12"/>
      <color theme="1"/>
      <name val="游ゴシック"/>
      <family val="1"/>
      <charset val="128"/>
      <scheme val="minor"/>
    </font>
    <font>
      <sz val="14"/>
      <color rgb="FFC00000"/>
      <name val="BIZ UDPゴシック"/>
      <family val="3"/>
      <charset val="128"/>
    </font>
    <font>
      <sz val="11"/>
      <color rgb="FFFF0000"/>
      <name val="游ゴシック"/>
      <family val="1"/>
      <charset val="128"/>
      <scheme val="minor"/>
    </font>
    <font>
      <b/>
      <sz val="11"/>
      <color theme="1"/>
      <name val="游ゴシック"/>
      <family val="1"/>
      <charset val="128"/>
      <scheme val="minor"/>
    </font>
    <font>
      <sz val="11"/>
      <color theme="1"/>
      <name val="ＭＳ Ｐゴシック"/>
      <family val="3"/>
      <charset val="128"/>
    </font>
    <font>
      <sz val="11"/>
      <color theme="1"/>
      <name val="游ゴシック"/>
      <family val="1"/>
      <charset val="128"/>
      <scheme val="minor"/>
    </font>
    <font>
      <sz val="9"/>
      <color theme="1"/>
      <name val="游ゴシック"/>
      <family val="1"/>
      <charset val="128"/>
      <scheme val="minor"/>
    </font>
    <font>
      <sz val="11"/>
      <color theme="1"/>
      <name val="Segoe UI Symbol"/>
      <family val="2"/>
    </font>
    <font>
      <sz val="10"/>
      <color theme="1"/>
      <name val="游ゴシック"/>
      <family val="2"/>
      <charset val="128"/>
      <scheme val="minor"/>
    </font>
    <font>
      <sz val="10"/>
      <color theme="1"/>
      <name val="游ゴシック"/>
      <family val="1"/>
      <charset val="128"/>
      <scheme val="minor"/>
    </font>
    <font>
      <sz val="8"/>
      <color theme="1"/>
      <name val="游ゴシック"/>
      <family val="2"/>
      <charset val="128"/>
      <scheme val="minor"/>
    </font>
    <font>
      <sz val="8"/>
      <color theme="1"/>
      <name val="游ゴシック"/>
      <family val="1"/>
      <charset val="128"/>
      <scheme val="minor"/>
    </font>
    <font>
      <b/>
      <sz val="8"/>
      <color theme="1"/>
      <name val="游ゴシック"/>
      <family val="1"/>
      <charset val="128"/>
      <scheme val="minor"/>
    </font>
    <font>
      <sz val="9"/>
      <color theme="1"/>
      <name val="游ゴシック"/>
      <family val="2"/>
      <charset val="128"/>
      <scheme val="minor"/>
    </font>
    <font>
      <sz val="10"/>
      <color rgb="FFFF0000"/>
      <name val="游ゴシック"/>
      <family val="1"/>
      <charset val="128"/>
      <scheme val="minor"/>
    </font>
    <font>
      <sz val="11"/>
      <color theme="1"/>
      <name val="Calibri"/>
      <family val="1"/>
    </font>
    <font>
      <b/>
      <sz val="11"/>
      <name val="游ゴシック"/>
      <family val="1"/>
      <charset val="128"/>
      <scheme val="minor"/>
    </font>
    <font>
      <sz val="11"/>
      <name val="游ゴシック"/>
      <family val="1"/>
      <charset val="128"/>
      <scheme val="minor"/>
    </font>
    <font>
      <u/>
      <sz val="11"/>
      <name val="游ゴシック"/>
      <family val="1"/>
      <charset val="128"/>
      <scheme val="minor"/>
    </font>
    <font>
      <sz val="11"/>
      <name val="游ゴシック"/>
      <family val="2"/>
      <charset val="128"/>
      <scheme val="minor"/>
    </font>
    <font>
      <sz val="10"/>
      <name val="游ゴシック"/>
      <family val="1"/>
      <charset val="128"/>
      <scheme val="minor"/>
    </font>
    <font>
      <sz val="11"/>
      <color rgb="FF7030A0"/>
      <name val="游ゴシック"/>
      <family val="1"/>
      <charset val="128"/>
      <scheme val="minor"/>
    </font>
    <font>
      <strike/>
      <sz val="11"/>
      <color rgb="FFFF0000"/>
      <name val="游ゴシック"/>
      <family val="2"/>
      <charset val="128"/>
      <scheme val="minor"/>
    </font>
    <font>
      <strike/>
      <sz val="11"/>
      <color rgb="FFFF0000"/>
      <name val="游ゴシック"/>
      <family val="1"/>
      <charset val="128"/>
      <scheme val="minor"/>
    </font>
    <font>
      <sz val="11"/>
      <color rgb="FF7030A0"/>
      <name val="游ゴシック"/>
      <family val="2"/>
      <charset val="128"/>
      <scheme val="minor"/>
    </font>
    <font>
      <sz val="11"/>
      <color rgb="FFFF0000"/>
      <name val="Meiryo UI"/>
      <family val="3"/>
      <charset val="128"/>
    </font>
    <font>
      <b/>
      <sz val="11"/>
      <color rgb="FF7030A0"/>
      <name val="Meiryo UI"/>
      <family val="3"/>
      <charset val="128"/>
    </font>
    <font>
      <sz val="8"/>
      <color rgb="FFFF0000"/>
      <name val="Meiryo UI"/>
      <family val="3"/>
      <charset val="128"/>
    </font>
    <font>
      <sz val="11"/>
      <color theme="9"/>
      <name val="游ゴシック"/>
      <family val="1"/>
      <charset val="128"/>
      <scheme val="minor"/>
    </font>
    <font>
      <strike/>
      <sz val="11"/>
      <color rgb="FF7030A0"/>
      <name val="游ゴシック"/>
      <family val="2"/>
      <charset val="128"/>
      <scheme val="minor"/>
    </font>
    <font>
      <strike/>
      <sz val="11"/>
      <color rgb="FF7030A0"/>
      <name val="游ゴシック"/>
      <family val="1"/>
      <charset val="128"/>
      <scheme val="minor"/>
    </font>
    <font>
      <sz val="11"/>
      <color theme="9"/>
      <name val="游ゴシック"/>
      <family val="2"/>
      <charset val="128"/>
      <scheme val="minor"/>
    </font>
    <font>
      <sz val="16"/>
      <color rgb="FF7030A0"/>
      <name val="游ゴシック"/>
      <family val="2"/>
      <charset val="128"/>
      <scheme val="minor"/>
    </font>
    <font>
      <b/>
      <sz val="11"/>
      <color rgb="FFFF0000"/>
      <name val="游ゴシック"/>
      <family val="3"/>
      <charset val="128"/>
      <scheme val="minor"/>
    </font>
    <font>
      <sz val="8"/>
      <color theme="1"/>
      <name val="游ゴシック"/>
      <family val="3"/>
      <charset val="128"/>
      <scheme val="minor"/>
    </font>
    <font>
      <strike/>
      <sz val="11"/>
      <color rgb="FFFF0000"/>
      <name val="游ゴシック"/>
      <family val="3"/>
      <charset val="128"/>
      <scheme val="minor"/>
    </font>
    <font>
      <b/>
      <sz val="11"/>
      <color rgb="FF7030A0"/>
      <name val="BIZ UDPゴシック"/>
      <family val="3"/>
      <charset val="128"/>
    </font>
    <font>
      <strike/>
      <sz val="11"/>
      <color theme="1"/>
      <name val="游ゴシック"/>
      <family val="3"/>
      <charset val="128"/>
      <scheme val="minor"/>
    </font>
    <font>
      <b/>
      <sz val="9"/>
      <color indexed="10"/>
      <name val="MS P ゴシック"/>
      <family val="3"/>
      <charset val="128"/>
    </font>
    <font>
      <sz val="12"/>
      <color rgb="FFFF0000"/>
      <name val="游ゴシック"/>
      <family val="1"/>
      <charset val="128"/>
      <scheme val="minor"/>
    </font>
    <font>
      <sz val="8.5"/>
      <color theme="1"/>
      <name val="游ゴシック Light"/>
      <family val="3"/>
      <charset val="128"/>
      <scheme val="major"/>
    </font>
    <font>
      <sz val="10"/>
      <color theme="1"/>
      <name val="游ゴシック"/>
      <family val="3"/>
      <charset val="128"/>
      <scheme val="minor"/>
    </font>
    <font>
      <sz val="11"/>
      <name val="游ゴシック"/>
      <family val="3"/>
      <charset val="128"/>
      <scheme val="minor"/>
    </font>
    <font>
      <sz val="10"/>
      <color theme="1"/>
      <name val="BIZ UDPゴシック"/>
      <family val="3"/>
      <charset val="128"/>
    </font>
    <font>
      <sz val="8"/>
      <color rgb="FFFF0000"/>
      <name val="游ゴシック"/>
      <family val="3"/>
      <charset val="128"/>
      <scheme val="minor"/>
    </font>
    <font>
      <sz val="10"/>
      <name val="游ゴシック"/>
      <family val="2"/>
      <charset val="128"/>
      <scheme val="minor"/>
    </font>
    <font>
      <sz val="10"/>
      <name val="游ゴシック"/>
      <family val="3"/>
      <charset val="128"/>
      <scheme val="minor"/>
    </font>
    <font>
      <sz val="10"/>
      <name val="Meiryo UI"/>
      <family val="3"/>
      <charset val="128"/>
    </font>
    <font>
      <sz val="11"/>
      <name val="Meiryo UI"/>
      <family val="3"/>
      <charset val="128"/>
    </font>
    <font>
      <b/>
      <sz val="11"/>
      <name val="游ゴシック"/>
      <family val="3"/>
      <charset val="128"/>
      <scheme val="minor"/>
    </font>
    <font>
      <sz val="14"/>
      <color rgb="FFFF0000"/>
      <name val="Meiryo UI"/>
      <family val="3"/>
      <charset val="128"/>
    </font>
    <font>
      <sz val="16"/>
      <color rgb="FFC00000"/>
      <name val="UD デジタル 教科書体 NP-B"/>
      <family val="1"/>
      <charset val="128"/>
    </font>
    <font>
      <sz val="16"/>
      <color theme="0"/>
      <name val="游ゴシック"/>
      <family val="2"/>
      <charset val="128"/>
      <scheme val="minor"/>
    </font>
    <font>
      <sz val="11"/>
      <color theme="0"/>
      <name val="游ゴシック"/>
      <family val="2"/>
      <charset val="128"/>
      <scheme val="minor"/>
    </font>
    <font>
      <b/>
      <sz val="16"/>
      <color rgb="FFC00000"/>
      <name val="游ゴシック"/>
      <family val="3"/>
      <charset val="128"/>
      <scheme val="minor"/>
    </font>
    <font>
      <sz val="11"/>
      <color rgb="FF0070C0"/>
      <name val="UD デジタル 教科書体 NK-B"/>
      <family val="1"/>
      <charset val="128"/>
    </font>
    <font>
      <b/>
      <sz val="11"/>
      <color rgb="FF002060"/>
      <name val="メイリオ"/>
      <family val="3"/>
      <charset val="128"/>
    </font>
    <font>
      <b/>
      <sz val="16"/>
      <color rgb="FF002060"/>
      <name val="游ゴシック"/>
      <family val="3"/>
      <charset val="128"/>
      <scheme val="minor"/>
    </font>
    <font>
      <sz val="20"/>
      <color rgb="FFC00000"/>
      <name val="UD デジタル 教科書体 NP-B"/>
      <family val="1"/>
      <charset val="128"/>
    </font>
    <font>
      <sz val="18"/>
      <color rgb="FFC00000"/>
      <name val="UD デジタル 教科書体 NP-B"/>
      <family val="1"/>
      <charset val="128"/>
    </font>
    <font>
      <sz val="10"/>
      <color indexed="81"/>
      <name val="Meiryo UI"/>
      <family val="3"/>
      <charset val="128"/>
    </font>
    <font>
      <sz val="16"/>
      <color indexed="81"/>
      <name val="Meiryo UI"/>
      <family val="3"/>
      <charset val="128"/>
    </font>
    <font>
      <sz val="16"/>
      <name val="游ゴシック"/>
      <family val="2"/>
      <charset val="128"/>
      <scheme val="minor"/>
    </font>
    <font>
      <sz val="18"/>
      <color rgb="FF333333"/>
      <name val="メイリオ"/>
      <family val="3"/>
      <charset val="128"/>
    </font>
    <font>
      <sz val="9"/>
      <color theme="0"/>
      <name val="メイリオ"/>
      <family val="3"/>
      <charset val="128"/>
    </font>
  </fonts>
  <fills count="12">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0"/>
        <bgColor indexed="64"/>
      </patternFill>
    </fill>
    <fill>
      <patternFill patternType="solid">
        <fgColor theme="7" tint="0.79998168889431442"/>
        <bgColor indexed="64"/>
      </patternFill>
    </fill>
    <fill>
      <patternFill patternType="solid">
        <fgColor theme="7" tint="0.39997558519241921"/>
        <bgColor indexed="64"/>
      </patternFill>
    </fill>
    <fill>
      <patternFill patternType="solid">
        <fgColor theme="9" tint="0.59999389629810485"/>
        <bgColor indexed="64"/>
      </patternFill>
    </fill>
    <fill>
      <patternFill patternType="solid">
        <fgColor rgb="FFFFC000"/>
        <bgColor indexed="64"/>
      </patternFill>
    </fill>
  </fills>
  <borders count="16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right/>
      <top/>
      <bottom style="medium">
        <color indexed="64"/>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bottom/>
      <diagonal/>
    </border>
    <border>
      <left style="medium">
        <color indexed="64"/>
      </left>
      <right style="medium">
        <color indexed="64"/>
      </right>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auto="1"/>
      </left>
      <right/>
      <top style="thin">
        <color auto="1"/>
      </top>
      <bottom/>
      <diagonal/>
    </border>
    <border>
      <left style="thin">
        <color auto="1"/>
      </left>
      <right/>
      <top style="medium">
        <color auto="1"/>
      </top>
      <bottom/>
      <diagonal/>
    </border>
    <border>
      <left/>
      <right style="double">
        <color auto="1"/>
      </right>
      <top style="medium">
        <color auto="1"/>
      </top>
      <bottom/>
      <diagonal/>
    </border>
    <border>
      <left style="double">
        <color auto="1"/>
      </left>
      <right/>
      <top style="medium">
        <color auto="1"/>
      </top>
      <bottom/>
      <diagonal/>
    </border>
    <border>
      <left/>
      <right style="medium">
        <color auto="1"/>
      </right>
      <top style="medium">
        <color auto="1"/>
      </top>
      <bottom/>
      <diagonal/>
    </border>
    <border>
      <left/>
      <right style="dotted">
        <color auto="1"/>
      </right>
      <top style="thin">
        <color auto="1"/>
      </top>
      <bottom style="thin">
        <color auto="1"/>
      </bottom>
      <diagonal/>
    </border>
    <border>
      <left style="dotted">
        <color auto="1"/>
      </left>
      <right/>
      <top style="thin">
        <color auto="1"/>
      </top>
      <bottom style="thin">
        <color auto="1"/>
      </bottom>
      <diagonal/>
    </border>
    <border>
      <left style="dotted">
        <color auto="1"/>
      </left>
      <right style="dotted">
        <color auto="1"/>
      </right>
      <top style="thin">
        <color auto="1"/>
      </top>
      <bottom style="thin">
        <color auto="1"/>
      </bottom>
      <diagonal/>
    </border>
    <border>
      <left/>
      <right style="double">
        <color auto="1"/>
      </right>
      <top/>
      <bottom style="thin">
        <color auto="1"/>
      </bottom>
      <diagonal/>
    </border>
    <border>
      <left style="double">
        <color auto="1"/>
      </left>
      <right/>
      <top/>
      <bottom style="thin">
        <color auto="1"/>
      </bottom>
      <diagonal/>
    </border>
    <border>
      <left style="medium">
        <color auto="1"/>
      </left>
      <right/>
      <top/>
      <bottom style="dotted">
        <color auto="1"/>
      </bottom>
      <diagonal/>
    </border>
    <border>
      <left/>
      <right/>
      <top/>
      <bottom style="dotted">
        <color auto="1"/>
      </bottom>
      <diagonal/>
    </border>
    <border>
      <left/>
      <right style="thin">
        <color auto="1"/>
      </right>
      <top/>
      <bottom style="dotted">
        <color indexed="64"/>
      </bottom>
      <diagonal/>
    </border>
    <border>
      <left style="thin">
        <color auto="1"/>
      </left>
      <right/>
      <top style="thin">
        <color auto="1"/>
      </top>
      <bottom style="dotted">
        <color indexed="64"/>
      </bottom>
      <diagonal/>
    </border>
    <border>
      <left/>
      <right/>
      <top style="thin">
        <color auto="1"/>
      </top>
      <bottom style="dotted">
        <color indexed="64"/>
      </bottom>
      <diagonal/>
    </border>
    <border>
      <left/>
      <right style="dotted">
        <color auto="1"/>
      </right>
      <top style="thin">
        <color auto="1"/>
      </top>
      <bottom style="dotted">
        <color indexed="64"/>
      </bottom>
      <diagonal/>
    </border>
    <border>
      <left style="dotted">
        <color auto="1"/>
      </left>
      <right/>
      <top style="thin">
        <color auto="1"/>
      </top>
      <bottom style="dotted">
        <color indexed="64"/>
      </bottom>
      <diagonal/>
    </border>
    <border>
      <left style="dotted">
        <color auto="1"/>
      </left>
      <right style="dotted">
        <color auto="1"/>
      </right>
      <top style="thin">
        <color auto="1"/>
      </top>
      <bottom style="dotted">
        <color indexed="64"/>
      </bottom>
      <diagonal/>
    </border>
    <border>
      <left/>
      <right style="double">
        <color auto="1"/>
      </right>
      <top style="thin">
        <color indexed="64"/>
      </top>
      <bottom style="dotted">
        <color auto="1"/>
      </bottom>
      <diagonal/>
    </border>
    <border>
      <left style="medium">
        <color auto="1"/>
      </left>
      <right/>
      <top style="dotted">
        <color auto="1"/>
      </top>
      <bottom style="dotted">
        <color auto="1"/>
      </bottom>
      <diagonal/>
    </border>
    <border>
      <left/>
      <right/>
      <top style="dotted">
        <color auto="1"/>
      </top>
      <bottom style="dotted">
        <color auto="1"/>
      </bottom>
      <diagonal/>
    </border>
    <border>
      <left/>
      <right style="thin">
        <color auto="1"/>
      </right>
      <top style="dotted">
        <color auto="1"/>
      </top>
      <bottom style="dotted">
        <color auto="1"/>
      </bottom>
      <diagonal/>
    </border>
    <border>
      <left style="thin">
        <color auto="1"/>
      </left>
      <right/>
      <top style="dotted">
        <color auto="1"/>
      </top>
      <bottom style="dotted">
        <color auto="1"/>
      </bottom>
      <diagonal/>
    </border>
    <border>
      <left/>
      <right style="dotted">
        <color auto="1"/>
      </right>
      <top style="dotted">
        <color auto="1"/>
      </top>
      <bottom style="dotted">
        <color auto="1"/>
      </bottom>
      <diagonal/>
    </border>
    <border>
      <left style="dotted">
        <color auto="1"/>
      </left>
      <right/>
      <top style="dotted">
        <color auto="1"/>
      </top>
      <bottom style="dotted">
        <color auto="1"/>
      </bottom>
      <diagonal/>
    </border>
    <border>
      <left style="dotted">
        <color auto="1"/>
      </left>
      <right style="dotted">
        <color auto="1"/>
      </right>
      <top style="dotted">
        <color auto="1"/>
      </top>
      <bottom style="dotted">
        <color auto="1"/>
      </bottom>
      <diagonal/>
    </border>
    <border>
      <left/>
      <right style="double">
        <color auto="1"/>
      </right>
      <top style="dotted">
        <color auto="1"/>
      </top>
      <bottom style="dotted">
        <color auto="1"/>
      </bottom>
      <diagonal/>
    </border>
    <border>
      <left style="medium">
        <color auto="1"/>
      </left>
      <right/>
      <top style="dotted">
        <color auto="1"/>
      </top>
      <bottom style="thin">
        <color indexed="64"/>
      </bottom>
      <diagonal/>
    </border>
    <border>
      <left/>
      <right/>
      <top style="dotted">
        <color auto="1"/>
      </top>
      <bottom style="thin">
        <color auto="1"/>
      </bottom>
      <diagonal/>
    </border>
    <border>
      <left/>
      <right style="thin">
        <color auto="1"/>
      </right>
      <top style="dotted">
        <color auto="1"/>
      </top>
      <bottom style="thin">
        <color auto="1"/>
      </bottom>
      <diagonal/>
    </border>
    <border>
      <left/>
      <right style="dotted">
        <color auto="1"/>
      </right>
      <top/>
      <bottom style="thin">
        <color auto="1"/>
      </bottom>
      <diagonal/>
    </border>
    <border>
      <left style="dotted">
        <color auto="1"/>
      </left>
      <right/>
      <top/>
      <bottom style="thin">
        <color auto="1"/>
      </bottom>
      <diagonal/>
    </border>
    <border>
      <left style="dotted">
        <color auto="1"/>
      </left>
      <right style="dotted">
        <color auto="1"/>
      </right>
      <top/>
      <bottom style="thin">
        <color auto="1"/>
      </bottom>
      <diagonal/>
    </border>
    <border>
      <left style="dotted">
        <color auto="1"/>
      </left>
      <right/>
      <top style="dotted">
        <color auto="1"/>
      </top>
      <bottom style="thin">
        <color indexed="64"/>
      </bottom>
      <diagonal/>
    </border>
    <border>
      <left/>
      <right style="dotted">
        <color auto="1"/>
      </right>
      <top style="dotted">
        <color auto="1"/>
      </top>
      <bottom style="thin">
        <color auto="1"/>
      </bottom>
      <diagonal/>
    </border>
    <border>
      <left style="thin">
        <color auto="1"/>
      </left>
      <right/>
      <top style="dotted">
        <color auto="1"/>
      </top>
      <bottom style="thin">
        <color auto="1"/>
      </bottom>
      <diagonal/>
    </border>
    <border>
      <left/>
      <right style="double">
        <color auto="1"/>
      </right>
      <top style="dotted">
        <color auto="1"/>
      </top>
      <bottom style="thin">
        <color indexed="64"/>
      </bottom>
      <diagonal/>
    </border>
    <border>
      <left style="double">
        <color auto="1"/>
      </left>
      <right/>
      <top style="dotted">
        <color auto="1"/>
      </top>
      <bottom style="thin">
        <color auto="1"/>
      </bottom>
      <diagonal/>
    </border>
    <border>
      <left/>
      <right style="medium">
        <color auto="1"/>
      </right>
      <top style="dotted">
        <color auto="1"/>
      </top>
      <bottom style="thin">
        <color auto="1"/>
      </bottom>
      <diagonal/>
    </border>
    <border>
      <left style="thin">
        <color auto="1"/>
      </left>
      <right/>
      <top/>
      <bottom style="dotted">
        <color indexed="64"/>
      </bottom>
      <diagonal/>
    </border>
    <border>
      <left/>
      <right style="double">
        <color auto="1"/>
      </right>
      <top/>
      <bottom style="dotted">
        <color auto="1"/>
      </bottom>
      <diagonal/>
    </border>
    <border>
      <left style="medium">
        <color auto="1"/>
      </left>
      <right/>
      <top style="dotted">
        <color auto="1"/>
      </top>
      <bottom style="medium">
        <color auto="1"/>
      </bottom>
      <diagonal/>
    </border>
    <border>
      <left/>
      <right/>
      <top style="dotted">
        <color auto="1"/>
      </top>
      <bottom style="medium">
        <color auto="1"/>
      </bottom>
      <diagonal/>
    </border>
    <border>
      <left/>
      <right style="thin">
        <color auto="1"/>
      </right>
      <top style="dotted">
        <color auto="1"/>
      </top>
      <bottom style="medium">
        <color auto="1"/>
      </bottom>
      <diagonal/>
    </border>
    <border>
      <left/>
      <right style="dotted">
        <color auto="1"/>
      </right>
      <top/>
      <bottom style="medium">
        <color auto="1"/>
      </bottom>
      <diagonal/>
    </border>
    <border>
      <left style="dotted">
        <color auto="1"/>
      </left>
      <right/>
      <top/>
      <bottom style="medium">
        <color auto="1"/>
      </bottom>
      <diagonal/>
    </border>
    <border>
      <left style="dotted">
        <color auto="1"/>
      </left>
      <right style="dotted">
        <color auto="1"/>
      </right>
      <top/>
      <bottom style="medium">
        <color auto="1"/>
      </bottom>
      <diagonal/>
    </border>
    <border>
      <left style="dotted">
        <color auto="1"/>
      </left>
      <right/>
      <top style="dotted">
        <color auto="1"/>
      </top>
      <bottom style="medium">
        <color auto="1"/>
      </bottom>
      <diagonal/>
    </border>
    <border>
      <left/>
      <right style="dotted">
        <color auto="1"/>
      </right>
      <top style="dotted">
        <color indexed="64"/>
      </top>
      <bottom style="medium">
        <color auto="1"/>
      </bottom>
      <diagonal/>
    </border>
    <border>
      <left style="medium">
        <color auto="1"/>
      </left>
      <right style="medium">
        <color auto="1"/>
      </right>
      <top/>
      <bottom style="double">
        <color auto="1"/>
      </bottom>
      <diagonal/>
    </border>
    <border>
      <left style="medium">
        <color auto="1"/>
      </left>
      <right/>
      <top style="medium">
        <color auto="1"/>
      </top>
      <bottom style="double">
        <color indexed="64"/>
      </bottom>
      <diagonal/>
    </border>
    <border>
      <left/>
      <right/>
      <top style="medium">
        <color auto="1"/>
      </top>
      <bottom style="double">
        <color indexed="64"/>
      </bottom>
      <diagonal/>
    </border>
    <border>
      <left/>
      <right style="thin">
        <color auto="1"/>
      </right>
      <top style="medium">
        <color auto="1"/>
      </top>
      <bottom style="double">
        <color indexed="64"/>
      </bottom>
      <diagonal/>
    </border>
    <border>
      <left style="thin">
        <color indexed="64"/>
      </left>
      <right/>
      <top style="medium">
        <color auto="1"/>
      </top>
      <bottom style="double">
        <color indexed="64"/>
      </bottom>
      <diagonal/>
    </border>
    <border>
      <left/>
      <right style="double">
        <color auto="1"/>
      </right>
      <top style="medium">
        <color auto="1"/>
      </top>
      <bottom style="double">
        <color indexed="64"/>
      </bottom>
      <diagonal/>
    </border>
    <border>
      <left style="double">
        <color auto="1"/>
      </left>
      <right/>
      <top style="medium">
        <color auto="1"/>
      </top>
      <bottom style="double">
        <color indexed="64"/>
      </bottom>
      <diagonal/>
    </border>
    <border>
      <left/>
      <right style="medium">
        <color auto="1"/>
      </right>
      <top style="medium">
        <color auto="1"/>
      </top>
      <bottom style="double">
        <color indexed="64"/>
      </bottom>
      <diagonal/>
    </border>
    <border>
      <left/>
      <right style="dotted">
        <color auto="1"/>
      </right>
      <top/>
      <bottom style="dotted">
        <color indexed="64"/>
      </bottom>
      <diagonal/>
    </border>
    <border>
      <left style="dotted">
        <color auto="1"/>
      </left>
      <right/>
      <top/>
      <bottom style="dotted">
        <color auto="1"/>
      </bottom>
      <diagonal/>
    </border>
    <border>
      <left style="dotted">
        <color auto="1"/>
      </left>
      <right style="dotted">
        <color auto="1"/>
      </right>
      <top/>
      <bottom style="dotted">
        <color indexed="64"/>
      </bottom>
      <diagonal/>
    </border>
    <border>
      <left style="double">
        <color auto="1"/>
      </left>
      <right/>
      <top/>
      <bottom style="dotted">
        <color indexed="64"/>
      </bottom>
      <diagonal/>
    </border>
    <border>
      <left/>
      <right style="medium">
        <color auto="1"/>
      </right>
      <top/>
      <bottom style="dotted">
        <color auto="1"/>
      </bottom>
      <diagonal/>
    </border>
    <border>
      <left/>
      <right style="double">
        <color auto="1"/>
      </right>
      <top style="medium">
        <color auto="1"/>
      </top>
      <bottom style="medium">
        <color indexed="64"/>
      </bottom>
      <diagonal/>
    </border>
    <border>
      <left style="double">
        <color auto="1"/>
      </left>
      <right/>
      <top style="medium">
        <color auto="1"/>
      </top>
      <bottom style="medium">
        <color indexed="64"/>
      </bottom>
      <diagonal/>
    </border>
    <border>
      <left style="medium">
        <color auto="1"/>
      </left>
      <right style="thin">
        <color auto="1"/>
      </right>
      <top style="thin">
        <color auto="1"/>
      </top>
      <bottom/>
      <diagonal/>
    </border>
    <border>
      <left/>
      <right style="thin">
        <color auto="1"/>
      </right>
      <top style="thin">
        <color auto="1"/>
      </top>
      <bottom style="dotted">
        <color indexed="64"/>
      </bottom>
      <diagonal/>
    </border>
    <border>
      <left/>
      <right style="medium">
        <color auto="1"/>
      </right>
      <top style="thin">
        <color auto="1"/>
      </top>
      <bottom/>
      <diagonal/>
    </border>
    <border>
      <left style="medium">
        <color indexed="64"/>
      </left>
      <right style="thin">
        <color indexed="64"/>
      </right>
      <top/>
      <bottom style="double">
        <color indexed="64"/>
      </bottom>
      <diagonal/>
    </border>
    <border>
      <left/>
      <right/>
      <top/>
      <bottom style="double">
        <color indexed="64"/>
      </bottom>
      <diagonal/>
    </border>
    <border>
      <left/>
      <right style="thin">
        <color auto="1"/>
      </right>
      <top/>
      <bottom style="double">
        <color indexed="64"/>
      </bottom>
      <diagonal/>
    </border>
    <border>
      <left style="thin">
        <color auto="1"/>
      </left>
      <right/>
      <top style="thin">
        <color auto="1"/>
      </top>
      <bottom style="double">
        <color indexed="64"/>
      </bottom>
      <diagonal/>
    </border>
    <border>
      <left/>
      <right/>
      <top style="thin">
        <color auto="1"/>
      </top>
      <bottom style="double">
        <color indexed="64"/>
      </bottom>
      <diagonal/>
    </border>
    <border>
      <left/>
      <right style="thin">
        <color auto="1"/>
      </right>
      <top style="thin">
        <color auto="1"/>
      </top>
      <bottom style="double">
        <color indexed="64"/>
      </bottom>
      <diagonal/>
    </border>
    <border>
      <left style="thin">
        <color auto="1"/>
      </left>
      <right/>
      <top/>
      <bottom style="double">
        <color indexed="64"/>
      </bottom>
      <diagonal/>
    </border>
    <border>
      <left/>
      <right style="medium">
        <color auto="1"/>
      </right>
      <top/>
      <bottom style="double">
        <color indexed="64"/>
      </bottom>
      <diagonal/>
    </border>
    <border>
      <left style="medium">
        <color auto="1"/>
      </left>
      <right style="thin">
        <color auto="1"/>
      </right>
      <top style="double">
        <color indexed="64"/>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style="double">
        <color indexed="64"/>
      </top>
      <bottom style="thin">
        <color indexed="64"/>
      </bottom>
      <diagonal/>
    </border>
    <border>
      <left/>
      <right/>
      <top style="double">
        <color indexed="64"/>
      </top>
      <bottom style="thin">
        <color auto="1"/>
      </bottom>
      <diagonal/>
    </border>
    <border>
      <left/>
      <right style="thin">
        <color indexed="64"/>
      </right>
      <top style="double">
        <color indexed="64"/>
      </top>
      <bottom style="thin">
        <color auto="1"/>
      </bottom>
      <diagonal/>
    </border>
    <border>
      <left/>
      <right style="medium">
        <color indexed="64"/>
      </right>
      <top style="double">
        <color indexed="64"/>
      </top>
      <bottom/>
      <diagonal/>
    </border>
    <border>
      <left style="medium">
        <color auto="1"/>
      </left>
      <right/>
      <top style="thin">
        <color auto="1"/>
      </top>
      <bottom style="dotted">
        <color auto="1"/>
      </bottom>
      <diagonal/>
    </border>
    <border>
      <left style="medium">
        <color auto="1"/>
      </left>
      <right/>
      <top/>
      <bottom style="double">
        <color auto="1"/>
      </bottom>
      <diagonal/>
    </border>
    <border>
      <left style="medium">
        <color auto="1"/>
      </left>
      <right/>
      <top style="double">
        <color auto="1"/>
      </top>
      <bottom style="dotted">
        <color auto="1"/>
      </bottom>
      <diagonal/>
    </border>
    <border>
      <left/>
      <right/>
      <top style="double">
        <color auto="1"/>
      </top>
      <bottom style="dotted">
        <color auto="1"/>
      </bottom>
      <diagonal/>
    </border>
    <border>
      <left/>
      <right style="thin">
        <color auto="1"/>
      </right>
      <top style="double">
        <color auto="1"/>
      </top>
      <bottom style="dotted">
        <color auto="1"/>
      </bottom>
      <diagonal/>
    </border>
    <border>
      <left style="thin">
        <color auto="1"/>
      </left>
      <right/>
      <top style="double">
        <color auto="1"/>
      </top>
      <bottom style="dotted">
        <color auto="1"/>
      </bottom>
      <diagonal/>
    </border>
    <border>
      <left/>
      <right style="double">
        <color auto="1"/>
      </right>
      <top style="double">
        <color indexed="64"/>
      </top>
      <bottom style="dotted">
        <color indexed="64"/>
      </bottom>
      <diagonal/>
    </border>
    <border>
      <left style="double">
        <color auto="1"/>
      </left>
      <right/>
      <top style="dotted">
        <color auto="1"/>
      </top>
      <bottom style="dotted">
        <color auto="1"/>
      </bottom>
      <diagonal/>
    </border>
    <border>
      <left/>
      <right style="medium">
        <color auto="1"/>
      </right>
      <top style="dotted">
        <color auto="1"/>
      </top>
      <bottom style="dotted">
        <color auto="1"/>
      </bottom>
      <diagonal/>
    </border>
    <border>
      <left/>
      <right style="double">
        <color auto="1"/>
      </right>
      <top/>
      <bottom/>
      <diagonal/>
    </border>
    <border>
      <left style="double">
        <color auto="1"/>
      </left>
      <right/>
      <top/>
      <bottom/>
      <diagonal/>
    </border>
    <border>
      <left style="double">
        <color auto="1"/>
      </left>
      <right/>
      <top style="thin">
        <color auto="1"/>
      </top>
      <bottom style="dotted">
        <color auto="1"/>
      </bottom>
      <diagonal/>
    </border>
    <border>
      <left/>
      <right style="medium">
        <color auto="1"/>
      </right>
      <top style="thin">
        <color auto="1"/>
      </top>
      <bottom style="dotted">
        <color auto="1"/>
      </bottom>
      <diagonal/>
    </border>
  </borders>
  <cellStyleXfs count="3">
    <xf numFmtId="0" fontId="0" fillId="0" borderId="0">
      <alignment vertical="center"/>
    </xf>
    <xf numFmtId="38" fontId="2" fillId="0" borderId="0" applyFont="0" applyFill="0" applyBorder="0" applyAlignment="0" applyProtection="0">
      <alignment vertical="center"/>
    </xf>
    <xf numFmtId="0" fontId="2" fillId="0" borderId="0">
      <alignment vertical="center"/>
    </xf>
  </cellStyleXfs>
  <cellXfs count="1383">
    <xf numFmtId="0" fontId="0" fillId="0" borderId="0" xfId="0">
      <alignment vertical="center"/>
    </xf>
    <xf numFmtId="0" fontId="5" fillId="0" borderId="0" xfId="0" applyFont="1">
      <alignment vertical="center"/>
    </xf>
    <xf numFmtId="0" fontId="7" fillId="0" borderId="0" xfId="0" applyFont="1">
      <alignment vertical="center"/>
    </xf>
    <xf numFmtId="0" fontId="9" fillId="0" borderId="0" xfId="0" applyFont="1">
      <alignment vertical="center"/>
    </xf>
    <xf numFmtId="0" fontId="0" fillId="0" borderId="4" xfId="0" applyBorder="1">
      <alignment vertical="center"/>
    </xf>
    <xf numFmtId="0" fontId="0" fillId="0" borderId="5" xfId="0" applyBorder="1">
      <alignment vertical="center"/>
    </xf>
    <xf numFmtId="176" fontId="0" fillId="0" borderId="6" xfId="0" applyNumberFormat="1" applyBorder="1">
      <alignment vertical="center"/>
    </xf>
    <xf numFmtId="176" fontId="0" fillId="0" borderId="7" xfId="0" applyNumberFormat="1" applyBorder="1">
      <alignment vertical="center"/>
    </xf>
    <xf numFmtId="0" fontId="0" fillId="0" borderId="0" xfId="0" applyBorder="1">
      <alignment vertical="center"/>
    </xf>
    <xf numFmtId="0" fontId="11" fillId="0" borderId="0" xfId="0" applyFont="1" applyProtection="1">
      <alignment vertical="center"/>
      <protection locked="0"/>
    </xf>
    <xf numFmtId="0" fontId="0" fillId="0" borderId="0" xfId="0" applyProtection="1">
      <alignment vertical="center"/>
      <protection locked="0"/>
    </xf>
    <xf numFmtId="0" fontId="0" fillId="0" borderId="0" xfId="0" applyAlignment="1" applyProtection="1">
      <alignment vertical="center" shrinkToFit="1"/>
      <protection locked="0"/>
    </xf>
    <xf numFmtId="177" fontId="0" fillId="0" borderId="0" xfId="0" applyNumberFormat="1" applyProtection="1">
      <alignment vertical="center"/>
      <protection locked="0"/>
    </xf>
    <xf numFmtId="178" fontId="0" fillId="0" borderId="0" xfId="0" applyNumberFormat="1" applyProtection="1">
      <alignment vertical="center"/>
      <protection locked="0"/>
    </xf>
    <xf numFmtId="0" fontId="0" fillId="0" borderId="1" xfId="0" applyBorder="1" applyAlignment="1" applyProtection="1">
      <alignment horizontal="center" vertical="center"/>
      <protection locked="0"/>
    </xf>
    <xf numFmtId="0" fontId="0" fillId="0" borderId="2" xfId="0" applyBorder="1" applyAlignment="1" applyProtection="1">
      <alignment horizontal="center" vertical="center"/>
      <protection locked="0"/>
    </xf>
    <xf numFmtId="180" fontId="0" fillId="0" borderId="0" xfId="0" applyNumberFormat="1" applyProtection="1">
      <alignment vertical="center"/>
      <protection locked="0"/>
    </xf>
    <xf numFmtId="176" fontId="0" fillId="0" borderId="0" xfId="0" applyNumberFormat="1" applyProtection="1">
      <alignment vertical="center"/>
      <protection locked="0"/>
    </xf>
    <xf numFmtId="0" fontId="0" fillId="0" borderId="5" xfId="0" applyBorder="1" applyProtection="1">
      <alignment vertical="center"/>
      <protection locked="0"/>
    </xf>
    <xf numFmtId="0" fontId="5" fillId="0" borderId="0" xfId="0" applyFont="1" applyProtection="1">
      <alignment vertical="center"/>
      <protection locked="0"/>
    </xf>
    <xf numFmtId="177" fontId="12" fillId="0" borderId="0" xfId="0" applyNumberFormat="1" applyFont="1" applyProtection="1">
      <alignment vertical="center"/>
      <protection locked="0"/>
    </xf>
    <xf numFmtId="178" fontId="12" fillId="0" borderId="0" xfId="0" applyNumberFormat="1" applyFont="1" applyProtection="1">
      <alignment vertical="center"/>
      <protection locked="0"/>
    </xf>
    <xf numFmtId="0" fontId="12" fillId="0" borderId="0" xfId="0" applyFont="1" applyProtection="1">
      <alignment vertical="center"/>
      <protection locked="0"/>
    </xf>
    <xf numFmtId="0" fontId="0" fillId="2" borderId="10" xfId="0" applyFill="1" applyBorder="1" applyAlignment="1" applyProtection="1">
      <alignment vertical="center" wrapText="1"/>
      <protection locked="0"/>
    </xf>
    <xf numFmtId="0" fontId="0" fillId="2" borderId="11" xfId="0" applyFill="1" applyBorder="1" applyAlignment="1" applyProtection="1">
      <alignment vertical="center" wrapText="1"/>
      <protection locked="0"/>
    </xf>
    <xf numFmtId="0" fontId="0" fillId="2" borderId="12" xfId="0" applyFill="1" applyBorder="1" applyAlignment="1" applyProtection="1">
      <alignment vertical="center" wrapText="1"/>
      <protection locked="0"/>
    </xf>
    <xf numFmtId="178" fontId="0" fillId="0" borderId="0" xfId="0" applyNumberFormat="1" applyAlignment="1" applyProtection="1">
      <alignment vertical="top"/>
      <protection locked="0"/>
    </xf>
    <xf numFmtId="0" fontId="0" fillId="3" borderId="1" xfId="0" applyFill="1" applyBorder="1" applyProtection="1">
      <alignment vertical="center"/>
      <protection locked="0"/>
    </xf>
    <xf numFmtId="0" fontId="0" fillId="3" borderId="17" xfId="0" applyFill="1" applyBorder="1" applyAlignment="1" applyProtection="1">
      <alignment horizontal="center" vertical="center"/>
      <protection locked="0"/>
    </xf>
    <xf numFmtId="178" fontId="0" fillId="3" borderId="18" xfId="0" applyNumberFormat="1" applyFill="1" applyBorder="1" applyProtection="1">
      <alignment vertical="center"/>
      <protection locked="0"/>
    </xf>
    <xf numFmtId="181" fontId="0" fillId="3" borderId="19" xfId="0" applyNumberFormat="1" applyFill="1" applyBorder="1">
      <alignment vertical="center"/>
    </xf>
    <xf numFmtId="0" fontId="0" fillId="0" borderId="22" xfId="0" applyBorder="1" applyAlignment="1" applyProtection="1">
      <alignment horizontal="center" vertical="center"/>
      <protection locked="0"/>
    </xf>
    <xf numFmtId="178" fontId="0" fillId="0" borderId="22" xfId="0" applyNumberFormat="1" applyFill="1" applyBorder="1" applyProtection="1">
      <alignment vertical="center"/>
      <protection locked="0"/>
    </xf>
    <xf numFmtId="181" fontId="0" fillId="3" borderId="22" xfId="0" applyNumberFormat="1" applyFill="1" applyBorder="1">
      <alignment vertical="center"/>
    </xf>
    <xf numFmtId="0" fontId="0" fillId="0" borderId="22" xfId="0" applyFill="1" applyBorder="1" applyAlignment="1" applyProtection="1">
      <alignment horizontal="center" vertical="center"/>
      <protection locked="0"/>
    </xf>
    <xf numFmtId="178" fontId="0" fillId="0" borderId="4" xfId="0" applyNumberFormat="1" applyFill="1" applyBorder="1" applyProtection="1">
      <alignment vertical="center"/>
      <protection locked="0"/>
    </xf>
    <xf numFmtId="181" fontId="0" fillId="3" borderId="4" xfId="0" applyNumberFormat="1" applyFill="1" applyBorder="1">
      <alignment vertical="center"/>
    </xf>
    <xf numFmtId="178" fontId="0" fillId="0" borderId="4" xfId="0" applyNumberFormat="1" applyBorder="1" applyProtection="1">
      <alignment vertical="center"/>
      <protection locked="0"/>
    </xf>
    <xf numFmtId="0" fontId="0" fillId="3" borderId="6" xfId="0" applyFill="1" applyBorder="1" applyProtection="1">
      <alignment vertical="center"/>
      <protection locked="0"/>
    </xf>
    <xf numFmtId="0" fontId="0" fillId="5" borderId="28" xfId="0" applyFill="1" applyBorder="1" applyProtection="1">
      <alignment vertical="center"/>
      <protection locked="0"/>
    </xf>
    <xf numFmtId="0" fontId="0" fillId="5" borderId="29" xfId="0" applyFill="1" applyBorder="1" applyProtection="1">
      <alignment vertical="center"/>
      <protection locked="0"/>
    </xf>
    <xf numFmtId="0" fontId="0" fillId="5" borderId="30" xfId="0" applyFill="1" applyBorder="1" applyProtection="1">
      <alignment vertical="center"/>
      <protection locked="0"/>
    </xf>
    <xf numFmtId="0" fontId="0" fillId="5" borderId="31" xfId="0" applyFill="1" applyBorder="1" applyProtection="1">
      <alignment vertical="center"/>
      <protection locked="0"/>
    </xf>
    <xf numFmtId="0" fontId="0" fillId="6" borderId="32" xfId="0" applyFill="1" applyBorder="1" applyProtection="1">
      <alignment vertical="center"/>
      <protection locked="0"/>
    </xf>
    <xf numFmtId="0" fontId="0" fillId="6" borderId="30" xfId="0" applyFill="1" applyBorder="1" applyProtection="1">
      <alignment vertical="center"/>
      <protection locked="0"/>
    </xf>
    <xf numFmtId="0" fontId="0" fillId="6" borderId="31" xfId="0" applyFill="1" applyBorder="1" applyProtection="1">
      <alignment vertical="center"/>
      <protection locked="0"/>
    </xf>
    <xf numFmtId="0" fontId="0" fillId="4" borderId="33" xfId="0" applyFill="1" applyBorder="1" applyAlignment="1" applyProtection="1">
      <alignment horizontal="center" vertical="center" wrapText="1"/>
      <protection locked="0"/>
    </xf>
    <xf numFmtId="0" fontId="0" fillId="4" borderId="34" xfId="0" applyFill="1" applyBorder="1" applyAlignment="1" applyProtection="1">
      <alignment horizontal="center" vertical="center" wrapText="1"/>
      <protection locked="0"/>
    </xf>
    <xf numFmtId="0" fontId="0" fillId="4" borderId="35" xfId="0" applyFill="1" applyBorder="1" applyAlignment="1" applyProtection="1">
      <alignment horizontal="center" vertical="center"/>
      <protection locked="0"/>
    </xf>
    <xf numFmtId="0" fontId="0" fillId="4" borderId="34" xfId="0" applyFill="1" applyBorder="1" applyProtection="1">
      <alignment vertical="center"/>
      <protection locked="0"/>
    </xf>
    <xf numFmtId="0" fontId="0" fillId="4" borderId="34" xfId="0" applyFill="1" applyBorder="1" applyAlignment="1" applyProtection="1">
      <alignment vertical="center" wrapText="1"/>
      <protection locked="0"/>
    </xf>
    <xf numFmtId="177" fontId="0" fillId="4" borderId="34" xfId="0" applyNumberFormat="1" applyFill="1" applyBorder="1" applyAlignment="1" applyProtection="1">
      <alignment horizontal="center" vertical="center"/>
      <protection locked="0"/>
    </xf>
    <xf numFmtId="178" fontId="0" fillId="4" borderId="34" xfId="0" applyNumberFormat="1" applyFill="1" applyBorder="1" applyAlignment="1" applyProtection="1">
      <alignment horizontal="center" vertical="center"/>
      <protection locked="0"/>
    </xf>
    <xf numFmtId="177" fontId="0" fillId="4" borderId="36" xfId="0" applyNumberFormat="1" applyFill="1" applyBorder="1" applyAlignment="1" applyProtection="1">
      <alignment horizontal="center" vertical="center" wrapText="1"/>
      <protection locked="0"/>
    </xf>
    <xf numFmtId="0" fontId="0" fillId="5" borderId="25" xfId="0" applyFill="1" applyBorder="1" applyProtection="1">
      <alignment vertical="center"/>
      <protection locked="0"/>
    </xf>
    <xf numFmtId="0" fontId="0" fillId="3" borderId="37" xfId="0" applyFill="1" applyBorder="1" applyAlignment="1" applyProtection="1">
      <alignment vertical="center" wrapText="1"/>
      <protection locked="0"/>
    </xf>
    <xf numFmtId="0" fontId="0" fillId="0" borderId="1" xfId="0" applyBorder="1" applyAlignment="1" applyProtection="1">
      <alignment vertical="center" wrapText="1"/>
      <protection locked="0"/>
    </xf>
    <xf numFmtId="0" fontId="0" fillId="0" borderId="38" xfId="0" applyBorder="1" applyAlignment="1" applyProtection="1">
      <alignment vertical="center" wrapText="1"/>
      <protection locked="0"/>
    </xf>
    <xf numFmtId="0" fontId="0" fillId="0" borderId="0" xfId="0" applyAlignment="1" applyProtection="1">
      <alignment vertical="center" wrapText="1"/>
      <protection locked="0"/>
    </xf>
    <xf numFmtId="0" fontId="0" fillId="6" borderId="25" xfId="0" applyFill="1" applyBorder="1" applyAlignment="1" applyProtection="1">
      <alignment horizontal="center" vertical="center"/>
      <protection locked="0"/>
    </xf>
    <xf numFmtId="0" fontId="0" fillId="3" borderId="39" xfId="0" applyFill="1" applyBorder="1" applyAlignment="1" applyProtection="1">
      <alignment vertical="center" wrapText="1"/>
      <protection locked="0"/>
    </xf>
    <xf numFmtId="0" fontId="0" fillId="0" borderId="24" xfId="0" applyFill="1" applyBorder="1" applyAlignment="1" applyProtection="1">
      <alignment vertical="center" wrapText="1"/>
      <protection locked="0"/>
    </xf>
    <xf numFmtId="0" fontId="0" fillId="0" borderId="23" xfId="0" applyFill="1" applyBorder="1" applyAlignment="1" applyProtection="1">
      <alignment vertical="center" wrapText="1"/>
      <protection locked="0"/>
    </xf>
    <xf numFmtId="0" fontId="0" fillId="0" borderId="40" xfId="0" applyBorder="1" applyAlignment="1" applyProtection="1">
      <alignment vertical="center" wrapText="1"/>
      <protection locked="0"/>
    </xf>
    <xf numFmtId="0" fontId="0" fillId="3" borderId="18" xfId="0" applyFill="1" applyBorder="1" applyProtection="1">
      <alignment vertical="center"/>
      <protection locked="0"/>
    </xf>
    <xf numFmtId="0" fontId="0" fillId="3" borderId="18" xfId="0" applyFill="1" applyBorder="1" applyAlignment="1" applyProtection="1">
      <alignment vertical="center" shrinkToFit="1"/>
      <protection locked="0"/>
    </xf>
    <xf numFmtId="177" fontId="0" fillId="3" borderId="18" xfId="0" applyNumberFormat="1" applyFill="1" applyBorder="1" applyProtection="1">
      <alignment vertical="center"/>
      <protection locked="0"/>
    </xf>
    <xf numFmtId="177" fontId="0" fillId="3" borderId="19" xfId="0" applyNumberFormat="1" applyFill="1" applyBorder="1" applyProtection="1">
      <alignment vertical="center"/>
      <protection locked="0"/>
    </xf>
    <xf numFmtId="0" fontId="0" fillId="5" borderId="41" xfId="0" applyFill="1" applyBorder="1" applyProtection="1">
      <alignment vertical="center"/>
      <protection locked="0"/>
    </xf>
    <xf numFmtId="176" fontId="0" fillId="3" borderId="7" xfId="0" applyNumberFormat="1" applyFill="1" applyBorder="1" applyAlignment="1" applyProtection="1">
      <alignment horizontal="center" vertical="center"/>
      <protection locked="0"/>
    </xf>
    <xf numFmtId="176" fontId="0" fillId="0" borderId="35" xfId="0" applyNumberFormat="1" applyBorder="1" applyAlignment="1" applyProtection="1">
      <alignment horizontal="center" vertical="center"/>
      <protection locked="0"/>
    </xf>
    <xf numFmtId="176" fontId="0" fillId="0" borderId="36" xfId="0" applyNumberFormat="1" applyBorder="1" applyAlignment="1" applyProtection="1">
      <alignment horizontal="center" vertical="center"/>
      <protection locked="0"/>
    </xf>
    <xf numFmtId="0" fontId="0" fillId="0" borderId="0" xfId="0" applyAlignment="1" applyProtection="1">
      <alignment horizontal="center" vertical="center"/>
      <protection locked="0"/>
    </xf>
    <xf numFmtId="0" fontId="0" fillId="6" borderId="41" xfId="0" applyFill="1" applyBorder="1" applyProtection="1">
      <alignment vertical="center"/>
      <protection locked="0"/>
    </xf>
    <xf numFmtId="176" fontId="0" fillId="0" borderId="35" xfId="0" applyNumberFormat="1" applyFill="1" applyBorder="1" applyAlignment="1" applyProtection="1">
      <alignment horizontal="center" vertical="center"/>
      <protection locked="0"/>
    </xf>
    <xf numFmtId="0" fontId="0" fillId="0" borderId="22" xfId="0" applyBorder="1" applyProtection="1">
      <alignment vertical="center"/>
      <protection locked="0"/>
    </xf>
    <xf numFmtId="0" fontId="0" fillId="4" borderId="22" xfId="0" applyFill="1" applyBorder="1" applyProtection="1">
      <alignment vertical="center"/>
      <protection locked="0"/>
    </xf>
    <xf numFmtId="0" fontId="0" fillId="0" borderId="22" xfId="0" applyBorder="1" applyAlignment="1" applyProtection="1">
      <alignment vertical="center" shrinkToFit="1"/>
      <protection locked="0"/>
    </xf>
    <xf numFmtId="177" fontId="0" fillId="0" borderId="22" xfId="0" applyNumberFormat="1" applyBorder="1" applyProtection="1">
      <alignment vertical="center"/>
      <protection locked="0"/>
    </xf>
    <xf numFmtId="178" fontId="0" fillId="0" borderId="22" xfId="0" applyNumberFormat="1" applyBorder="1" applyProtection="1">
      <alignment vertical="center"/>
      <protection locked="0"/>
    </xf>
    <xf numFmtId="0" fontId="0" fillId="3" borderId="39" xfId="0" applyFill="1" applyBorder="1" applyProtection="1">
      <alignment vertical="center"/>
      <protection locked="0"/>
    </xf>
    <xf numFmtId="0" fontId="0" fillId="0" borderId="4" xfId="0" applyBorder="1" applyAlignment="1" applyProtection="1">
      <alignment vertical="center" shrinkToFit="1"/>
      <protection locked="0"/>
    </xf>
    <xf numFmtId="177" fontId="0" fillId="0" borderId="4" xfId="0" applyNumberFormat="1" applyBorder="1" applyProtection="1">
      <alignment vertical="center"/>
      <protection locked="0"/>
    </xf>
    <xf numFmtId="0" fontId="0" fillId="3" borderId="37" xfId="0" applyFill="1" applyBorder="1" applyProtection="1">
      <alignment vertical="center"/>
      <protection locked="0"/>
    </xf>
    <xf numFmtId="0" fontId="0" fillId="0" borderId="4" xfId="0" applyBorder="1" applyProtection="1">
      <alignment vertical="center"/>
      <protection locked="0"/>
    </xf>
    <xf numFmtId="0" fontId="0" fillId="3" borderId="7" xfId="0" applyFill="1" applyBorder="1" applyProtection="1">
      <alignment vertical="center"/>
      <protection locked="0"/>
    </xf>
    <xf numFmtId="38" fontId="0" fillId="0" borderId="0" xfId="1" applyFont="1" applyProtection="1">
      <alignment vertical="center"/>
      <protection locked="0"/>
    </xf>
    <xf numFmtId="0" fontId="0" fillId="0" borderId="22" xfId="0" applyFont="1" applyBorder="1" applyAlignment="1" applyProtection="1">
      <alignment horizontal="center" vertical="center"/>
      <protection locked="0"/>
    </xf>
    <xf numFmtId="0" fontId="0" fillId="0" borderId="22" xfId="0" applyFont="1" applyFill="1" applyBorder="1" applyAlignment="1" applyProtection="1">
      <alignment horizontal="center" vertical="center"/>
      <protection locked="0"/>
    </xf>
    <xf numFmtId="0" fontId="0" fillId="0" borderId="3" xfId="0" applyFill="1" applyBorder="1" applyProtection="1">
      <alignment vertical="center"/>
      <protection locked="0"/>
    </xf>
    <xf numFmtId="178" fontId="0" fillId="0" borderId="22" xfId="0" applyNumberFormat="1" applyFont="1" applyBorder="1" applyProtection="1">
      <alignment vertical="center"/>
      <protection locked="0"/>
    </xf>
    <xf numFmtId="0" fontId="0" fillId="0" borderId="4" xfId="0" applyBorder="1" applyAlignment="1" applyProtection="1">
      <alignment vertical="center" wrapText="1"/>
      <protection locked="0"/>
    </xf>
    <xf numFmtId="176" fontId="0" fillId="0" borderId="34" xfId="0" applyNumberFormat="1" applyBorder="1" applyAlignment="1" applyProtection="1">
      <alignment horizontal="center" vertical="center"/>
      <protection locked="0"/>
    </xf>
    <xf numFmtId="178" fontId="0" fillId="0" borderId="0" xfId="0" applyNumberFormat="1" applyAlignment="1" applyProtection="1">
      <alignment horizontal="right" vertical="center"/>
      <protection locked="0"/>
    </xf>
    <xf numFmtId="0" fontId="0" fillId="0" borderId="66" xfId="0" applyBorder="1" applyAlignment="1" applyProtection="1">
      <alignment horizontal="center" vertical="center"/>
      <protection locked="0"/>
    </xf>
    <xf numFmtId="0" fontId="0" fillId="0" borderId="68" xfId="0" applyBorder="1" applyProtection="1">
      <alignment vertical="center"/>
      <protection locked="0"/>
    </xf>
    <xf numFmtId="0" fontId="0" fillId="0" borderId="68" xfId="0" applyBorder="1" applyAlignment="1" applyProtection="1">
      <alignment vertical="center" shrinkToFit="1"/>
      <protection locked="0"/>
    </xf>
    <xf numFmtId="177" fontId="0" fillId="0" borderId="68" xfId="0" applyNumberFormat="1" applyBorder="1" applyProtection="1">
      <alignment vertical="center"/>
      <protection locked="0"/>
    </xf>
    <xf numFmtId="0" fontId="0" fillId="0" borderId="29" xfId="0" applyFont="1" applyBorder="1" applyAlignment="1" applyProtection="1">
      <alignment horizontal="center" vertical="center"/>
      <protection locked="0"/>
    </xf>
    <xf numFmtId="0" fontId="0" fillId="0" borderId="65" xfId="0" applyFont="1" applyBorder="1" applyAlignment="1" applyProtection="1">
      <alignment horizontal="center" vertical="center"/>
      <protection locked="0"/>
    </xf>
    <xf numFmtId="0" fontId="0" fillId="0" borderId="29" xfId="0" applyBorder="1" applyProtection="1">
      <alignment vertical="center"/>
      <protection locked="0"/>
    </xf>
    <xf numFmtId="0" fontId="0" fillId="0" borderId="29" xfId="0" applyBorder="1" applyAlignment="1" applyProtection="1">
      <alignment vertical="center" shrinkToFit="1"/>
      <protection locked="0"/>
    </xf>
    <xf numFmtId="177" fontId="0" fillId="0" borderId="29" xfId="0" applyNumberFormat="1" applyBorder="1" applyProtection="1">
      <alignment vertical="center"/>
      <protection locked="0"/>
    </xf>
    <xf numFmtId="0" fontId="0" fillId="0" borderId="4" xfId="0" applyFont="1" applyBorder="1" applyAlignment="1" applyProtection="1">
      <alignment horizontal="center" vertical="center"/>
      <protection locked="0"/>
    </xf>
    <xf numFmtId="0" fontId="16" fillId="0" borderId="4" xfId="0" applyFont="1" applyFill="1" applyBorder="1" applyProtection="1">
      <alignment vertical="center"/>
      <protection locked="0"/>
    </xf>
    <xf numFmtId="0" fontId="0" fillId="0" borderId="3" xfId="0" applyBorder="1" applyAlignment="1" applyProtection="1">
      <alignment vertical="center" wrapText="1"/>
      <protection locked="0"/>
    </xf>
    <xf numFmtId="0" fontId="0" fillId="0" borderId="24" xfId="0" applyBorder="1" applyAlignment="1" applyProtection="1">
      <alignment vertical="center" wrapText="1"/>
      <protection locked="0"/>
    </xf>
    <xf numFmtId="0" fontId="0" fillId="0" borderId="23" xfId="0" applyBorder="1" applyAlignment="1" applyProtection="1">
      <alignment vertical="center" wrapText="1"/>
      <protection locked="0"/>
    </xf>
    <xf numFmtId="176" fontId="0" fillId="0" borderId="42" xfId="0" applyNumberFormat="1" applyBorder="1" applyAlignment="1" applyProtection="1">
      <alignment horizontal="center" vertical="center"/>
      <protection locked="0"/>
    </xf>
    <xf numFmtId="0" fontId="0" fillId="0" borderId="24" xfId="0" applyBorder="1" applyProtection="1">
      <alignment vertical="center"/>
      <protection locked="0"/>
    </xf>
    <xf numFmtId="0" fontId="0" fillId="0" borderId="3" xfId="0" applyBorder="1" applyProtection="1">
      <alignment vertical="center"/>
      <protection locked="0"/>
    </xf>
    <xf numFmtId="0" fontId="0" fillId="3" borderId="6" xfId="0" applyFill="1" applyBorder="1" applyProtection="1">
      <alignment vertical="center"/>
    </xf>
    <xf numFmtId="0" fontId="0" fillId="5" borderId="28" xfId="0" applyFill="1" applyBorder="1" applyProtection="1">
      <alignment vertical="center"/>
    </xf>
    <xf numFmtId="0" fontId="0" fillId="5" borderId="29" xfId="0" applyFill="1" applyBorder="1" applyProtection="1">
      <alignment vertical="center"/>
    </xf>
    <xf numFmtId="0" fontId="0" fillId="5" borderId="30" xfId="0" applyFill="1" applyBorder="1" applyProtection="1">
      <alignment vertical="center"/>
    </xf>
    <xf numFmtId="0" fontId="0" fillId="5" borderId="31" xfId="0" applyFill="1" applyBorder="1" applyProtection="1">
      <alignment vertical="center"/>
    </xf>
    <xf numFmtId="0" fontId="0" fillId="6" borderId="32" xfId="0" applyFill="1" applyBorder="1" applyProtection="1">
      <alignment vertical="center"/>
    </xf>
    <xf numFmtId="0" fontId="0" fillId="6" borderId="30" xfId="0" applyFill="1" applyBorder="1" applyProtection="1">
      <alignment vertical="center"/>
    </xf>
    <xf numFmtId="0" fontId="0" fillId="6" borderId="31" xfId="0" applyFill="1" applyBorder="1" applyProtection="1">
      <alignment vertical="center"/>
    </xf>
    <xf numFmtId="0" fontId="0" fillId="4" borderId="33" xfId="0" applyFill="1" applyBorder="1" applyAlignment="1" applyProtection="1">
      <alignment horizontal="center" vertical="center" wrapText="1"/>
    </xf>
    <xf numFmtId="0" fontId="0" fillId="4" borderId="34" xfId="0" applyFill="1" applyBorder="1" applyAlignment="1" applyProtection="1">
      <alignment horizontal="center" vertical="center" wrapText="1"/>
    </xf>
    <xf numFmtId="0" fontId="0" fillId="4" borderId="35" xfId="0" applyFill="1" applyBorder="1" applyAlignment="1" applyProtection="1">
      <alignment horizontal="center" vertical="center"/>
    </xf>
    <xf numFmtId="0" fontId="0" fillId="4" borderId="34" xfId="0" applyFill="1" applyBorder="1" applyProtection="1">
      <alignment vertical="center"/>
    </xf>
    <xf numFmtId="178" fontId="0" fillId="4" borderId="34" xfId="0" applyNumberFormat="1" applyFill="1" applyBorder="1" applyAlignment="1" applyProtection="1">
      <alignment horizontal="center" vertical="center"/>
    </xf>
    <xf numFmtId="177" fontId="0" fillId="4" borderId="36" xfId="0" applyNumberFormat="1" applyFill="1" applyBorder="1" applyAlignment="1" applyProtection="1">
      <alignment horizontal="center" vertical="center" wrapText="1"/>
    </xf>
    <xf numFmtId="0" fontId="0" fillId="5" borderId="25" xfId="0" applyFill="1" applyBorder="1" applyProtection="1">
      <alignment vertical="center"/>
    </xf>
    <xf numFmtId="0" fontId="0" fillId="3" borderId="37" xfId="0" applyFill="1" applyBorder="1" applyAlignment="1" applyProtection="1">
      <alignment vertical="center" wrapText="1"/>
    </xf>
    <xf numFmtId="0" fontId="0" fillId="6" borderId="25" xfId="0" applyFill="1" applyBorder="1" applyAlignment="1" applyProtection="1">
      <alignment horizontal="center" vertical="center"/>
    </xf>
    <xf numFmtId="0" fontId="0" fillId="3" borderId="39" xfId="0" applyFill="1" applyBorder="1" applyAlignment="1" applyProtection="1">
      <alignment vertical="center" wrapText="1"/>
    </xf>
    <xf numFmtId="0" fontId="0" fillId="3" borderId="17" xfId="0" applyFill="1" applyBorder="1" applyAlignment="1" applyProtection="1">
      <alignment horizontal="center" vertical="center"/>
    </xf>
    <xf numFmtId="0" fontId="0" fillId="3" borderId="18" xfId="0" applyFill="1" applyBorder="1" applyProtection="1">
      <alignment vertical="center"/>
    </xf>
    <xf numFmtId="0" fontId="0" fillId="3" borderId="18" xfId="0" applyFill="1" applyBorder="1" applyAlignment="1" applyProtection="1">
      <alignment vertical="center" shrinkToFit="1"/>
    </xf>
    <xf numFmtId="177" fontId="0" fillId="3" borderId="18" xfId="0" applyNumberFormat="1" applyFill="1" applyBorder="1" applyProtection="1">
      <alignment vertical="center"/>
    </xf>
    <xf numFmtId="178" fontId="0" fillId="3" borderId="18" xfId="0" applyNumberFormat="1" applyFill="1" applyBorder="1" applyProtection="1">
      <alignment vertical="center"/>
    </xf>
    <xf numFmtId="177" fontId="0" fillId="3" borderId="19" xfId="0" applyNumberFormat="1" applyFill="1" applyBorder="1" applyProtection="1">
      <alignment vertical="center"/>
    </xf>
    <xf numFmtId="0" fontId="0" fillId="5" borderId="41" xfId="0" applyFill="1" applyBorder="1" applyProtection="1">
      <alignment vertical="center"/>
    </xf>
    <xf numFmtId="176" fontId="0" fillId="3" borderId="7" xfId="0" applyNumberFormat="1" applyFill="1" applyBorder="1" applyAlignment="1" applyProtection="1">
      <alignment horizontal="center" vertical="center"/>
    </xf>
    <xf numFmtId="0" fontId="0" fillId="0" borderId="0" xfId="0" applyAlignment="1" applyProtection="1">
      <alignment horizontal="center" vertical="center"/>
    </xf>
    <xf numFmtId="0" fontId="0" fillId="6" borderId="41" xfId="0" applyFill="1" applyBorder="1" applyProtection="1">
      <alignment vertical="center"/>
    </xf>
    <xf numFmtId="0" fontId="11" fillId="0" borderId="0" xfId="0" applyFont="1" applyProtection="1">
      <alignment vertical="center"/>
    </xf>
    <xf numFmtId="0" fontId="0" fillId="0" borderId="0" xfId="0" applyAlignment="1" applyProtection="1">
      <alignment vertical="center" shrinkToFit="1"/>
    </xf>
    <xf numFmtId="177" fontId="0" fillId="0" borderId="0" xfId="0" applyNumberFormat="1" applyProtection="1">
      <alignment vertical="center"/>
    </xf>
    <xf numFmtId="178" fontId="0" fillId="0" borderId="0" xfId="0" applyNumberFormat="1" applyProtection="1">
      <alignment vertical="center"/>
    </xf>
    <xf numFmtId="180" fontId="0" fillId="0" borderId="0" xfId="0" applyNumberFormat="1" applyProtection="1">
      <alignment vertical="center"/>
    </xf>
    <xf numFmtId="176" fontId="0" fillId="0" borderId="0" xfId="0" applyNumberFormat="1" applyProtection="1">
      <alignment vertical="center"/>
    </xf>
    <xf numFmtId="0" fontId="5" fillId="0" borderId="0" xfId="0" applyFont="1" applyProtection="1">
      <alignment vertical="center"/>
    </xf>
    <xf numFmtId="177" fontId="12" fillId="0" borderId="0" xfId="0" applyNumberFormat="1" applyFont="1" applyProtection="1">
      <alignment vertical="center"/>
    </xf>
    <xf numFmtId="178" fontId="12" fillId="0" borderId="0" xfId="0" applyNumberFormat="1" applyFont="1" applyProtection="1">
      <alignment vertical="center"/>
    </xf>
    <xf numFmtId="0" fontId="12" fillId="0" borderId="0" xfId="0" applyFont="1" applyProtection="1">
      <alignment vertical="center"/>
    </xf>
    <xf numFmtId="0" fontId="0" fillId="2" borderId="10" xfId="0" applyFill="1" applyBorder="1" applyAlignment="1" applyProtection="1">
      <alignment vertical="center" wrapText="1"/>
    </xf>
    <xf numFmtId="0" fontId="0" fillId="2" borderId="11" xfId="0" applyFill="1" applyBorder="1" applyAlignment="1" applyProtection="1">
      <alignment vertical="center" wrapText="1"/>
    </xf>
    <xf numFmtId="178" fontId="0" fillId="0" borderId="0" xfId="0" applyNumberFormat="1" applyAlignment="1" applyProtection="1">
      <alignment vertical="top"/>
    </xf>
    <xf numFmtId="0" fontId="0" fillId="3" borderId="1" xfId="0" applyFill="1" applyBorder="1" applyProtection="1">
      <alignment vertical="center"/>
    </xf>
    <xf numFmtId="181" fontId="0" fillId="3" borderId="19" xfId="0" applyNumberFormat="1" applyFill="1" applyBorder="1" applyProtection="1">
      <alignment vertical="center"/>
    </xf>
    <xf numFmtId="181" fontId="0" fillId="3" borderId="22" xfId="0" applyNumberFormat="1" applyFill="1" applyBorder="1" applyProtection="1">
      <alignment vertical="center"/>
    </xf>
    <xf numFmtId="181" fontId="0" fillId="3" borderId="4" xfId="0" applyNumberFormat="1" applyFill="1" applyBorder="1" applyProtection="1">
      <alignment vertical="center"/>
    </xf>
    <xf numFmtId="0" fontId="0" fillId="0" borderId="0" xfId="0" applyBorder="1" applyProtection="1">
      <alignment vertical="center"/>
    </xf>
    <xf numFmtId="0" fontId="24" fillId="0" borderId="0" xfId="0" applyFont="1" applyProtection="1">
      <alignment vertical="center"/>
    </xf>
    <xf numFmtId="0" fontId="47" fillId="0" borderId="0" xfId="0" applyFont="1" applyProtection="1">
      <alignment vertical="center"/>
    </xf>
    <xf numFmtId="0" fontId="48" fillId="0" borderId="0" xfId="0" applyFont="1" applyProtection="1">
      <alignment vertical="center"/>
    </xf>
    <xf numFmtId="0" fontId="22" fillId="0" borderId="0" xfId="0" applyFont="1" applyFill="1" applyBorder="1" applyAlignment="1" applyProtection="1">
      <alignment vertical="center"/>
    </xf>
    <xf numFmtId="0" fontId="61" fillId="0" borderId="0" xfId="0" applyFont="1" applyBorder="1" applyAlignment="1" applyProtection="1">
      <alignment horizontal="left" vertical="center"/>
    </xf>
    <xf numFmtId="0" fontId="59" fillId="0" borderId="0" xfId="0" applyFont="1" applyBorder="1" applyAlignment="1" applyProtection="1">
      <alignment horizontal="left" vertical="center"/>
    </xf>
    <xf numFmtId="0" fontId="0" fillId="0" borderId="0" xfId="0" applyBorder="1" applyAlignment="1" applyProtection="1">
      <alignment horizontal="left" vertical="center"/>
    </xf>
    <xf numFmtId="0" fontId="25" fillId="0" borderId="0" xfId="0" applyFont="1" applyBorder="1" applyProtection="1">
      <alignment vertical="center"/>
    </xf>
    <xf numFmtId="0" fontId="4" fillId="0" borderId="0" xfId="0" applyFont="1" applyBorder="1" applyProtection="1">
      <alignment vertical="center"/>
    </xf>
    <xf numFmtId="0" fontId="28" fillId="0" borderId="0" xfId="0" applyFont="1" applyBorder="1" applyProtection="1">
      <alignment vertical="center"/>
    </xf>
    <xf numFmtId="176" fontId="0" fillId="0" borderId="0" xfId="0" applyNumberFormat="1" applyBorder="1" applyAlignment="1" applyProtection="1">
      <alignment vertical="center"/>
    </xf>
    <xf numFmtId="0" fontId="29" fillId="0" borderId="0" xfId="0" applyFont="1" applyBorder="1" applyProtection="1">
      <alignment vertical="center"/>
    </xf>
    <xf numFmtId="0" fontId="28" fillId="0" borderId="0" xfId="0" applyFont="1" applyFill="1" applyBorder="1" applyProtection="1">
      <alignment vertical="center"/>
    </xf>
    <xf numFmtId="0" fontId="0" fillId="0" borderId="0" xfId="0" applyFill="1" applyBorder="1" applyProtection="1">
      <alignment vertical="center"/>
    </xf>
    <xf numFmtId="0" fontId="0" fillId="0" borderId="0" xfId="0" applyFill="1" applyBorder="1" applyAlignment="1" applyProtection="1">
      <alignment vertical="top"/>
    </xf>
    <xf numFmtId="0" fontId="0" fillId="0" borderId="0" xfId="0" applyFill="1" applyBorder="1" applyAlignment="1" applyProtection="1">
      <alignment vertical="center" shrinkToFit="1"/>
    </xf>
    <xf numFmtId="176" fontId="0" fillId="0" borderId="0" xfId="0" applyNumberFormat="1" applyFill="1" applyBorder="1" applyAlignment="1" applyProtection="1">
      <alignment vertical="center"/>
    </xf>
    <xf numFmtId="0" fontId="29" fillId="0" borderId="0" xfId="0" applyFont="1" applyFill="1" applyBorder="1" applyProtection="1">
      <alignment vertical="center"/>
    </xf>
    <xf numFmtId="0" fontId="30" fillId="0" borderId="0" xfId="0" applyFont="1" applyBorder="1" applyAlignment="1" applyProtection="1">
      <alignment vertical="center" wrapText="1"/>
    </xf>
    <xf numFmtId="0" fontId="31" fillId="0" borderId="0" xfId="0" applyFont="1" applyBorder="1" applyAlignment="1" applyProtection="1">
      <alignment vertical="center" wrapText="1"/>
    </xf>
    <xf numFmtId="0" fontId="32" fillId="0" borderId="0" xfId="0" applyFont="1" applyBorder="1" applyAlignment="1" applyProtection="1">
      <alignment vertical="center" wrapText="1"/>
    </xf>
    <xf numFmtId="0" fontId="33" fillId="0" borderId="0" xfId="0" applyFont="1" applyAlignment="1" applyProtection="1">
      <alignment vertical="center" wrapText="1"/>
    </xf>
    <xf numFmtId="0" fontId="49" fillId="0" borderId="0" xfId="0" applyFont="1" applyAlignment="1" applyProtection="1">
      <alignment vertical="center" wrapText="1"/>
    </xf>
    <xf numFmtId="0" fontId="4" fillId="0" borderId="0" xfId="0" applyFont="1" applyFill="1" applyBorder="1" applyProtection="1">
      <alignment vertical="center"/>
    </xf>
    <xf numFmtId="0" fontId="33" fillId="0" borderId="0" xfId="0" applyFont="1" applyBorder="1" applyAlignment="1" applyProtection="1">
      <alignment vertical="center" wrapText="1"/>
    </xf>
    <xf numFmtId="49" fontId="25" fillId="0" borderId="0" xfId="0" applyNumberFormat="1" applyFont="1" applyBorder="1" applyAlignment="1" applyProtection="1">
      <alignment horizontal="left" vertical="center"/>
    </xf>
    <xf numFmtId="0" fontId="34" fillId="0" borderId="0" xfId="0" applyFont="1" applyBorder="1" applyAlignment="1" applyProtection="1">
      <alignment vertical="top"/>
    </xf>
    <xf numFmtId="0" fontId="25" fillId="0" borderId="0" xfId="0" applyFont="1" applyBorder="1" applyAlignment="1" applyProtection="1">
      <alignment vertical="center" shrinkToFit="1"/>
    </xf>
    <xf numFmtId="176" fontId="25" fillId="0" borderId="0" xfId="0" applyNumberFormat="1" applyFont="1" applyBorder="1" applyAlignment="1" applyProtection="1">
      <alignment vertical="center"/>
    </xf>
    <xf numFmtId="0" fontId="0" fillId="0" borderId="26" xfId="0" applyBorder="1" applyAlignment="1" applyProtection="1">
      <alignment horizontal="centerContinuous" vertical="center"/>
    </xf>
    <xf numFmtId="0" fontId="0" fillId="0" borderId="26" xfId="0" applyBorder="1" applyAlignment="1" applyProtection="1">
      <alignment horizontal="centerContinuous" vertical="top"/>
    </xf>
    <xf numFmtId="0" fontId="32" fillId="0" borderId="64" xfId="0" applyFont="1" applyBorder="1" applyAlignment="1" applyProtection="1">
      <alignment horizontal="centerContinuous" vertical="top"/>
    </xf>
    <xf numFmtId="0" fontId="0" fillId="0" borderId="64" xfId="0" applyBorder="1" applyAlignment="1" applyProtection="1">
      <alignment horizontal="centerContinuous" vertical="center"/>
    </xf>
    <xf numFmtId="0" fontId="4" fillId="0" borderId="0" xfId="0" applyFont="1" applyProtection="1">
      <alignment vertical="center"/>
    </xf>
    <xf numFmtId="188" fontId="47" fillId="0" borderId="0" xfId="0" applyNumberFormat="1" applyFont="1" applyFill="1" applyProtection="1">
      <alignment vertical="center"/>
    </xf>
    <xf numFmtId="0" fontId="4" fillId="0" borderId="150" xfId="0" applyFont="1" applyBorder="1" applyAlignment="1" applyProtection="1">
      <alignment horizontal="left" vertical="center"/>
    </xf>
    <xf numFmtId="0" fontId="0" fillId="0" borderId="150" xfId="0" applyFont="1" applyBorder="1" applyAlignment="1" applyProtection="1">
      <alignment horizontal="left" vertical="center" wrapText="1"/>
    </xf>
    <xf numFmtId="0" fontId="35" fillId="0" borderId="150" xfId="0" applyFont="1" applyBorder="1" applyProtection="1">
      <alignment vertical="center"/>
    </xf>
    <xf numFmtId="0" fontId="0" fillId="0" borderId="150" xfId="0" applyBorder="1" applyProtection="1">
      <alignment vertical="center"/>
    </xf>
    <xf numFmtId="186" fontId="0" fillId="0" borderId="150" xfId="0" applyNumberFormat="1" applyBorder="1" applyProtection="1">
      <alignment vertical="center"/>
    </xf>
    <xf numFmtId="49" fontId="0" fillId="0" borderId="150" xfId="0" applyNumberFormat="1" applyBorder="1" applyProtection="1">
      <alignment vertical="center"/>
    </xf>
    <xf numFmtId="0" fontId="32" fillId="0" borderId="150" xfId="0" applyFont="1" applyBorder="1" applyAlignment="1" applyProtection="1">
      <alignment horizontal="center" vertical="center" wrapText="1"/>
    </xf>
    <xf numFmtId="0" fontId="4" fillId="0" borderId="0" xfId="0" applyFont="1" applyBorder="1" applyAlignment="1" applyProtection="1">
      <alignment horizontal="left" vertical="center"/>
    </xf>
    <xf numFmtId="0" fontId="0" fillId="0" borderId="0" xfId="0" applyFont="1" applyBorder="1" applyAlignment="1" applyProtection="1">
      <alignment horizontal="left" vertical="center" wrapText="1"/>
    </xf>
    <xf numFmtId="0" fontId="35" fillId="0" borderId="0" xfId="0" applyFont="1" applyBorder="1" applyProtection="1">
      <alignment vertical="center"/>
    </xf>
    <xf numFmtId="186" fontId="0" fillId="0" borderId="0" xfId="0" applyNumberFormat="1" applyBorder="1" applyProtection="1">
      <alignment vertical="center"/>
    </xf>
    <xf numFmtId="49" fontId="0" fillId="0" borderId="0" xfId="0" applyNumberFormat="1" applyBorder="1" applyProtection="1">
      <alignment vertical="center"/>
    </xf>
    <xf numFmtId="0" fontId="32" fillId="0" borderId="0" xfId="0" applyFont="1" applyBorder="1" applyAlignment="1" applyProtection="1">
      <alignment horizontal="center" vertical="center" wrapText="1"/>
    </xf>
    <xf numFmtId="0" fontId="27" fillId="0" borderId="141" xfId="0" applyFont="1" applyFill="1" applyBorder="1" applyAlignment="1" applyProtection="1">
      <alignment horizontal="left" vertical="center"/>
    </xf>
    <xf numFmtId="0" fontId="27" fillId="0" borderId="142" xfId="0" applyFont="1" applyFill="1" applyBorder="1" applyAlignment="1" applyProtection="1">
      <alignment horizontal="left" vertical="center"/>
    </xf>
    <xf numFmtId="0" fontId="44" fillId="0" borderId="0" xfId="0" applyFont="1" applyFill="1" applyBorder="1" applyProtection="1">
      <alignment vertical="center"/>
    </xf>
    <xf numFmtId="0" fontId="0" fillId="5" borderId="0" xfId="0" applyFill="1" applyAlignment="1" applyProtection="1">
      <alignment vertical="center"/>
    </xf>
    <xf numFmtId="0" fontId="22" fillId="0" borderId="0" xfId="0" applyFont="1" applyAlignment="1" applyProtection="1">
      <alignment vertical="center"/>
    </xf>
    <xf numFmtId="0" fontId="23" fillId="0" borderId="0" xfId="0" applyFont="1" applyProtection="1">
      <alignment vertical="center"/>
    </xf>
    <xf numFmtId="0" fontId="22" fillId="0" borderId="0" xfId="0" applyFont="1" applyAlignment="1" applyProtection="1">
      <alignment horizontal="left" vertical="center"/>
    </xf>
    <xf numFmtId="0" fontId="0" fillId="0" borderId="0" xfId="0" applyAlignment="1" applyProtection="1">
      <alignment horizontal="left" vertical="center"/>
    </xf>
    <xf numFmtId="0" fontId="25" fillId="0" borderId="0" xfId="0" applyFont="1" applyProtection="1">
      <alignment vertical="center"/>
    </xf>
    <xf numFmtId="0" fontId="27" fillId="0" borderId="72" xfId="0" applyFont="1" applyBorder="1" applyProtection="1">
      <alignment vertical="center"/>
    </xf>
    <xf numFmtId="0" fontId="27" fillId="0" borderId="63" xfId="0" applyFont="1" applyBorder="1" applyProtection="1">
      <alignment vertical="center"/>
    </xf>
    <xf numFmtId="0" fontId="27" fillId="0" borderId="62" xfId="0" applyFont="1" applyBorder="1" applyProtection="1">
      <alignment vertical="center"/>
    </xf>
    <xf numFmtId="0" fontId="30" fillId="0" borderId="0" xfId="0" applyFont="1" applyAlignment="1" applyProtection="1">
      <alignment vertical="center" wrapText="1"/>
    </xf>
    <xf numFmtId="0" fontId="31" fillId="0" borderId="0" xfId="0" applyFont="1" applyAlignment="1" applyProtection="1">
      <alignment vertical="center" wrapText="1"/>
    </xf>
    <xf numFmtId="0" fontId="32" fillId="0" borderId="0" xfId="0" applyFont="1" applyAlignment="1" applyProtection="1">
      <alignment vertical="center" wrapText="1"/>
    </xf>
    <xf numFmtId="0" fontId="0" fillId="0" borderId="0" xfId="0" applyFill="1" applyProtection="1">
      <alignment vertical="center"/>
    </xf>
    <xf numFmtId="0" fontId="31" fillId="0" borderId="0" xfId="0" applyFont="1" applyFill="1" applyAlignment="1" applyProtection="1">
      <alignment vertical="center" wrapText="1"/>
    </xf>
    <xf numFmtId="0" fontId="33" fillId="0" borderId="0" xfId="0" applyFont="1" applyFill="1" applyAlignment="1" applyProtection="1">
      <alignment vertical="center" wrapText="1"/>
    </xf>
    <xf numFmtId="49" fontId="25" fillId="0" borderId="0" xfId="0" applyNumberFormat="1" applyFont="1" applyAlignment="1" applyProtection="1">
      <alignment horizontal="left" vertical="center"/>
    </xf>
    <xf numFmtId="0" fontId="4" fillId="0" borderId="0" xfId="0" applyFont="1" applyFill="1" applyBorder="1" applyAlignment="1" applyProtection="1">
      <alignment horizontal="left" vertical="center"/>
    </xf>
    <xf numFmtId="0" fontId="0" fillId="0" borderId="0" xfId="0" applyFont="1" applyFill="1" applyBorder="1" applyAlignment="1" applyProtection="1">
      <alignment horizontal="left" vertical="center" wrapText="1"/>
    </xf>
    <xf numFmtId="0" fontId="35" fillId="0" borderId="0" xfId="0" applyFont="1" applyFill="1" applyBorder="1" applyProtection="1">
      <alignment vertical="center"/>
    </xf>
    <xf numFmtId="186" fontId="0" fillId="0" borderId="0" xfId="0" applyNumberFormat="1" applyFill="1" applyBorder="1" applyProtection="1">
      <alignment vertical="center"/>
    </xf>
    <xf numFmtId="49" fontId="0" fillId="0" borderId="0" xfId="0" applyNumberFormat="1" applyFill="1" applyBorder="1" applyProtection="1">
      <alignment vertical="center"/>
    </xf>
    <xf numFmtId="0" fontId="32" fillId="0" borderId="0" xfId="0" applyFont="1" applyFill="1" applyBorder="1" applyAlignment="1" applyProtection="1">
      <alignment horizontal="center" vertical="center" wrapText="1"/>
    </xf>
    <xf numFmtId="0" fontId="44" fillId="0" borderId="0" xfId="0" applyFont="1" applyFill="1" applyProtection="1">
      <alignment vertical="center"/>
    </xf>
    <xf numFmtId="0" fontId="57" fillId="0" borderId="0" xfId="0" applyFont="1" applyFill="1" applyProtection="1">
      <alignment vertical="center"/>
    </xf>
    <xf numFmtId="0" fontId="59" fillId="0" borderId="0" xfId="0" applyFont="1" applyFill="1" applyProtection="1">
      <alignment vertical="center"/>
    </xf>
    <xf numFmtId="0" fontId="45" fillId="0" borderId="0" xfId="0" applyFont="1" applyFill="1" applyBorder="1" applyAlignment="1" applyProtection="1">
      <alignment horizontal="left" vertical="center"/>
    </xf>
    <xf numFmtId="0" fontId="24" fillId="0" borderId="0" xfId="0" applyFont="1" applyFill="1" applyBorder="1" applyAlignment="1" applyProtection="1">
      <alignment horizontal="center" vertical="center" shrinkToFit="1"/>
    </xf>
    <xf numFmtId="38" fontId="24" fillId="0" borderId="0" xfId="1" applyFont="1" applyFill="1" applyBorder="1" applyAlignment="1" applyProtection="1">
      <alignment vertical="center"/>
    </xf>
    <xf numFmtId="0" fontId="24" fillId="0" borderId="0" xfId="0" applyFont="1" applyFill="1" applyBorder="1" applyAlignment="1" applyProtection="1">
      <alignment vertical="center"/>
    </xf>
    <xf numFmtId="38" fontId="24" fillId="0" borderId="0" xfId="1" applyFont="1" applyFill="1" applyBorder="1" applyProtection="1">
      <alignment vertical="center"/>
    </xf>
    <xf numFmtId="38" fontId="0" fillId="0" borderId="0" xfId="1" applyFont="1" applyFill="1" applyBorder="1" applyProtection="1">
      <alignment vertical="center"/>
    </xf>
    <xf numFmtId="38" fontId="0" fillId="0" borderId="0" xfId="1" applyFont="1" applyFill="1" applyBorder="1" applyAlignment="1" applyProtection="1">
      <alignment vertical="center"/>
    </xf>
    <xf numFmtId="0" fontId="24" fillId="0" borderId="0" xfId="0" applyFont="1" applyFill="1" applyBorder="1" applyAlignment="1" applyProtection="1">
      <alignment horizontal="left" vertical="center"/>
    </xf>
    <xf numFmtId="38" fontId="4" fillId="0" borderId="0" xfId="1" applyFont="1" applyFill="1" applyBorder="1" applyAlignment="1" applyProtection="1">
      <alignment vertical="center"/>
    </xf>
    <xf numFmtId="0" fontId="0" fillId="0" borderId="22" xfId="0" applyBorder="1" applyAlignment="1" applyProtection="1">
      <alignment horizontal="center" vertical="center"/>
      <protection locked="0"/>
    </xf>
    <xf numFmtId="0" fontId="0" fillId="0" borderId="3" xfId="0" applyFill="1" applyBorder="1" applyAlignment="1" applyProtection="1">
      <alignment vertical="center" wrapText="1"/>
      <protection locked="0"/>
    </xf>
    <xf numFmtId="0" fontId="0" fillId="0" borderId="4" xfId="0" applyFill="1" applyBorder="1" applyAlignment="1" applyProtection="1">
      <alignment vertical="center" wrapText="1"/>
      <protection locked="0"/>
    </xf>
    <xf numFmtId="176" fontId="0" fillId="0" borderId="42" xfId="0" applyNumberFormat="1" applyFill="1" applyBorder="1" applyAlignment="1" applyProtection="1">
      <alignment horizontal="center" vertical="center"/>
      <protection locked="0"/>
    </xf>
    <xf numFmtId="176" fontId="0" fillId="0" borderId="34" xfId="0" applyNumberFormat="1" applyFill="1" applyBorder="1" applyAlignment="1" applyProtection="1">
      <alignment horizontal="center" vertical="center"/>
      <protection locked="0"/>
    </xf>
    <xf numFmtId="0" fontId="0" fillId="0" borderId="22" xfId="0" applyBorder="1" applyProtection="1">
      <alignment vertical="center"/>
      <protection locked="0"/>
    </xf>
    <xf numFmtId="0" fontId="0" fillId="0" borderId="22" xfId="0" applyBorder="1" applyAlignment="1" applyProtection="1">
      <alignment vertical="center" shrinkToFit="1"/>
      <protection locked="0"/>
    </xf>
    <xf numFmtId="0" fontId="0" fillId="0" borderId="24" xfId="0" applyFill="1" applyBorder="1" applyProtection="1">
      <alignment vertical="center"/>
      <protection locked="0"/>
    </xf>
    <xf numFmtId="0" fontId="0" fillId="0" borderId="22" xfId="0" applyFill="1" applyBorder="1" applyProtection="1">
      <alignment vertical="center"/>
      <protection locked="0"/>
    </xf>
    <xf numFmtId="0" fontId="0" fillId="0" borderId="4" xfId="0" applyBorder="1" applyAlignment="1" applyProtection="1">
      <alignment vertical="center" shrinkToFit="1"/>
      <protection locked="0"/>
    </xf>
    <xf numFmtId="0" fontId="0" fillId="0" borderId="4" xfId="0" applyFill="1" applyBorder="1" applyProtection="1">
      <alignment vertical="center"/>
      <protection locked="0"/>
    </xf>
    <xf numFmtId="0" fontId="0" fillId="0" borderId="4" xfId="0" applyBorder="1" applyAlignment="1" applyProtection="1">
      <alignment horizontal="center" vertical="center"/>
      <protection locked="0"/>
    </xf>
    <xf numFmtId="0" fontId="0" fillId="0" borderId="0" xfId="0" applyProtection="1">
      <alignment vertical="center"/>
    </xf>
    <xf numFmtId="0" fontId="30" fillId="0" borderId="0" xfId="0" applyFont="1" applyProtection="1">
      <alignment vertical="center"/>
    </xf>
    <xf numFmtId="0" fontId="63" fillId="0" borderId="0" xfId="0" applyFont="1" applyProtection="1">
      <alignment vertical="center"/>
    </xf>
    <xf numFmtId="177" fontId="9" fillId="0" borderId="0" xfId="0" applyNumberFormat="1" applyFont="1" applyAlignment="1" applyProtection="1">
      <alignment horizontal="right" vertical="center"/>
    </xf>
    <xf numFmtId="177" fontId="41" fillId="4" borderId="34" xfId="0" applyNumberFormat="1" applyFont="1" applyFill="1" applyBorder="1" applyAlignment="1" applyProtection="1">
      <alignment horizontal="center" vertical="center" wrapText="1"/>
    </xf>
    <xf numFmtId="38" fontId="0" fillId="0" borderId="22" xfId="0" applyNumberFormat="1" applyBorder="1" applyProtection="1">
      <alignment vertical="center"/>
      <protection locked="0"/>
    </xf>
    <xf numFmtId="38" fontId="0" fillId="0" borderId="4" xfId="0" applyNumberFormat="1" applyBorder="1" applyProtection="1">
      <alignment vertical="center"/>
      <protection locked="0"/>
    </xf>
    <xf numFmtId="177" fontId="0" fillId="4" borderId="34" xfId="0" applyNumberFormat="1" applyFill="1" applyBorder="1" applyAlignment="1" applyProtection="1">
      <alignment horizontal="center" vertical="center" wrapText="1"/>
    </xf>
    <xf numFmtId="177" fontId="0" fillId="0" borderId="0" xfId="0" applyNumberFormat="1" applyProtection="1">
      <alignment vertical="center"/>
      <protection locked="0"/>
    </xf>
    <xf numFmtId="177" fontId="0" fillId="0" borderId="22" xfId="0" applyNumberFormat="1" applyBorder="1" applyProtection="1">
      <alignment vertical="center"/>
      <protection locked="0"/>
    </xf>
    <xf numFmtId="177" fontId="0" fillId="0" borderId="4" xfId="0" applyNumberFormat="1" applyBorder="1" applyProtection="1">
      <alignment vertical="center"/>
      <protection locked="0"/>
    </xf>
    <xf numFmtId="0" fontId="41" fillId="0" borderId="26" xfId="0" applyFont="1" applyBorder="1" applyAlignment="1" applyProtection="1">
      <alignment horizontal="centerContinuous" vertical="center"/>
    </xf>
    <xf numFmtId="0" fontId="67" fillId="0" borderId="0" xfId="0" applyFont="1" applyBorder="1" applyProtection="1">
      <alignment vertical="center"/>
    </xf>
    <xf numFmtId="0" fontId="42" fillId="0" borderId="0" xfId="0" applyFont="1" applyProtection="1">
      <alignment vertical="center"/>
    </xf>
    <xf numFmtId="0" fontId="69" fillId="0" borderId="0" xfId="0" applyFont="1" applyProtection="1">
      <alignment vertical="center"/>
    </xf>
    <xf numFmtId="0" fontId="67" fillId="0" borderId="0" xfId="0" applyFont="1" applyProtection="1">
      <alignment vertical="center"/>
    </xf>
    <xf numFmtId="0" fontId="67" fillId="0" borderId="0" xfId="0" applyFont="1" applyFill="1" applyBorder="1" applyProtection="1">
      <alignment vertical="center"/>
    </xf>
    <xf numFmtId="0" fontId="27" fillId="0" borderId="4" xfId="0" applyFont="1" applyBorder="1" applyProtection="1">
      <alignment vertical="center"/>
    </xf>
    <xf numFmtId="0" fontId="27" fillId="0" borderId="38" xfId="0" applyFont="1" applyBorder="1" applyProtection="1">
      <alignment vertical="center"/>
    </xf>
    <xf numFmtId="0" fontId="27" fillId="0" borderId="34" xfId="0" applyFont="1" applyBorder="1" applyProtection="1">
      <alignment vertical="center"/>
    </xf>
    <xf numFmtId="0" fontId="27" fillId="0" borderId="36" xfId="0" applyFont="1" applyBorder="1" applyProtection="1">
      <alignment vertical="center"/>
    </xf>
    <xf numFmtId="0" fontId="0" fillId="0" borderId="22" xfId="0" applyBorder="1" applyProtection="1">
      <alignment vertical="center"/>
    </xf>
    <xf numFmtId="0" fontId="0" fillId="0" borderId="4" xfId="0" applyBorder="1" applyProtection="1">
      <alignment vertical="center"/>
    </xf>
    <xf numFmtId="178" fontId="0" fillId="0" borderId="0" xfId="0" applyNumberFormat="1" applyAlignment="1" applyProtection="1">
      <alignment horizontal="right" vertical="center"/>
    </xf>
    <xf numFmtId="0" fontId="0" fillId="0" borderId="68" xfId="0" applyBorder="1" applyProtection="1">
      <alignment vertical="center"/>
    </xf>
    <xf numFmtId="0" fontId="0" fillId="0" borderId="29" xfId="0" applyBorder="1" applyProtection="1">
      <alignment vertical="center"/>
    </xf>
    <xf numFmtId="189" fontId="0" fillId="0" borderId="0" xfId="0" applyNumberFormat="1" applyProtection="1">
      <alignment vertical="center"/>
      <protection locked="0"/>
    </xf>
    <xf numFmtId="0" fontId="0" fillId="0" borderId="0" xfId="0" applyFont="1" applyProtection="1">
      <alignment vertical="center"/>
    </xf>
    <xf numFmtId="179" fontId="0" fillId="0" borderId="0" xfId="0" applyNumberFormat="1" applyFont="1" applyProtection="1">
      <alignment vertical="center"/>
    </xf>
    <xf numFmtId="0" fontId="0" fillId="8" borderId="0" xfId="0" applyFont="1" applyFill="1" applyProtection="1">
      <alignment vertical="center"/>
    </xf>
    <xf numFmtId="0" fontId="0" fillId="0" borderId="0" xfId="0" applyFont="1" applyFill="1" applyProtection="1">
      <alignment vertical="center"/>
    </xf>
    <xf numFmtId="180" fontId="0" fillId="0" borderId="0" xfId="0" applyNumberFormat="1" applyFont="1" applyProtection="1">
      <alignment vertical="center"/>
    </xf>
    <xf numFmtId="176" fontId="0" fillId="0" borderId="0" xfId="0" applyNumberFormat="1" applyFont="1" applyProtection="1">
      <alignment vertical="center"/>
    </xf>
    <xf numFmtId="0" fontId="0" fillId="8" borderId="0" xfId="0" applyFont="1" applyFill="1" applyAlignment="1" applyProtection="1">
      <alignment horizontal="center" vertical="center"/>
    </xf>
    <xf numFmtId="0" fontId="12" fillId="0" borderId="10" xfId="0" applyFont="1" applyBorder="1" applyProtection="1">
      <alignment vertical="center"/>
    </xf>
    <xf numFmtId="0" fontId="12" fillId="0" borderId="12" xfId="1" applyNumberFormat="1" applyFont="1" applyBorder="1" applyProtection="1">
      <alignment vertical="center"/>
    </xf>
    <xf numFmtId="0" fontId="12" fillId="8" borderId="0" xfId="0" applyFont="1" applyFill="1" applyProtection="1">
      <alignment vertical="center"/>
    </xf>
    <xf numFmtId="0" fontId="13" fillId="8" borderId="0" xfId="0" applyFont="1" applyFill="1" applyProtection="1">
      <alignment vertical="center"/>
    </xf>
    <xf numFmtId="0" fontId="12" fillId="0" borderId="0" xfId="0" applyFont="1" applyFill="1" applyProtection="1">
      <alignment vertical="center"/>
    </xf>
    <xf numFmtId="180" fontId="12" fillId="0" borderId="0" xfId="0" applyNumberFormat="1" applyFont="1" applyProtection="1">
      <alignment vertical="center"/>
    </xf>
    <xf numFmtId="176" fontId="12" fillId="0" borderId="0" xfId="0" applyNumberFormat="1" applyFont="1" applyProtection="1">
      <alignment vertical="center"/>
    </xf>
    <xf numFmtId="178" fontId="5" fillId="0" borderId="0" xfId="0" applyNumberFormat="1" applyFont="1" applyAlignment="1" applyProtection="1">
      <alignment horizontal="right" vertical="center"/>
    </xf>
    <xf numFmtId="0" fontId="5" fillId="0" borderId="0" xfId="0" applyFont="1" applyFill="1" applyProtection="1">
      <alignment vertical="center"/>
    </xf>
    <xf numFmtId="0" fontId="12" fillId="0" borderId="0" xfId="0" applyFont="1" applyAlignment="1" applyProtection="1"/>
    <xf numFmtId="179" fontId="9" fillId="0" borderId="45" xfId="0" applyNumberFormat="1" applyFont="1" applyFill="1" applyBorder="1" applyAlignment="1" applyProtection="1">
      <alignment horizontal="center" vertical="center" wrapText="1"/>
    </xf>
    <xf numFmtId="0" fontId="9" fillId="8" borderId="11" xfId="0" applyFont="1" applyFill="1" applyBorder="1" applyAlignment="1" applyProtection="1">
      <alignment horizontal="center" vertical="center" wrapText="1"/>
    </xf>
    <xf numFmtId="0" fontId="9" fillId="0" borderId="11" xfId="0" applyFont="1" applyFill="1" applyBorder="1" applyAlignment="1" applyProtection="1">
      <alignment horizontal="center" vertical="center" wrapText="1"/>
    </xf>
    <xf numFmtId="180" fontId="9" fillId="0" borderId="11" xfId="0" applyNumberFormat="1" applyFont="1" applyFill="1" applyBorder="1" applyAlignment="1" applyProtection="1">
      <alignment horizontal="center" vertical="center" wrapText="1"/>
    </xf>
    <xf numFmtId="0" fontId="0" fillId="0" borderId="0" xfId="0" applyAlignment="1" applyProtection="1">
      <alignment horizontal="center" vertical="center" wrapText="1"/>
    </xf>
    <xf numFmtId="0" fontId="12" fillId="0" borderId="47" xfId="0" applyFont="1" applyBorder="1" applyAlignment="1" applyProtection="1"/>
    <xf numFmtId="0" fontId="12" fillId="0" borderId="47" xfId="0" applyFont="1" applyBorder="1" applyProtection="1">
      <alignment vertical="center"/>
    </xf>
    <xf numFmtId="0" fontId="0" fillId="0" borderId="0" xfId="0" applyFill="1" applyAlignment="1" applyProtection="1">
      <alignment horizontal="center" vertical="center" wrapText="1"/>
    </xf>
    <xf numFmtId="0" fontId="9" fillId="0" borderId="29" xfId="0" applyFont="1" applyBorder="1" applyProtection="1">
      <alignment vertical="center"/>
    </xf>
    <xf numFmtId="179" fontId="9" fillId="0" borderId="65" xfId="0" applyNumberFormat="1" applyFont="1" applyBorder="1" applyProtection="1">
      <alignment vertical="center"/>
    </xf>
    <xf numFmtId="38" fontId="9" fillId="8" borderId="29" xfId="1" applyFont="1" applyFill="1" applyBorder="1" applyProtection="1">
      <alignment vertical="center"/>
    </xf>
    <xf numFmtId="38" fontId="9" fillId="0" borderId="29" xfId="1" applyFont="1" applyFill="1" applyBorder="1" applyProtection="1">
      <alignment vertical="center"/>
    </xf>
    <xf numFmtId="180" fontId="9" fillId="0" borderId="29" xfId="0" applyNumberFormat="1" applyFont="1" applyBorder="1" applyProtection="1">
      <alignment vertical="center"/>
    </xf>
    <xf numFmtId="38" fontId="9" fillId="0" borderId="31" xfId="1" applyFont="1" applyBorder="1" applyProtection="1">
      <alignment vertical="center"/>
    </xf>
    <xf numFmtId="0" fontId="0" fillId="4" borderId="12" xfId="0" applyFill="1" applyBorder="1" applyAlignment="1" applyProtection="1">
      <alignment horizontal="center" vertical="center"/>
    </xf>
    <xf numFmtId="0" fontId="0" fillId="4" borderId="43" xfId="0" applyFill="1" applyBorder="1" applyAlignment="1" applyProtection="1">
      <alignment horizontal="center" vertical="center" wrapText="1"/>
    </xf>
    <xf numFmtId="0" fontId="0" fillId="4" borderId="12" xfId="0" applyFill="1" applyBorder="1" applyAlignment="1" applyProtection="1">
      <alignment horizontal="center" vertical="center" wrapText="1"/>
    </xf>
    <xf numFmtId="0" fontId="9" fillId="0" borderId="4" xfId="0" applyFont="1" applyBorder="1" applyProtection="1">
      <alignment vertical="center"/>
    </xf>
    <xf numFmtId="179" fontId="9" fillId="0" borderId="4" xfId="0" applyNumberFormat="1" applyFont="1" applyBorder="1" applyProtection="1">
      <alignment vertical="center"/>
    </xf>
    <xf numFmtId="38" fontId="9" fillId="8" borderId="4" xfId="1" applyFont="1" applyFill="1" applyBorder="1" applyProtection="1">
      <alignment vertical="center"/>
    </xf>
    <xf numFmtId="38" fontId="9" fillId="8" borderId="22" xfId="1" applyFont="1" applyFill="1" applyBorder="1" applyProtection="1">
      <alignment vertical="center"/>
    </xf>
    <xf numFmtId="38" fontId="9" fillId="0" borderId="4" xfId="1" applyFont="1" applyFill="1" applyBorder="1" applyProtection="1">
      <alignment vertical="center"/>
    </xf>
    <xf numFmtId="180" fontId="9" fillId="0" borderId="4" xfId="0" applyNumberFormat="1" applyFont="1" applyBorder="1" applyProtection="1">
      <alignment vertical="center"/>
    </xf>
    <xf numFmtId="38" fontId="9" fillId="0" borderId="38" xfId="1" applyFont="1" applyBorder="1" applyProtection="1">
      <alignment vertical="center"/>
    </xf>
    <xf numFmtId="177" fontId="0" fillId="4" borderId="52" xfId="1" applyNumberFormat="1" applyFont="1" applyFill="1" applyBorder="1" applyProtection="1">
      <alignment vertical="center"/>
    </xf>
    <xf numFmtId="38" fontId="0" fillId="4" borderId="53" xfId="1" applyFont="1" applyFill="1" applyBorder="1" applyProtection="1">
      <alignment vertical="center"/>
    </xf>
    <xf numFmtId="38" fontId="0" fillId="4" borderId="52" xfId="1" applyFont="1" applyFill="1" applyBorder="1" applyProtection="1">
      <alignment vertical="center"/>
    </xf>
    <xf numFmtId="177" fontId="0" fillId="4" borderId="38" xfId="1" applyNumberFormat="1" applyFont="1" applyFill="1" applyBorder="1" applyProtection="1">
      <alignment vertical="center"/>
    </xf>
    <xf numFmtId="38" fontId="0" fillId="4" borderId="2" xfId="1" applyFont="1" applyFill="1" applyBorder="1" applyProtection="1">
      <alignment vertical="center"/>
    </xf>
    <xf numFmtId="38" fontId="0" fillId="4" borderId="38" xfId="1" applyFont="1" applyFill="1" applyBorder="1" applyProtection="1">
      <alignment vertical="center"/>
    </xf>
    <xf numFmtId="38" fontId="0" fillId="4" borderId="25" xfId="1" applyFont="1" applyFill="1" applyBorder="1" applyProtection="1">
      <alignment vertical="center"/>
    </xf>
    <xf numFmtId="38" fontId="0" fillId="4" borderId="27" xfId="1" applyFont="1" applyFill="1" applyBorder="1" applyProtection="1">
      <alignment vertical="center"/>
    </xf>
    <xf numFmtId="0" fontId="9" fillId="0" borderId="22" xfId="0" applyFont="1" applyBorder="1" applyProtection="1">
      <alignment vertical="center"/>
    </xf>
    <xf numFmtId="0" fontId="9" fillId="0" borderId="34" xfId="0" applyFont="1" applyBorder="1" applyProtection="1">
      <alignment vertical="center"/>
    </xf>
    <xf numFmtId="179" fontId="9" fillId="0" borderId="18" xfId="0" applyNumberFormat="1" applyFont="1" applyBorder="1" applyProtection="1">
      <alignment vertical="center"/>
    </xf>
    <xf numFmtId="38" fontId="9" fillId="8" borderId="34" xfId="1" applyFont="1" applyFill="1" applyBorder="1" applyProtection="1">
      <alignment vertical="center"/>
    </xf>
    <xf numFmtId="38" fontId="9" fillId="0" borderId="34" xfId="1" applyFont="1" applyFill="1" applyBorder="1" applyProtection="1">
      <alignment vertical="center"/>
    </xf>
    <xf numFmtId="180" fontId="9" fillId="0" borderId="34" xfId="0" applyNumberFormat="1" applyFont="1" applyBorder="1" applyProtection="1">
      <alignment vertical="center"/>
    </xf>
    <xf numFmtId="38" fontId="9" fillId="0" borderId="36" xfId="1" applyFont="1" applyBorder="1" applyProtection="1">
      <alignment vertical="center"/>
    </xf>
    <xf numFmtId="0" fontId="0" fillId="3" borderId="61" xfId="0" applyFill="1" applyBorder="1" applyAlignment="1" applyProtection="1">
      <alignment horizontal="center" vertical="center"/>
    </xf>
    <xf numFmtId="0" fontId="0" fillId="3" borderId="63" xfId="0" applyFill="1" applyBorder="1" applyAlignment="1" applyProtection="1">
      <alignment horizontal="center" vertical="center"/>
    </xf>
    <xf numFmtId="179" fontId="9" fillId="3" borderId="22" xfId="0" applyNumberFormat="1" applyFont="1" applyFill="1" applyBorder="1" applyProtection="1">
      <alignment vertical="center"/>
    </xf>
    <xf numFmtId="38" fontId="9" fillId="3" borderId="22" xfId="1" applyFont="1" applyFill="1" applyBorder="1" applyProtection="1">
      <alignment vertical="center"/>
    </xf>
    <xf numFmtId="180" fontId="9" fillId="3" borderId="22" xfId="0" applyNumberFormat="1" applyFont="1" applyFill="1" applyBorder="1" applyProtection="1">
      <alignment vertical="center"/>
    </xf>
    <xf numFmtId="38" fontId="9" fillId="3" borderId="40" xfId="1" applyFont="1" applyFill="1" applyBorder="1" applyProtection="1">
      <alignment vertical="center"/>
    </xf>
    <xf numFmtId="38" fontId="0" fillId="3" borderId="51" xfId="1" applyFont="1" applyFill="1" applyBorder="1" applyProtection="1">
      <alignment vertical="center"/>
    </xf>
    <xf numFmtId="38" fontId="7" fillId="4" borderId="8" xfId="1" applyFont="1" applyFill="1" applyBorder="1" applyProtection="1">
      <alignment vertical="center"/>
    </xf>
    <xf numFmtId="38" fontId="7" fillId="4" borderId="9" xfId="1" applyFont="1" applyFill="1" applyBorder="1" applyProtection="1">
      <alignment vertical="center"/>
    </xf>
    <xf numFmtId="0" fontId="0" fillId="7" borderId="10" xfId="0" applyFill="1" applyBorder="1" applyAlignment="1" applyProtection="1">
      <alignment horizontal="center" vertical="center"/>
    </xf>
    <xf numFmtId="0" fontId="0" fillId="7" borderId="11" xfId="0" applyFill="1" applyBorder="1" applyAlignment="1" applyProtection="1">
      <alignment horizontal="center" vertical="center"/>
    </xf>
    <xf numFmtId="38" fontId="9" fillId="8" borderId="11" xfId="1" applyFont="1" applyFill="1" applyBorder="1" applyProtection="1">
      <alignment vertical="center"/>
    </xf>
    <xf numFmtId="38" fontId="9" fillId="0" borderId="11" xfId="1" applyFont="1" applyFill="1" applyBorder="1" applyProtection="1">
      <alignment vertical="center"/>
    </xf>
    <xf numFmtId="176" fontId="9" fillId="7" borderId="11" xfId="0" applyNumberFormat="1" applyFont="1" applyFill="1" applyBorder="1" applyAlignment="1" applyProtection="1">
      <alignment horizontal="center" vertical="center"/>
    </xf>
    <xf numFmtId="38" fontId="9" fillId="7" borderId="46" xfId="1" applyFont="1" applyFill="1" applyBorder="1" applyProtection="1">
      <alignment vertical="center"/>
    </xf>
    <xf numFmtId="38" fontId="0" fillId="7" borderId="5" xfId="1" applyFont="1" applyFill="1" applyBorder="1" applyProtection="1">
      <alignment vertical="center"/>
    </xf>
    <xf numFmtId="0" fontId="12" fillId="0" borderId="64" xfId="0" applyFont="1" applyBorder="1" applyAlignment="1" applyProtection="1"/>
    <xf numFmtId="0" fontId="12" fillId="0" borderId="0" xfId="0" applyFont="1" applyBorder="1" applyAlignment="1" applyProtection="1"/>
    <xf numFmtId="0" fontId="0" fillId="0" borderId="8" xfId="0" applyFill="1" applyBorder="1" applyAlignment="1" applyProtection="1">
      <alignment horizontal="center" vertical="center" wrapText="1"/>
    </xf>
    <xf numFmtId="0" fontId="0" fillId="0" borderId="44" xfId="0" applyFill="1" applyBorder="1" applyAlignment="1" applyProtection="1">
      <alignment horizontal="center" vertical="center" wrapText="1"/>
    </xf>
    <xf numFmtId="179" fontId="9" fillId="0" borderId="46" xfId="0" applyNumberFormat="1" applyFont="1" applyFill="1" applyBorder="1" applyAlignment="1" applyProtection="1">
      <alignment horizontal="center" vertical="center" wrapText="1"/>
    </xf>
    <xf numFmtId="176" fontId="0" fillId="0" borderId="46" xfId="0" applyNumberFormat="1" applyFill="1" applyBorder="1" applyAlignment="1" applyProtection="1">
      <alignment horizontal="center" vertical="center" wrapText="1"/>
    </xf>
    <xf numFmtId="176" fontId="0" fillId="0" borderId="9" xfId="0" applyNumberFormat="1" applyFill="1" applyBorder="1" applyAlignment="1" applyProtection="1">
      <alignment horizontal="center" vertical="center" wrapText="1"/>
    </xf>
    <xf numFmtId="0" fontId="0" fillId="6" borderId="8" xfId="0" applyFill="1" applyBorder="1" applyAlignment="1" applyProtection="1">
      <alignment horizontal="centerContinuous" vertical="center" wrapText="1"/>
    </xf>
    <xf numFmtId="0" fontId="0" fillId="6" borderId="43" xfId="0" applyFill="1" applyBorder="1" applyAlignment="1" applyProtection="1">
      <alignment horizontal="centerContinuous" vertical="center" wrapText="1"/>
    </xf>
    <xf numFmtId="179" fontId="7" fillId="6" borderId="46" xfId="0" applyNumberFormat="1" applyFont="1" applyFill="1" applyBorder="1" applyAlignment="1" applyProtection="1">
      <alignment horizontal="centerContinuous" vertical="center" wrapText="1"/>
    </xf>
    <xf numFmtId="179" fontId="7" fillId="6" borderId="44" xfId="0" applyNumberFormat="1" applyFont="1" applyFill="1" applyBorder="1" applyAlignment="1" applyProtection="1">
      <alignment horizontal="centerContinuous" vertical="center" wrapText="1"/>
    </xf>
    <xf numFmtId="179" fontId="0" fillId="6" borderId="46" xfId="0" applyNumberFormat="1" applyFill="1" applyBorder="1" applyAlignment="1" applyProtection="1">
      <alignment horizontal="centerContinuous" vertical="center"/>
    </xf>
    <xf numFmtId="179" fontId="0" fillId="6" borderId="9" xfId="0" applyNumberFormat="1" applyFill="1" applyBorder="1" applyAlignment="1" applyProtection="1">
      <alignment horizontal="centerContinuous" vertical="center" wrapText="1"/>
    </xf>
    <xf numFmtId="179" fontId="9" fillId="0" borderId="22" xfId="0" applyNumberFormat="1" applyFont="1" applyBorder="1" applyProtection="1">
      <alignment vertical="center"/>
    </xf>
    <xf numFmtId="38" fontId="9" fillId="0" borderId="22" xfId="1" applyFont="1" applyFill="1" applyBorder="1" applyProtection="1">
      <alignment vertical="center"/>
    </xf>
    <xf numFmtId="180" fontId="9" fillId="0" borderId="22" xfId="0" applyNumberFormat="1" applyFont="1" applyBorder="1" applyProtection="1">
      <alignment vertical="center"/>
    </xf>
    <xf numFmtId="176" fontId="9" fillId="0" borderId="40" xfId="0" applyNumberFormat="1" applyFont="1" applyBorder="1" applyProtection="1">
      <alignment vertical="center"/>
    </xf>
    <xf numFmtId="0" fontId="7" fillId="6" borderId="30" xfId="0" applyFont="1" applyFill="1" applyBorder="1" applyAlignment="1" applyProtection="1">
      <alignment horizontal="left" vertical="center"/>
    </xf>
    <xf numFmtId="0" fontId="7" fillId="6" borderId="32" xfId="0" applyFont="1" applyFill="1" applyBorder="1" applyAlignment="1" applyProtection="1">
      <alignment horizontal="left" vertical="center"/>
    </xf>
    <xf numFmtId="179" fontId="7" fillId="6" borderId="29" xfId="0" applyNumberFormat="1" applyFont="1" applyFill="1" applyBorder="1" applyProtection="1">
      <alignment vertical="center"/>
    </xf>
    <xf numFmtId="179" fontId="7" fillId="6" borderId="65" xfId="0" applyNumberFormat="1" applyFont="1" applyFill="1" applyBorder="1" applyAlignment="1" applyProtection="1">
      <alignment horizontal="right" vertical="center"/>
    </xf>
    <xf numFmtId="0" fontId="46" fillId="0" borderId="0" xfId="0" applyFont="1" applyFill="1" applyProtection="1">
      <alignment vertical="center"/>
    </xf>
    <xf numFmtId="176" fontId="9" fillId="0" borderId="38" xfId="0" applyNumberFormat="1" applyFont="1" applyBorder="1" applyProtection="1">
      <alignment vertical="center"/>
    </xf>
    <xf numFmtId="0" fontId="7" fillId="6" borderId="1" xfId="0" applyFont="1" applyFill="1" applyBorder="1" applyAlignment="1" applyProtection="1">
      <alignment horizontal="left" vertical="center"/>
    </xf>
    <xf numFmtId="0" fontId="7" fillId="6" borderId="3" xfId="0" applyFont="1" applyFill="1" applyBorder="1" applyAlignment="1" applyProtection="1">
      <alignment horizontal="left" vertical="center"/>
    </xf>
    <xf numFmtId="179" fontId="7" fillId="6" borderId="4" xfId="0" applyNumberFormat="1" applyFont="1" applyFill="1" applyBorder="1" applyProtection="1">
      <alignment vertical="center"/>
    </xf>
    <xf numFmtId="179" fontId="7" fillId="6" borderId="4" xfId="0" applyNumberFormat="1" applyFont="1" applyFill="1" applyBorder="1" applyAlignment="1" applyProtection="1">
      <alignment horizontal="right" vertical="center"/>
    </xf>
    <xf numFmtId="0" fontId="9" fillId="6" borderId="1" xfId="0" applyFont="1" applyFill="1" applyBorder="1" applyAlignment="1" applyProtection="1">
      <alignment horizontal="left" vertical="center"/>
    </xf>
    <xf numFmtId="0" fontId="9" fillId="6" borderId="3" xfId="0" applyFont="1" applyFill="1" applyBorder="1" applyAlignment="1" applyProtection="1">
      <alignment horizontal="left" vertical="center"/>
    </xf>
    <xf numFmtId="179" fontId="9" fillId="6" borderId="22" xfId="0" applyNumberFormat="1" applyFont="1" applyFill="1" applyBorder="1" applyProtection="1">
      <alignment vertical="center"/>
    </xf>
    <xf numFmtId="38" fontId="9" fillId="8" borderId="68" xfId="1" applyFont="1" applyFill="1" applyBorder="1" applyProtection="1">
      <alignment vertical="center"/>
    </xf>
    <xf numFmtId="38" fontId="9" fillId="0" borderId="68" xfId="1" applyFont="1" applyFill="1" applyBorder="1" applyProtection="1">
      <alignment vertical="center"/>
    </xf>
    <xf numFmtId="180" fontId="9" fillId="0" borderId="68" xfId="0" applyNumberFormat="1" applyFont="1" applyBorder="1" applyProtection="1">
      <alignment vertical="center"/>
    </xf>
    <xf numFmtId="176" fontId="9" fillId="0" borderId="69" xfId="0" applyNumberFormat="1" applyFont="1" applyBorder="1" applyProtection="1">
      <alignment vertical="center"/>
    </xf>
    <xf numFmtId="179" fontId="9" fillId="6" borderId="4" xfId="0" applyNumberFormat="1" applyFont="1" applyFill="1" applyBorder="1" applyProtection="1">
      <alignment vertical="center"/>
    </xf>
    <xf numFmtId="179" fontId="7" fillId="6" borderId="22" xfId="0" applyNumberFormat="1" applyFont="1" applyFill="1" applyBorder="1" applyAlignment="1" applyProtection="1">
      <alignment horizontal="right" vertical="center"/>
    </xf>
    <xf numFmtId="0" fontId="0" fillId="3" borderId="8" xfId="0" applyFill="1" applyBorder="1" applyAlignment="1" applyProtection="1">
      <alignment horizontal="center" vertical="center"/>
    </xf>
    <xf numFmtId="0" fontId="0" fillId="3" borderId="44" xfId="0" applyFill="1" applyBorder="1" applyAlignment="1" applyProtection="1">
      <alignment horizontal="center" vertical="center"/>
    </xf>
    <xf numFmtId="179" fontId="9" fillId="3" borderId="11" xfId="0" applyNumberFormat="1" applyFont="1" applyFill="1" applyBorder="1" applyProtection="1">
      <alignment vertical="center"/>
    </xf>
    <xf numFmtId="38" fontId="9" fillId="3" borderId="11" xfId="1" applyFont="1" applyFill="1" applyBorder="1" applyProtection="1">
      <alignment vertical="center"/>
    </xf>
    <xf numFmtId="180" fontId="9" fillId="3" borderId="11" xfId="0" applyNumberFormat="1" applyFont="1" applyFill="1" applyBorder="1" applyProtection="1">
      <alignment vertical="center"/>
    </xf>
    <xf numFmtId="176" fontId="9" fillId="3" borderId="12" xfId="0" applyNumberFormat="1" applyFont="1" applyFill="1" applyBorder="1" applyProtection="1">
      <alignment vertical="center"/>
    </xf>
    <xf numFmtId="38" fontId="0" fillId="3" borderId="5" xfId="1" applyFont="1" applyFill="1" applyBorder="1" applyProtection="1">
      <alignment vertical="center"/>
    </xf>
    <xf numFmtId="0" fontId="9" fillId="3" borderId="53" xfId="0" applyFont="1" applyFill="1" applyBorder="1" applyAlignment="1" applyProtection="1">
      <alignment horizontal="center" vertical="center"/>
    </xf>
    <xf numFmtId="0" fontId="9" fillId="3" borderId="64" xfId="0" applyFont="1" applyFill="1" applyBorder="1" applyAlignment="1" applyProtection="1">
      <alignment horizontal="center" vertical="center"/>
    </xf>
    <xf numFmtId="0" fontId="9" fillId="3" borderId="70" xfId="0" applyFont="1" applyFill="1" applyBorder="1" applyAlignment="1" applyProtection="1">
      <alignment horizontal="center" vertical="center"/>
    </xf>
    <xf numFmtId="179" fontId="9" fillId="3" borderId="65" xfId="0" applyNumberFormat="1" applyFont="1" applyFill="1" applyBorder="1" applyProtection="1">
      <alignment vertical="center"/>
    </xf>
    <xf numFmtId="179" fontId="9" fillId="3" borderId="52" xfId="0" applyNumberFormat="1" applyFont="1" applyFill="1" applyBorder="1" applyProtection="1">
      <alignment vertical="center"/>
    </xf>
    <xf numFmtId="176" fontId="9" fillId="7" borderId="46" xfId="0" applyNumberFormat="1" applyFont="1" applyFill="1" applyBorder="1" applyProtection="1">
      <alignment vertical="center"/>
    </xf>
    <xf numFmtId="0" fontId="7" fillId="6" borderId="10" xfId="0" applyFont="1" applyFill="1" applyBorder="1" applyAlignment="1" applyProtection="1">
      <alignment horizontal="left" vertical="center"/>
    </xf>
    <xf numFmtId="0" fontId="7" fillId="6" borderId="11" xfId="0" applyFont="1" applyFill="1" applyBorder="1" applyAlignment="1" applyProtection="1">
      <alignment horizontal="left" vertical="center"/>
    </xf>
    <xf numFmtId="0" fontId="12" fillId="0" borderId="0" xfId="0" applyFont="1" applyAlignment="1" applyProtection="1">
      <alignment horizontal="left"/>
    </xf>
    <xf numFmtId="0" fontId="0" fillId="5" borderId="48" xfId="0" applyFill="1" applyBorder="1" applyAlignment="1" applyProtection="1">
      <alignment horizontal="centerContinuous"/>
    </xf>
    <xf numFmtId="0" fontId="0" fillId="5" borderId="65" xfId="0" applyFill="1" applyBorder="1" applyAlignment="1" applyProtection="1">
      <alignment horizontal="centerContinuous" vertical="center"/>
    </xf>
    <xf numFmtId="179" fontId="7" fillId="5" borderId="29" xfId="0" applyNumberFormat="1" applyFont="1" applyFill="1" applyBorder="1" applyAlignment="1" applyProtection="1">
      <alignment horizontal="centerContinuous" vertical="center" wrapText="1"/>
    </xf>
    <xf numFmtId="179" fontId="7" fillId="5" borderId="31" xfId="0" applyNumberFormat="1" applyFont="1" applyFill="1" applyBorder="1" applyAlignment="1" applyProtection="1">
      <alignment horizontal="centerContinuous" vertical="center" wrapText="1"/>
    </xf>
    <xf numFmtId="179" fontId="9" fillId="0" borderId="29" xfId="0" applyNumberFormat="1" applyFont="1" applyBorder="1" applyProtection="1">
      <alignment vertical="center"/>
    </xf>
    <xf numFmtId="38" fontId="9" fillId="8" borderId="65" xfId="1" applyFont="1" applyFill="1" applyBorder="1" applyProtection="1">
      <alignment vertical="center"/>
    </xf>
    <xf numFmtId="184" fontId="9" fillId="0" borderId="29" xfId="0" applyNumberFormat="1" applyFont="1" applyBorder="1" applyProtection="1">
      <alignment vertical="center"/>
    </xf>
    <xf numFmtId="0" fontId="0" fillId="5" borderId="61" xfId="0" applyFill="1" applyBorder="1" applyAlignment="1" applyProtection="1">
      <alignment horizontal="centerContinuous" vertical="center" wrapText="1"/>
    </xf>
    <xf numFmtId="0" fontId="0" fillId="5" borderId="47" xfId="0" applyFill="1" applyBorder="1" applyAlignment="1" applyProtection="1">
      <alignment horizontal="centerContinuous" vertical="center" wrapText="1"/>
    </xf>
    <xf numFmtId="0" fontId="0" fillId="5" borderId="63" xfId="0" applyFill="1" applyBorder="1" applyAlignment="1" applyProtection="1">
      <alignment horizontal="centerContinuous" vertical="center" wrapText="1"/>
    </xf>
    <xf numFmtId="0" fontId="0" fillId="5" borderId="34" xfId="0" applyFill="1" applyBorder="1" applyAlignment="1" applyProtection="1">
      <alignment horizontal="center" vertical="center"/>
    </xf>
    <xf numFmtId="0" fontId="0" fillId="5" borderId="36" xfId="0" applyFill="1" applyBorder="1" applyAlignment="1" applyProtection="1">
      <alignment horizontal="center" vertical="center"/>
    </xf>
    <xf numFmtId="0" fontId="0" fillId="0" borderId="0" xfId="0" applyFill="1" applyBorder="1" applyAlignment="1" applyProtection="1">
      <alignment horizontal="center" vertical="center"/>
    </xf>
    <xf numFmtId="184" fontId="9" fillId="0" borderId="4" xfId="0" applyNumberFormat="1" applyFont="1" applyBorder="1" applyProtection="1">
      <alignment vertical="center"/>
    </xf>
    <xf numFmtId="185" fontId="0" fillId="5" borderId="22" xfId="1" applyNumberFormat="1" applyFont="1" applyFill="1" applyBorder="1" applyProtection="1">
      <alignment vertical="center"/>
    </xf>
    <xf numFmtId="185" fontId="0" fillId="5" borderId="40" xfId="1" applyNumberFormat="1" applyFont="1" applyFill="1" applyBorder="1" applyProtection="1">
      <alignment vertical="center"/>
    </xf>
    <xf numFmtId="185" fontId="0" fillId="5" borderId="38" xfId="1" applyNumberFormat="1" applyFont="1" applyFill="1" applyBorder="1" applyProtection="1">
      <alignment vertical="center"/>
    </xf>
    <xf numFmtId="185" fontId="0" fillId="0" borderId="0" xfId="1" applyNumberFormat="1" applyFont="1" applyFill="1" applyBorder="1" applyProtection="1">
      <alignment vertical="center"/>
    </xf>
    <xf numFmtId="179" fontId="9" fillId="0" borderId="34" xfId="0" applyNumberFormat="1" applyFont="1" applyBorder="1" applyProtection="1">
      <alignment vertical="center"/>
    </xf>
    <xf numFmtId="184" fontId="9" fillId="0" borderId="34" xfId="0" applyNumberFormat="1" applyFont="1" applyBorder="1" applyProtection="1">
      <alignment vertical="center"/>
    </xf>
    <xf numFmtId="185" fontId="7" fillId="5" borderId="22" xfId="1" applyNumberFormat="1" applyFont="1" applyFill="1" applyBorder="1" applyProtection="1">
      <alignment vertical="center"/>
    </xf>
    <xf numFmtId="185" fontId="7" fillId="5" borderId="38" xfId="1" applyNumberFormat="1" applyFont="1" applyFill="1" applyBorder="1" applyProtection="1">
      <alignment vertical="center"/>
    </xf>
    <xf numFmtId="185" fontId="7" fillId="0" borderId="0" xfId="1" applyNumberFormat="1" applyFont="1" applyFill="1" applyBorder="1" applyProtection="1">
      <alignment vertical="center"/>
    </xf>
    <xf numFmtId="179" fontId="9" fillId="3" borderId="29" xfId="0" applyNumberFormat="1" applyFont="1" applyFill="1" applyBorder="1" applyProtection="1">
      <alignment vertical="center"/>
    </xf>
    <xf numFmtId="38" fontId="9" fillId="3" borderId="29" xfId="1" applyFont="1" applyFill="1" applyBorder="1" applyProtection="1">
      <alignment vertical="center"/>
    </xf>
    <xf numFmtId="184" fontId="9" fillId="3" borderId="29" xfId="0" applyNumberFormat="1" applyFont="1" applyFill="1" applyBorder="1" applyProtection="1">
      <alignment vertical="center"/>
    </xf>
    <xf numFmtId="185" fontId="7" fillId="5" borderId="66" xfId="1" applyNumberFormat="1" applyFont="1" applyFill="1" applyBorder="1" applyProtection="1">
      <alignment vertical="center"/>
    </xf>
    <xf numFmtId="185" fontId="7" fillId="5" borderId="69" xfId="1" applyNumberFormat="1" applyFont="1" applyFill="1" applyBorder="1" applyProtection="1">
      <alignment vertical="center"/>
    </xf>
    <xf numFmtId="0" fontId="0" fillId="3" borderId="8" xfId="0" applyFill="1" applyBorder="1" applyAlignment="1" applyProtection="1">
      <alignment horizontal="center" vertical="center" wrapText="1"/>
    </xf>
    <xf numFmtId="0" fontId="0" fillId="3" borderId="43" xfId="0" applyFill="1" applyBorder="1" applyAlignment="1" applyProtection="1">
      <alignment horizontal="center" vertical="center" wrapText="1"/>
    </xf>
    <xf numFmtId="0" fontId="0" fillId="3" borderId="44" xfId="0" applyFill="1" applyBorder="1" applyAlignment="1" applyProtection="1">
      <alignment horizontal="center" vertical="center" wrapText="1"/>
    </xf>
    <xf numFmtId="185" fontId="0" fillId="3" borderId="11" xfId="1" applyNumberFormat="1" applyFont="1" applyFill="1" applyBorder="1" applyProtection="1">
      <alignment vertical="center"/>
    </xf>
    <xf numFmtId="185" fontId="0" fillId="3" borderId="12" xfId="1" applyNumberFormat="1" applyFont="1" applyFill="1" applyBorder="1" applyProtection="1">
      <alignment vertical="center"/>
    </xf>
    <xf numFmtId="0" fontId="0" fillId="5" borderId="61" xfId="0" applyFill="1" applyBorder="1" applyAlignment="1" applyProtection="1">
      <alignment horizontal="center" vertical="center" wrapText="1"/>
    </xf>
    <xf numFmtId="0" fontId="0" fillId="5" borderId="47" xfId="0" applyFill="1" applyBorder="1" applyAlignment="1" applyProtection="1">
      <alignment horizontal="center" vertical="center" wrapText="1"/>
    </xf>
    <xf numFmtId="0" fontId="0" fillId="5" borderId="63" xfId="0" applyFill="1" applyBorder="1" applyAlignment="1" applyProtection="1">
      <alignment horizontal="center" vertical="center" wrapText="1"/>
    </xf>
    <xf numFmtId="185" fontId="0" fillId="5" borderId="18" xfId="1" applyNumberFormat="1" applyFont="1" applyFill="1" applyBorder="1" applyProtection="1">
      <alignment vertical="center"/>
    </xf>
    <xf numFmtId="185" fontId="2" fillId="5" borderId="18" xfId="1" applyNumberFormat="1" applyFont="1" applyFill="1" applyBorder="1" applyProtection="1">
      <alignment vertical="center"/>
    </xf>
    <xf numFmtId="185" fontId="0" fillId="5" borderId="19" xfId="1" applyNumberFormat="1" applyFont="1" applyFill="1" applyBorder="1" applyProtection="1">
      <alignment vertical="center"/>
    </xf>
    <xf numFmtId="0" fontId="0" fillId="0" borderId="8" xfId="0" applyBorder="1" applyAlignment="1" applyProtection="1">
      <alignment horizontal="center" vertical="center" wrapText="1"/>
    </xf>
    <xf numFmtId="0" fontId="0" fillId="0" borderId="44" xfId="0" applyBorder="1" applyAlignment="1" applyProtection="1">
      <alignment horizontal="center" vertical="center" wrapText="1"/>
    </xf>
    <xf numFmtId="179" fontId="9" fillId="0" borderId="45" xfId="0" applyNumberFormat="1" applyFont="1" applyBorder="1" applyAlignment="1" applyProtection="1">
      <alignment horizontal="center" vertical="center" wrapText="1"/>
    </xf>
    <xf numFmtId="180" fontId="9" fillId="0" borderId="11" xfId="0" applyNumberFormat="1" applyFont="1" applyBorder="1" applyAlignment="1" applyProtection="1">
      <alignment horizontal="center" vertical="center" wrapText="1"/>
    </xf>
    <xf numFmtId="176" fontId="0" fillId="0" borderId="46" xfId="0" applyNumberFormat="1" applyBorder="1" applyAlignment="1" applyProtection="1">
      <alignment horizontal="center" vertical="center" wrapText="1"/>
    </xf>
    <xf numFmtId="176" fontId="0" fillId="0" borderId="9" xfId="0" applyNumberFormat="1" applyBorder="1" applyAlignment="1" applyProtection="1">
      <alignment horizontal="center" vertical="center" wrapText="1"/>
    </xf>
    <xf numFmtId="176" fontId="9" fillId="7" borderId="11" xfId="0" applyNumberFormat="1" applyFont="1" applyFill="1" applyBorder="1" applyProtection="1">
      <alignment vertical="center"/>
    </xf>
    <xf numFmtId="38" fontId="9" fillId="8" borderId="66" xfId="1" applyFont="1" applyFill="1" applyBorder="1" applyProtection="1">
      <alignment vertical="center"/>
    </xf>
    <xf numFmtId="179" fontId="4" fillId="0" borderId="0" xfId="0" applyNumberFormat="1" applyFont="1" applyProtection="1">
      <alignment vertical="center"/>
    </xf>
    <xf numFmtId="0" fontId="4" fillId="8" borderId="0" xfId="0" applyFont="1" applyFill="1" applyProtection="1">
      <alignment vertical="center"/>
    </xf>
    <xf numFmtId="0" fontId="0" fillId="7" borderId="8" xfId="0" applyFill="1" applyBorder="1" applyAlignment="1" applyProtection="1">
      <alignment horizontal="center" vertical="center"/>
    </xf>
    <xf numFmtId="0" fontId="0" fillId="7" borderId="44" xfId="0" applyFill="1" applyBorder="1" applyAlignment="1" applyProtection="1">
      <alignment horizontal="center" vertical="center"/>
    </xf>
    <xf numFmtId="179" fontId="0" fillId="0" borderId="0" xfId="0" applyNumberFormat="1" applyFill="1" applyProtection="1">
      <alignment vertical="center"/>
    </xf>
    <xf numFmtId="0" fontId="0" fillId="8" borderId="0" xfId="0" applyFill="1" applyProtection="1">
      <alignment vertical="center"/>
    </xf>
    <xf numFmtId="0" fontId="46" fillId="0" borderId="0" xfId="0" applyFont="1" applyProtection="1">
      <alignment vertical="center"/>
    </xf>
    <xf numFmtId="0" fontId="0" fillId="8" borderId="0" xfId="0" applyFill="1" applyAlignment="1" applyProtection="1">
      <alignment horizontal="center" vertical="center"/>
    </xf>
    <xf numFmtId="180" fontId="0" fillId="0" borderId="0" xfId="0" applyNumberFormat="1" applyAlignment="1" applyProtection="1">
      <alignment horizontal="left" vertical="center"/>
    </xf>
    <xf numFmtId="176" fontId="0" fillId="0" borderId="0" xfId="0" applyNumberFormat="1" applyAlignment="1" applyProtection="1">
      <alignment horizontal="left" vertical="center"/>
    </xf>
    <xf numFmtId="178" fontId="0" fillId="0" borderId="0" xfId="0" applyNumberFormat="1" applyAlignment="1" applyProtection="1">
      <alignment horizontal="left" vertical="center"/>
    </xf>
    <xf numFmtId="179" fontId="0" fillId="0" borderId="0" xfId="0" applyNumberFormat="1" applyProtection="1">
      <alignment vertical="center"/>
    </xf>
    <xf numFmtId="0" fontId="5" fillId="0" borderId="10" xfId="0" applyFont="1" applyBorder="1" applyProtection="1">
      <alignment vertical="center"/>
    </xf>
    <xf numFmtId="0" fontId="5" fillId="8" borderId="0" xfId="0" applyFont="1" applyFill="1" applyProtection="1">
      <alignment vertical="center"/>
    </xf>
    <xf numFmtId="0" fontId="12" fillId="0" borderId="0" xfId="0" applyFont="1" applyBorder="1" applyProtection="1">
      <alignment vertical="center"/>
    </xf>
    <xf numFmtId="0" fontId="54" fillId="0" borderId="0" xfId="0" applyFont="1" applyProtection="1">
      <alignment vertical="center"/>
    </xf>
    <xf numFmtId="179" fontId="0" fillId="0" borderId="45" xfId="0" applyNumberFormat="1" applyBorder="1" applyAlignment="1" applyProtection="1">
      <alignment horizontal="center" vertical="center" wrapText="1"/>
    </xf>
    <xf numFmtId="0" fontId="0" fillId="8" borderId="11" xfId="0" applyFill="1" applyBorder="1" applyAlignment="1" applyProtection="1">
      <alignment horizontal="center" vertical="center" wrapText="1"/>
    </xf>
    <xf numFmtId="0" fontId="0" fillId="0" borderId="11" xfId="0" applyFill="1" applyBorder="1" applyAlignment="1" applyProtection="1">
      <alignment horizontal="center" vertical="center" wrapText="1"/>
    </xf>
    <xf numFmtId="180" fontId="0" fillId="0" borderId="11" xfId="0" applyNumberFormat="1" applyBorder="1" applyAlignment="1" applyProtection="1">
      <alignment horizontal="center" vertical="center" wrapText="1"/>
    </xf>
    <xf numFmtId="0" fontId="0" fillId="0" borderId="58" xfId="0" applyBorder="1" applyAlignment="1" applyProtection="1">
      <alignment horizontal="center" vertical="center" wrapText="1"/>
    </xf>
    <xf numFmtId="0" fontId="0" fillId="4" borderId="46" xfId="0" applyFill="1" applyBorder="1" applyAlignment="1" applyProtection="1">
      <alignment horizontal="center" vertical="center"/>
    </xf>
    <xf numFmtId="0" fontId="0" fillId="4" borderId="8" xfId="0" applyFill="1" applyBorder="1" applyAlignment="1" applyProtection="1">
      <alignment horizontal="center" vertical="center" wrapText="1"/>
    </xf>
    <xf numFmtId="0" fontId="46" fillId="0" borderId="0" xfId="0" applyFont="1" applyAlignment="1" applyProtection="1">
      <alignment horizontal="center" vertical="center" wrapText="1"/>
    </xf>
    <xf numFmtId="179" fontId="0" fillId="0" borderId="29" xfId="0" applyNumberFormat="1" applyBorder="1" applyProtection="1">
      <alignment vertical="center"/>
    </xf>
    <xf numFmtId="38" fontId="0" fillId="8" borderId="29" xfId="1" applyFont="1" applyFill="1" applyBorder="1" applyProtection="1">
      <alignment vertical="center"/>
    </xf>
    <xf numFmtId="38" fontId="0" fillId="0" borderId="29" xfId="1" applyFont="1" applyFill="1" applyBorder="1" applyProtection="1">
      <alignment vertical="center"/>
    </xf>
    <xf numFmtId="180" fontId="0" fillId="0" borderId="29" xfId="0" applyNumberFormat="1" applyBorder="1" applyProtection="1">
      <alignment vertical="center"/>
    </xf>
    <xf numFmtId="38" fontId="0" fillId="0" borderId="31" xfId="1" applyFont="1" applyBorder="1" applyProtection="1">
      <alignment vertical="center"/>
    </xf>
    <xf numFmtId="177" fontId="0" fillId="4" borderId="25" xfId="0" applyNumberFormat="1" applyFill="1" applyBorder="1" applyAlignment="1" applyProtection="1">
      <alignment horizontal="centerContinuous" vertical="center"/>
    </xf>
    <xf numFmtId="177" fontId="0" fillId="4" borderId="26" xfId="0" applyNumberFormat="1" applyFill="1" applyBorder="1" applyAlignment="1" applyProtection="1">
      <alignment horizontal="centerContinuous" vertical="center"/>
    </xf>
    <xf numFmtId="177" fontId="0" fillId="4" borderId="32" xfId="0" applyNumberFormat="1" applyFill="1" applyBorder="1" applyAlignment="1" applyProtection="1">
      <alignment horizontal="centerContinuous" vertical="center"/>
    </xf>
    <xf numFmtId="182" fontId="0" fillId="4" borderId="74" xfId="0" applyNumberFormat="1" applyFill="1" applyBorder="1" applyProtection="1">
      <alignment vertical="center"/>
    </xf>
    <xf numFmtId="179" fontId="0" fillId="0" borderId="4" xfId="0" applyNumberFormat="1" applyBorder="1" applyProtection="1">
      <alignment vertical="center"/>
    </xf>
    <xf numFmtId="38" fontId="0" fillId="8" borderId="4" xfId="1" applyFont="1" applyFill="1" applyBorder="1" applyProtection="1">
      <alignment vertical="center"/>
    </xf>
    <xf numFmtId="38" fontId="0" fillId="8" borderId="22" xfId="1" applyFont="1" applyFill="1" applyBorder="1" applyProtection="1">
      <alignment vertical="center"/>
    </xf>
    <xf numFmtId="38" fontId="0" fillId="0" borderId="4" xfId="1" applyFont="1" applyFill="1" applyBorder="1" applyProtection="1">
      <alignment vertical="center"/>
    </xf>
    <xf numFmtId="180" fontId="0" fillId="0" borderId="4" xfId="0" applyNumberFormat="1" applyBorder="1" applyProtection="1">
      <alignment vertical="center"/>
    </xf>
    <xf numFmtId="38" fontId="0" fillId="0" borderId="38" xfId="1" applyFont="1" applyBorder="1" applyProtection="1">
      <alignment vertical="center"/>
    </xf>
    <xf numFmtId="177" fontId="0" fillId="4" borderId="71" xfId="0" applyNumberFormat="1" applyFill="1" applyBorder="1" applyAlignment="1" applyProtection="1">
      <alignment horizontal="centerContinuous" vertical="center"/>
    </xf>
    <xf numFmtId="177" fontId="0" fillId="4" borderId="2" xfId="0" applyNumberFormat="1" applyFill="1" applyBorder="1" applyAlignment="1" applyProtection="1">
      <alignment horizontal="centerContinuous" vertical="center"/>
    </xf>
    <xf numFmtId="177" fontId="0" fillId="4" borderId="3" xfId="0" applyNumberFormat="1" applyFill="1" applyBorder="1" applyAlignment="1" applyProtection="1">
      <alignment horizontal="centerContinuous" vertical="center"/>
    </xf>
    <xf numFmtId="182" fontId="0" fillId="4" borderId="1" xfId="0" applyNumberFormat="1" applyFill="1" applyBorder="1" applyProtection="1">
      <alignment vertical="center"/>
    </xf>
    <xf numFmtId="38" fontId="0" fillId="4" borderId="71" xfId="1" applyFont="1" applyFill="1" applyBorder="1" applyProtection="1">
      <alignment vertical="center"/>
    </xf>
    <xf numFmtId="38" fontId="0" fillId="4" borderId="72" xfId="1" applyFont="1" applyFill="1" applyBorder="1" applyProtection="1">
      <alignment vertical="center"/>
    </xf>
    <xf numFmtId="179" fontId="0" fillId="0" borderId="22" xfId="0" applyNumberFormat="1" applyBorder="1" applyProtection="1">
      <alignment vertical="center"/>
    </xf>
    <xf numFmtId="38" fontId="0" fillId="0" borderId="22" xfId="1" applyFont="1" applyFill="1" applyBorder="1" applyProtection="1">
      <alignment vertical="center"/>
    </xf>
    <xf numFmtId="180" fontId="0" fillId="0" borderId="22" xfId="0" applyNumberFormat="1" applyBorder="1" applyProtection="1">
      <alignment vertical="center"/>
    </xf>
    <xf numFmtId="38" fontId="0" fillId="0" borderId="40" xfId="1" applyFont="1" applyBorder="1" applyProtection="1">
      <alignment vertical="center"/>
    </xf>
    <xf numFmtId="0" fontId="0" fillId="0" borderId="34" xfId="0" applyBorder="1" applyProtection="1">
      <alignment vertical="center"/>
    </xf>
    <xf numFmtId="179" fontId="0" fillId="0" borderId="34" xfId="0" applyNumberFormat="1" applyBorder="1" applyProtection="1">
      <alignment vertical="center"/>
    </xf>
    <xf numFmtId="38" fontId="0" fillId="8" borderId="34" xfId="1" applyFont="1" applyFill="1" applyBorder="1" applyProtection="1">
      <alignment vertical="center"/>
    </xf>
    <xf numFmtId="38" fontId="0" fillId="8" borderId="18" xfId="1" applyFont="1" applyFill="1" applyBorder="1" applyProtection="1">
      <alignment vertical="center"/>
    </xf>
    <xf numFmtId="38" fontId="0" fillId="0" borderId="34" xfId="1" applyFont="1" applyFill="1" applyBorder="1" applyProtection="1">
      <alignment vertical="center"/>
    </xf>
    <xf numFmtId="180" fontId="0" fillId="0" borderId="34" xfId="0" applyNumberFormat="1" applyBorder="1" applyProtection="1">
      <alignment vertical="center"/>
    </xf>
    <xf numFmtId="38" fontId="0" fillId="0" borderId="36" xfId="1" applyFont="1" applyBorder="1" applyProtection="1">
      <alignment vertical="center"/>
    </xf>
    <xf numFmtId="179" fontId="0" fillId="3" borderId="22" xfId="0" applyNumberFormat="1" applyFill="1" applyBorder="1" applyProtection="1">
      <alignment vertical="center"/>
    </xf>
    <xf numFmtId="38" fontId="0" fillId="3" borderId="22" xfId="1" applyFont="1" applyFill="1" applyBorder="1" applyProtection="1">
      <alignment vertical="center"/>
    </xf>
    <xf numFmtId="180" fontId="0" fillId="3" borderId="22" xfId="0" applyNumberFormat="1" applyFill="1" applyBorder="1" applyProtection="1">
      <alignment vertical="center"/>
    </xf>
    <xf numFmtId="38" fontId="0" fillId="3" borderId="40" xfId="1" applyFont="1" applyFill="1" applyBorder="1" applyProtection="1">
      <alignment vertical="center"/>
    </xf>
    <xf numFmtId="38" fontId="0" fillId="8" borderId="11" xfId="1" applyFont="1" applyFill="1" applyBorder="1" applyProtection="1">
      <alignment vertical="center"/>
    </xf>
    <xf numFmtId="38" fontId="0" fillId="0" borderId="11" xfId="1" applyFont="1" applyFill="1" applyBorder="1" applyProtection="1">
      <alignment vertical="center"/>
    </xf>
    <xf numFmtId="176" fontId="0" fillId="7" borderId="11" xfId="0" applyNumberFormat="1" applyFill="1" applyBorder="1" applyProtection="1">
      <alignment vertical="center"/>
    </xf>
    <xf numFmtId="38" fontId="0" fillId="7" borderId="46" xfId="1" applyFont="1" applyFill="1" applyBorder="1" applyProtection="1">
      <alignment vertical="center"/>
    </xf>
    <xf numFmtId="0" fontId="7" fillId="6" borderId="22" xfId="0" applyFont="1" applyFill="1" applyBorder="1" applyAlignment="1" applyProtection="1">
      <alignment vertical="center"/>
    </xf>
    <xf numFmtId="179" fontId="0" fillId="6" borderId="29" xfId="0" applyNumberFormat="1" applyFill="1" applyBorder="1" applyAlignment="1" applyProtection="1">
      <alignment horizontal="right" vertical="center"/>
    </xf>
    <xf numFmtId="0" fontId="7" fillId="6" borderId="4" xfId="0" applyFont="1" applyFill="1" applyBorder="1" applyAlignment="1" applyProtection="1">
      <alignment vertical="center"/>
    </xf>
    <xf numFmtId="179" fontId="0" fillId="6" borderId="4" xfId="0" applyNumberFormat="1" applyFill="1" applyBorder="1" applyAlignment="1" applyProtection="1">
      <alignment horizontal="right" vertical="center"/>
    </xf>
    <xf numFmtId="179" fontId="0" fillId="0" borderId="22" xfId="0" applyNumberFormat="1" applyFill="1" applyBorder="1" applyProtection="1">
      <alignment vertical="center"/>
    </xf>
    <xf numFmtId="180" fontId="0" fillId="0" borderId="22" xfId="0" applyNumberFormat="1" applyFill="1" applyBorder="1" applyProtection="1">
      <alignment vertical="center"/>
    </xf>
    <xf numFmtId="38" fontId="0" fillId="0" borderId="40" xfId="1" applyFont="1" applyFill="1" applyBorder="1" applyProtection="1">
      <alignment vertical="center"/>
    </xf>
    <xf numFmtId="0" fontId="0" fillId="6" borderId="1" xfId="0" applyFill="1" applyBorder="1" applyAlignment="1" applyProtection="1">
      <alignment vertical="center"/>
    </xf>
    <xf numFmtId="0" fontId="0" fillId="6" borderId="3" xfId="0" applyFill="1" applyBorder="1" applyAlignment="1" applyProtection="1">
      <alignment vertical="center"/>
    </xf>
    <xf numFmtId="179" fontId="0" fillId="6" borderId="22" xfId="0" applyNumberFormat="1" applyFill="1" applyBorder="1" applyProtection="1">
      <alignment vertical="center"/>
    </xf>
    <xf numFmtId="179" fontId="0" fillId="6" borderId="22" xfId="0" applyNumberFormat="1" applyFill="1" applyBorder="1" applyAlignment="1" applyProtection="1">
      <alignment horizontal="right" vertical="center"/>
    </xf>
    <xf numFmtId="179" fontId="0" fillId="0" borderId="18" xfId="0" applyNumberFormat="1" applyFill="1" applyBorder="1" applyProtection="1">
      <alignment vertical="center"/>
    </xf>
    <xf numFmtId="180" fontId="0" fillId="0" borderId="34" xfId="0" applyNumberFormat="1" applyFill="1" applyBorder="1" applyProtection="1">
      <alignment vertical="center"/>
    </xf>
    <xf numFmtId="38" fontId="0" fillId="0" borderId="36" xfId="1" applyFont="1" applyFill="1" applyBorder="1" applyProtection="1">
      <alignment vertical="center"/>
    </xf>
    <xf numFmtId="179" fontId="0" fillId="6" borderId="4" xfId="0" applyNumberFormat="1" applyFill="1" applyBorder="1" applyProtection="1">
      <alignment vertical="center"/>
    </xf>
    <xf numFmtId="38" fontId="2" fillId="8" borderId="22" xfId="1" applyFont="1" applyFill="1" applyBorder="1" applyProtection="1">
      <alignment vertical="center"/>
    </xf>
    <xf numFmtId="38" fontId="0" fillId="3" borderId="51" xfId="1" applyFont="1" applyFill="1" applyBorder="1" applyAlignment="1" applyProtection="1">
      <alignment vertical="center"/>
    </xf>
    <xf numFmtId="0" fontId="0" fillId="3" borderId="53" xfId="0" applyFill="1" applyBorder="1" applyAlignment="1" applyProtection="1">
      <alignment horizontal="center" vertical="center"/>
    </xf>
    <xf numFmtId="0" fontId="0" fillId="3" borderId="64" xfId="0" applyFill="1" applyBorder="1" applyAlignment="1" applyProtection="1">
      <alignment horizontal="center" vertical="center"/>
    </xf>
    <xf numFmtId="0" fontId="0" fillId="3" borderId="70" xfId="0" applyFill="1" applyBorder="1" applyAlignment="1" applyProtection="1">
      <alignment horizontal="center" vertical="center"/>
    </xf>
    <xf numFmtId="179" fontId="0" fillId="3" borderId="29" xfId="0" applyNumberFormat="1" applyFont="1" applyFill="1" applyBorder="1" applyProtection="1">
      <alignment vertical="center"/>
    </xf>
    <xf numFmtId="179" fontId="0" fillId="3" borderId="65" xfId="0" applyNumberFormat="1" applyFont="1" applyFill="1" applyBorder="1" applyAlignment="1" applyProtection="1">
      <alignment vertical="center"/>
    </xf>
    <xf numFmtId="179" fontId="0" fillId="3" borderId="52" xfId="0" applyNumberFormat="1" applyFill="1" applyBorder="1" applyAlignment="1" applyProtection="1">
      <alignment vertical="center"/>
    </xf>
    <xf numFmtId="0" fontId="0" fillId="6" borderId="10" xfId="0" applyFill="1" applyBorder="1" applyAlignment="1" applyProtection="1">
      <alignment horizontal="centerContinuous" vertical="center"/>
    </xf>
    <xf numFmtId="0" fontId="0" fillId="6" borderId="11" xfId="0" applyFill="1" applyBorder="1" applyAlignment="1" applyProtection="1">
      <alignment horizontal="centerContinuous" vertical="center"/>
    </xf>
    <xf numFmtId="0" fontId="12" fillId="0" borderId="47" xfId="0" applyFont="1" applyBorder="1" applyAlignment="1" applyProtection="1">
      <alignment horizontal="left"/>
    </xf>
    <xf numFmtId="0" fontId="0" fillId="5" borderId="53" xfId="0" applyFill="1" applyBorder="1" applyAlignment="1" applyProtection="1">
      <alignment horizontal="centerContinuous" wrapText="1"/>
    </xf>
    <xf numFmtId="0" fontId="0" fillId="5" borderId="64" xfId="0" applyFill="1" applyBorder="1" applyAlignment="1" applyProtection="1">
      <alignment horizontal="centerContinuous" vertical="center" wrapText="1"/>
    </xf>
    <xf numFmtId="0" fontId="0" fillId="5" borderId="70" xfId="0" applyFill="1" applyBorder="1" applyAlignment="1" applyProtection="1">
      <alignment horizontal="centerContinuous" vertical="center" wrapText="1"/>
    </xf>
    <xf numFmtId="38" fontId="9" fillId="8" borderId="18" xfId="1" applyFont="1" applyFill="1" applyBorder="1" applyProtection="1">
      <alignment vertical="center"/>
    </xf>
    <xf numFmtId="185" fontId="0" fillId="0" borderId="0" xfId="0" applyNumberFormat="1" applyProtection="1">
      <alignment vertical="center"/>
    </xf>
    <xf numFmtId="0" fontId="0" fillId="8" borderId="11" xfId="0" applyFont="1" applyFill="1" applyBorder="1" applyAlignment="1" applyProtection="1">
      <alignment horizontal="center" vertical="center" wrapText="1"/>
    </xf>
    <xf numFmtId="179" fontId="0" fillId="0" borderId="4" xfId="0" applyNumberFormat="1" applyFill="1" applyBorder="1" applyProtection="1">
      <alignment vertical="center"/>
    </xf>
    <xf numFmtId="180" fontId="0" fillId="0" borderId="4" xfId="0" applyNumberFormat="1" applyFill="1" applyBorder="1" applyProtection="1">
      <alignment vertical="center"/>
    </xf>
    <xf numFmtId="38" fontId="0" fillId="0" borderId="38" xfId="1" applyFont="1" applyFill="1" applyBorder="1" applyProtection="1">
      <alignment vertical="center"/>
    </xf>
    <xf numFmtId="179" fontId="0" fillId="0" borderId="66" xfId="0" applyNumberFormat="1" applyFill="1" applyBorder="1" applyProtection="1">
      <alignment vertical="center"/>
    </xf>
    <xf numFmtId="38" fontId="0" fillId="8" borderId="66" xfId="1" applyFont="1" applyFill="1" applyBorder="1" applyProtection="1">
      <alignment vertical="center"/>
    </xf>
    <xf numFmtId="38" fontId="0" fillId="0" borderId="68" xfId="1" applyFont="1" applyFill="1" applyBorder="1" applyProtection="1">
      <alignment vertical="center"/>
    </xf>
    <xf numFmtId="180" fontId="0" fillId="0" borderId="68" xfId="0" applyNumberFormat="1" applyFill="1" applyBorder="1" applyProtection="1">
      <alignment vertical="center"/>
    </xf>
    <xf numFmtId="38" fontId="0" fillId="0" borderId="69" xfId="1" applyFont="1" applyFill="1" applyBorder="1" applyProtection="1">
      <alignment vertical="center"/>
    </xf>
    <xf numFmtId="179" fontId="0" fillId="3" borderId="11" xfId="0" applyNumberFormat="1" applyFill="1" applyBorder="1" applyProtection="1">
      <alignment vertical="center"/>
    </xf>
    <xf numFmtId="38" fontId="0" fillId="3" borderId="11" xfId="1" applyFont="1" applyFill="1" applyBorder="1" applyProtection="1">
      <alignment vertical="center"/>
    </xf>
    <xf numFmtId="180" fontId="0" fillId="3" borderId="11" xfId="0" applyNumberFormat="1" applyFill="1" applyBorder="1" applyProtection="1">
      <alignment vertical="center"/>
    </xf>
    <xf numFmtId="38" fontId="0" fillId="3" borderId="12" xfId="1" applyFont="1" applyFill="1" applyBorder="1" applyProtection="1">
      <alignment vertical="center"/>
    </xf>
    <xf numFmtId="38" fontId="0" fillId="3" borderId="5" xfId="1" applyFont="1" applyFill="1" applyBorder="1" applyAlignment="1" applyProtection="1">
      <alignment vertical="center"/>
    </xf>
    <xf numFmtId="0" fontId="9" fillId="0" borderId="0" xfId="0" applyFont="1" applyProtection="1">
      <alignment vertical="center"/>
    </xf>
    <xf numFmtId="0" fontId="63" fillId="0" borderId="0" xfId="0" applyFont="1" applyAlignment="1" applyProtection="1">
      <alignment horizontal="right" vertical="center"/>
    </xf>
    <xf numFmtId="0" fontId="9" fillId="0" borderId="0" xfId="0" applyFont="1" applyBorder="1" applyProtection="1">
      <alignment vertical="center"/>
    </xf>
    <xf numFmtId="0" fontId="63" fillId="0" borderId="0" xfId="0" applyFont="1" applyBorder="1" applyAlignment="1" applyProtection="1">
      <alignment horizontal="right" vertical="center"/>
    </xf>
    <xf numFmtId="0" fontId="72" fillId="0" borderId="0" xfId="0" applyFont="1" applyProtection="1">
      <alignment vertical="center"/>
    </xf>
    <xf numFmtId="0" fontId="0" fillId="4" borderId="34" xfId="0" applyFill="1" applyBorder="1" applyAlignment="1" applyProtection="1">
      <alignment horizontal="center" vertical="center"/>
    </xf>
    <xf numFmtId="0" fontId="0" fillId="0" borderId="5" xfId="0" applyBorder="1" applyAlignment="1" applyProtection="1">
      <alignment vertical="center"/>
      <protection locked="0"/>
    </xf>
    <xf numFmtId="0" fontId="0" fillId="0" borderId="64" xfId="0" applyBorder="1" applyAlignment="1" applyProtection="1">
      <alignment vertical="center"/>
    </xf>
    <xf numFmtId="0" fontId="0" fillId="10" borderId="10" xfId="0" applyFill="1" applyBorder="1" applyAlignment="1" applyProtection="1">
      <alignment vertical="center" wrapText="1"/>
    </xf>
    <xf numFmtId="0" fontId="30" fillId="10" borderId="11" xfId="0" applyFont="1" applyFill="1" applyBorder="1" applyAlignment="1" applyProtection="1">
      <alignment vertical="center" wrapText="1"/>
    </xf>
    <xf numFmtId="0" fontId="0" fillId="10" borderId="11" xfId="0" applyFill="1" applyBorder="1" applyAlignment="1" applyProtection="1">
      <alignment vertical="center" wrapText="1"/>
    </xf>
    <xf numFmtId="0" fontId="0" fillId="10" borderId="12" xfId="0" applyFill="1" applyBorder="1" applyAlignment="1" applyProtection="1">
      <alignment vertical="center" wrapText="1"/>
    </xf>
    <xf numFmtId="0" fontId="7" fillId="10" borderId="1" xfId="0" applyFont="1" applyFill="1" applyBorder="1" applyAlignment="1" applyProtection="1">
      <alignment horizontal="center" vertical="center"/>
    </xf>
    <xf numFmtId="0" fontId="7" fillId="10" borderId="15" xfId="0" applyFont="1" applyFill="1" applyBorder="1" applyProtection="1">
      <alignment vertical="center"/>
    </xf>
    <xf numFmtId="0" fontId="7" fillId="10" borderId="15" xfId="0" applyFont="1" applyFill="1" applyBorder="1" applyAlignment="1" applyProtection="1">
      <alignment horizontal="center" vertical="center"/>
    </xf>
    <xf numFmtId="0" fontId="0" fillId="2" borderId="11" xfId="0" applyFill="1" applyBorder="1" applyAlignment="1" applyProtection="1">
      <alignment horizontal="center" vertical="center" wrapText="1"/>
    </xf>
    <xf numFmtId="0" fontId="0" fillId="2" borderId="12" xfId="0" applyFill="1" applyBorder="1" applyAlignment="1" applyProtection="1">
      <alignment horizontal="center" vertical="center" wrapText="1"/>
    </xf>
    <xf numFmtId="179" fontId="9" fillId="7" borderId="11" xfId="0" applyNumberFormat="1" applyFont="1" applyFill="1" applyBorder="1" applyAlignment="1" applyProtection="1">
      <alignment horizontal="right" vertical="center"/>
    </xf>
    <xf numFmtId="0" fontId="0" fillId="0" borderId="0" xfId="0" applyAlignment="1" applyProtection="1">
      <alignment vertical="center" wrapText="1"/>
    </xf>
    <xf numFmtId="0" fontId="27" fillId="0" borderId="3" xfId="0" applyFont="1" applyFill="1" applyBorder="1" applyProtection="1">
      <alignment vertical="center"/>
    </xf>
    <xf numFmtId="0" fontId="27" fillId="0" borderId="63" xfId="0" applyFont="1" applyFill="1" applyBorder="1" applyProtection="1">
      <alignment vertical="center"/>
    </xf>
    <xf numFmtId="0" fontId="38" fillId="0" borderId="0" xfId="0" applyFont="1" applyFill="1" applyAlignment="1" applyProtection="1">
      <alignment vertical="center"/>
    </xf>
    <xf numFmtId="0" fontId="39" fillId="0" borderId="0" xfId="0" applyFont="1" applyFill="1" applyAlignment="1" applyProtection="1">
      <alignment vertical="center"/>
    </xf>
    <xf numFmtId="0" fontId="41" fillId="0" borderId="0" xfId="0" applyFont="1" applyFill="1" applyAlignment="1" applyProtection="1">
      <alignment vertical="center"/>
    </xf>
    <xf numFmtId="0" fontId="63" fillId="0" borderId="0" xfId="0" applyFont="1" applyFill="1" applyAlignment="1" applyProtection="1">
      <alignment horizontal="right" vertical="center"/>
    </xf>
    <xf numFmtId="0" fontId="41" fillId="0" borderId="74" xfId="0" applyFont="1" applyFill="1" applyBorder="1" applyAlignment="1" applyProtection="1">
      <alignment vertical="center"/>
    </xf>
    <xf numFmtId="0" fontId="41" fillId="0" borderId="64" xfId="0" applyFont="1" applyFill="1" applyBorder="1" applyAlignment="1" applyProtection="1">
      <alignment vertical="center"/>
    </xf>
    <xf numFmtId="0" fontId="41" fillId="0" borderId="77" xfId="0" applyFont="1" applyFill="1" applyBorder="1" applyAlignment="1" applyProtection="1">
      <alignment vertical="center"/>
    </xf>
    <xf numFmtId="0" fontId="41" fillId="0" borderId="23" xfId="0" applyFont="1" applyFill="1" applyBorder="1" applyAlignment="1" applyProtection="1">
      <alignment vertical="center"/>
    </xf>
    <xf numFmtId="0" fontId="41" fillId="0" borderId="13" xfId="0" applyFont="1" applyFill="1" applyBorder="1" applyAlignment="1" applyProtection="1">
      <alignment vertical="center"/>
    </xf>
    <xf numFmtId="0" fontId="41" fillId="0" borderId="55" xfId="0" applyFont="1" applyFill="1" applyBorder="1" applyAlignment="1" applyProtection="1">
      <alignment vertical="center"/>
    </xf>
    <xf numFmtId="0" fontId="41" fillId="0" borderId="20" xfId="0" applyFont="1" applyFill="1" applyBorder="1" applyAlignment="1" applyProtection="1">
      <alignment vertical="center"/>
    </xf>
    <xf numFmtId="0" fontId="41" fillId="0" borderId="0" xfId="0" applyFont="1" applyFill="1" applyBorder="1" applyAlignment="1" applyProtection="1">
      <alignment vertical="center"/>
    </xf>
    <xf numFmtId="0" fontId="41" fillId="0" borderId="59" xfId="0" applyFont="1" applyFill="1" applyBorder="1" applyAlignment="1" applyProtection="1">
      <alignment vertical="center"/>
    </xf>
    <xf numFmtId="0" fontId="4" fillId="0" borderId="0" xfId="0" applyFont="1" applyFill="1" applyProtection="1">
      <alignment vertical="center"/>
    </xf>
    <xf numFmtId="0" fontId="55" fillId="0" borderId="0" xfId="0" applyFont="1" applyFill="1" applyProtection="1">
      <alignment vertical="center"/>
    </xf>
    <xf numFmtId="0" fontId="41" fillId="0" borderId="146" xfId="0" applyFont="1" applyFill="1" applyBorder="1" applyAlignment="1" applyProtection="1">
      <alignment vertical="center"/>
    </xf>
    <xf numFmtId="0" fontId="41" fillId="0" borderId="141" xfId="0" applyFont="1" applyFill="1" applyBorder="1" applyAlignment="1" applyProtection="1">
      <alignment vertical="center"/>
    </xf>
    <xf numFmtId="0" fontId="41" fillId="0" borderId="147" xfId="0" applyFont="1" applyFill="1" applyBorder="1" applyAlignment="1" applyProtection="1">
      <alignment vertical="center"/>
    </xf>
    <xf numFmtId="38" fontId="0" fillId="0" borderId="0" xfId="0" applyNumberFormat="1" applyFill="1" applyProtection="1">
      <alignment vertical="center"/>
    </xf>
    <xf numFmtId="38" fontId="43" fillId="0" borderId="0" xfId="1" applyFont="1" applyFill="1" applyBorder="1" applyProtection="1">
      <alignment vertical="center"/>
    </xf>
    <xf numFmtId="0" fontId="58" fillId="0" borderId="0" xfId="0" applyFont="1" applyFill="1" applyProtection="1">
      <alignment vertical="center"/>
    </xf>
    <xf numFmtId="0" fontId="45" fillId="0" borderId="0" xfId="0" applyFont="1" applyFill="1" applyProtection="1">
      <alignment vertical="center"/>
    </xf>
    <xf numFmtId="0" fontId="0" fillId="0" borderId="0" xfId="0" applyFill="1" applyAlignment="1" applyProtection="1">
      <alignment horizontal="right" vertical="center"/>
    </xf>
    <xf numFmtId="38" fontId="0" fillId="0" borderId="0" xfId="1" applyFont="1" applyFill="1" applyProtection="1">
      <alignment vertical="center"/>
    </xf>
    <xf numFmtId="0" fontId="0" fillId="0" borderId="0" xfId="0" applyFill="1" applyAlignment="1" applyProtection="1">
      <alignment vertical="center" wrapText="1"/>
    </xf>
    <xf numFmtId="0" fontId="1" fillId="0" borderId="0" xfId="0" applyFont="1" applyFill="1" applyBorder="1" applyProtection="1">
      <alignment vertical="center"/>
    </xf>
    <xf numFmtId="0" fontId="47" fillId="0" borderId="0" xfId="0" applyFont="1" applyFill="1" applyProtection="1">
      <alignment vertical="center"/>
    </xf>
    <xf numFmtId="0" fontId="38" fillId="0" borderId="0" xfId="0" applyFont="1" applyFill="1" applyBorder="1" applyAlignment="1" applyProtection="1">
      <alignment vertical="center"/>
    </xf>
    <xf numFmtId="0" fontId="39" fillId="0" borderId="0" xfId="0" applyFont="1" applyFill="1" applyBorder="1" applyAlignment="1" applyProtection="1">
      <alignment vertical="center"/>
    </xf>
    <xf numFmtId="0" fontId="63" fillId="0" borderId="0" xfId="0" applyFont="1" applyFill="1" applyBorder="1" applyAlignment="1" applyProtection="1">
      <alignment horizontal="right" vertical="center"/>
    </xf>
    <xf numFmtId="0" fontId="47" fillId="0" borderId="0" xfId="0" applyFont="1" applyFill="1" applyBorder="1" applyProtection="1">
      <alignment vertical="center"/>
    </xf>
    <xf numFmtId="0" fontId="31" fillId="0" borderId="87" xfId="0" applyFont="1" applyFill="1" applyBorder="1" applyAlignment="1" applyProtection="1">
      <alignment vertical="center"/>
    </xf>
    <xf numFmtId="0" fontId="31" fillId="0" borderId="138" xfId="0" applyFont="1" applyFill="1" applyBorder="1" applyAlignment="1" applyProtection="1">
      <alignment vertical="center"/>
    </xf>
    <xf numFmtId="0" fontId="42" fillId="0" borderId="93" xfId="0" applyFont="1" applyFill="1" applyBorder="1" applyAlignment="1" applyProtection="1">
      <alignment vertical="center"/>
    </xf>
    <xf numFmtId="0" fontId="42" fillId="0" borderId="94" xfId="0" applyFont="1" applyFill="1" applyBorder="1" applyAlignment="1" applyProtection="1">
      <alignment vertical="center"/>
    </xf>
    <xf numFmtId="0" fontId="47" fillId="0" borderId="0" xfId="0" applyFont="1" applyFill="1" applyAlignment="1" applyProtection="1">
      <alignment vertical="center" textRotation="255"/>
    </xf>
    <xf numFmtId="0" fontId="0" fillId="0" borderId="0" xfId="0" applyFill="1" applyBorder="1" applyAlignment="1" applyProtection="1">
      <alignment horizontal="right" vertical="center"/>
    </xf>
    <xf numFmtId="0" fontId="24" fillId="0" borderId="0" xfId="0" applyFont="1" applyFill="1" applyProtection="1">
      <alignment vertical="center"/>
    </xf>
    <xf numFmtId="0" fontId="50" fillId="0" borderId="0" xfId="0" applyFont="1" applyFill="1" applyBorder="1" applyProtection="1">
      <alignment vertical="center"/>
    </xf>
    <xf numFmtId="0" fontId="51" fillId="0" borderId="0" xfId="0" applyFont="1" applyFill="1" applyBorder="1" applyProtection="1">
      <alignment vertical="center"/>
    </xf>
    <xf numFmtId="0" fontId="52" fillId="0" borderId="0" xfId="0" applyFont="1" applyFill="1" applyBorder="1" applyProtection="1">
      <alignment vertical="center"/>
    </xf>
    <xf numFmtId="0" fontId="43" fillId="0" borderId="0" xfId="0" applyFont="1" applyFill="1" applyBorder="1" applyProtection="1">
      <alignment vertical="center"/>
    </xf>
    <xf numFmtId="0" fontId="53" fillId="0" borderId="0" xfId="0" applyFont="1" applyFill="1" applyBorder="1" applyProtection="1">
      <alignment vertical="center"/>
    </xf>
    <xf numFmtId="38" fontId="52" fillId="0" borderId="0" xfId="1" applyFont="1" applyFill="1" applyBorder="1" applyAlignment="1" applyProtection="1">
      <alignment vertical="center"/>
    </xf>
    <xf numFmtId="38" fontId="45" fillId="0" borderId="0" xfId="1" applyFont="1" applyFill="1" applyBorder="1" applyProtection="1">
      <alignment vertical="center"/>
    </xf>
    <xf numFmtId="0" fontId="50" fillId="0" borderId="0" xfId="0" applyFont="1" applyFill="1" applyProtection="1">
      <alignment vertical="center"/>
    </xf>
    <xf numFmtId="0" fontId="41" fillId="0" borderId="0" xfId="0" applyFont="1" applyFill="1" applyBorder="1" applyProtection="1">
      <alignment vertical="center"/>
    </xf>
    <xf numFmtId="0" fontId="41" fillId="0" borderId="0" xfId="0" applyFont="1" applyFill="1" applyProtection="1">
      <alignment vertical="center"/>
    </xf>
    <xf numFmtId="0" fontId="70" fillId="0" borderId="0" xfId="0" applyFont="1" applyFill="1" applyProtection="1">
      <alignment vertical="center"/>
    </xf>
    <xf numFmtId="0" fontId="0" fillId="4" borderId="22" xfId="0" applyFill="1" applyBorder="1" applyProtection="1">
      <alignment vertical="center"/>
    </xf>
    <xf numFmtId="0" fontId="0" fillId="4" borderId="4" xfId="0" applyFill="1" applyBorder="1" applyProtection="1">
      <alignment vertical="center"/>
    </xf>
    <xf numFmtId="0" fontId="73" fillId="11" borderId="0" xfId="0" applyFont="1" applyFill="1" applyAlignment="1" applyProtection="1">
      <alignment horizontal="left" vertical="center"/>
    </xf>
    <xf numFmtId="0" fontId="5" fillId="11" borderId="0" xfId="0" applyFont="1" applyFill="1" applyProtection="1">
      <alignment vertical="center"/>
    </xf>
    <xf numFmtId="189" fontId="76" fillId="11" borderId="0" xfId="0" applyNumberFormat="1" applyFont="1" applyFill="1" applyProtection="1">
      <alignment vertical="center"/>
    </xf>
    <xf numFmtId="178" fontId="5" fillId="11" borderId="0" xfId="0" applyNumberFormat="1" applyFont="1" applyFill="1" applyProtection="1">
      <alignment vertical="center"/>
    </xf>
    <xf numFmtId="177" fontId="5" fillId="11" borderId="0" xfId="0" applyNumberFormat="1" applyFont="1" applyFill="1" applyProtection="1">
      <alignment vertical="center"/>
    </xf>
    <xf numFmtId="0" fontId="74" fillId="11" borderId="0" xfId="0" applyFont="1" applyFill="1" applyProtection="1">
      <alignment vertical="center"/>
    </xf>
    <xf numFmtId="0" fontId="5" fillId="0" borderId="0" xfId="0" applyFont="1" applyFill="1" applyAlignment="1" applyProtection="1">
      <alignment vertical="center" shrinkToFit="1"/>
    </xf>
    <xf numFmtId="0" fontId="80" fillId="0" borderId="0" xfId="0" applyFont="1" applyAlignment="1">
      <alignment horizontal="left" vertical="center"/>
    </xf>
    <xf numFmtId="0" fontId="73" fillId="0" borderId="0" xfId="0" applyFont="1" applyAlignment="1">
      <alignment horizontal="left" vertical="center"/>
    </xf>
    <xf numFmtId="0" fontId="81" fillId="0" borderId="0" xfId="0" applyFont="1" applyAlignment="1">
      <alignment horizontal="left" vertical="center"/>
    </xf>
    <xf numFmtId="0" fontId="0" fillId="10" borderId="8" xfId="0" applyFill="1" applyBorder="1" applyAlignment="1" applyProtection="1">
      <alignment horizontal="left" vertical="center"/>
    </xf>
    <xf numFmtId="0" fontId="0" fillId="10" borderId="61" xfId="0" applyFill="1" applyBorder="1" applyAlignment="1" applyProtection="1">
      <alignment horizontal="left" vertical="center"/>
    </xf>
    <xf numFmtId="0" fontId="0" fillId="10" borderId="43" xfId="0" applyFill="1" applyBorder="1" applyAlignment="1" applyProtection="1">
      <alignment horizontal="left" vertical="center"/>
    </xf>
    <xf numFmtId="0" fontId="0" fillId="10" borderId="5" xfId="0" applyFont="1" applyFill="1" applyBorder="1" applyAlignment="1" applyProtection="1">
      <alignment horizontal="center" vertical="center"/>
    </xf>
    <xf numFmtId="0" fontId="0" fillId="10" borderId="8" xfId="0" applyFill="1" applyBorder="1" applyProtection="1">
      <alignment vertical="center"/>
    </xf>
    <xf numFmtId="179" fontId="0" fillId="7" borderId="11" xfId="0" applyNumberFormat="1" applyFill="1" applyBorder="1" applyAlignment="1" applyProtection="1">
      <alignment horizontal="right" vertical="center"/>
    </xf>
    <xf numFmtId="0" fontId="84" fillId="0" borderId="0" xfId="0" applyFont="1" applyAlignment="1" applyProtection="1">
      <alignment horizontal="left"/>
    </xf>
    <xf numFmtId="0" fontId="0" fillId="0" borderId="0" xfId="0" applyProtection="1">
      <alignment vertical="center"/>
      <protection locked="0"/>
    </xf>
    <xf numFmtId="0" fontId="74" fillId="0" borderId="0" xfId="0" applyFont="1" applyFill="1" applyProtection="1">
      <alignment vertical="center"/>
    </xf>
    <xf numFmtId="0" fontId="75" fillId="0" borderId="0" xfId="0" applyFont="1" applyFill="1" applyProtection="1">
      <alignment vertical="center"/>
    </xf>
    <xf numFmtId="0" fontId="86" fillId="0" borderId="0" xfId="0" applyFont="1" applyFill="1">
      <alignment vertical="center"/>
    </xf>
    <xf numFmtId="0" fontId="85" fillId="0" borderId="0" xfId="0" applyFont="1">
      <alignment vertical="center"/>
    </xf>
    <xf numFmtId="0" fontId="0" fillId="0" borderId="1" xfId="0" applyBorder="1" applyAlignment="1">
      <alignment horizontal="left" vertical="center"/>
    </xf>
    <xf numFmtId="0" fontId="0" fillId="0" borderId="2" xfId="0"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8" xfId="0" applyBorder="1" applyAlignment="1" applyProtection="1">
      <alignment horizontal="left" vertical="center"/>
      <protection locked="0"/>
    </xf>
    <xf numFmtId="0" fontId="0" fillId="0" borderId="9" xfId="0" applyBorder="1" applyAlignment="1" applyProtection="1">
      <alignment horizontal="left" vertical="center"/>
      <protection locked="0"/>
    </xf>
    <xf numFmtId="179" fontId="0" fillId="0" borderId="10" xfId="0" applyNumberFormat="1" applyBorder="1" applyAlignment="1" applyProtection="1">
      <alignment horizontal="left" vertical="center"/>
      <protection locked="0"/>
    </xf>
    <xf numFmtId="179" fontId="0" fillId="0" borderId="11" xfId="0" applyNumberFormat="1" applyBorder="1" applyAlignment="1" applyProtection="1">
      <alignment horizontal="left" vertical="center"/>
      <protection locked="0"/>
    </xf>
    <xf numFmtId="179" fontId="0" fillId="0" borderId="12" xfId="0" applyNumberFormat="1" applyBorder="1" applyAlignment="1" applyProtection="1">
      <alignment horizontal="left" vertical="center"/>
      <protection locked="0"/>
    </xf>
    <xf numFmtId="0" fontId="0" fillId="0" borderId="1" xfId="0" applyBorder="1" applyAlignment="1" applyProtection="1">
      <alignment horizontal="center" vertical="center"/>
      <protection locked="0"/>
    </xf>
    <xf numFmtId="0" fontId="0" fillId="0" borderId="13" xfId="0" applyBorder="1" applyAlignment="1" applyProtection="1">
      <alignment horizontal="center" vertical="center"/>
      <protection locked="0"/>
    </xf>
    <xf numFmtId="0" fontId="0" fillId="0" borderId="2" xfId="0" applyBorder="1" applyAlignment="1" applyProtection="1">
      <alignment horizontal="center" vertical="center"/>
      <protection locked="0"/>
    </xf>
    <xf numFmtId="178" fontId="0" fillId="0" borderId="14" xfId="0" applyNumberFormat="1" applyBorder="1" applyAlignment="1" applyProtection="1">
      <alignment horizontal="left" vertical="top" wrapText="1"/>
      <protection locked="0"/>
    </xf>
    <xf numFmtId="178" fontId="0" fillId="0" borderId="15" xfId="0" applyNumberFormat="1" applyBorder="1" applyAlignment="1" applyProtection="1">
      <alignment horizontal="left" vertical="top" wrapText="1"/>
      <protection locked="0"/>
    </xf>
    <xf numFmtId="178" fontId="0" fillId="0" borderId="16" xfId="0" applyNumberFormat="1" applyBorder="1" applyAlignment="1" applyProtection="1">
      <alignment horizontal="left" vertical="top" wrapText="1"/>
      <protection locked="0"/>
    </xf>
    <xf numFmtId="178" fontId="0" fillId="0" borderId="20" xfId="0" applyNumberFormat="1" applyBorder="1" applyAlignment="1" applyProtection="1">
      <alignment horizontal="left" vertical="top" wrapText="1"/>
      <protection locked="0"/>
    </xf>
    <xf numFmtId="178" fontId="0" fillId="0" borderId="0" xfId="0" applyNumberFormat="1" applyAlignment="1" applyProtection="1">
      <alignment horizontal="left" vertical="top" wrapText="1"/>
      <protection locked="0"/>
    </xf>
    <xf numFmtId="178" fontId="0" fillId="0" borderId="21" xfId="0" applyNumberFormat="1" applyBorder="1" applyAlignment="1" applyProtection="1">
      <alignment horizontal="left" vertical="top" wrapText="1"/>
      <protection locked="0"/>
    </xf>
    <xf numFmtId="178" fontId="0" fillId="0" borderId="23" xfId="0" applyNumberFormat="1" applyBorder="1" applyAlignment="1" applyProtection="1">
      <alignment horizontal="left" vertical="top" wrapText="1"/>
      <protection locked="0"/>
    </xf>
    <xf numFmtId="178" fontId="0" fillId="0" borderId="13" xfId="0" applyNumberFormat="1" applyBorder="1" applyAlignment="1" applyProtection="1">
      <alignment horizontal="left" vertical="top" wrapText="1"/>
      <protection locked="0"/>
    </xf>
    <xf numFmtId="178" fontId="0" fillId="0" borderId="24" xfId="0" applyNumberFormat="1" applyBorder="1" applyAlignment="1" applyProtection="1">
      <alignment horizontal="left" vertical="top" wrapText="1"/>
      <protection locked="0"/>
    </xf>
    <xf numFmtId="0" fontId="0" fillId="4" borderId="25" xfId="0" applyFill="1" applyBorder="1" applyAlignment="1" applyProtection="1">
      <alignment horizontal="center" vertical="center"/>
      <protection locked="0"/>
    </xf>
    <xf numFmtId="0" fontId="0" fillId="4" borderId="26" xfId="0" applyFill="1" applyBorder="1" applyAlignment="1" applyProtection="1">
      <alignment horizontal="center" vertical="center"/>
      <protection locked="0"/>
    </xf>
    <xf numFmtId="0" fontId="0" fillId="4" borderId="27" xfId="0" applyFill="1" applyBorder="1" applyAlignment="1" applyProtection="1">
      <alignment horizontal="center" vertical="center"/>
      <protection locked="0"/>
    </xf>
    <xf numFmtId="0" fontId="0" fillId="10" borderId="1" xfId="0" applyFill="1" applyBorder="1" applyAlignment="1" applyProtection="1">
      <alignment horizontal="center" vertical="center"/>
    </xf>
    <xf numFmtId="0" fontId="0" fillId="10" borderId="13" xfId="0" applyFill="1" applyBorder="1" applyAlignment="1" applyProtection="1">
      <alignment horizontal="center" vertical="center"/>
    </xf>
    <xf numFmtId="178" fontId="20" fillId="0" borderId="14" xfId="0" applyNumberFormat="1" applyFont="1" applyBorder="1" applyAlignment="1" applyProtection="1">
      <alignment horizontal="left" vertical="top" wrapText="1"/>
    </xf>
    <xf numFmtId="178" fontId="21" fillId="0" borderId="15" xfId="0" applyNumberFormat="1" applyFont="1" applyBorder="1" applyAlignment="1" applyProtection="1">
      <alignment horizontal="left" vertical="top" wrapText="1"/>
    </xf>
    <xf numFmtId="178" fontId="21" fillId="0" borderId="16" xfId="0" applyNumberFormat="1" applyFont="1" applyBorder="1" applyAlignment="1" applyProtection="1">
      <alignment horizontal="left" vertical="top" wrapText="1"/>
    </xf>
    <xf numFmtId="178" fontId="21" fillId="0" borderId="20" xfId="0" applyNumberFormat="1" applyFont="1" applyBorder="1" applyAlignment="1" applyProtection="1">
      <alignment horizontal="left" vertical="top" wrapText="1"/>
    </xf>
    <xf numFmtId="178" fontId="21" fillId="0" borderId="0" xfId="0" applyNumberFormat="1" applyFont="1" applyAlignment="1" applyProtection="1">
      <alignment horizontal="left" vertical="top" wrapText="1"/>
    </xf>
    <xf numFmtId="178" fontId="21" fillId="0" borderId="21" xfId="0" applyNumberFormat="1" applyFont="1" applyBorder="1" applyAlignment="1" applyProtection="1">
      <alignment horizontal="left" vertical="top" wrapText="1"/>
    </xf>
    <xf numFmtId="178" fontId="21" fillId="0" borderId="23" xfId="0" applyNumberFormat="1" applyFont="1" applyBorder="1" applyAlignment="1" applyProtection="1">
      <alignment horizontal="left" vertical="top" wrapText="1"/>
    </xf>
    <xf numFmtId="178" fontId="21" fillId="0" borderId="13" xfId="0" applyNumberFormat="1" applyFont="1" applyBorder="1" applyAlignment="1" applyProtection="1">
      <alignment horizontal="left" vertical="top" wrapText="1"/>
    </xf>
    <xf numFmtId="178" fontId="21" fillId="0" borderId="24" xfId="0" applyNumberFormat="1" applyFont="1" applyBorder="1" applyAlignment="1" applyProtection="1">
      <alignment horizontal="left" vertical="top" wrapText="1"/>
    </xf>
    <xf numFmtId="0" fontId="0" fillId="4" borderId="25" xfId="0" applyFill="1" applyBorder="1" applyAlignment="1" applyProtection="1">
      <alignment horizontal="center" vertical="center"/>
    </xf>
    <xf numFmtId="0" fontId="0" fillId="4" borderId="26" xfId="0" applyFill="1" applyBorder="1" applyAlignment="1" applyProtection="1">
      <alignment horizontal="center" vertical="center"/>
    </xf>
    <xf numFmtId="0" fontId="0" fillId="4" borderId="27" xfId="0" applyFill="1" applyBorder="1" applyAlignment="1" applyProtection="1">
      <alignment horizontal="center" vertical="center"/>
    </xf>
    <xf numFmtId="0" fontId="0" fillId="0" borderId="8" xfId="0" applyFill="1" applyBorder="1" applyAlignment="1" applyProtection="1">
      <alignment horizontal="left" vertical="center"/>
      <protection locked="0"/>
    </xf>
    <xf numFmtId="0" fontId="0" fillId="0" borderId="43" xfId="0" applyFill="1" applyBorder="1" applyAlignment="1" applyProtection="1">
      <alignment horizontal="left" vertical="center"/>
      <protection locked="0"/>
    </xf>
    <xf numFmtId="0" fontId="0" fillId="0" borderId="9" xfId="0" applyFill="1" applyBorder="1" applyAlignment="1" applyProtection="1">
      <alignment horizontal="left" vertical="center"/>
      <protection locked="0"/>
    </xf>
    <xf numFmtId="179" fontId="0" fillId="0" borderId="8" xfId="0" applyNumberFormat="1" applyFill="1" applyBorder="1" applyAlignment="1" applyProtection="1">
      <alignment horizontal="left" vertical="center"/>
      <protection locked="0"/>
    </xf>
    <xf numFmtId="179" fontId="0" fillId="0" borderId="43" xfId="0" applyNumberFormat="1" applyFill="1" applyBorder="1" applyAlignment="1" applyProtection="1">
      <alignment horizontal="left" vertical="center"/>
      <protection locked="0"/>
    </xf>
    <xf numFmtId="179" fontId="0" fillId="0" borderId="9" xfId="0" applyNumberFormat="1" applyFill="1" applyBorder="1" applyAlignment="1" applyProtection="1">
      <alignment horizontal="left" vertical="center"/>
      <protection locked="0"/>
    </xf>
    <xf numFmtId="0" fontId="0" fillId="6" borderId="48" xfId="0" applyFont="1" applyFill="1" applyBorder="1" applyAlignment="1" applyProtection="1">
      <alignment horizontal="center" vertical="center" wrapText="1"/>
    </xf>
    <xf numFmtId="0" fontId="0" fillId="6" borderId="50" xfId="0" applyFont="1" applyFill="1" applyBorder="1" applyAlignment="1" applyProtection="1">
      <alignment horizontal="center" vertical="center" wrapText="1"/>
    </xf>
    <xf numFmtId="0" fontId="0" fillId="6" borderId="17" xfId="0" applyFont="1" applyFill="1" applyBorder="1" applyAlignment="1" applyProtection="1">
      <alignment horizontal="center" vertical="center" wrapText="1"/>
    </xf>
    <xf numFmtId="178" fontId="7" fillId="6" borderId="46" xfId="0" applyNumberFormat="1" applyFont="1" applyFill="1" applyBorder="1" applyAlignment="1" applyProtection="1">
      <alignment horizontal="center" vertical="center"/>
    </xf>
    <xf numFmtId="178" fontId="7" fillId="6" borderId="9" xfId="0" applyNumberFormat="1" applyFont="1" applyFill="1" applyBorder="1" applyAlignment="1" applyProtection="1">
      <alignment horizontal="center" vertical="center"/>
    </xf>
    <xf numFmtId="178" fontId="7" fillId="6" borderId="44" xfId="0" applyNumberFormat="1" applyFont="1" applyFill="1" applyBorder="1" applyAlignment="1" applyProtection="1">
      <alignment horizontal="center" vertical="center"/>
    </xf>
    <xf numFmtId="0" fontId="0" fillId="0" borderId="8" xfId="1" applyNumberFormat="1" applyFont="1" applyBorder="1" applyAlignment="1" applyProtection="1">
      <alignment horizontal="left" vertical="center"/>
    </xf>
    <xf numFmtId="0" fontId="0" fillId="0" borderId="43" xfId="1" applyNumberFormat="1" applyFont="1" applyBorder="1" applyAlignment="1" applyProtection="1">
      <alignment horizontal="left" vertical="center"/>
    </xf>
    <xf numFmtId="0" fontId="0" fillId="0" borderId="9" xfId="1" applyNumberFormat="1" applyFont="1" applyBorder="1" applyAlignment="1" applyProtection="1">
      <alignment horizontal="left" vertical="center"/>
    </xf>
    <xf numFmtId="177" fontId="0" fillId="4" borderId="71" xfId="0" applyNumberFormat="1" applyFill="1" applyBorder="1" applyAlignment="1" applyProtection="1">
      <alignment horizontal="center" vertical="center"/>
    </xf>
    <xf numFmtId="177" fontId="0" fillId="4" borderId="2" xfId="0" applyNumberFormat="1" applyFill="1" applyBorder="1" applyAlignment="1" applyProtection="1">
      <alignment horizontal="center" vertical="center"/>
    </xf>
    <xf numFmtId="177" fontId="0" fillId="4" borderId="3" xfId="0" applyNumberFormat="1" applyFill="1" applyBorder="1" applyAlignment="1" applyProtection="1">
      <alignment horizontal="center" vertical="center"/>
    </xf>
    <xf numFmtId="0" fontId="0" fillId="0" borderId="8" xfId="0" applyFill="1" applyBorder="1" applyAlignment="1" applyProtection="1">
      <alignment horizontal="center" vertical="center" wrapText="1"/>
    </xf>
    <xf numFmtId="0" fontId="0" fillId="0" borderId="44" xfId="0" applyFill="1" applyBorder="1" applyAlignment="1" applyProtection="1">
      <alignment horizontal="center" vertical="center" wrapText="1"/>
    </xf>
    <xf numFmtId="176" fontId="0" fillId="0" borderId="46" xfId="0" applyNumberFormat="1" applyFill="1" applyBorder="1" applyAlignment="1" applyProtection="1">
      <alignment horizontal="center" vertical="center" wrapText="1"/>
    </xf>
    <xf numFmtId="176" fontId="0" fillId="0" borderId="9" xfId="0" applyNumberFormat="1" applyFill="1" applyBorder="1" applyAlignment="1" applyProtection="1">
      <alignment horizontal="center" vertical="center" wrapText="1"/>
    </xf>
    <xf numFmtId="0" fontId="0" fillId="0" borderId="43" xfId="0" applyNumberFormat="1" applyBorder="1" applyAlignment="1" applyProtection="1">
      <alignment horizontal="left" vertical="center"/>
    </xf>
    <xf numFmtId="179" fontId="9" fillId="6" borderId="52" xfId="0" applyNumberFormat="1" applyFont="1" applyFill="1" applyBorder="1" applyAlignment="1" applyProtection="1">
      <alignment horizontal="right" vertical="center"/>
    </xf>
    <xf numFmtId="179" fontId="9" fillId="6" borderId="59" xfId="0" applyNumberFormat="1" applyFont="1" applyFill="1" applyBorder="1" applyAlignment="1" applyProtection="1">
      <alignment horizontal="right" vertical="center"/>
    </xf>
    <xf numFmtId="179" fontId="9" fillId="6" borderId="19" xfId="0" applyNumberFormat="1" applyFont="1" applyFill="1" applyBorder="1" applyAlignment="1" applyProtection="1">
      <alignment horizontal="right" vertical="center"/>
    </xf>
    <xf numFmtId="179" fontId="9" fillId="6" borderId="65" xfId="0" applyNumberFormat="1" applyFont="1" applyFill="1" applyBorder="1" applyAlignment="1" applyProtection="1">
      <alignment horizontal="right" vertical="center"/>
    </xf>
    <xf numFmtId="179" fontId="9" fillId="6" borderId="20" xfId="0" applyNumberFormat="1" applyFont="1" applyFill="1" applyBorder="1" applyAlignment="1" applyProtection="1">
      <alignment horizontal="right" vertical="center"/>
    </xf>
    <xf numFmtId="179" fontId="9" fillId="6" borderId="18" xfId="0" applyNumberFormat="1" applyFont="1" applyFill="1" applyBorder="1" applyAlignment="1" applyProtection="1">
      <alignment horizontal="right" vertical="center"/>
    </xf>
    <xf numFmtId="0" fontId="0" fillId="0" borderId="50" xfId="0" applyBorder="1" applyAlignment="1" applyProtection="1">
      <alignment horizontal="center" vertical="center" wrapText="1"/>
    </xf>
    <xf numFmtId="38" fontId="0" fillId="0" borderId="51" xfId="1" applyFont="1" applyBorder="1" applyAlignment="1" applyProtection="1">
      <alignment horizontal="right" vertical="center"/>
    </xf>
    <xf numFmtId="38" fontId="0" fillId="4" borderId="41" xfId="1" applyFont="1" applyFill="1" applyBorder="1" applyAlignment="1" applyProtection="1">
      <alignment horizontal="right" vertical="center"/>
    </xf>
    <xf numFmtId="38" fontId="0" fillId="4" borderId="57" xfId="1" applyFont="1" applyFill="1" applyBorder="1" applyAlignment="1" applyProtection="1">
      <alignment horizontal="right" vertical="center"/>
    </xf>
    <xf numFmtId="0" fontId="0" fillId="4" borderId="28" xfId="0" applyFill="1" applyBorder="1" applyAlignment="1" applyProtection="1">
      <alignment horizontal="center" vertical="center" wrapText="1"/>
    </xf>
    <xf numFmtId="0" fontId="0" fillId="4" borderId="29" xfId="0" applyFill="1" applyBorder="1" applyAlignment="1" applyProtection="1">
      <alignment horizontal="center" vertical="center" wrapText="1"/>
    </xf>
    <xf numFmtId="0" fontId="0" fillId="4" borderId="31" xfId="0" applyFill="1" applyBorder="1" applyAlignment="1" applyProtection="1">
      <alignment horizontal="center" vertical="center" wrapText="1"/>
    </xf>
    <xf numFmtId="0" fontId="0" fillId="4" borderId="58" xfId="0" applyFill="1" applyBorder="1" applyAlignment="1" applyProtection="1">
      <alignment horizontal="left" vertical="center" wrapText="1"/>
    </xf>
    <xf numFmtId="0" fontId="0" fillId="4" borderId="0" xfId="0" applyFill="1" applyAlignment="1" applyProtection="1">
      <alignment horizontal="left" vertical="center" wrapText="1"/>
    </xf>
    <xf numFmtId="0" fontId="0" fillId="4" borderId="59" xfId="0" applyFill="1" applyBorder="1" applyAlignment="1" applyProtection="1">
      <alignment horizontal="left" vertical="center" wrapText="1"/>
    </xf>
    <xf numFmtId="0" fontId="0" fillId="4" borderId="61" xfId="0" applyFill="1" applyBorder="1" applyAlignment="1" applyProtection="1">
      <alignment horizontal="left" vertical="center" wrapText="1"/>
    </xf>
    <xf numFmtId="0" fontId="0" fillId="4" borderId="47" xfId="0" applyFill="1" applyBorder="1" applyAlignment="1" applyProtection="1">
      <alignment horizontal="left" vertical="center" wrapText="1"/>
    </xf>
    <xf numFmtId="0" fontId="0" fillId="4" borderId="62" xfId="0" applyFill="1" applyBorder="1" applyAlignment="1" applyProtection="1">
      <alignment horizontal="left" vertical="center" wrapText="1"/>
    </xf>
    <xf numFmtId="38" fontId="0" fillId="4" borderId="58" xfId="1" applyFont="1" applyFill="1" applyBorder="1" applyAlignment="1" applyProtection="1">
      <alignment horizontal="right" vertical="center"/>
    </xf>
    <xf numFmtId="38" fontId="0" fillId="4" borderId="61" xfId="1" applyFont="1" applyFill="1" applyBorder="1" applyAlignment="1" applyProtection="1">
      <alignment horizontal="right" vertical="center"/>
    </xf>
    <xf numFmtId="38" fontId="0" fillId="4" borderId="59" xfId="1" applyFont="1" applyFill="1" applyBorder="1" applyAlignment="1" applyProtection="1">
      <alignment horizontal="right" vertical="center"/>
    </xf>
    <xf numFmtId="38" fontId="0" fillId="4" borderId="62" xfId="1" applyFont="1" applyFill="1" applyBorder="1" applyAlignment="1" applyProtection="1">
      <alignment horizontal="right" vertical="center"/>
    </xf>
    <xf numFmtId="0" fontId="7" fillId="4" borderId="8" xfId="0" applyFont="1" applyFill="1" applyBorder="1" applyAlignment="1" applyProtection="1">
      <alignment horizontal="center" vertical="center"/>
    </xf>
    <xf numFmtId="0" fontId="7" fillId="4" borderId="43" xfId="0" applyFont="1" applyFill="1" applyBorder="1" applyAlignment="1" applyProtection="1">
      <alignment horizontal="center" vertical="center"/>
    </xf>
    <xf numFmtId="0" fontId="7" fillId="4" borderId="9" xfId="0" applyFont="1" applyFill="1" applyBorder="1" applyAlignment="1" applyProtection="1">
      <alignment horizontal="center" vertical="center"/>
    </xf>
    <xf numFmtId="0" fontId="0" fillId="0" borderId="48" xfId="0" applyBorder="1" applyAlignment="1" applyProtection="1">
      <alignment horizontal="center" vertical="center" wrapText="1"/>
    </xf>
    <xf numFmtId="0" fontId="0" fillId="0" borderId="17" xfId="0" applyBorder="1" applyAlignment="1" applyProtection="1">
      <alignment horizontal="center" vertical="center" wrapText="1"/>
    </xf>
    <xf numFmtId="38" fontId="0" fillId="0" borderId="49" xfId="1" applyFont="1" applyBorder="1" applyAlignment="1" applyProtection="1">
      <alignment horizontal="right" vertical="center"/>
    </xf>
    <xf numFmtId="38" fontId="0" fillId="0" borderId="60" xfId="1" applyFont="1" applyBorder="1" applyAlignment="1" applyProtection="1">
      <alignment horizontal="right" vertical="center"/>
    </xf>
    <xf numFmtId="0" fontId="0" fillId="4" borderId="53" xfId="0" applyFill="1" applyBorder="1" applyAlignment="1" applyProtection="1">
      <alignment horizontal="center" vertical="center"/>
    </xf>
    <xf numFmtId="0" fontId="0" fillId="4" borderId="43" xfId="0" applyFill="1" applyBorder="1" applyAlignment="1" applyProtection="1">
      <alignment horizontal="center" vertical="center"/>
    </xf>
    <xf numFmtId="0" fontId="0" fillId="4" borderId="44" xfId="0" applyFill="1" applyBorder="1" applyAlignment="1" applyProtection="1">
      <alignment horizontal="center" vertical="center"/>
    </xf>
    <xf numFmtId="183" fontId="0" fillId="4" borderId="54" xfId="0" applyNumberFormat="1" applyFill="1" applyBorder="1" applyAlignment="1" applyProtection="1">
      <alignment horizontal="center" vertical="center"/>
    </xf>
    <xf numFmtId="183" fontId="0" fillId="4" borderId="13" xfId="0" applyNumberFormat="1" applyFill="1" applyBorder="1" applyAlignment="1" applyProtection="1">
      <alignment horizontal="center" vertical="center"/>
    </xf>
    <xf numFmtId="183" fontId="0" fillId="4" borderId="55" xfId="0" applyNumberFormat="1" applyFill="1" applyBorder="1" applyAlignment="1" applyProtection="1">
      <alignment horizontal="center" vertical="center"/>
    </xf>
    <xf numFmtId="183" fontId="0" fillId="4" borderId="41" xfId="0" applyNumberFormat="1" applyFill="1" applyBorder="1" applyAlignment="1" applyProtection="1">
      <alignment horizontal="center" vertical="center"/>
    </xf>
    <xf numFmtId="183" fontId="0" fillId="4" borderId="56" xfId="0" applyNumberFormat="1" applyFill="1" applyBorder="1" applyAlignment="1" applyProtection="1">
      <alignment horizontal="center" vertical="center"/>
    </xf>
    <xf numFmtId="183" fontId="0" fillId="4" borderId="57" xfId="0" applyNumberFormat="1" applyFill="1" applyBorder="1" applyAlignment="1" applyProtection="1">
      <alignment horizontal="center" vertical="center"/>
    </xf>
    <xf numFmtId="177" fontId="0" fillId="4" borderId="25" xfId="0" applyNumberFormat="1" applyFill="1" applyBorder="1" applyAlignment="1" applyProtection="1">
      <alignment horizontal="center" vertical="center" wrapText="1"/>
    </xf>
    <xf numFmtId="177" fontId="0" fillId="4" borderId="26" xfId="0" applyNumberFormat="1" applyFill="1" applyBorder="1" applyAlignment="1" applyProtection="1">
      <alignment horizontal="center" vertical="center" wrapText="1"/>
    </xf>
    <xf numFmtId="177" fontId="0" fillId="4" borderId="32" xfId="0" applyNumberFormat="1" applyFill="1" applyBorder="1" applyAlignment="1" applyProtection="1">
      <alignment horizontal="center" vertical="center" wrapText="1"/>
    </xf>
    <xf numFmtId="0" fontId="7" fillId="5" borderId="14" xfId="0" applyFont="1" applyFill="1" applyBorder="1" applyAlignment="1" applyProtection="1">
      <alignment horizontal="left" vertical="center"/>
    </xf>
    <xf numFmtId="0" fontId="7" fillId="5" borderId="16" xfId="0" applyFont="1" applyFill="1" applyBorder="1" applyAlignment="1" applyProtection="1">
      <alignment horizontal="left" vertical="center"/>
    </xf>
    <xf numFmtId="0" fontId="0" fillId="5" borderId="48" xfId="0" applyFill="1" applyBorder="1" applyAlignment="1" applyProtection="1">
      <alignment horizontal="center" vertical="center" wrapText="1"/>
    </xf>
    <xf numFmtId="0" fontId="0" fillId="5" borderId="50" xfId="0" applyFill="1" applyBorder="1" applyAlignment="1" applyProtection="1">
      <alignment horizontal="center" vertical="center" wrapText="1"/>
    </xf>
    <xf numFmtId="0" fontId="0" fillId="5" borderId="22" xfId="0" applyFill="1" applyBorder="1" applyAlignment="1" applyProtection="1">
      <alignment horizontal="left" vertical="center"/>
    </xf>
    <xf numFmtId="0" fontId="0" fillId="5" borderId="4" xfId="0" applyFill="1" applyBorder="1" applyAlignment="1" applyProtection="1">
      <alignment horizontal="left" vertical="center"/>
    </xf>
    <xf numFmtId="0" fontId="7" fillId="5" borderId="1" xfId="0" applyFont="1" applyFill="1" applyBorder="1" applyAlignment="1" applyProtection="1">
      <alignment horizontal="left" vertical="center"/>
    </xf>
    <xf numFmtId="0" fontId="7" fillId="5" borderId="3" xfId="0" applyFont="1" applyFill="1" applyBorder="1" applyAlignment="1" applyProtection="1">
      <alignment horizontal="left" vertical="center"/>
    </xf>
    <xf numFmtId="0" fontId="67" fillId="0" borderId="13" xfId="0" applyFont="1" applyFill="1" applyBorder="1" applyAlignment="1" applyProtection="1">
      <alignment horizontal="left" vertical="center" shrinkToFit="1"/>
    </xf>
    <xf numFmtId="0" fontId="68" fillId="0" borderId="13" xfId="0" applyFont="1" applyFill="1" applyBorder="1" applyAlignment="1" applyProtection="1">
      <alignment horizontal="left" vertical="center" shrinkToFit="1"/>
    </xf>
    <xf numFmtId="0" fontId="67" fillId="0" borderId="0" xfId="0" applyFont="1" applyFill="1" applyBorder="1" applyAlignment="1" applyProtection="1">
      <alignment horizontal="right" vertical="center"/>
    </xf>
    <xf numFmtId="0" fontId="67" fillId="0" borderId="0" xfId="0" applyFont="1" applyFill="1" applyAlignment="1" applyProtection="1">
      <alignment horizontal="right" vertical="center"/>
    </xf>
    <xf numFmtId="0" fontId="78" fillId="0" borderId="13" xfId="0" applyFont="1" applyFill="1" applyBorder="1" applyAlignment="1" applyProtection="1">
      <alignment horizontal="center" vertical="center"/>
    </xf>
    <xf numFmtId="38" fontId="78" fillId="0" borderId="0" xfId="1" applyFont="1" applyFill="1" applyBorder="1" applyAlignment="1" applyProtection="1">
      <alignment horizontal="center" vertical="center"/>
    </xf>
    <xf numFmtId="0" fontId="22" fillId="0" borderId="0" xfId="0" applyFont="1" applyBorder="1" applyAlignment="1" applyProtection="1">
      <alignment horizontal="center" vertical="center"/>
    </xf>
    <xf numFmtId="0" fontId="0" fillId="0" borderId="0" xfId="0" applyBorder="1" applyAlignment="1" applyProtection="1">
      <alignment horizontal="right" vertical="center" shrinkToFit="1"/>
    </xf>
    <xf numFmtId="0" fontId="0" fillId="0" borderId="25" xfId="0" applyBorder="1" applyAlignment="1" applyProtection="1">
      <alignment horizontal="center" vertical="center"/>
    </xf>
    <xf numFmtId="0" fontId="0" fillId="0" borderId="26" xfId="0" applyBorder="1" applyAlignment="1" applyProtection="1">
      <alignment horizontal="center" vertical="center"/>
    </xf>
    <xf numFmtId="0" fontId="0" fillId="0" borderId="32" xfId="0" applyBorder="1" applyAlignment="1" applyProtection="1">
      <alignment horizontal="center" vertical="center"/>
    </xf>
    <xf numFmtId="0" fontId="0" fillId="0" borderId="30" xfId="0" applyBorder="1" applyAlignment="1" applyProtection="1">
      <alignment horizontal="center" vertical="center"/>
    </xf>
    <xf numFmtId="0" fontId="0" fillId="0" borderId="27" xfId="0" applyBorder="1" applyAlignment="1" applyProtection="1">
      <alignment horizontal="center" vertical="center"/>
    </xf>
    <xf numFmtId="190" fontId="10" fillId="0" borderId="4" xfId="0" applyNumberFormat="1" applyFont="1" applyFill="1" applyBorder="1" applyAlignment="1" applyProtection="1">
      <alignment horizontal="right" vertical="center"/>
    </xf>
    <xf numFmtId="190" fontId="7" fillId="0" borderId="4" xfId="0" applyNumberFormat="1" applyFont="1" applyFill="1" applyBorder="1" applyAlignment="1" applyProtection="1">
      <alignment horizontal="right" vertical="center"/>
    </xf>
    <xf numFmtId="0" fontId="27" fillId="0" borderId="53" xfId="0" applyFont="1" applyBorder="1" applyAlignment="1" applyProtection="1">
      <alignment horizontal="center" vertical="center"/>
    </xf>
    <xf numFmtId="0" fontId="27" fillId="0" borderId="64" xfId="0" applyFont="1" applyBorder="1" applyAlignment="1" applyProtection="1">
      <alignment horizontal="center" vertical="center"/>
    </xf>
    <xf numFmtId="0" fontId="27" fillId="0" borderId="70" xfId="0" applyFont="1" applyBorder="1" applyAlignment="1" applyProtection="1">
      <alignment horizontal="center" vertical="center"/>
    </xf>
    <xf numFmtId="0" fontId="27" fillId="0" borderId="54" xfId="0" applyFont="1" applyBorder="1" applyAlignment="1" applyProtection="1">
      <alignment horizontal="center" vertical="center"/>
    </xf>
    <xf numFmtId="0" fontId="27" fillId="0" borderId="13" xfId="0" applyFont="1" applyBorder="1" applyAlignment="1" applyProtection="1">
      <alignment horizontal="center" vertical="center"/>
    </xf>
    <xf numFmtId="0" fontId="27" fillId="0" borderId="24" xfId="0" applyFont="1" applyBorder="1" applyAlignment="1" applyProtection="1">
      <alignment horizontal="center" vertical="center"/>
    </xf>
    <xf numFmtId="0" fontId="30" fillId="0" borderId="74" xfId="0" applyFont="1" applyBorder="1" applyAlignment="1" applyProtection="1">
      <alignment horizontal="center" vertical="center" wrapText="1"/>
    </xf>
    <xf numFmtId="0" fontId="30" fillId="0" borderId="64" xfId="0" applyFont="1" applyBorder="1" applyAlignment="1" applyProtection="1">
      <alignment horizontal="center" vertical="center" wrapText="1"/>
    </xf>
    <xf numFmtId="0" fontId="30" fillId="0" borderId="75" xfId="0" applyFont="1" applyBorder="1" applyAlignment="1" applyProtection="1">
      <alignment horizontal="center" vertical="center" wrapText="1"/>
    </xf>
    <xf numFmtId="0" fontId="30" fillId="0" borderId="23" xfId="0" applyFont="1" applyBorder="1" applyAlignment="1" applyProtection="1">
      <alignment horizontal="center" vertical="center" wrapText="1"/>
    </xf>
    <xf numFmtId="0" fontId="30" fillId="0" borderId="13" xfId="0" applyFont="1" applyBorder="1" applyAlignment="1" applyProtection="1">
      <alignment horizontal="center" vertical="center" wrapText="1"/>
    </xf>
    <xf numFmtId="0" fontId="30" fillId="0" borderId="81" xfId="0" applyFont="1" applyBorder="1" applyAlignment="1" applyProtection="1">
      <alignment horizontal="center" vertical="center" wrapText="1"/>
    </xf>
    <xf numFmtId="0" fontId="35" fillId="0" borderId="76" xfId="0" applyFont="1" applyBorder="1" applyAlignment="1" applyProtection="1">
      <alignment horizontal="center" vertical="center" wrapText="1"/>
    </xf>
    <xf numFmtId="0" fontId="35" fillId="0" borderId="64" xfId="0" applyFont="1" applyBorder="1" applyAlignment="1" applyProtection="1">
      <alignment horizontal="center" vertical="center" wrapText="1"/>
    </xf>
    <xf numFmtId="0" fontId="35" fillId="0" borderId="77" xfId="0" applyFont="1" applyBorder="1" applyAlignment="1" applyProtection="1">
      <alignment horizontal="center" vertical="center" wrapText="1"/>
    </xf>
    <xf numFmtId="0" fontId="35" fillId="0" borderId="82" xfId="0" applyFont="1" applyBorder="1" applyAlignment="1" applyProtection="1">
      <alignment horizontal="center" vertical="center" wrapText="1"/>
    </xf>
    <xf numFmtId="0" fontId="35" fillId="0" borderId="13" xfId="0" applyFont="1" applyBorder="1" applyAlignment="1" applyProtection="1">
      <alignment horizontal="center" vertical="center" wrapText="1"/>
    </xf>
    <xf numFmtId="0" fontId="35" fillId="0" borderId="55" xfId="0" applyFont="1" applyBorder="1" applyAlignment="1" applyProtection="1">
      <alignment horizontal="center" vertical="center" wrapText="1"/>
    </xf>
    <xf numFmtId="0" fontId="0" fillId="0" borderId="1" xfId="0" applyBorder="1" applyAlignment="1" applyProtection="1">
      <alignment horizontal="center" vertical="center"/>
    </xf>
    <xf numFmtId="0" fontId="0" fillId="0" borderId="2" xfId="0" applyBorder="1" applyAlignment="1" applyProtection="1">
      <alignment horizontal="center" vertical="center"/>
    </xf>
    <xf numFmtId="0" fontId="0" fillId="0" borderId="78" xfId="0" applyBorder="1" applyAlignment="1" applyProtection="1">
      <alignment horizontal="center" vertical="center"/>
    </xf>
    <xf numFmtId="0" fontId="0" fillId="0" borderId="79" xfId="0" applyBorder="1" applyAlignment="1" applyProtection="1">
      <alignment horizontal="center" vertical="center"/>
    </xf>
    <xf numFmtId="0" fontId="0" fillId="0" borderId="80" xfId="0" applyBorder="1" applyAlignment="1" applyProtection="1">
      <alignment horizontal="center" vertical="center" shrinkToFit="1"/>
    </xf>
    <xf numFmtId="176" fontId="0" fillId="0" borderId="80" xfId="0" applyNumberFormat="1" applyBorder="1" applyAlignment="1" applyProtection="1">
      <alignment horizontal="center" vertical="center" shrinkToFit="1"/>
    </xf>
    <xf numFmtId="176" fontId="0" fillId="0" borderId="79" xfId="0" applyNumberFormat="1" applyBorder="1" applyAlignment="1" applyProtection="1">
      <alignment horizontal="center" vertical="center" shrinkToFit="1"/>
    </xf>
    <xf numFmtId="0" fontId="0" fillId="0" borderId="2" xfId="0" applyBorder="1" applyAlignment="1" applyProtection="1">
      <alignment horizontal="center" vertical="center" shrinkToFit="1"/>
    </xf>
    <xf numFmtId="0" fontId="0" fillId="0" borderId="78" xfId="0" applyBorder="1" applyAlignment="1" applyProtection="1">
      <alignment horizontal="center" vertical="center" shrinkToFit="1"/>
    </xf>
    <xf numFmtId="176" fontId="0" fillId="0" borderId="2" xfId="0" applyNumberFormat="1" applyBorder="1" applyAlignment="1" applyProtection="1">
      <alignment horizontal="center" vertical="center" shrinkToFit="1"/>
    </xf>
    <xf numFmtId="186" fontId="0" fillId="5" borderId="89" xfId="0" applyNumberFormat="1" applyFill="1" applyBorder="1" applyAlignment="1" applyProtection="1">
      <alignment horizontal="center" vertical="center" shrinkToFit="1"/>
      <protection locked="0"/>
    </xf>
    <xf numFmtId="186" fontId="0" fillId="5" borderId="87" xfId="0" applyNumberFormat="1" applyFill="1" applyBorder="1" applyAlignment="1" applyProtection="1">
      <alignment horizontal="center" vertical="center" shrinkToFit="1"/>
      <protection locked="0"/>
    </xf>
    <xf numFmtId="186" fontId="0" fillId="5" borderId="88" xfId="0" applyNumberFormat="1" applyFill="1" applyBorder="1" applyAlignment="1" applyProtection="1">
      <alignment horizontal="center" vertical="center" shrinkToFit="1"/>
      <protection locked="0"/>
    </xf>
    <xf numFmtId="186" fontId="10" fillId="0" borderId="86" xfId="0" applyNumberFormat="1" applyFont="1" applyFill="1" applyBorder="1" applyAlignment="1" applyProtection="1">
      <alignment horizontal="right" vertical="center" shrinkToFit="1"/>
    </xf>
    <xf numFmtId="186" fontId="10" fillId="0" borderId="87" xfId="0" applyNumberFormat="1" applyFont="1" applyFill="1" applyBorder="1" applyAlignment="1" applyProtection="1">
      <alignment horizontal="right" vertical="center" shrinkToFit="1"/>
    </xf>
    <xf numFmtId="186" fontId="10" fillId="0" borderId="91" xfId="0" applyNumberFormat="1" applyFont="1" applyFill="1" applyBorder="1" applyAlignment="1" applyProtection="1">
      <alignment horizontal="right" vertical="center" shrinkToFit="1"/>
    </xf>
    <xf numFmtId="186" fontId="7" fillId="0" borderId="167" xfId="0" applyNumberFormat="1" applyFont="1" applyFill="1" applyBorder="1" applyAlignment="1" applyProtection="1">
      <alignment horizontal="right" vertical="center"/>
    </xf>
    <xf numFmtId="186" fontId="7" fillId="0" borderId="87" xfId="0" applyNumberFormat="1" applyFont="1" applyFill="1" applyBorder="1" applyAlignment="1" applyProtection="1">
      <alignment horizontal="right" vertical="center"/>
    </xf>
    <xf numFmtId="186" fontId="7" fillId="0" borderId="168" xfId="0" applyNumberFormat="1" applyFont="1" applyFill="1" applyBorder="1" applyAlignment="1" applyProtection="1">
      <alignment horizontal="right" vertical="center"/>
    </xf>
    <xf numFmtId="0" fontId="36" fillId="0" borderId="92" xfId="0" applyFont="1" applyBorder="1" applyAlignment="1" applyProtection="1">
      <alignment vertical="center"/>
    </xf>
    <xf numFmtId="0" fontId="36" fillId="0" borderId="93" xfId="0" applyFont="1" applyBorder="1" applyAlignment="1" applyProtection="1">
      <alignment vertical="center"/>
    </xf>
    <xf numFmtId="0" fontId="36" fillId="0" borderId="94" xfId="0" applyFont="1" applyBorder="1" applyAlignment="1" applyProtection="1">
      <alignment vertical="center"/>
    </xf>
    <xf numFmtId="186" fontId="0" fillId="5" borderId="95" xfId="0" applyNumberFormat="1" applyFill="1" applyBorder="1" applyAlignment="1" applyProtection="1">
      <alignment horizontal="center" vertical="center" shrinkToFit="1"/>
      <protection locked="0"/>
    </xf>
    <xf numFmtId="186" fontId="0" fillId="5" borderId="93" xfId="0" applyNumberFormat="1" applyFill="1" applyBorder="1" applyAlignment="1" applyProtection="1">
      <alignment horizontal="center" vertical="center" shrinkToFit="1"/>
      <protection locked="0"/>
    </xf>
    <xf numFmtId="186" fontId="0" fillId="5" borderId="96" xfId="0" applyNumberFormat="1" applyFill="1" applyBorder="1" applyAlignment="1" applyProtection="1">
      <alignment horizontal="center" vertical="center" shrinkToFit="1"/>
      <protection locked="0"/>
    </xf>
    <xf numFmtId="186" fontId="0" fillId="5" borderId="97" xfId="0" applyNumberFormat="1" applyFill="1" applyBorder="1" applyAlignment="1" applyProtection="1">
      <alignment horizontal="center" vertical="center" shrinkToFit="1"/>
      <protection locked="0"/>
    </xf>
    <xf numFmtId="186" fontId="0" fillId="5" borderId="98" xfId="0" applyNumberFormat="1" applyFill="1" applyBorder="1" applyAlignment="1" applyProtection="1">
      <alignment horizontal="center" vertical="center" shrinkToFit="1"/>
      <protection locked="0"/>
    </xf>
    <xf numFmtId="0" fontId="31" fillId="0" borderId="156" xfId="0" applyFont="1" applyBorder="1" applyAlignment="1" applyProtection="1">
      <alignment vertical="center"/>
    </xf>
    <xf numFmtId="0" fontId="31" fillId="0" borderId="87" xfId="0" applyFont="1" applyBorder="1" applyAlignment="1" applyProtection="1">
      <alignment vertical="center"/>
    </xf>
    <xf numFmtId="0" fontId="31" fillId="0" borderId="138" xfId="0" applyFont="1" applyBorder="1" applyAlignment="1" applyProtection="1">
      <alignment vertical="center"/>
    </xf>
    <xf numFmtId="186" fontId="46" fillId="5" borderId="86" xfId="0" applyNumberFormat="1" applyFont="1" applyFill="1" applyBorder="1" applyAlignment="1" applyProtection="1">
      <alignment horizontal="center" vertical="center" shrinkToFit="1"/>
      <protection locked="0"/>
    </xf>
    <xf numFmtId="186" fontId="46" fillId="5" borderId="87" xfId="0" applyNumberFormat="1" applyFont="1" applyFill="1" applyBorder="1" applyAlignment="1" applyProtection="1">
      <alignment horizontal="center" vertical="center" shrinkToFit="1"/>
      <protection locked="0"/>
    </xf>
    <xf numFmtId="186" fontId="46" fillId="5" borderId="88" xfId="0" applyNumberFormat="1" applyFont="1" applyFill="1" applyBorder="1" applyAlignment="1" applyProtection="1">
      <alignment horizontal="center" vertical="center" shrinkToFit="1"/>
      <protection locked="0"/>
    </xf>
    <xf numFmtId="186" fontId="0" fillId="5" borderId="90" xfId="0" applyNumberFormat="1" applyFill="1" applyBorder="1" applyAlignment="1" applyProtection="1">
      <alignment horizontal="center" vertical="center" shrinkToFit="1"/>
      <protection locked="0"/>
    </xf>
    <xf numFmtId="186" fontId="10" fillId="0" borderId="112" xfId="0" applyNumberFormat="1" applyFont="1" applyFill="1" applyBorder="1" applyAlignment="1" applyProtection="1">
      <alignment horizontal="right" vertical="center" shrinkToFit="1"/>
    </xf>
    <xf numFmtId="186" fontId="10" fillId="0" borderId="84" xfId="0" applyNumberFormat="1" applyFont="1" applyFill="1" applyBorder="1" applyAlignment="1" applyProtection="1">
      <alignment horizontal="right" vertical="center" shrinkToFit="1"/>
    </xf>
    <xf numFmtId="186" fontId="10" fillId="0" borderId="113" xfId="0" applyNumberFormat="1" applyFont="1" applyFill="1" applyBorder="1" applyAlignment="1" applyProtection="1">
      <alignment horizontal="right" vertical="center" shrinkToFit="1"/>
    </xf>
    <xf numFmtId="186" fontId="7" fillId="0" borderId="133" xfId="0" applyNumberFormat="1" applyFont="1" applyFill="1" applyBorder="1" applyAlignment="1" applyProtection="1">
      <alignment horizontal="right" vertical="center"/>
    </xf>
    <xf numFmtId="186" fontId="7" fillId="0" borderId="84" xfId="0" applyNumberFormat="1" applyFont="1" applyFill="1" applyBorder="1" applyAlignment="1" applyProtection="1">
      <alignment horizontal="right" vertical="center"/>
    </xf>
    <xf numFmtId="186" fontId="7" fillId="0" borderId="134" xfId="0" applyNumberFormat="1" applyFont="1" applyFill="1" applyBorder="1" applyAlignment="1" applyProtection="1">
      <alignment horizontal="right" vertical="center"/>
    </xf>
    <xf numFmtId="0" fontId="27" fillId="0" borderId="92" xfId="0" applyFont="1" applyBorder="1" applyAlignment="1" applyProtection="1">
      <alignment vertical="center" shrinkToFit="1"/>
    </xf>
    <xf numFmtId="0" fontId="27" fillId="0" borderId="93" xfId="0" applyFont="1" applyBorder="1" applyAlignment="1" applyProtection="1">
      <alignment vertical="center" shrinkToFit="1"/>
    </xf>
    <xf numFmtId="0" fontId="27" fillId="0" borderId="94" xfId="0" applyFont="1" applyBorder="1" applyAlignment="1" applyProtection="1">
      <alignment vertical="center" shrinkToFit="1"/>
    </xf>
    <xf numFmtId="186" fontId="10" fillId="0" borderId="95" xfId="0" applyNumberFormat="1" applyFont="1" applyFill="1" applyBorder="1" applyAlignment="1" applyProtection="1">
      <alignment horizontal="right" vertical="center" shrinkToFit="1"/>
    </xf>
    <xf numFmtId="186" fontId="10" fillId="0" borderId="93" xfId="0" applyNumberFormat="1" applyFont="1" applyFill="1" applyBorder="1" applyAlignment="1" applyProtection="1">
      <alignment horizontal="right" vertical="center" shrinkToFit="1"/>
    </xf>
    <xf numFmtId="186" fontId="10" fillId="0" borderId="99" xfId="0" applyNumberFormat="1" applyFont="1" applyFill="1" applyBorder="1" applyAlignment="1" applyProtection="1">
      <alignment horizontal="right" vertical="center" shrinkToFit="1"/>
    </xf>
    <xf numFmtId="0" fontId="27" fillId="0" borderId="92" xfId="0" applyFont="1" applyBorder="1" applyAlignment="1" applyProtection="1">
      <alignment vertical="center"/>
    </xf>
    <xf numFmtId="0" fontId="27" fillId="0" borderId="93" xfId="0" applyFont="1" applyBorder="1" applyAlignment="1" applyProtection="1">
      <alignment vertical="center"/>
    </xf>
    <xf numFmtId="0" fontId="27" fillId="0" borderId="94" xfId="0" applyFont="1" applyBorder="1" applyAlignment="1" applyProtection="1">
      <alignment vertical="center"/>
    </xf>
    <xf numFmtId="186" fontId="46" fillId="5" borderId="95" xfId="0" applyNumberFormat="1" applyFont="1" applyFill="1" applyBorder="1" applyAlignment="1" applyProtection="1">
      <alignment horizontal="center" vertical="center" shrinkToFit="1"/>
      <protection locked="0"/>
    </xf>
    <xf numFmtId="186" fontId="46" fillId="5" borderId="93" xfId="0" applyNumberFormat="1" applyFont="1" applyFill="1" applyBorder="1" applyAlignment="1" applyProtection="1">
      <alignment horizontal="center" vertical="center" shrinkToFit="1"/>
      <protection locked="0"/>
    </xf>
    <xf numFmtId="186" fontId="46" fillId="5" borderId="96" xfId="0" applyNumberFormat="1" applyFont="1" applyFill="1" applyBorder="1" applyAlignment="1" applyProtection="1">
      <alignment horizontal="center" vertical="center" shrinkToFit="1"/>
      <protection locked="0"/>
    </xf>
    <xf numFmtId="0" fontId="27" fillId="0" borderId="100" xfId="0" applyFont="1" applyFill="1" applyBorder="1" applyAlignment="1" applyProtection="1">
      <alignment horizontal="left" vertical="center"/>
    </xf>
    <xf numFmtId="0" fontId="27" fillId="0" borderId="101" xfId="0" applyFont="1" applyFill="1" applyBorder="1" applyAlignment="1" applyProtection="1">
      <alignment horizontal="left" vertical="center"/>
    </xf>
    <xf numFmtId="0" fontId="27" fillId="0" borderId="102" xfId="0" applyFont="1" applyFill="1" applyBorder="1" applyAlignment="1" applyProtection="1">
      <alignment horizontal="left" vertical="center"/>
    </xf>
    <xf numFmtId="186" fontId="46" fillId="5" borderId="23" xfId="0" applyNumberFormat="1" applyFont="1" applyFill="1" applyBorder="1" applyAlignment="1" applyProtection="1">
      <alignment horizontal="center" vertical="center" shrinkToFit="1"/>
      <protection locked="0"/>
    </xf>
    <xf numFmtId="186" fontId="46" fillId="5" borderId="13" xfId="0" applyNumberFormat="1" applyFont="1" applyFill="1" applyBorder="1" applyAlignment="1" applyProtection="1">
      <alignment horizontal="center" vertical="center" shrinkToFit="1"/>
      <protection locked="0"/>
    </xf>
    <xf numFmtId="186" fontId="46" fillId="5" borderId="103" xfId="0" applyNumberFormat="1" applyFont="1" applyFill="1" applyBorder="1" applyAlignment="1" applyProtection="1">
      <alignment horizontal="center" vertical="center" shrinkToFit="1"/>
      <protection locked="0"/>
    </xf>
    <xf numFmtId="186" fontId="46" fillId="5" borderId="104" xfId="0" applyNumberFormat="1" applyFont="1" applyFill="1" applyBorder="1" applyAlignment="1" applyProtection="1">
      <alignment horizontal="center" vertical="center" shrinkToFit="1"/>
      <protection locked="0"/>
    </xf>
    <xf numFmtId="186" fontId="0" fillId="5" borderId="105" xfId="0" applyNumberFormat="1" applyFill="1" applyBorder="1" applyAlignment="1" applyProtection="1">
      <alignment horizontal="center" vertical="center" shrinkToFit="1"/>
      <protection locked="0"/>
    </xf>
    <xf numFmtId="186" fontId="0" fillId="5" borderId="104" xfId="0" applyNumberFormat="1" applyFill="1" applyBorder="1" applyAlignment="1" applyProtection="1">
      <alignment horizontal="center" vertical="center" shrinkToFit="1"/>
      <protection locked="0"/>
    </xf>
    <xf numFmtId="186" fontId="0" fillId="5" borderId="13" xfId="0" applyNumberFormat="1" applyFill="1" applyBorder="1" applyAlignment="1" applyProtection="1">
      <alignment horizontal="center" vertical="center" shrinkToFit="1"/>
      <protection locked="0"/>
    </xf>
    <xf numFmtId="186" fontId="0" fillId="5" borderId="103" xfId="0" applyNumberFormat="1" applyFill="1" applyBorder="1" applyAlignment="1" applyProtection="1">
      <alignment horizontal="center" vertical="center" shrinkToFit="1"/>
      <protection locked="0"/>
    </xf>
    <xf numFmtId="186" fontId="7" fillId="0" borderId="82" xfId="0" applyNumberFormat="1" applyFont="1" applyFill="1" applyBorder="1" applyAlignment="1" applyProtection="1">
      <alignment horizontal="right" vertical="center"/>
    </xf>
    <xf numFmtId="186" fontId="7" fillId="0" borderId="13" xfId="0" applyNumberFormat="1" applyFont="1" applyFill="1" applyBorder="1" applyAlignment="1" applyProtection="1">
      <alignment horizontal="right" vertical="center"/>
    </xf>
    <xf numFmtId="186" fontId="7" fillId="0" borderId="55" xfId="0" applyNumberFormat="1" applyFont="1" applyFill="1" applyBorder="1" applyAlignment="1" applyProtection="1">
      <alignment horizontal="right" vertical="center"/>
    </xf>
    <xf numFmtId="0" fontId="0" fillId="0" borderId="92" xfId="0" applyFont="1" applyBorder="1" applyAlignment="1" applyProtection="1">
      <alignment vertical="center"/>
    </xf>
    <xf numFmtId="0" fontId="0" fillId="0" borderId="93" xfId="0" applyFont="1" applyBorder="1" applyAlignment="1" applyProtection="1">
      <alignment vertical="center"/>
    </xf>
    <xf numFmtId="0" fontId="0" fillId="0" borderId="94" xfId="0" applyFont="1" applyBorder="1" applyAlignment="1" applyProtection="1">
      <alignment vertical="center"/>
    </xf>
    <xf numFmtId="186" fontId="0" fillId="5" borderId="119" xfId="0" applyNumberFormat="1" applyFill="1" applyBorder="1" applyAlignment="1" applyProtection="1">
      <alignment horizontal="center" vertical="center" shrinkToFit="1"/>
      <protection locked="0"/>
    </xf>
    <xf numFmtId="186" fontId="0" fillId="5" borderId="118" xfId="0" applyNumberFormat="1" applyFill="1" applyBorder="1" applyAlignment="1" applyProtection="1">
      <alignment horizontal="center" vertical="center" shrinkToFit="1"/>
      <protection locked="0"/>
    </xf>
    <xf numFmtId="186" fontId="0" fillId="5" borderId="47" xfId="0" applyNumberFormat="1" applyFill="1" applyBorder="1" applyAlignment="1" applyProtection="1">
      <alignment horizontal="center" vertical="center" shrinkToFit="1"/>
      <protection locked="0"/>
    </xf>
    <xf numFmtId="186" fontId="0" fillId="5" borderId="117" xfId="0" applyNumberFormat="1" applyFill="1" applyBorder="1" applyAlignment="1" applyProtection="1">
      <alignment horizontal="center" vertical="center" shrinkToFit="1"/>
      <protection locked="0"/>
    </xf>
    <xf numFmtId="186" fontId="7" fillId="0" borderId="128" xfId="0" applyNumberFormat="1" applyFont="1" applyFill="1" applyBorder="1" applyAlignment="1" applyProtection="1">
      <alignment horizontal="right" vertical="center" shrinkToFit="1"/>
    </xf>
    <xf numFmtId="186" fontId="7" fillId="0" borderId="124" xfId="0" applyNumberFormat="1" applyFont="1" applyFill="1" applyBorder="1" applyAlignment="1" applyProtection="1">
      <alignment horizontal="right" vertical="center" shrinkToFit="1"/>
    </xf>
    <xf numFmtId="186" fontId="7" fillId="0" borderId="129" xfId="0" applyNumberFormat="1" applyFont="1" applyFill="1" applyBorder="1" applyAlignment="1" applyProtection="1">
      <alignment horizontal="right" vertical="center" shrinkToFit="1"/>
    </xf>
    <xf numFmtId="0" fontId="27" fillId="0" borderId="53" xfId="0" applyFont="1" applyFill="1" applyBorder="1" applyAlignment="1" applyProtection="1">
      <alignment horizontal="center" vertical="center"/>
    </xf>
    <xf numFmtId="0" fontId="27" fillId="0" borderId="64" xfId="0" applyFont="1" applyFill="1" applyBorder="1" applyAlignment="1" applyProtection="1">
      <alignment horizontal="center" vertical="center"/>
    </xf>
    <xf numFmtId="0" fontId="27" fillId="0" borderId="70" xfId="0" applyFont="1" applyFill="1" applyBorder="1" applyAlignment="1" applyProtection="1">
      <alignment horizontal="center" vertical="center"/>
    </xf>
    <xf numFmtId="0" fontId="27" fillId="0" borderId="54" xfId="0" applyFont="1" applyFill="1" applyBorder="1" applyAlignment="1" applyProtection="1">
      <alignment horizontal="center" vertical="center"/>
    </xf>
    <xf numFmtId="0" fontId="27" fillId="0" borderId="13" xfId="0" applyFont="1" applyFill="1" applyBorder="1" applyAlignment="1" applyProtection="1">
      <alignment horizontal="center" vertical="center"/>
    </xf>
    <xf numFmtId="0" fontId="27" fillId="0" borderId="24" xfId="0" applyFont="1" applyFill="1" applyBorder="1" applyAlignment="1" applyProtection="1">
      <alignment horizontal="center" vertical="center"/>
    </xf>
    <xf numFmtId="0" fontId="30" fillId="0" borderId="74" xfId="0" applyFont="1" applyFill="1" applyBorder="1" applyAlignment="1" applyProtection="1">
      <alignment horizontal="center" vertical="center" wrapText="1"/>
    </xf>
    <xf numFmtId="0" fontId="30" fillId="0" borderId="64" xfId="0" applyFont="1" applyFill="1" applyBorder="1" applyAlignment="1" applyProtection="1">
      <alignment horizontal="center" vertical="center" wrapText="1"/>
    </xf>
    <xf numFmtId="0" fontId="30" fillId="0" borderId="70" xfId="0" applyFont="1" applyFill="1" applyBorder="1" applyAlignment="1" applyProtection="1">
      <alignment horizontal="center" vertical="center" wrapText="1"/>
    </xf>
    <xf numFmtId="0" fontId="30" fillId="0" borderId="23" xfId="0" applyFont="1" applyFill="1" applyBorder="1" applyAlignment="1" applyProtection="1">
      <alignment horizontal="center" vertical="center" wrapText="1"/>
    </xf>
    <xf numFmtId="0" fontId="30" fillId="0" borderId="13" xfId="0" applyFont="1" applyFill="1" applyBorder="1" applyAlignment="1" applyProtection="1">
      <alignment horizontal="center" vertical="center" wrapText="1"/>
    </xf>
    <xf numFmtId="0" fontId="30" fillId="0" borderId="24" xfId="0" applyFont="1" applyFill="1" applyBorder="1" applyAlignment="1" applyProtection="1">
      <alignment horizontal="center" vertical="center" wrapText="1"/>
    </xf>
    <xf numFmtId="0" fontId="0" fillId="0" borderId="74" xfId="0" applyFill="1" applyBorder="1" applyAlignment="1" applyProtection="1">
      <alignment horizontal="center" vertical="center"/>
    </xf>
    <xf numFmtId="0" fontId="0" fillId="0" borderId="64" xfId="0" applyFill="1" applyBorder="1" applyAlignment="1" applyProtection="1">
      <alignment horizontal="center" vertical="center"/>
    </xf>
    <xf numFmtId="0" fontId="0" fillId="0" borderId="70" xfId="0" applyFill="1" applyBorder="1" applyAlignment="1" applyProtection="1">
      <alignment horizontal="center" vertical="center"/>
    </xf>
    <xf numFmtId="0" fontId="0" fillId="0" borderId="23" xfId="0" applyFill="1" applyBorder="1" applyAlignment="1" applyProtection="1">
      <alignment horizontal="center" vertical="center"/>
    </xf>
    <xf numFmtId="0" fontId="0" fillId="0" borderId="13" xfId="0" applyFill="1" applyBorder="1" applyAlignment="1" applyProtection="1">
      <alignment horizontal="center" vertical="center"/>
    </xf>
    <xf numFmtId="0" fontId="0" fillId="0" borderId="24" xfId="0" applyFill="1" applyBorder="1" applyAlignment="1" applyProtection="1">
      <alignment horizontal="center" vertical="center"/>
    </xf>
    <xf numFmtId="0" fontId="0" fillId="0" borderId="74" xfId="0" applyFill="1" applyBorder="1" applyAlignment="1" applyProtection="1">
      <alignment horizontal="center" vertical="center" wrapText="1"/>
    </xf>
    <xf numFmtId="0" fontId="0" fillId="0" borderId="64" xfId="0" applyFill="1" applyBorder="1" applyAlignment="1" applyProtection="1">
      <alignment horizontal="center" vertical="center" wrapText="1"/>
    </xf>
    <xf numFmtId="0" fontId="0" fillId="0" borderId="70" xfId="0" applyFill="1" applyBorder="1" applyAlignment="1" applyProtection="1">
      <alignment horizontal="center" vertical="center" wrapText="1"/>
    </xf>
    <xf numFmtId="0" fontId="0" fillId="0" borderId="23" xfId="0" applyFill="1" applyBorder="1" applyAlignment="1" applyProtection="1">
      <alignment horizontal="center" vertical="center" wrapText="1"/>
    </xf>
    <xf numFmtId="0" fontId="0" fillId="0" borderId="13" xfId="0" applyFill="1" applyBorder="1" applyAlignment="1" applyProtection="1">
      <alignment horizontal="center" vertical="center" wrapText="1"/>
    </xf>
    <xf numFmtId="0" fontId="0" fillId="0" borderId="24" xfId="0" applyFill="1" applyBorder="1" applyAlignment="1" applyProtection="1">
      <alignment horizontal="center" vertical="center" wrapText="1"/>
    </xf>
    <xf numFmtId="0" fontId="0" fillId="0" borderId="53" xfId="0" applyFill="1" applyBorder="1" applyAlignment="1" applyProtection="1">
      <alignment horizontal="center" vertical="center"/>
    </xf>
    <xf numFmtId="0" fontId="0" fillId="0" borderId="77" xfId="0" applyFill="1" applyBorder="1" applyAlignment="1" applyProtection="1">
      <alignment horizontal="center" vertical="center"/>
    </xf>
    <xf numFmtId="0" fontId="0" fillId="0" borderId="54" xfId="0" applyFill="1" applyBorder="1" applyAlignment="1" applyProtection="1">
      <alignment horizontal="center" vertical="center"/>
    </xf>
    <xf numFmtId="0" fontId="0" fillId="0" borderId="55" xfId="0" applyFill="1" applyBorder="1" applyAlignment="1" applyProtection="1">
      <alignment horizontal="center" vertical="center"/>
    </xf>
    <xf numFmtId="186" fontId="7" fillId="0" borderId="166" xfId="0" applyNumberFormat="1" applyFont="1" applyFill="1" applyBorder="1" applyAlignment="1" applyProtection="1">
      <alignment horizontal="right" vertical="center"/>
    </xf>
    <xf numFmtId="186" fontId="7" fillId="0" borderId="0" xfId="0" applyNumberFormat="1" applyFont="1" applyFill="1" applyBorder="1" applyAlignment="1" applyProtection="1">
      <alignment horizontal="right" vertical="center"/>
    </xf>
    <xf numFmtId="186" fontId="7" fillId="0" borderId="59" xfId="0" applyNumberFormat="1" applyFont="1" applyFill="1" applyBorder="1" applyAlignment="1" applyProtection="1">
      <alignment horizontal="right" vertical="center"/>
    </xf>
    <xf numFmtId="186" fontId="7" fillId="0" borderId="126" xfId="0" applyNumberFormat="1" applyFont="1" applyFill="1" applyBorder="1" applyAlignment="1" applyProtection="1">
      <alignment horizontal="right" vertical="center" shrinkToFit="1"/>
    </xf>
    <xf numFmtId="186" fontId="7" fillId="0" borderId="127" xfId="0" applyNumberFormat="1" applyFont="1" applyFill="1" applyBorder="1" applyAlignment="1" applyProtection="1">
      <alignment horizontal="right" vertical="center" shrinkToFit="1"/>
    </xf>
    <xf numFmtId="0" fontId="31" fillId="0" borderId="123" xfId="0" applyFont="1" applyFill="1" applyBorder="1" applyAlignment="1" applyProtection="1">
      <alignment horizontal="right" vertical="center"/>
    </xf>
    <xf numFmtId="0" fontId="31" fillId="0" borderId="124" xfId="0" applyFont="1" applyFill="1" applyBorder="1" applyAlignment="1" applyProtection="1">
      <alignment horizontal="right" vertical="center"/>
    </xf>
    <xf numFmtId="0" fontId="31" fillId="0" borderId="125" xfId="0" applyFont="1" applyFill="1" applyBorder="1" applyAlignment="1" applyProtection="1">
      <alignment horizontal="right" vertical="center"/>
    </xf>
    <xf numFmtId="178" fontId="79" fillId="0" borderId="0" xfId="1" applyNumberFormat="1" applyFont="1" applyFill="1" applyBorder="1" applyAlignment="1" applyProtection="1">
      <alignment horizontal="right"/>
    </xf>
    <xf numFmtId="178" fontId="79" fillId="0" borderId="13" xfId="1" applyNumberFormat="1" applyFont="1" applyFill="1" applyBorder="1" applyAlignment="1" applyProtection="1">
      <alignment horizontal="right"/>
    </xf>
    <xf numFmtId="0" fontId="0" fillId="0" borderId="0" xfId="0" applyFont="1" applyFill="1" applyBorder="1" applyAlignment="1" applyProtection="1">
      <alignment horizontal="center" vertical="center"/>
    </xf>
    <xf numFmtId="0" fontId="0" fillId="0" borderId="47" xfId="0" applyFont="1" applyFill="1" applyBorder="1" applyAlignment="1" applyProtection="1">
      <alignment horizontal="center" vertical="center"/>
    </xf>
    <xf numFmtId="187" fontId="7" fillId="0" borderId="14" xfId="0" applyNumberFormat="1" applyFont="1" applyFill="1" applyBorder="1" applyAlignment="1" applyProtection="1">
      <alignment vertical="center" shrinkToFit="1"/>
    </xf>
    <xf numFmtId="0" fontId="7" fillId="0" borderId="15" xfId="0" applyFont="1" applyFill="1" applyBorder="1" applyAlignment="1" applyProtection="1">
      <alignment vertical="center" shrinkToFit="1"/>
    </xf>
    <xf numFmtId="0" fontId="7" fillId="0" borderId="16" xfId="0" applyFont="1" applyFill="1" applyBorder="1" applyAlignment="1" applyProtection="1">
      <alignment vertical="center" shrinkToFit="1"/>
    </xf>
    <xf numFmtId="0" fontId="7" fillId="0" borderId="45" xfId="0" applyFont="1" applyFill="1" applyBorder="1" applyAlignment="1" applyProtection="1">
      <alignment vertical="center" shrinkToFit="1"/>
    </xf>
    <xf numFmtId="0" fontId="7" fillId="0" borderId="47" xfId="0" applyFont="1" applyFill="1" applyBorder="1" applyAlignment="1" applyProtection="1">
      <alignment vertical="center" shrinkToFit="1"/>
    </xf>
    <xf numFmtId="0" fontId="7" fillId="0" borderId="63" xfId="0" applyFont="1" applyFill="1" applyBorder="1" applyAlignment="1" applyProtection="1">
      <alignment vertical="center" shrinkToFit="1"/>
    </xf>
    <xf numFmtId="38" fontId="7" fillId="0" borderId="14" xfId="0" applyNumberFormat="1" applyFont="1" applyFill="1" applyBorder="1" applyAlignment="1" applyProtection="1">
      <alignment vertical="center" shrinkToFit="1"/>
    </xf>
    <xf numFmtId="38" fontId="7" fillId="0" borderId="15" xfId="0" applyNumberFormat="1" applyFont="1" applyFill="1" applyBorder="1" applyAlignment="1" applyProtection="1">
      <alignment vertical="center" shrinkToFit="1"/>
    </xf>
    <xf numFmtId="38" fontId="7" fillId="0" borderId="16" xfId="0" applyNumberFormat="1" applyFont="1" applyFill="1" applyBorder="1" applyAlignment="1" applyProtection="1">
      <alignment vertical="center" shrinkToFit="1"/>
    </xf>
    <xf numFmtId="38" fontId="7" fillId="0" borderId="45" xfId="0" applyNumberFormat="1" applyFont="1" applyFill="1" applyBorder="1" applyAlignment="1" applyProtection="1">
      <alignment vertical="center" shrinkToFit="1"/>
    </xf>
    <xf numFmtId="38" fontId="7" fillId="0" borderId="47" xfId="0" applyNumberFormat="1" applyFont="1" applyFill="1" applyBorder="1" applyAlignment="1" applyProtection="1">
      <alignment vertical="center" shrinkToFit="1"/>
    </xf>
    <xf numFmtId="38" fontId="7" fillId="0" borderId="63" xfId="0" applyNumberFormat="1" applyFont="1" applyFill="1" applyBorder="1" applyAlignment="1" applyProtection="1">
      <alignment vertical="center" shrinkToFit="1"/>
    </xf>
    <xf numFmtId="38" fontId="7" fillId="0" borderId="58" xfId="0" applyNumberFormat="1" applyFont="1" applyFill="1" applyBorder="1" applyAlignment="1" applyProtection="1">
      <alignment vertical="center" shrinkToFit="1"/>
    </xf>
    <xf numFmtId="0" fontId="7" fillId="0" borderId="0" xfId="0" applyFont="1" applyFill="1" applyBorder="1" applyAlignment="1" applyProtection="1">
      <alignment vertical="center" shrinkToFit="1"/>
    </xf>
    <xf numFmtId="0" fontId="7" fillId="0" borderId="59" xfId="0" applyFont="1" applyFill="1" applyBorder="1" applyAlignment="1" applyProtection="1">
      <alignment vertical="center" shrinkToFit="1"/>
    </xf>
    <xf numFmtId="0" fontId="7" fillId="0" borderId="58" xfId="0" applyFont="1" applyFill="1" applyBorder="1" applyAlignment="1" applyProtection="1">
      <alignment vertical="center" shrinkToFit="1"/>
    </xf>
    <xf numFmtId="0" fontId="7" fillId="0" borderId="61" xfId="0" applyFont="1" applyFill="1" applyBorder="1" applyAlignment="1" applyProtection="1">
      <alignment vertical="center" shrinkToFit="1"/>
    </xf>
    <xf numFmtId="0" fontId="7" fillId="0" borderId="62" xfId="0" applyFont="1" applyFill="1" applyBorder="1" applyAlignment="1" applyProtection="1">
      <alignment vertical="center" shrinkToFit="1"/>
    </xf>
    <xf numFmtId="186" fontId="7" fillId="0" borderId="112" xfId="0" applyNumberFormat="1" applyFont="1" applyFill="1" applyBorder="1" applyAlignment="1" applyProtection="1">
      <alignment vertical="center"/>
    </xf>
    <xf numFmtId="186" fontId="7" fillId="0" borderId="84" xfId="0" applyNumberFormat="1" applyFont="1" applyFill="1" applyBorder="1" applyAlignment="1" applyProtection="1">
      <alignment vertical="center"/>
    </xf>
    <xf numFmtId="186" fontId="7" fillId="0" borderId="85" xfId="0" applyNumberFormat="1" applyFont="1" applyFill="1" applyBorder="1" applyAlignment="1" applyProtection="1">
      <alignment vertical="center"/>
    </xf>
    <xf numFmtId="0" fontId="27" fillId="0" borderId="93" xfId="0" applyFont="1" applyFill="1" applyBorder="1" applyAlignment="1" applyProtection="1">
      <alignment vertical="center"/>
    </xf>
    <xf numFmtId="0" fontId="27" fillId="0" borderId="94" xfId="0" applyFont="1" applyFill="1" applyBorder="1" applyAlignment="1" applyProtection="1">
      <alignment vertical="center"/>
    </xf>
    <xf numFmtId="0" fontId="27" fillId="0" borderId="93" xfId="0" applyFont="1" applyFill="1" applyBorder="1" applyAlignment="1" applyProtection="1">
      <alignment vertical="center" shrinkToFit="1"/>
    </xf>
    <xf numFmtId="0" fontId="27" fillId="0" borderId="94" xfId="0" applyFont="1" applyFill="1" applyBorder="1" applyAlignment="1" applyProtection="1">
      <alignment vertical="center" shrinkToFit="1"/>
    </xf>
    <xf numFmtId="38" fontId="7" fillId="0" borderId="20" xfId="1" applyFont="1" applyFill="1" applyBorder="1" applyAlignment="1" applyProtection="1">
      <alignment vertical="center" shrinkToFit="1"/>
    </xf>
    <xf numFmtId="38" fontId="7" fillId="0" borderId="0" xfId="1" applyFont="1" applyFill="1" applyBorder="1" applyAlignment="1" applyProtection="1">
      <alignment vertical="center" shrinkToFit="1"/>
    </xf>
    <xf numFmtId="38" fontId="7" fillId="0" borderId="59" xfId="1" applyFont="1" applyFill="1" applyBorder="1" applyAlignment="1" applyProtection="1">
      <alignment vertical="center" shrinkToFit="1"/>
    </xf>
    <xf numFmtId="38" fontId="7" fillId="0" borderId="45" xfId="1" applyFont="1" applyFill="1" applyBorder="1" applyAlignment="1" applyProtection="1">
      <alignment vertical="center" shrinkToFit="1"/>
    </xf>
    <xf numFmtId="38" fontId="7" fillId="0" borderId="47" xfId="1" applyFont="1" applyFill="1" applyBorder="1" applyAlignment="1" applyProtection="1">
      <alignment vertical="center" shrinkToFit="1"/>
    </xf>
    <xf numFmtId="38" fontId="7" fillId="0" borderId="62" xfId="1" applyFont="1" applyFill="1" applyBorder="1" applyAlignment="1" applyProtection="1">
      <alignment vertical="center" shrinkToFit="1"/>
    </xf>
    <xf numFmtId="38" fontId="7" fillId="0" borderId="112" xfId="1" applyFont="1" applyFill="1" applyBorder="1" applyAlignment="1" applyProtection="1">
      <alignment vertical="center" shrinkToFit="1"/>
    </xf>
    <xf numFmtId="38" fontId="7" fillId="0" borderId="84" xfId="1" applyFont="1" applyFill="1" applyBorder="1" applyAlignment="1" applyProtection="1">
      <alignment vertical="center" shrinkToFit="1"/>
    </xf>
    <xf numFmtId="38" fontId="7" fillId="0" borderId="85" xfId="1" applyFont="1" applyFill="1" applyBorder="1" applyAlignment="1" applyProtection="1">
      <alignment vertical="center" shrinkToFit="1"/>
    </xf>
    <xf numFmtId="38" fontId="7" fillId="0" borderId="108" xfId="1" applyFont="1" applyFill="1" applyBorder="1" applyAlignment="1" applyProtection="1">
      <alignment vertical="center" shrinkToFit="1"/>
    </xf>
    <xf numFmtId="0" fontId="7" fillId="0" borderId="101" xfId="0" applyFont="1" applyFill="1" applyBorder="1" applyAlignment="1" applyProtection="1">
      <alignment vertical="center" shrinkToFit="1"/>
    </xf>
    <xf numFmtId="0" fontId="7" fillId="0" borderId="102" xfId="0" applyFont="1" applyFill="1" applyBorder="1" applyAlignment="1" applyProtection="1">
      <alignment vertical="center" shrinkToFit="1"/>
    </xf>
    <xf numFmtId="0" fontId="0" fillId="0" borderId="101" xfId="0" applyFont="1" applyFill="1" applyBorder="1" applyAlignment="1" applyProtection="1">
      <alignment vertical="center"/>
    </xf>
    <xf numFmtId="0" fontId="0" fillId="0" borderId="102" xfId="0" applyFont="1" applyFill="1" applyBorder="1" applyAlignment="1" applyProtection="1">
      <alignment vertical="center"/>
    </xf>
    <xf numFmtId="0" fontId="0" fillId="0" borderId="15" xfId="0" applyFont="1" applyFill="1" applyBorder="1" applyAlignment="1" applyProtection="1">
      <alignment horizontal="center" vertical="center"/>
    </xf>
    <xf numFmtId="0" fontId="0" fillId="0" borderId="16" xfId="0" applyFont="1" applyFill="1" applyBorder="1" applyAlignment="1" applyProtection="1">
      <alignment horizontal="center" vertical="center"/>
    </xf>
    <xf numFmtId="0" fontId="0" fillId="0" borderId="13" xfId="0" applyFont="1" applyFill="1" applyBorder="1" applyAlignment="1" applyProtection="1">
      <alignment horizontal="center" vertical="center"/>
    </xf>
    <xf numFmtId="0" fontId="0" fillId="0" borderId="24" xfId="0" applyFont="1" applyFill="1" applyBorder="1" applyAlignment="1" applyProtection="1">
      <alignment horizontal="center" vertical="center"/>
    </xf>
    <xf numFmtId="186" fontId="7" fillId="0" borderId="14" xfId="0" applyNumberFormat="1" applyFont="1" applyFill="1" applyBorder="1" applyAlignment="1" applyProtection="1">
      <alignment horizontal="right" vertical="center"/>
    </xf>
    <xf numFmtId="186" fontId="7" fillId="0" borderId="15" xfId="0" applyNumberFormat="1" applyFont="1" applyFill="1" applyBorder="1" applyAlignment="1" applyProtection="1">
      <alignment horizontal="right" vertical="center"/>
    </xf>
    <xf numFmtId="186" fontId="7" fillId="0" borderId="16" xfId="0" applyNumberFormat="1" applyFont="1" applyFill="1" applyBorder="1" applyAlignment="1" applyProtection="1">
      <alignment horizontal="right" vertical="center"/>
    </xf>
    <xf numFmtId="186" fontId="7" fillId="0" borderId="23" xfId="0" applyNumberFormat="1" applyFont="1" applyFill="1" applyBorder="1" applyAlignment="1" applyProtection="1">
      <alignment horizontal="right" vertical="center"/>
    </xf>
    <xf numFmtId="186" fontId="7" fillId="0" borderId="24" xfId="0" applyNumberFormat="1" applyFont="1" applyFill="1" applyBorder="1" applyAlignment="1" applyProtection="1">
      <alignment horizontal="right" vertical="center"/>
    </xf>
    <xf numFmtId="186" fontId="7" fillId="0" borderId="143" xfId="0" applyNumberFormat="1" applyFont="1" applyFill="1" applyBorder="1" applyAlignment="1" applyProtection="1">
      <alignment vertical="center"/>
    </xf>
    <xf numFmtId="186" fontId="7" fillId="0" borderId="144" xfId="0" applyNumberFormat="1" applyFont="1" applyFill="1" applyBorder="1" applyAlignment="1" applyProtection="1">
      <alignment vertical="center"/>
    </xf>
    <xf numFmtId="186" fontId="7" fillId="0" borderId="145" xfId="0" applyNumberFormat="1" applyFont="1" applyFill="1" applyBorder="1" applyAlignment="1" applyProtection="1">
      <alignment vertical="center"/>
    </xf>
    <xf numFmtId="38" fontId="7" fillId="0" borderId="86" xfId="1" applyFont="1" applyFill="1" applyBorder="1" applyAlignment="1" applyProtection="1">
      <alignment vertical="center" shrinkToFit="1"/>
    </xf>
    <xf numFmtId="38" fontId="7" fillId="0" borderId="87" xfId="1" applyFont="1" applyFill="1" applyBorder="1" applyAlignment="1" applyProtection="1">
      <alignment vertical="center" shrinkToFit="1"/>
    </xf>
    <xf numFmtId="38" fontId="7" fillId="0" borderId="138" xfId="1" applyFont="1" applyFill="1" applyBorder="1" applyAlignment="1" applyProtection="1">
      <alignment vertical="center" shrinkToFit="1"/>
    </xf>
    <xf numFmtId="0" fontId="0" fillId="0" borderId="1" xfId="0" applyFill="1" applyBorder="1" applyAlignment="1" applyProtection="1">
      <alignment horizontal="center" vertical="center"/>
    </xf>
    <xf numFmtId="0" fontId="0" fillId="0" borderId="2" xfId="0" applyFill="1" applyBorder="1" applyAlignment="1" applyProtection="1">
      <alignment horizontal="center" vertical="center"/>
    </xf>
    <xf numFmtId="0" fontId="0" fillId="0" borderId="3" xfId="0" applyFill="1" applyBorder="1" applyAlignment="1" applyProtection="1">
      <alignment horizontal="center" vertical="center"/>
    </xf>
    <xf numFmtId="0" fontId="32" fillId="0" borderId="50" xfId="0" applyFont="1" applyFill="1" applyBorder="1" applyAlignment="1" applyProtection="1">
      <alignment horizontal="center" vertical="center" textRotation="255"/>
    </xf>
    <xf numFmtId="0" fontId="56" fillId="0" borderId="50" xfId="0" applyFont="1" applyFill="1" applyBorder="1" applyAlignment="1" applyProtection="1">
      <alignment horizontal="center" vertical="center" textRotation="255"/>
    </xf>
    <xf numFmtId="0" fontId="56" fillId="0" borderId="17" xfId="0" applyFont="1" applyFill="1" applyBorder="1" applyAlignment="1" applyProtection="1">
      <alignment horizontal="center" vertical="center" textRotation="255"/>
    </xf>
    <xf numFmtId="0" fontId="0" fillId="0" borderId="149" xfId="0" applyFill="1" applyBorder="1" applyAlignment="1" applyProtection="1">
      <alignment horizontal="center" vertical="center"/>
    </xf>
    <xf numFmtId="0" fontId="0" fillId="0" borderId="150" xfId="0" applyFill="1" applyBorder="1" applyAlignment="1" applyProtection="1">
      <alignment horizontal="center" vertical="center"/>
    </xf>
    <xf numFmtId="0" fontId="0" fillId="0" borderId="151" xfId="0" applyFill="1" applyBorder="1" applyAlignment="1" applyProtection="1">
      <alignment horizontal="center" vertical="center"/>
    </xf>
    <xf numFmtId="0" fontId="0" fillId="0" borderId="152" xfId="0" applyFill="1" applyBorder="1" applyAlignment="1" applyProtection="1">
      <alignment horizontal="center" vertical="center"/>
    </xf>
    <xf numFmtId="0" fontId="0" fillId="0" borderId="153" xfId="0" applyFill="1" applyBorder="1" applyAlignment="1" applyProtection="1">
      <alignment horizontal="center" vertical="center"/>
    </xf>
    <xf numFmtId="0" fontId="0" fillId="0" borderId="154" xfId="0" applyFill="1" applyBorder="1" applyAlignment="1" applyProtection="1">
      <alignment horizontal="center" vertical="center"/>
    </xf>
    <xf numFmtId="0" fontId="0" fillId="0" borderId="149" xfId="0" applyFill="1" applyBorder="1" applyAlignment="1" applyProtection="1">
      <alignment horizontal="center" vertical="center" wrapText="1"/>
    </xf>
    <xf numFmtId="0" fontId="0" fillId="0" borderId="150" xfId="0" applyFill="1" applyBorder="1" applyAlignment="1" applyProtection="1">
      <alignment horizontal="center" vertical="center" wrapText="1"/>
    </xf>
    <xf numFmtId="0" fontId="0" fillId="0" borderId="155" xfId="0" applyFill="1" applyBorder="1" applyAlignment="1" applyProtection="1">
      <alignment horizontal="center" vertical="center" wrapText="1"/>
    </xf>
    <xf numFmtId="0" fontId="0" fillId="0" borderId="20" xfId="0" applyFill="1" applyBorder="1" applyAlignment="1" applyProtection="1">
      <alignment horizontal="center" vertical="center" wrapText="1"/>
    </xf>
    <xf numFmtId="0" fontId="0" fillId="0" borderId="0" xfId="0" applyFill="1" applyBorder="1" applyAlignment="1" applyProtection="1">
      <alignment horizontal="center" vertical="center" wrapText="1"/>
    </xf>
    <xf numFmtId="0" fontId="0" fillId="0" borderId="59" xfId="0" applyFill="1" applyBorder="1" applyAlignment="1" applyProtection="1">
      <alignment horizontal="center" vertical="center" wrapText="1"/>
    </xf>
    <xf numFmtId="0" fontId="0" fillId="0" borderId="55" xfId="0" applyFill="1" applyBorder="1" applyAlignment="1" applyProtection="1">
      <alignment horizontal="center" vertical="center" wrapText="1"/>
    </xf>
    <xf numFmtId="0" fontId="0" fillId="0" borderId="1" xfId="0" applyFill="1" applyBorder="1" applyAlignment="1" applyProtection="1">
      <alignment horizontal="center" vertical="center" shrinkToFit="1"/>
    </xf>
    <xf numFmtId="0" fontId="0" fillId="0" borderId="2" xfId="0" applyFill="1" applyBorder="1" applyAlignment="1" applyProtection="1">
      <alignment horizontal="center" vertical="center" shrinkToFit="1"/>
    </xf>
    <xf numFmtId="0" fontId="0" fillId="0" borderId="3" xfId="0" applyFill="1" applyBorder="1" applyAlignment="1" applyProtection="1">
      <alignment horizontal="center" vertical="center" shrinkToFit="1"/>
    </xf>
    <xf numFmtId="0" fontId="4" fillId="0" borderId="1" xfId="0" applyFont="1" applyFill="1" applyBorder="1" applyAlignment="1" applyProtection="1">
      <alignment horizontal="center" vertical="center"/>
    </xf>
    <xf numFmtId="0" fontId="24" fillId="0" borderId="2" xfId="0" applyFont="1" applyFill="1" applyBorder="1" applyAlignment="1" applyProtection="1">
      <alignment horizontal="center" vertical="center"/>
    </xf>
    <xf numFmtId="0" fontId="24" fillId="0" borderId="3" xfId="0" applyFont="1" applyFill="1" applyBorder="1" applyAlignment="1" applyProtection="1">
      <alignment horizontal="center" vertical="center"/>
    </xf>
    <xf numFmtId="0" fontId="27" fillId="0" borderId="84" xfId="0" applyFont="1" applyFill="1" applyBorder="1" applyAlignment="1" applyProtection="1">
      <alignment vertical="center"/>
    </xf>
    <xf numFmtId="0" fontId="27" fillId="0" borderId="85" xfId="0" applyFont="1" applyFill="1" applyBorder="1" applyAlignment="1" applyProtection="1">
      <alignment vertical="center"/>
    </xf>
    <xf numFmtId="0" fontId="0" fillId="0" borderId="71" xfId="0" applyBorder="1" applyAlignment="1" applyProtection="1">
      <alignment horizontal="left" vertical="center"/>
    </xf>
    <xf numFmtId="0" fontId="0" fillId="0" borderId="2" xfId="0" applyBorder="1" applyAlignment="1" applyProtection="1">
      <alignment horizontal="left" vertical="center"/>
    </xf>
    <xf numFmtId="0" fontId="0" fillId="0" borderId="3" xfId="0" applyBorder="1" applyAlignment="1" applyProtection="1">
      <alignment horizontal="left" vertical="center"/>
    </xf>
    <xf numFmtId="0" fontId="31" fillId="0" borderId="33" xfId="0" applyFont="1" applyBorder="1" applyAlignment="1" applyProtection="1">
      <alignment horizontal="left" vertical="center" wrapText="1"/>
    </xf>
    <xf numFmtId="0" fontId="63" fillId="0" borderId="34" xfId="0" applyFont="1" applyBorder="1" applyAlignment="1" applyProtection="1">
      <alignment horizontal="left" vertical="center" wrapText="1"/>
    </xf>
    <xf numFmtId="190" fontId="71" fillId="5" borderId="34" xfId="0" applyNumberFormat="1" applyFont="1" applyFill="1" applyBorder="1" applyAlignment="1" applyProtection="1">
      <alignment horizontal="right" vertical="center"/>
      <protection locked="0"/>
    </xf>
    <xf numFmtId="0" fontId="0" fillId="0" borderId="137" xfId="0" applyFill="1" applyBorder="1" applyAlignment="1" applyProtection="1">
      <alignment horizontal="center" vertical="center" wrapText="1"/>
    </xf>
    <xf numFmtId="0" fontId="0" fillId="0" borderId="50" xfId="0" applyFill="1" applyBorder="1" applyAlignment="1" applyProtection="1">
      <alignment horizontal="center" vertical="center" wrapText="1"/>
    </xf>
    <xf numFmtId="0" fontId="0" fillId="0" borderId="140" xfId="0" applyFill="1" applyBorder="1" applyAlignment="1" applyProtection="1">
      <alignment horizontal="center" vertical="center" wrapText="1"/>
    </xf>
    <xf numFmtId="186" fontId="7" fillId="0" borderId="86" xfId="0" applyNumberFormat="1" applyFont="1" applyFill="1" applyBorder="1" applyAlignment="1" applyProtection="1">
      <alignment vertical="center"/>
    </xf>
    <xf numFmtId="186" fontId="7" fillId="0" borderId="87" xfId="0" applyNumberFormat="1" applyFont="1" applyFill="1" applyBorder="1" applyAlignment="1" applyProtection="1">
      <alignment vertical="center"/>
    </xf>
    <xf numFmtId="186" fontId="7" fillId="0" borderId="138" xfId="0" applyNumberFormat="1" applyFont="1" applyFill="1" applyBorder="1" applyAlignment="1" applyProtection="1">
      <alignment vertical="center"/>
    </xf>
    <xf numFmtId="38" fontId="65" fillId="0" borderId="14" xfId="1" applyFont="1" applyFill="1" applyBorder="1" applyAlignment="1" applyProtection="1">
      <alignment horizontal="right" vertical="center"/>
    </xf>
    <xf numFmtId="38" fontId="65" fillId="0" borderId="15" xfId="1" applyFont="1" applyFill="1" applyBorder="1" applyAlignment="1" applyProtection="1">
      <alignment horizontal="right" vertical="center"/>
    </xf>
    <xf numFmtId="38" fontId="65" fillId="0" borderId="16" xfId="1" applyFont="1" applyFill="1" applyBorder="1" applyAlignment="1" applyProtection="1">
      <alignment horizontal="right" vertical="center"/>
    </xf>
    <xf numFmtId="38" fontId="65" fillId="0" borderId="20" xfId="1" applyFont="1" applyFill="1" applyBorder="1" applyAlignment="1" applyProtection="1">
      <alignment horizontal="right" vertical="center"/>
    </xf>
    <xf numFmtId="38" fontId="65" fillId="0" borderId="0" xfId="1" applyFont="1" applyFill="1" applyBorder="1" applyAlignment="1" applyProtection="1">
      <alignment horizontal="right" vertical="center"/>
    </xf>
    <xf numFmtId="38" fontId="65" fillId="0" borderId="21" xfId="1" applyFont="1" applyFill="1" applyBorder="1" applyAlignment="1" applyProtection="1">
      <alignment horizontal="right" vertical="center"/>
    </xf>
    <xf numFmtId="38" fontId="65" fillId="0" borderId="23" xfId="1" applyFont="1" applyFill="1" applyBorder="1" applyAlignment="1" applyProtection="1">
      <alignment horizontal="right" vertical="center"/>
    </xf>
    <xf numFmtId="38" fontId="65" fillId="0" borderId="13" xfId="1" applyFont="1" applyFill="1" applyBorder="1" applyAlignment="1" applyProtection="1">
      <alignment horizontal="right" vertical="center"/>
    </xf>
    <xf numFmtId="38" fontId="65" fillId="0" borderId="24" xfId="1" applyFont="1" applyFill="1" applyBorder="1" applyAlignment="1" applyProtection="1">
      <alignment horizontal="right" vertical="center"/>
    </xf>
    <xf numFmtId="38" fontId="65" fillId="0" borderId="146" xfId="1" applyFont="1" applyFill="1" applyBorder="1" applyProtection="1">
      <alignment vertical="center"/>
    </xf>
    <xf numFmtId="38" fontId="65" fillId="0" borderId="141" xfId="1" applyFont="1" applyFill="1" applyBorder="1" applyProtection="1">
      <alignment vertical="center"/>
    </xf>
    <xf numFmtId="38" fontId="65" fillId="0" borderId="142" xfId="1" applyFont="1" applyFill="1" applyBorder="1" applyProtection="1">
      <alignment vertical="center"/>
    </xf>
    <xf numFmtId="38" fontId="7" fillId="0" borderId="146" xfId="1" applyFont="1" applyFill="1" applyBorder="1" applyAlignment="1" applyProtection="1">
      <alignment vertical="center" shrinkToFit="1"/>
    </xf>
    <xf numFmtId="38" fontId="7" fillId="0" borderId="141" xfId="1" applyFont="1" applyFill="1" applyBorder="1" applyAlignment="1" applyProtection="1">
      <alignment vertical="center" shrinkToFit="1"/>
    </xf>
    <xf numFmtId="38" fontId="7" fillId="0" borderId="142" xfId="1" applyFont="1" applyFill="1" applyBorder="1" applyAlignment="1" applyProtection="1">
      <alignment vertical="center" shrinkToFit="1"/>
    </xf>
    <xf numFmtId="38" fontId="7" fillId="0" borderId="14" xfId="1" applyFont="1" applyFill="1" applyBorder="1" applyAlignment="1" applyProtection="1">
      <alignment vertical="center" shrinkToFit="1"/>
    </xf>
    <xf numFmtId="38" fontId="7" fillId="0" borderId="15" xfId="1" applyFont="1" applyFill="1" applyBorder="1" applyAlignment="1" applyProtection="1">
      <alignment vertical="center" shrinkToFit="1"/>
    </xf>
    <xf numFmtId="38" fontId="7" fillId="0" borderId="16" xfId="1" applyFont="1" applyFill="1" applyBorder="1" applyAlignment="1" applyProtection="1">
      <alignment vertical="center" shrinkToFit="1"/>
    </xf>
    <xf numFmtId="38" fontId="7" fillId="0" borderId="21" xfId="1" applyFont="1" applyFill="1" applyBorder="1" applyAlignment="1" applyProtection="1">
      <alignment vertical="center" shrinkToFit="1"/>
    </xf>
    <xf numFmtId="38" fontId="7" fillId="0" borderId="23" xfId="1" applyFont="1" applyFill="1" applyBorder="1" applyAlignment="1" applyProtection="1">
      <alignment vertical="center" shrinkToFit="1"/>
    </xf>
    <xf numFmtId="38" fontId="7" fillId="0" borderId="13" xfId="1" applyFont="1" applyFill="1" applyBorder="1" applyAlignment="1" applyProtection="1">
      <alignment vertical="center" shrinkToFit="1"/>
    </xf>
    <xf numFmtId="38" fontId="7" fillId="0" borderId="24" xfId="1" applyFont="1" applyFill="1" applyBorder="1" applyAlignment="1" applyProtection="1">
      <alignment vertical="center" shrinkToFit="1"/>
    </xf>
    <xf numFmtId="0" fontId="7" fillId="0" borderId="20" xfId="0" applyFont="1" applyFill="1" applyBorder="1" applyAlignment="1" applyProtection="1">
      <alignment vertical="center" shrinkToFit="1"/>
    </xf>
    <xf numFmtId="0" fontId="7" fillId="0" borderId="21" xfId="0" applyFont="1" applyFill="1" applyBorder="1" applyAlignment="1" applyProtection="1">
      <alignment vertical="center" shrinkToFit="1"/>
    </xf>
    <xf numFmtId="0" fontId="7" fillId="0" borderId="146" xfId="0" applyFont="1" applyFill="1" applyBorder="1" applyAlignment="1" applyProtection="1">
      <alignment vertical="center" shrinkToFit="1"/>
    </xf>
    <xf numFmtId="0" fontId="7" fillId="0" borderId="141" xfId="0" applyFont="1" applyFill="1" applyBorder="1" applyAlignment="1" applyProtection="1">
      <alignment vertical="center" shrinkToFit="1"/>
    </xf>
    <xf numFmtId="0" fontId="7" fillId="0" borderId="142" xfId="0" applyFont="1" applyFill="1" applyBorder="1" applyAlignment="1" applyProtection="1">
      <alignment vertical="center" shrinkToFit="1"/>
    </xf>
    <xf numFmtId="0" fontId="27" fillId="0" borderId="83" xfId="0" applyFont="1" applyBorder="1" applyAlignment="1" applyProtection="1">
      <alignment vertical="center"/>
    </xf>
    <xf numFmtId="0" fontId="27" fillId="0" borderId="84" xfId="0" applyFont="1" applyBorder="1" applyAlignment="1" applyProtection="1">
      <alignment vertical="center"/>
    </xf>
    <xf numFmtId="0" fontId="27" fillId="0" borderId="85" xfId="0" applyFont="1" applyBorder="1" applyAlignment="1" applyProtection="1">
      <alignment vertical="center"/>
    </xf>
    <xf numFmtId="0" fontId="27" fillId="0" borderId="114" xfId="0" applyFont="1" applyFill="1" applyBorder="1" applyAlignment="1" applyProtection="1">
      <alignment horizontal="left" vertical="center"/>
    </xf>
    <xf numFmtId="0" fontId="27" fillId="0" borderId="115" xfId="0" applyFont="1" applyFill="1" applyBorder="1" applyAlignment="1" applyProtection="1">
      <alignment horizontal="left" vertical="center"/>
    </xf>
    <xf numFmtId="0" fontId="27" fillId="0" borderId="116" xfId="0" applyFont="1" applyFill="1" applyBorder="1" applyAlignment="1" applyProtection="1">
      <alignment horizontal="left" vertical="center"/>
    </xf>
    <xf numFmtId="186" fontId="0" fillId="5" borderId="45" xfId="0" applyNumberFormat="1" applyFill="1" applyBorder="1" applyAlignment="1" applyProtection="1">
      <alignment horizontal="center" vertical="center" shrinkToFit="1"/>
      <protection locked="0"/>
    </xf>
    <xf numFmtId="38" fontId="77" fillId="0" borderId="8" xfId="1" applyFont="1" applyFill="1" applyBorder="1" applyAlignment="1" applyProtection="1">
      <alignment horizontal="right" vertical="center"/>
    </xf>
    <xf numFmtId="38" fontId="77" fillId="0" borderId="9" xfId="1" applyFont="1" applyFill="1" applyBorder="1" applyAlignment="1" applyProtection="1">
      <alignment horizontal="right" vertical="center"/>
    </xf>
    <xf numFmtId="178" fontId="1" fillId="0" borderId="14" xfId="0" applyNumberFormat="1" applyFont="1" applyBorder="1" applyAlignment="1" applyProtection="1">
      <alignment horizontal="left" vertical="top" wrapText="1"/>
    </xf>
    <xf numFmtId="0" fontId="0" fillId="0" borderId="10" xfId="0" applyBorder="1" applyAlignment="1" applyProtection="1">
      <alignment horizontal="left" vertical="center"/>
    </xf>
    <xf numFmtId="0" fontId="0" fillId="0" borderId="11" xfId="0" applyBorder="1" applyAlignment="1" applyProtection="1">
      <alignment horizontal="left" vertical="center"/>
    </xf>
    <xf numFmtId="0" fontId="0" fillId="0" borderId="12" xfId="0" applyBorder="1" applyAlignment="1" applyProtection="1">
      <alignment horizontal="left" vertical="center"/>
    </xf>
    <xf numFmtId="0" fontId="7" fillId="10" borderId="4" xfId="0" applyFont="1" applyFill="1" applyBorder="1" applyAlignment="1" applyProtection="1">
      <alignment horizontal="center" vertical="center"/>
    </xf>
    <xf numFmtId="0" fontId="7" fillId="10" borderId="22" xfId="0" applyFont="1" applyFill="1" applyBorder="1" applyAlignment="1" applyProtection="1">
      <alignment horizontal="center" vertical="center"/>
    </xf>
    <xf numFmtId="0" fontId="7" fillId="10" borderId="23" xfId="0" applyFont="1" applyFill="1" applyBorder="1" applyAlignment="1" applyProtection="1">
      <alignment horizontal="center" vertical="center"/>
    </xf>
    <xf numFmtId="0" fontId="0" fillId="0" borderId="8" xfId="0" applyNumberFormat="1" applyFill="1" applyBorder="1" applyAlignment="1" applyProtection="1">
      <alignment horizontal="left" vertical="center" shrinkToFit="1"/>
    </xf>
    <xf numFmtId="0" fontId="0" fillId="0" borderId="43" xfId="0" applyNumberFormat="1" applyFill="1" applyBorder="1" applyAlignment="1" applyProtection="1">
      <alignment horizontal="left" vertical="center" shrinkToFit="1"/>
    </xf>
    <xf numFmtId="0" fontId="0" fillId="0" borderId="9" xfId="0" applyNumberFormat="1" applyFill="1" applyBorder="1" applyAlignment="1" applyProtection="1">
      <alignment horizontal="left" vertical="center" shrinkToFit="1"/>
    </xf>
    <xf numFmtId="179" fontId="15" fillId="9" borderId="8" xfId="0" applyNumberFormat="1" applyFont="1" applyFill="1" applyBorder="1" applyAlignment="1" applyProtection="1">
      <alignment horizontal="center" vertical="center"/>
    </xf>
    <xf numFmtId="179" fontId="15" fillId="9" borderId="9" xfId="0" applyNumberFormat="1" applyFont="1" applyFill="1" applyBorder="1" applyAlignment="1" applyProtection="1">
      <alignment horizontal="center" vertical="center"/>
    </xf>
    <xf numFmtId="0" fontId="14" fillId="9" borderId="8" xfId="0" applyFont="1" applyFill="1" applyBorder="1" applyAlignment="1" applyProtection="1">
      <alignment horizontal="center" vertical="center"/>
    </xf>
    <xf numFmtId="0" fontId="14" fillId="9" borderId="9" xfId="0" applyFont="1" applyFill="1" applyBorder="1" applyAlignment="1" applyProtection="1">
      <alignment horizontal="center" vertical="center"/>
    </xf>
    <xf numFmtId="0" fontId="77" fillId="0" borderId="8" xfId="0" applyFont="1" applyFill="1" applyBorder="1" applyAlignment="1" applyProtection="1">
      <alignment horizontal="center" vertical="center"/>
      <protection locked="0"/>
    </xf>
    <xf numFmtId="0" fontId="77" fillId="0" borderId="9" xfId="0" applyFont="1" applyFill="1" applyBorder="1" applyAlignment="1" applyProtection="1">
      <alignment horizontal="center" vertical="center"/>
      <protection locked="0"/>
    </xf>
    <xf numFmtId="179" fontId="0" fillId="6" borderId="52" xfId="0" applyNumberFormat="1" applyFill="1" applyBorder="1" applyAlignment="1" applyProtection="1">
      <alignment horizontal="right" vertical="center"/>
    </xf>
    <xf numFmtId="179" fontId="0" fillId="6" borderId="67" xfId="0" applyNumberFormat="1" applyFill="1" applyBorder="1" applyAlignment="1" applyProtection="1">
      <alignment horizontal="right" vertical="center"/>
    </xf>
    <xf numFmtId="179" fontId="0" fillId="6" borderId="19" xfId="0" applyNumberFormat="1" applyFill="1" applyBorder="1" applyAlignment="1" applyProtection="1">
      <alignment horizontal="right" vertical="center"/>
    </xf>
    <xf numFmtId="179" fontId="0" fillId="6" borderId="65" xfId="0" applyNumberFormat="1" applyFill="1" applyBorder="1" applyAlignment="1" applyProtection="1">
      <alignment horizontal="right" vertical="center"/>
    </xf>
    <xf numFmtId="179" fontId="0" fillId="6" borderId="66" xfId="0" applyNumberFormat="1" applyFill="1" applyBorder="1" applyAlignment="1" applyProtection="1">
      <alignment horizontal="right" vertical="center"/>
    </xf>
    <xf numFmtId="179" fontId="0" fillId="6" borderId="18" xfId="0" applyNumberFormat="1" applyFill="1" applyBorder="1" applyAlignment="1" applyProtection="1">
      <alignment horizontal="right" vertical="center"/>
    </xf>
    <xf numFmtId="0" fontId="0" fillId="6" borderId="8" xfId="0" applyFill="1" applyBorder="1" applyAlignment="1" applyProtection="1">
      <alignment horizontal="center" vertical="center" wrapText="1"/>
    </xf>
    <xf numFmtId="0" fontId="0" fillId="6" borderId="43" xfId="0" applyFill="1" applyBorder="1" applyAlignment="1" applyProtection="1">
      <alignment horizontal="center" vertical="center" wrapText="1"/>
    </xf>
    <xf numFmtId="179" fontId="7" fillId="6" borderId="46" xfId="0" applyNumberFormat="1" applyFont="1" applyFill="1" applyBorder="1" applyAlignment="1" applyProtection="1">
      <alignment horizontal="center" vertical="center" wrapText="1"/>
    </xf>
    <xf numFmtId="179" fontId="7" fillId="6" borderId="44" xfId="0" applyNumberFormat="1" applyFont="1" applyFill="1" applyBorder="1" applyAlignment="1" applyProtection="1">
      <alignment horizontal="center" vertical="center" wrapText="1"/>
    </xf>
    <xf numFmtId="38" fontId="7" fillId="4" borderId="8" xfId="1" applyFont="1" applyFill="1" applyBorder="1" applyAlignment="1" applyProtection="1">
      <alignment horizontal="right" vertical="center"/>
    </xf>
    <xf numFmtId="38" fontId="7" fillId="4" borderId="9" xfId="1" applyFont="1" applyFill="1" applyBorder="1" applyAlignment="1" applyProtection="1">
      <alignment horizontal="right" vertical="center"/>
    </xf>
    <xf numFmtId="0" fontId="0" fillId="4" borderId="30" xfId="0" applyFill="1" applyBorder="1" applyAlignment="1" applyProtection="1">
      <alignment horizontal="center" vertical="center" wrapText="1"/>
    </xf>
    <xf numFmtId="183" fontId="0" fillId="4" borderId="71" xfId="0" applyNumberFormat="1" applyFill="1" applyBorder="1" applyAlignment="1" applyProtection="1">
      <alignment horizontal="center" vertical="center"/>
    </xf>
    <xf numFmtId="183" fontId="0" fillId="4" borderId="2" xfId="0" applyNumberFormat="1" applyFill="1" applyBorder="1" applyAlignment="1" applyProtection="1">
      <alignment horizontal="center" vertical="center"/>
    </xf>
    <xf numFmtId="0" fontId="0" fillId="4" borderId="71" xfId="0" applyFill="1" applyBorder="1" applyAlignment="1" applyProtection="1">
      <alignment horizontal="center" vertical="center"/>
    </xf>
    <xf numFmtId="0" fontId="0" fillId="4" borderId="2" xfId="0" applyFill="1" applyBorder="1" applyAlignment="1" applyProtection="1">
      <alignment horizontal="center" vertical="center"/>
    </xf>
    <xf numFmtId="0" fontId="0" fillId="4" borderId="0" xfId="0" applyFill="1" applyBorder="1" applyAlignment="1" applyProtection="1">
      <alignment horizontal="left" vertical="center" wrapText="1"/>
    </xf>
    <xf numFmtId="0" fontId="0" fillId="0" borderId="8" xfId="0" applyBorder="1" applyAlignment="1" applyProtection="1">
      <alignment horizontal="left" vertical="center"/>
    </xf>
    <xf numFmtId="0" fontId="0" fillId="0" borderId="43" xfId="0" applyBorder="1" applyAlignment="1" applyProtection="1">
      <alignment horizontal="left" vertical="center"/>
    </xf>
    <xf numFmtId="0" fontId="0" fillId="0" borderId="9" xfId="0" applyBorder="1" applyAlignment="1" applyProtection="1">
      <alignment horizontal="left" vertical="center"/>
    </xf>
    <xf numFmtId="0" fontId="0" fillId="0" borderId="61" xfId="0" applyNumberFormat="1" applyBorder="1" applyAlignment="1" applyProtection="1">
      <alignment horizontal="left" vertical="center"/>
    </xf>
    <xf numFmtId="0" fontId="0" fillId="0" borderId="47" xfId="0" applyNumberFormat="1" applyBorder="1" applyAlignment="1" applyProtection="1">
      <alignment horizontal="left" vertical="center"/>
    </xf>
    <xf numFmtId="0" fontId="0" fillId="0" borderId="62" xfId="0" applyNumberFormat="1" applyBorder="1" applyAlignment="1" applyProtection="1">
      <alignment horizontal="left" vertical="center"/>
    </xf>
    <xf numFmtId="0" fontId="0" fillId="0" borderId="8" xfId="0" applyNumberFormat="1" applyBorder="1" applyAlignment="1" applyProtection="1">
      <alignment horizontal="left" vertical="center"/>
    </xf>
    <xf numFmtId="0" fontId="0" fillId="0" borderId="9" xfId="0" applyNumberFormat="1" applyBorder="1" applyAlignment="1" applyProtection="1">
      <alignment horizontal="left" vertical="center"/>
    </xf>
    <xf numFmtId="0" fontId="0" fillId="0" borderId="8" xfId="0" applyBorder="1" applyAlignment="1" applyProtection="1">
      <alignment horizontal="center" vertical="center" wrapText="1"/>
    </xf>
    <xf numFmtId="0" fontId="0" fillId="0" borderId="44" xfId="0" applyBorder="1" applyAlignment="1" applyProtection="1">
      <alignment horizontal="center" vertical="center" wrapText="1"/>
    </xf>
    <xf numFmtId="176" fontId="0" fillId="0" borderId="46" xfId="0" applyNumberFormat="1" applyBorder="1" applyAlignment="1" applyProtection="1">
      <alignment horizontal="center" vertical="center" wrapText="1"/>
    </xf>
    <xf numFmtId="176" fontId="0" fillId="0" borderId="9" xfId="0" applyNumberFormat="1" applyBorder="1" applyAlignment="1" applyProtection="1">
      <alignment horizontal="center" vertical="center" wrapText="1"/>
    </xf>
    <xf numFmtId="0" fontId="0" fillId="4" borderId="8" xfId="0" applyFill="1" applyBorder="1" applyAlignment="1" applyProtection="1">
      <alignment horizontal="center" vertical="center"/>
    </xf>
    <xf numFmtId="178" fontId="0" fillId="6" borderId="11" xfId="0" applyNumberFormat="1" applyFill="1" applyBorder="1" applyAlignment="1" applyProtection="1">
      <alignment horizontal="center" vertical="center"/>
    </xf>
    <xf numFmtId="178" fontId="0" fillId="6" borderId="12" xfId="0" applyNumberFormat="1" applyFill="1" applyBorder="1" applyAlignment="1" applyProtection="1">
      <alignment horizontal="center" vertical="center"/>
    </xf>
    <xf numFmtId="179" fontId="0" fillId="6" borderId="46" xfId="0" applyNumberFormat="1" applyFill="1" applyBorder="1" applyAlignment="1" applyProtection="1">
      <alignment horizontal="center" vertical="center" wrapText="1"/>
    </xf>
    <xf numFmtId="179" fontId="0" fillId="6" borderId="9" xfId="0" applyNumberFormat="1" applyFill="1" applyBorder="1" applyAlignment="1" applyProtection="1">
      <alignment horizontal="center" vertical="center" wrapText="1"/>
    </xf>
    <xf numFmtId="0" fontId="0" fillId="6" borderId="48" xfId="0" applyFill="1" applyBorder="1" applyAlignment="1" applyProtection="1">
      <alignment horizontal="center" vertical="center" wrapText="1"/>
    </xf>
    <xf numFmtId="0" fontId="0" fillId="6" borderId="50" xfId="0" applyFill="1" applyBorder="1" applyAlignment="1" applyProtection="1">
      <alignment horizontal="center" vertical="center" wrapText="1"/>
    </xf>
    <xf numFmtId="0" fontId="0" fillId="6" borderId="17" xfId="0" applyFill="1" applyBorder="1" applyAlignment="1" applyProtection="1">
      <alignment horizontal="center" vertical="center" wrapText="1"/>
    </xf>
    <xf numFmtId="0" fontId="0" fillId="0" borderId="13" xfId="0" applyFill="1" applyBorder="1" applyAlignment="1" applyProtection="1">
      <alignment vertical="center" shrinkToFit="1"/>
    </xf>
    <xf numFmtId="0" fontId="78" fillId="0" borderId="13" xfId="0" applyFont="1" applyFill="1" applyBorder="1" applyAlignment="1" applyProtection="1">
      <alignment horizontal="center"/>
    </xf>
    <xf numFmtId="38" fontId="78" fillId="0" borderId="13" xfId="1" applyFont="1" applyFill="1" applyBorder="1" applyAlignment="1" applyProtection="1">
      <alignment horizontal="center"/>
    </xf>
    <xf numFmtId="0" fontId="63" fillId="0" borderId="13" xfId="0" applyFont="1" applyFill="1" applyBorder="1" applyAlignment="1" applyProtection="1">
      <alignment vertical="center"/>
    </xf>
    <xf numFmtId="0" fontId="0" fillId="0" borderId="73" xfId="0" applyBorder="1" applyAlignment="1" applyProtection="1">
      <alignment horizontal="left" vertical="center"/>
    </xf>
    <xf numFmtId="0" fontId="0" fillId="0" borderId="15" xfId="0" applyBorder="1" applyAlignment="1" applyProtection="1">
      <alignment horizontal="left" vertical="center"/>
    </xf>
    <xf numFmtId="0" fontId="0" fillId="0" borderId="16" xfId="0" applyBorder="1" applyAlignment="1" applyProtection="1">
      <alignment horizontal="left" vertical="center"/>
    </xf>
    <xf numFmtId="0" fontId="0" fillId="0" borderId="61" xfId="0" applyBorder="1" applyAlignment="1" applyProtection="1">
      <alignment horizontal="left" vertical="center"/>
    </xf>
    <xf numFmtId="0" fontId="0" fillId="0" borderId="47" xfId="0" applyBorder="1" applyAlignment="1" applyProtection="1">
      <alignment horizontal="left" vertical="center"/>
    </xf>
    <xf numFmtId="0" fontId="0" fillId="0" borderId="63" xfId="0" applyBorder="1" applyAlignment="1" applyProtection="1">
      <alignment horizontal="left" vertical="center"/>
    </xf>
    <xf numFmtId="0" fontId="27" fillId="0" borderId="1" xfId="0" applyFont="1" applyBorder="1" applyAlignment="1" applyProtection="1">
      <alignment horizontal="center" vertical="center"/>
    </xf>
    <xf numFmtId="0" fontId="27" fillId="0" borderId="3" xfId="0" applyFont="1" applyBorder="1" applyAlignment="1" applyProtection="1">
      <alignment horizontal="center" vertical="center"/>
    </xf>
    <xf numFmtId="176" fontId="7" fillId="0" borderId="1" xfId="0" applyNumberFormat="1" applyFont="1" applyFill="1" applyBorder="1" applyAlignment="1" applyProtection="1">
      <alignment horizontal="right" vertical="center"/>
    </xf>
    <xf numFmtId="0" fontId="7" fillId="0" borderId="2" xfId="0" applyFont="1" applyFill="1" applyBorder="1" applyAlignment="1" applyProtection="1">
      <alignment horizontal="right" vertical="center"/>
    </xf>
    <xf numFmtId="186" fontId="0" fillId="0" borderId="98" xfId="0" applyNumberFormat="1" applyFill="1" applyBorder="1" applyAlignment="1" applyProtection="1">
      <alignment horizontal="center" vertical="center"/>
    </xf>
    <xf numFmtId="0" fontId="27" fillId="0" borderId="143" xfId="0" applyFont="1" applyFill="1" applyBorder="1" applyAlignment="1" applyProtection="1">
      <alignment horizontal="left" vertical="center"/>
    </xf>
    <xf numFmtId="0" fontId="27" fillId="0" borderId="144" xfId="0" applyFont="1" applyFill="1" applyBorder="1" applyAlignment="1" applyProtection="1">
      <alignment horizontal="left" vertical="center"/>
    </xf>
    <xf numFmtId="0" fontId="27" fillId="0" borderId="145" xfId="0" applyFont="1" applyFill="1" applyBorder="1" applyAlignment="1" applyProtection="1">
      <alignment horizontal="left" vertical="center"/>
    </xf>
    <xf numFmtId="0" fontId="64" fillId="0" borderId="95" xfId="0" applyFont="1" applyFill="1" applyBorder="1" applyAlignment="1" applyProtection="1">
      <alignment horizontal="left" vertical="center"/>
    </xf>
    <xf numFmtId="0" fontId="64" fillId="0" borderId="93" xfId="0" applyFont="1" applyFill="1" applyBorder="1" applyAlignment="1" applyProtection="1">
      <alignment horizontal="left" vertical="center"/>
    </xf>
    <xf numFmtId="0" fontId="64" fillId="0" borderId="94" xfId="0" applyFont="1" applyFill="1" applyBorder="1" applyAlignment="1" applyProtection="1">
      <alignment horizontal="left" vertical="center"/>
    </xf>
    <xf numFmtId="0" fontId="27" fillId="0" borderId="86" xfId="0" applyFont="1" applyFill="1" applyBorder="1" applyAlignment="1" applyProtection="1">
      <alignment horizontal="left" vertical="center"/>
    </xf>
    <xf numFmtId="0" fontId="9" fillId="0" borderId="87" xfId="0" applyFont="1" applyFill="1" applyBorder="1" applyAlignment="1" applyProtection="1">
      <alignment horizontal="left" vertical="center"/>
    </xf>
    <xf numFmtId="0" fontId="9" fillId="0" borderId="138" xfId="0" applyFont="1" applyFill="1" applyBorder="1" applyAlignment="1" applyProtection="1">
      <alignment horizontal="left" vertical="center"/>
    </xf>
    <xf numFmtId="186" fontId="7" fillId="0" borderId="95" xfId="0" applyNumberFormat="1" applyFont="1" applyFill="1" applyBorder="1" applyAlignment="1" applyProtection="1">
      <alignment vertical="center"/>
    </xf>
    <xf numFmtId="186" fontId="7" fillId="0" borderId="93" xfId="0" applyNumberFormat="1" applyFont="1" applyFill="1" applyBorder="1" applyAlignment="1" applyProtection="1">
      <alignment vertical="center"/>
    </xf>
    <xf numFmtId="186" fontId="7" fillId="0" borderId="99" xfId="0" applyNumberFormat="1" applyFont="1" applyFill="1" applyBorder="1" applyAlignment="1" applyProtection="1">
      <alignment vertical="center"/>
    </xf>
    <xf numFmtId="186" fontId="0" fillId="0" borderId="163" xfId="0" applyNumberFormat="1" applyFill="1" applyBorder="1" applyAlignment="1" applyProtection="1">
      <alignment vertical="center"/>
    </xf>
    <xf numFmtId="186" fontId="0" fillId="0" borderId="93" xfId="0" applyNumberFormat="1" applyFill="1" applyBorder="1" applyAlignment="1" applyProtection="1">
      <alignment vertical="center"/>
    </xf>
    <xf numFmtId="186" fontId="0" fillId="0" borderId="164" xfId="0" applyNumberFormat="1" applyFill="1" applyBorder="1" applyAlignment="1" applyProtection="1">
      <alignment vertical="center"/>
    </xf>
    <xf numFmtId="186" fontId="0" fillId="0" borderId="95" xfId="0" applyNumberFormat="1" applyFill="1" applyBorder="1" applyAlignment="1" applyProtection="1">
      <alignment horizontal="center" vertical="center"/>
    </xf>
    <xf numFmtId="186" fontId="0" fillId="0" borderId="93" xfId="0" applyNumberFormat="1" applyFill="1" applyBorder="1" applyAlignment="1" applyProtection="1">
      <alignment horizontal="center" vertical="center"/>
    </xf>
    <xf numFmtId="186" fontId="0" fillId="0" borderId="96" xfId="0" applyNumberFormat="1" applyFill="1" applyBorder="1" applyAlignment="1" applyProtection="1">
      <alignment horizontal="center" vertical="center"/>
    </xf>
    <xf numFmtId="186" fontId="0" fillId="0" borderId="97" xfId="0" applyNumberFormat="1" applyFill="1" applyBorder="1" applyAlignment="1" applyProtection="1">
      <alignment horizontal="center" vertical="center"/>
    </xf>
    <xf numFmtId="186" fontId="0" fillId="0" borderId="23" xfId="0" applyNumberFormat="1" applyFill="1" applyBorder="1" applyAlignment="1" applyProtection="1">
      <alignment horizontal="center" vertical="center"/>
    </xf>
    <xf numFmtId="186" fontId="0" fillId="0" borderId="13" xfId="0" applyNumberFormat="1" applyFill="1" applyBorder="1" applyAlignment="1" applyProtection="1">
      <alignment horizontal="center" vertical="center"/>
    </xf>
    <xf numFmtId="186" fontId="0" fillId="0" borderId="103" xfId="0" applyNumberFormat="1" applyFill="1" applyBorder="1" applyAlignment="1" applyProtection="1">
      <alignment horizontal="center" vertical="center"/>
    </xf>
    <xf numFmtId="186" fontId="0" fillId="0" borderId="104" xfId="0" applyNumberFormat="1" applyFill="1" applyBorder="1" applyAlignment="1" applyProtection="1">
      <alignment horizontal="center" vertical="center"/>
    </xf>
    <xf numFmtId="186" fontId="0" fillId="0" borderId="105" xfId="0" applyNumberFormat="1" applyFill="1" applyBorder="1" applyAlignment="1" applyProtection="1">
      <alignment horizontal="center" vertical="center"/>
    </xf>
    <xf numFmtId="186" fontId="0" fillId="0" borderId="106" xfId="0" applyNumberFormat="1" applyFill="1" applyBorder="1" applyAlignment="1" applyProtection="1">
      <alignment horizontal="center" vertical="center"/>
    </xf>
    <xf numFmtId="186" fontId="0" fillId="0" borderId="101" xfId="0" applyNumberFormat="1" applyFill="1" applyBorder="1" applyAlignment="1" applyProtection="1">
      <alignment horizontal="center" vertical="center"/>
    </xf>
    <xf numFmtId="186" fontId="0" fillId="0" borderId="107" xfId="0" applyNumberFormat="1" applyFill="1" applyBorder="1" applyAlignment="1" applyProtection="1">
      <alignment horizontal="center" vertical="center"/>
    </xf>
    <xf numFmtId="0" fontId="31" fillId="0" borderId="8" xfId="0" applyFont="1" applyFill="1" applyBorder="1" applyAlignment="1" applyProtection="1">
      <alignment horizontal="right" vertical="center"/>
    </xf>
    <xf numFmtId="0" fontId="31" fillId="0" borderId="43" xfId="0" applyFont="1" applyFill="1" applyBorder="1" applyAlignment="1" applyProtection="1">
      <alignment horizontal="right" vertical="center"/>
    </xf>
    <xf numFmtId="0" fontId="31" fillId="0" borderId="44" xfId="0" applyFont="1" applyFill="1" applyBorder="1" applyAlignment="1" applyProtection="1">
      <alignment horizontal="right" vertical="center"/>
    </xf>
    <xf numFmtId="186" fontId="7" fillId="0" borderId="20" xfId="0" applyNumberFormat="1" applyFont="1" applyFill="1" applyBorder="1" applyAlignment="1" applyProtection="1">
      <alignment vertical="center"/>
    </xf>
    <xf numFmtId="186" fontId="7" fillId="0" borderId="0" xfId="0" applyNumberFormat="1" applyFont="1" applyFill="1" applyBorder="1" applyAlignment="1" applyProtection="1">
      <alignment vertical="center"/>
    </xf>
    <xf numFmtId="186" fontId="7" fillId="0" borderId="165" xfId="0" applyNumberFormat="1" applyFont="1" applyFill="1" applyBorder="1" applyAlignment="1" applyProtection="1">
      <alignment vertical="center"/>
    </xf>
    <xf numFmtId="0" fontId="27" fillId="0" borderId="45" xfId="0" applyFont="1" applyBorder="1" applyAlignment="1" applyProtection="1">
      <alignment horizontal="center" vertical="center"/>
    </xf>
    <xf numFmtId="0" fontId="27" fillId="0" borderId="63" xfId="0" applyFont="1" applyBorder="1" applyAlignment="1" applyProtection="1">
      <alignment horizontal="center" vertical="center"/>
    </xf>
    <xf numFmtId="176" fontId="7" fillId="0" borderId="45" xfId="0" applyNumberFormat="1" applyFont="1" applyFill="1" applyBorder="1" applyAlignment="1" applyProtection="1">
      <alignment horizontal="right" vertical="center"/>
    </xf>
    <xf numFmtId="0" fontId="7" fillId="0" borderId="47" xfId="0" applyFont="1" applyFill="1" applyBorder="1" applyAlignment="1" applyProtection="1">
      <alignment horizontal="right" vertical="center"/>
    </xf>
    <xf numFmtId="0" fontId="41" fillId="0" borderId="30" xfId="0" applyFont="1" applyBorder="1" applyAlignment="1" applyProtection="1">
      <alignment horizontal="center" vertical="center"/>
    </xf>
    <xf numFmtId="0" fontId="64" fillId="0" borderId="26" xfId="0" applyFont="1" applyBorder="1" applyAlignment="1" applyProtection="1">
      <alignment horizontal="center" vertical="center"/>
    </xf>
    <xf numFmtId="0" fontId="64" fillId="0" borderId="32" xfId="0" applyFont="1" applyBorder="1" applyAlignment="1" applyProtection="1">
      <alignment horizontal="center" vertical="center"/>
    </xf>
    <xf numFmtId="0" fontId="0" fillId="0" borderId="51" xfId="0" applyBorder="1" applyAlignment="1" applyProtection="1">
      <alignment horizontal="center" vertical="center" wrapText="1"/>
    </xf>
    <xf numFmtId="0" fontId="0" fillId="0" borderId="122" xfId="0" applyBorder="1" applyAlignment="1" applyProtection="1">
      <alignment horizontal="center" vertical="center" wrapText="1"/>
    </xf>
    <xf numFmtId="0" fontId="9" fillId="0" borderId="84" xfId="0" applyFont="1" applyBorder="1" applyAlignment="1" applyProtection="1">
      <alignment vertical="center"/>
    </xf>
    <xf numFmtId="0" fontId="9" fillId="0" borderId="85" xfId="0" applyFont="1" applyBorder="1" applyAlignment="1" applyProtection="1">
      <alignment vertical="center"/>
    </xf>
    <xf numFmtId="186" fontId="0" fillId="0" borderId="86" xfId="0" applyNumberFormat="1" applyFill="1" applyBorder="1" applyAlignment="1" applyProtection="1">
      <alignment horizontal="center" vertical="center"/>
    </xf>
    <xf numFmtId="186" fontId="0" fillId="0" borderId="87" xfId="0" applyNumberFormat="1" applyFill="1" applyBorder="1" applyAlignment="1" applyProtection="1">
      <alignment horizontal="center" vertical="center"/>
    </xf>
    <xf numFmtId="186" fontId="0" fillId="0" borderId="88" xfId="0" applyNumberFormat="1" applyFill="1" applyBorder="1" applyAlignment="1" applyProtection="1">
      <alignment horizontal="center" vertical="center"/>
    </xf>
    <xf numFmtId="186" fontId="0" fillId="0" borderId="89" xfId="0" applyNumberFormat="1" applyFill="1" applyBorder="1" applyAlignment="1" applyProtection="1">
      <alignment horizontal="center" vertical="center"/>
    </xf>
    <xf numFmtId="186" fontId="0" fillId="0" borderId="90" xfId="0" applyNumberFormat="1" applyFill="1" applyBorder="1" applyAlignment="1" applyProtection="1">
      <alignment horizontal="center" vertical="center"/>
    </xf>
    <xf numFmtId="186" fontId="7" fillId="0" borderId="91" xfId="0" applyNumberFormat="1" applyFont="1" applyFill="1" applyBorder="1" applyAlignment="1" applyProtection="1">
      <alignment vertical="center"/>
    </xf>
    <xf numFmtId="186" fontId="0" fillId="0" borderId="167" xfId="0" applyNumberFormat="1" applyFill="1" applyBorder="1" applyAlignment="1" applyProtection="1">
      <alignment vertical="center"/>
    </xf>
    <xf numFmtId="186" fontId="0" fillId="0" borderId="87" xfId="0" applyNumberFormat="1" applyFill="1" applyBorder="1" applyAlignment="1" applyProtection="1">
      <alignment vertical="center"/>
    </xf>
    <xf numFmtId="186" fontId="0" fillId="0" borderId="168" xfId="0" applyNumberFormat="1" applyFill="1" applyBorder="1" applyAlignment="1" applyProtection="1">
      <alignment vertical="center"/>
    </xf>
    <xf numFmtId="0" fontId="8" fillId="0" borderId="92" xfId="0" applyFont="1" applyBorder="1" applyAlignment="1" applyProtection="1">
      <alignment vertical="center"/>
    </xf>
    <xf numFmtId="0" fontId="8" fillId="0" borderId="93" xfId="0" applyFont="1" applyBorder="1" applyAlignment="1" applyProtection="1">
      <alignment vertical="center"/>
    </xf>
    <xf numFmtId="0" fontId="8" fillId="0" borderId="94" xfId="0" applyFont="1" applyBorder="1" applyAlignment="1" applyProtection="1">
      <alignment vertical="center"/>
    </xf>
    <xf numFmtId="186" fontId="7" fillId="0" borderId="126" xfId="0" applyNumberFormat="1" applyFont="1" applyFill="1" applyBorder="1" applyAlignment="1" applyProtection="1">
      <alignment vertical="center"/>
    </xf>
    <xf numFmtId="186" fontId="7" fillId="0" borderId="124" xfId="0" applyNumberFormat="1" applyFont="1" applyFill="1" applyBorder="1" applyAlignment="1" applyProtection="1">
      <alignment vertical="center"/>
    </xf>
    <xf numFmtId="186" fontId="7" fillId="0" borderId="127" xfId="0" applyNumberFormat="1" applyFont="1" applyFill="1" applyBorder="1" applyAlignment="1" applyProtection="1">
      <alignment vertical="center"/>
    </xf>
    <xf numFmtId="186" fontId="0" fillId="0" borderId="110" xfId="0" applyNumberFormat="1" applyFill="1" applyBorder="1" applyAlignment="1" applyProtection="1">
      <alignment vertical="center"/>
    </xf>
    <xf numFmtId="186" fontId="0" fillId="0" borderId="101" xfId="0" applyNumberFormat="1" applyFill="1" applyBorder="1" applyAlignment="1" applyProtection="1">
      <alignment vertical="center"/>
    </xf>
    <xf numFmtId="186" fontId="0" fillId="0" borderId="111" xfId="0" applyNumberFormat="1" applyFill="1" applyBorder="1" applyAlignment="1" applyProtection="1">
      <alignment vertical="center"/>
    </xf>
    <xf numFmtId="186" fontId="0" fillId="0" borderId="133" xfId="0" applyNumberFormat="1" applyFill="1" applyBorder="1" applyAlignment="1" applyProtection="1">
      <alignment vertical="center"/>
    </xf>
    <xf numFmtId="186" fontId="0" fillId="0" borderId="84" xfId="0" applyNumberFormat="1" applyFill="1" applyBorder="1" applyAlignment="1" applyProtection="1">
      <alignment vertical="center"/>
    </xf>
    <xf numFmtId="186" fontId="0" fillId="0" borderId="134" xfId="0" applyNumberFormat="1" applyFill="1" applyBorder="1" applyAlignment="1" applyProtection="1">
      <alignment vertical="center"/>
    </xf>
    <xf numFmtId="186" fontId="0" fillId="0" borderId="45" xfId="0" applyNumberFormat="1" applyFill="1" applyBorder="1" applyAlignment="1" applyProtection="1">
      <alignment horizontal="center" vertical="center"/>
    </xf>
    <xf numFmtId="186" fontId="0" fillId="0" borderId="47" xfId="0" applyNumberFormat="1" applyFill="1" applyBorder="1" applyAlignment="1" applyProtection="1">
      <alignment horizontal="center" vertical="center"/>
    </xf>
    <xf numFmtId="186" fontId="0" fillId="0" borderId="117" xfId="0" applyNumberFormat="1" applyFill="1" applyBorder="1" applyAlignment="1" applyProtection="1">
      <alignment horizontal="center" vertical="center"/>
    </xf>
    <xf numFmtId="186" fontId="0" fillId="0" borderId="118" xfId="0" applyNumberFormat="1" applyFill="1" applyBorder="1" applyAlignment="1" applyProtection="1">
      <alignment horizontal="center" vertical="center"/>
    </xf>
    <xf numFmtId="186" fontId="0" fillId="0" borderId="119" xfId="0" applyNumberFormat="1" applyFill="1" applyBorder="1" applyAlignment="1" applyProtection="1">
      <alignment horizontal="center" vertical="center"/>
    </xf>
    <xf numFmtId="186" fontId="0" fillId="0" borderId="120" xfId="0" applyNumberFormat="1" applyFill="1" applyBorder="1" applyAlignment="1" applyProtection="1">
      <alignment horizontal="center" vertical="center"/>
    </xf>
    <xf numFmtId="186" fontId="0" fillId="0" borderId="115" xfId="0" applyNumberFormat="1" applyFill="1" applyBorder="1" applyAlignment="1" applyProtection="1">
      <alignment horizontal="center" vertical="center"/>
    </xf>
    <xf numFmtId="186" fontId="0" fillId="0" borderId="121" xfId="0" applyNumberFormat="1" applyFill="1" applyBorder="1" applyAlignment="1" applyProtection="1">
      <alignment horizontal="center" vertical="center"/>
    </xf>
    <xf numFmtId="186" fontId="0" fillId="0" borderId="166" xfId="0" applyNumberFormat="1" applyFill="1" applyBorder="1" applyAlignment="1" applyProtection="1">
      <alignment vertical="center"/>
    </xf>
    <xf numFmtId="186" fontId="0" fillId="0" borderId="0" xfId="0" applyNumberFormat="1" applyFill="1" applyBorder="1" applyAlignment="1" applyProtection="1">
      <alignment vertical="center"/>
    </xf>
    <xf numFmtId="186" fontId="0" fillId="0" borderId="59" xfId="0" applyNumberFormat="1" applyFill="1" applyBorder="1" applyAlignment="1" applyProtection="1">
      <alignment vertical="center"/>
    </xf>
    <xf numFmtId="186" fontId="7" fillId="0" borderId="128" xfId="0" applyNumberFormat="1" applyFont="1" applyFill="1" applyBorder="1" applyAlignment="1" applyProtection="1">
      <alignment vertical="center"/>
    </xf>
    <xf numFmtId="186" fontId="7" fillId="0" borderId="129" xfId="0" applyNumberFormat="1" applyFont="1" applyFill="1" applyBorder="1" applyAlignment="1" applyProtection="1">
      <alignment vertical="center"/>
    </xf>
    <xf numFmtId="0" fontId="0" fillId="0" borderId="60" xfId="0" applyBorder="1" applyAlignment="1" applyProtection="1">
      <alignment horizontal="center" vertical="center" wrapText="1"/>
    </xf>
    <xf numFmtId="186" fontId="0" fillId="5" borderId="112" xfId="0" applyNumberFormat="1" applyFill="1" applyBorder="1" applyAlignment="1" applyProtection="1">
      <alignment horizontal="center" vertical="center"/>
      <protection locked="0"/>
    </xf>
    <xf numFmtId="186" fontId="0" fillId="5" borderId="84" xfId="0" applyNumberFormat="1" applyFill="1" applyBorder="1" applyAlignment="1" applyProtection="1">
      <alignment horizontal="center" vertical="center"/>
      <protection locked="0"/>
    </xf>
    <xf numFmtId="186" fontId="0" fillId="5" borderId="130" xfId="0" applyNumberFormat="1" applyFill="1" applyBorder="1" applyAlignment="1" applyProtection="1">
      <alignment horizontal="center" vertical="center"/>
      <protection locked="0"/>
    </xf>
    <xf numFmtId="186" fontId="0" fillId="5" borderId="131" xfId="0" applyNumberFormat="1" applyFill="1" applyBorder="1" applyAlignment="1" applyProtection="1">
      <alignment horizontal="center" vertical="center"/>
      <protection locked="0"/>
    </xf>
    <xf numFmtId="186" fontId="0" fillId="5" borderId="132" xfId="0" applyNumberFormat="1" applyFill="1" applyBorder="1" applyAlignment="1" applyProtection="1">
      <alignment horizontal="center" vertical="center"/>
      <protection locked="0"/>
    </xf>
    <xf numFmtId="186" fontId="0" fillId="5" borderId="98" xfId="0" applyNumberFormat="1" applyFill="1" applyBorder="1" applyAlignment="1" applyProtection="1">
      <alignment horizontal="center" vertical="center"/>
      <protection locked="0"/>
    </xf>
    <xf numFmtId="186" fontId="0" fillId="5" borderId="97" xfId="0" applyNumberFormat="1" applyFill="1" applyBorder="1" applyAlignment="1" applyProtection="1">
      <alignment horizontal="center" vertical="center"/>
      <protection locked="0"/>
    </xf>
    <xf numFmtId="186" fontId="0" fillId="5" borderId="93" xfId="0" applyNumberFormat="1" applyFill="1" applyBorder="1" applyAlignment="1" applyProtection="1">
      <alignment horizontal="center" vertical="center"/>
      <protection locked="0"/>
    </xf>
    <xf numFmtId="186" fontId="0" fillId="5" borderId="96" xfId="0" applyNumberFormat="1" applyFill="1" applyBorder="1" applyAlignment="1" applyProtection="1">
      <alignment horizontal="center" vertical="center"/>
      <protection locked="0"/>
    </xf>
    <xf numFmtId="186" fontId="7" fillId="0" borderId="161" xfId="0" applyNumberFormat="1" applyFont="1" applyFill="1" applyBorder="1" applyAlignment="1" applyProtection="1">
      <alignment vertical="center"/>
    </xf>
    <xf numFmtId="186" fontId="7" fillId="0" borderId="159" xfId="0" applyNumberFormat="1" applyFont="1" applyFill="1" applyBorder="1" applyAlignment="1" applyProtection="1">
      <alignment vertical="center"/>
    </xf>
    <xf numFmtId="186" fontId="7" fillId="0" borderId="162" xfId="0" applyNumberFormat="1" applyFont="1" applyFill="1" applyBorder="1" applyAlignment="1" applyProtection="1">
      <alignment vertical="center"/>
    </xf>
    <xf numFmtId="186" fontId="0" fillId="5" borderId="95" xfId="0" applyNumberFormat="1" applyFill="1" applyBorder="1" applyAlignment="1" applyProtection="1">
      <alignment horizontal="center" vertical="center"/>
      <protection locked="0"/>
    </xf>
    <xf numFmtId="186" fontId="10" fillId="0" borderId="95" xfId="0" applyNumberFormat="1" applyFont="1" applyFill="1" applyBorder="1" applyAlignment="1" applyProtection="1">
      <alignment vertical="center" shrinkToFit="1"/>
    </xf>
    <xf numFmtId="186" fontId="10" fillId="0" borderId="93" xfId="0" applyNumberFormat="1" applyFont="1" applyFill="1" applyBorder="1" applyAlignment="1" applyProtection="1">
      <alignment vertical="center" shrinkToFit="1"/>
    </xf>
    <xf numFmtId="186" fontId="10" fillId="0" borderId="99" xfId="0" applyNumberFormat="1" applyFont="1" applyFill="1" applyBorder="1" applyAlignment="1" applyProtection="1">
      <alignment vertical="center" shrinkToFit="1"/>
    </xf>
    <xf numFmtId="186" fontId="0" fillId="5" borderId="23" xfId="0" applyNumberFormat="1" applyFill="1" applyBorder="1" applyAlignment="1" applyProtection="1">
      <alignment horizontal="center" vertical="center"/>
      <protection locked="0"/>
    </xf>
    <xf numFmtId="186" fontId="0" fillId="5" borderId="13" xfId="0" applyNumberFormat="1" applyFill="1" applyBorder="1" applyAlignment="1" applyProtection="1">
      <alignment horizontal="center" vertical="center"/>
      <protection locked="0"/>
    </xf>
    <xf numFmtId="186" fontId="0" fillId="5" borderId="103" xfId="0" applyNumberFormat="1" applyFill="1" applyBorder="1" applyAlignment="1" applyProtection="1">
      <alignment horizontal="center" vertical="center"/>
      <protection locked="0"/>
    </xf>
    <xf numFmtId="186" fontId="0" fillId="5" borderId="104" xfId="0" applyNumberFormat="1" applyFill="1" applyBorder="1" applyAlignment="1" applyProtection="1">
      <alignment horizontal="center" vertical="center"/>
      <protection locked="0"/>
    </xf>
    <xf numFmtId="186" fontId="0" fillId="5" borderId="105" xfId="0" applyNumberFormat="1" applyFill="1" applyBorder="1" applyAlignment="1" applyProtection="1">
      <alignment horizontal="center" vertical="center"/>
      <protection locked="0"/>
    </xf>
    <xf numFmtId="186" fontId="7" fillId="0" borderId="108" xfId="0" applyNumberFormat="1" applyFont="1" applyFill="1" applyBorder="1" applyAlignment="1" applyProtection="1">
      <alignment vertical="center"/>
    </xf>
    <xf numFmtId="186" fontId="7" fillId="0" borderId="101" xfId="0" applyNumberFormat="1" applyFont="1" applyFill="1" applyBorder="1" applyAlignment="1" applyProtection="1">
      <alignment vertical="center"/>
    </xf>
    <xf numFmtId="186" fontId="7" fillId="0" borderId="109" xfId="0" applyNumberFormat="1" applyFont="1" applyFill="1" applyBorder="1" applyAlignment="1" applyProtection="1">
      <alignment vertical="center"/>
    </xf>
    <xf numFmtId="186" fontId="0" fillId="5" borderId="45" xfId="0" applyNumberFormat="1" applyFill="1" applyBorder="1" applyAlignment="1" applyProtection="1">
      <alignment horizontal="center" vertical="center"/>
      <protection locked="0"/>
    </xf>
    <xf numFmtId="186" fontId="0" fillId="5" borderId="47" xfId="0" applyNumberFormat="1" applyFill="1" applyBorder="1" applyAlignment="1" applyProtection="1">
      <alignment horizontal="center" vertical="center"/>
      <protection locked="0"/>
    </xf>
    <xf numFmtId="186" fontId="0" fillId="5" borderId="117" xfId="0" applyNumberFormat="1" applyFill="1" applyBorder="1" applyAlignment="1" applyProtection="1">
      <alignment horizontal="center" vertical="center"/>
      <protection locked="0"/>
    </xf>
    <xf numFmtId="186" fontId="0" fillId="5" borderId="118" xfId="0" applyNumberFormat="1" applyFill="1" applyBorder="1" applyAlignment="1" applyProtection="1">
      <alignment horizontal="center" vertical="center"/>
      <protection locked="0"/>
    </xf>
    <xf numFmtId="186" fontId="0" fillId="5" borderId="119" xfId="0" applyNumberFormat="1" applyFill="1" applyBorder="1" applyAlignment="1" applyProtection="1">
      <alignment horizontal="center" vertical="center"/>
      <protection locked="0"/>
    </xf>
    <xf numFmtId="186" fontId="7" fillId="0" borderId="136" xfId="0" applyNumberFormat="1" applyFont="1" applyFill="1" applyBorder="1" applyAlignment="1" applyProtection="1">
      <alignment vertical="center"/>
    </xf>
    <xf numFmtId="186" fontId="7" fillId="0" borderId="43" xfId="0" applyNumberFormat="1" applyFont="1" applyFill="1" applyBorder="1" applyAlignment="1" applyProtection="1">
      <alignment vertical="center"/>
    </xf>
    <xf numFmtId="186" fontId="7" fillId="0" borderId="9" xfId="0" applyNumberFormat="1" applyFont="1" applyFill="1" applyBorder="1" applyAlignment="1" applyProtection="1">
      <alignment vertical="center"/>
    </xf>
    <xf numFmtId="186" fontId="7" fillId="0" borderId="113" xfId="0" applyNumberFormat="1" applyFont="1" applyFill="1" applyBorder="1" applyAlignment="1" applyProtection="1">
      <alignment vertical="center"/>
    </xf>
    <xf numFmtId="38" fontId="7" fillId="0" borderId="73" xfId="0" applyNumberFormat="1" applyFont="1" applyFill="1" applyBorder="1" applyAlignment="1" applyProtection="1">
      <alignment vertical="center" shrinkToFit="1"/>
    </xf>
    <xf numFmtId="38" fontId="7" fillId="0" borderId="139" xfId="0" applyNumberFormat="1" applyFont="1" applyFill="1" applyBorder="1" applyAlignment="1" applyProtection="1">
      <alignment vertical="center" shrinkToFit="1"/>
    </xf>
    <xf numFmtId="38" fontId="7" fillId="0" borderId="0" xfId="0" applyNumberFormat="1" applyFont="1" applyFill="1" applyBorder="1" applyAlignment="1" applyProtection="1">
      <alignment vertical="center" shrinkToFit="1"/>
    </xf>
    <xf numFmtId="38" fontId="7" fillId="0" borderId="59" xfId="0" applyNumberFormat="1" applyFont="1" applyFill="1" applyBorder="1" applyAlignment="1" applyProtection="1">
      <alignment vertical="center" shrinkToFit="1"/>
    </xf>
    <xf numFmtId="38" fontId="7" fillId="0" borderId="61" xfId="0" applyNumberFormat="1" applyFont="1" applyFill="1" applyBorder="1" applyAlignment="1" applyProtection="1">
      <alignment vertical="center" shrinkToFit="1"/>
    </xf>
    <xf numFmtId="38" fontId="7" fillId="0" borderId="62" xfId="0" applyNumberFormat="1" applyFont="1" applyFill="1" applyBorder="1" applyAlignment="1" applyProtection="1">
      <alignment vertical="center" shrinkToFit="1"/>
    </xf>
    <xf numFmtId="186" fontId="0" fillId="0" borderId="95" xfId="0" applyNumberFormat="1" applyFill="1" applyBorder="1" applyAlignment="1" applyProtection="1">
      <alignment vertical="center" shrinkToFit="1"/>
    </xf>
    <xf numFmtId="186" fontId="0" fillId="0" borderId="93" xfId="0" applyNumberFormat="1" applyFill="1" applyBorder="1" applyAlignment="1" applyProtection="1">
      <alignment vertical="center" shrinkToFit="1"/>
    </xf>
    <xf numFmtId="186" fontId="0" fillId="0" borderId="94" xfId="0" applyNumberFormat="1" applyFill="1" applyBorder="1" applyAlignment="1" applyProtection="1">
      <alignment vertical="center" shrinkToFit="1"/>
    </xf>
    <xf numFmtId="0" fontId="27" fillId="0" borderId="95" xfId="0" applyFont="1" applyFill="1" applyBorder="1" applyAlignment="1" applyProtection="1">
      <alignment vertical="center"/>
    </xf>
    <xf numFmtId="0" fontId="27" fillId="0" borderId="95" xfId="0" applyFont="1" applyFill="1" applyBorder="1" applyAlignment="1" applyProtection="1">
      <alignment vertical="center" shrinkToFit="1"/>
    </xf>
    <xf numFmtId="186" fontId="7" fillId="0" borderId="46" xfId="0" applyNumberFormat="1" applyFont="1" applyFill="1" applyBorder="1" applyAlignment="1" applyProtection="1">
      <alignment vertical="center"/>
    </xf>
    <xf numFmtId="186" fontId="7" fillId="0" borderId="135" xfId="0" applyNumberFormat="1" applyFont="1" applyFill="1" applyBorder="1" applyAlignment="1" applyProtection="1">
      <alignment vertical="center"/>
    </xf>
    <xf numFmtId="0" fontId="0" fillId="0" borderId="108" xfId="0" applyFont="1" applyFill="1" applyBorder="1" applyAlignment="1" applyProtection="1">
      <alignment vertical="center"/>
    </xf>
    <xf numFmtId="186" fontId="0" fillId="0" borderId="108" xfId="0" applyNumberFormat="1" applyFill="1" applyBorder="1" applyAlignment="1" applyProtection="1">
      <alignment vertical="center" shrinkToFit="1"/>
    </xf>
    <xf numFmtId="186" fontId="0" fillId="0" borderId="101" xfId="0" applyNumberFormat="1" applyFill="1" applyBorder="1" applyAlignment="1" applyProtection="1">
      <alignment vertical="center" shrinkToFit="1"/>
    </xf>
    <xf numFmtId="186" fontId="0" fillId="0" borderId="102" xfId="0" applyNumberFormat="1" applyFill="1" applyBorder="1" applyAlignment="1" applyProtection="1">
      <alignment vertical="center" shrinkToFit="1"/>
    </xf>
    <xf numFmtId="0" fontId="0" fillId="0" borderId="14" xfId="0" applyFont="1" applyFill="1" applyBorder="1" applyAlignment="1" applyProtection="1">
      <alignment horizontal="center" vertical="center"/>
    </xf>
    <xf numFmtId="0" fontId="0" fillId="0" borderId="23" xfId="0" applyFont="1" applyFill="1" applyBorder="1" applyAlignment="1" applyProtection="1">
      <alignment horizontal="center" vertical="center"/>
    </xf>
    <xf numFmtId="186" fontId="0" fillId="0" borderId="14" xfId="0" applyNumberFormat="1" applyFill="1" applyBorder="1" applyAlignment="1" applyProtection="1">
      <alignment horizontal="right" vertical="center" shrinkToFit="1"/>
    </xf>
    <xf numFmtId="186" fontId="0" fillId="0" borderId="15" xfId="0" applyNumberFormat="1" applyFill="1" applyBorder="1" applyAlignment="1" applyProtection="1">
      <alignment horizontal="right" vertical="center" shrinkToFit="1"/>
    </xf>
    <xf numFmtId="186" fontId="0" fillId="0" borderId="16" xfId="0" applyNumberFormat="1" applyFill="1" applyBorder="1" applyAlignment="1" applyProtection="1">
      <alignment horizontal="right" vertical="center" shrinkToFit="1"/>
    </xf>
    <xf numFmtId="186" fontId="0" fillId="0" borderId="23" xfId="0" applyNumberFormat="1" applyFill="1" applyBorder="1" applyAlignment="1" applyProtection="1">
      <alignment horizontal="right" vertical="center" shrinkToFit="1"/>
    </xf>
    <xf numFmtId="186" fontId="0" fillId="0" borderId="13" xfId="0" applyNumberFormat="1" applyFill="1" applyBorder="1" applyAlignment="1" applyProtection="1">
      <alignment horizontal="right" vertical="center" shrinkToFit="1"/>
    </xf>
    <xf numFmtId="186" fontId="0" fillId="0" borderId="24" xfId="0" applyNumberFormat="1" applyFill="1" applyBorder="1" applyAlignment="1" applyProtection="1">
      <alignment horizontal="right" vertical="center" shrinkToFit="1"/>
    </xf>
    <xf numFmtId="186" fontId="0" fillId="0" borderId="143" xfId="0" applyNumberFormat="1" applyFill="1" applyBorder="1" applyAlignment="1" applyProtection="1">
      <alignment vertical="center" shrinkToFit="1"/>
    </xf>
    <xf numFmtId="186" fontId="0" fillId="0" borderId="144" xfId="0" applyNumberFormat="1" applyFill="1" applyBorder="1" applyAlignment="1" applyProtection="1">
      <alignment vertical="center" shrinkToFit="1"/>
    </xf>
    <xf numFmtId="186" fontId="0" fillId="0" borderId="145" xfId="0" applyNumberFormat="1" applyFill="1" applyBorder="1" applyAlignment="1" applyProtection="1">
      <alignment vertical="center" shrinkToFit="1"/>
    </xf>
    <xf numFmtId="38" fontId="0" fillId="0" borderId="86" xfId="1" applyFont="1" applyFill="1" applyBorder="1" applyAlignment="1" applyProtection="1">
      <alignment vertical="center" shrinkToFit="1"/>
    </xf>
    <xf numFmtId="38" fontId="0" fillId="0" borderId="87" xfId="1" applyFont="1" applyFill="1" applyBorder="1" applyAlignment="1" applyProtection="1">
      <alignment vertical="center" shrinkToFit="1"/>
    </xf>
    <xf numFmtId="38" fontId="0" fillId="0" borderId="138" xfId="1" applyFont="1" applyFill="1" applyBorder="1" applyAlignment="1" applyProtection="1">
      <alignment vertical="center" shrinkToFit="1"/>
    </xf>
    <xf numFmtId="0" fontId="0" fillId="0" borderId="87" xfId="0" applyFill="1" applyBorder="1" applyAlignment="1" applyProtection="1">
      <alignment vertical="center" shrinkToFit="1"/>
    </xf>
    <xf numFmtId="0" fontId="0" fillId="0" borderId="138" xfId="0" applyFill="1" applyBorder="1" applyAlignment="1" applyProtection="1">
      <alignment vertical="center" shrinkToFit="1"/>
    </xf>
    <xf numFmtId="38" fontId="7" fillId="0" borderId="139" xfId="1" applyFont="1" applyFill="1" applyBorder="1" applyAlignment="1" applyProtection="1">
      <alignment vertical="center" shrinkToFit="1"/>
    </xf>
    <xf numFmtId="0" fontId="0" fillId="0" borderId="53" xfId="0" applyFill="1" applyBorder="1" applyAlignment="1" applyProtection="1">
      <alignment horizontal="center" vertical="center" wrapText="1"/>
    </xf>
    <xf numFmtId="186" fontId="0" fillId="0" borderId="86" xfId="0" applyNumberFormat="1" applyFill="1" applyBorder="1" applyAlignment="1" applyProtection="1">
      <alignment vertical="center" shrinkToFit="1"/>
    </xf>
    <xf numFmtId="186" fontId="0" fillId="0" borderId="87" xfId="0" applyNumberFormat="1" applyFill="1" applyBorder="1" applyAlignment="1" applyProtection="1">
      <alignment vertical="center" shrinkToFit="1"/>
    </xf>
    <xf numFmtId="186" fontId="0" fillId="0" borderId="138" xfId="0" applyNumberFormat="1" applyFill="1" applyBorder="1" applyAlignment="1" applyProtection="1">
      <alignment vertical="center" shrinkToFit="1"/>
    </xf>
    <xf numFmtId="38" fontId="65" fillId="0" borderId="143" xfId="1" applyFont="1" applyFill="1" applyBorder="1" applyProtection="1">
      <alignment vertical="center"/>
    </xf>
    <xf numFmtId="38" fontId="65" fillId="0" borderId="144" xfId="1" applyFont="1" applyFill="1" applyBorder="1" applyProtection="1">
      <alignment vertical="center"/>
    </xf>
    <xf numFmtId="38" fontId="65" fillId="0" borderId="145" xfId="1" applyFont="1" applyFill="1" applyBorder="1" applyProtection="1">
      <alignment vertical="center"/>
    </xf>
    <xf numFmtId="0" fontId="4" fillId="0" borderId="1" xfId="0" applyFont="1" applyFill="1" applyBorder="1" applyAlignment="1" applyProtection="1">
      <alignment horizontal="center" vertical="center" shrinkToFit="1"/>
    </xf>
    <xf numFmtId="0" fontId="24" fillId="0" borderId="2" xfId="0" applyFont="1" applyFill="1" applyBorder="1" applyAlignment="1" applyProtection="1">
      <alignment horizontal="center" vertical="center" shrinkToFit="1"/>
    </xf>
    <xf numFmtId="0" fontId="24" fillId="0" borderId="3" xfId="0" applyFont="1" applyFill="1" applyBorder="1" applyAlignment="1" applyProtection="1">
      <alignment horizontal="center" vertical="center" shrinkToFit="1"/>
    </xf>
    <xf numFmtId="0" fontId="27" fillId="0" borderId="108" xfId="0" applyFont="1" applyFill="1" applyBorder="1" applyAlignment="1" applyProtection="1">
      <alignment horizontal="left" vertical="center"/>
    </xf>
    <xf numFmtId="38" fontId="0" fillId="0" borderId="112" xfId="1" applyFont="1" applyFill="1" applyBorder="1" applyAlignment="1" applyProtection="1">
      <alignment vertical="center" shrinkToFit="1"/>
    </xf>
    <xf numFmtId="38" fontId="0" fillId="0" borderId="84" xfId="1" applyFont="1" applyFill="1" applyBorder="1" applyAlignment="1" applyProtection="1">
      <alignment vertical="center" shrinkToFit="1"/>
    </xf>
    <xf numFmtId="38" fontId="0" fillId="0" borderId="85" xfId="1" applyFont="1" applyFill="1" applyBorder="1" applyAlignment="1" applyProtection="1">
      <alignment vertical="center" shrinkToFit="1"/>
    </xf>
    <xf numFmtId="38" fontId="0" fillId="0" borderId="23" xfId="1" applyFont="1" applyFill="1" applyBorder="1" applyAlignment="1" applyProtection="1">
      <alignment vertical="center" shrinkToFit="1"/>
    </xf>
    <xf numFmtId="38" fontId="0" fillId="0" borderId="13" xfId="1" applyFont="1" applyFill="1" applyBorder="1" applyAlignment="1" applyProtection="1">
      <alignment vertical="center" shrinkToFit="1"/>
    </xf>
    <xf numFmtId="38" fontId="0" fillId="0" borderId="24" xfId="1" applyFont="1" applyFill="1" applyBorder="1" applyAlignment="1" applyProtection="1">
      <alignment vertical="center" shrinkToFit="1"/>
    </xf>
    <xf numFmtId="0" fontId="27" fillId="0" borderId="86" xfId="0" applyFont="1" applyFill="1" applyBorder="1" applyAlignment="1" applyProtection="1">
      <alignment vertical="center"/>
    </xf>
    <xf numFmtId="0" fontId="27" fillId="0" borderId="87" xfId="0" applyFont="1" applyFill="1" applyBorder="1" applyAlignment="1" applyProtection="1">
      <alignment vertical="center"/>
    </xf>
    <xf numFmtId="0" fontId="27" fillId="0" borderId="138" xfId="0" applyFont="1" applyFill="1" applyBorder="1" applyAlignment="1" applyProtection="1">
      <alignment vertical="center"/>
    </xf>
    <xf numFmtId="0" fontId="0" fillId="0" borderId="45" xfId="0" applyFont="1" applyFill="1" applyBorder="1" applyAlignment="1" applyProtection="1">
      <alignment horizontal="center" vertical="center"/>
    </xf>
    <xf numFmtId="0" fontId="0" fillId="0" borderId="63" xfId="0" applyFont="1" applyFill="1" applyBorder="1" applyAlignment="1" applyProtection="1">
      <alignment horizontal="center" vertical="center"/>
    </xf>
    <xf numFmtId="38" fontId="7" fillId="0" borderId="63" xfId="1" applyFont="1" applyFill="1" applyBorder="1" applyAlignment="1" applyProtection="1">
      <alignment vertical="center" shrinkToFit="1"/>
    </xf>
    <xf numFmtId="38" fontId="55" fillId="0" borderId="14" xfId="1" applyFont="1" applyFill="1" applyBorder="1" applyAlignment="1" applyProtection="1">
      <alignment vertical="center" shrinkToFit="1"/>
    </xf>
    <xf numFmtId="38" fontId="55" fillId="0" borderId="15" xfId="1" applyFont="1" applyFill="1" applyBorder="1" applyAlignment="1" applyProtection="1">
      <alignment vertical="center" shrinkToFit="1"/>
    </xf>
    <xf numFmtId="38" fontId="55" fillId="0" borderId="16" xfId="1" applyFont="1" applyFill="1" applyBorder="1" applyAlignment="1" applyProtection="1">
      <alignment vertical="center" shrinkToFit="1"/>
    </xf>
    <xf numFmtId="38" fontId="55" fillId="0" borderId="45" xfId="1" applyFont="1" applyFill="1" applyBorder="1" applyAlignment="1" applyProtection="1">
      <alignment vertical="center" shrinkToFit="1"/>
    </xf>
    <xf numFmtId="38" fontId="55" fillId="0" borderId="47" xfId="1" applyFont="1" applyFill="1" applyBorder="1" applyAlignment="1" applyProtection="1">
      <alignment vertical="center" shrinkToFit="1"/>
    </xf>
    <xf numFmtId="38" fontId="55" fillId="0" borderId="63" xfId="1" applyFont="1" applyFill="1" applyBorder="1" applyAlignment="1" applyProtection="1">
      <alignment vertical="center" shrinkToFit="1"/>
    </xf>
    <xf numFmtId="0" fontId="9" fillId="0" borderId="86" xfId="0" applyFont="1" applyFill="1" applyBorder="1" applyAlignment="1" applyProtection="1">
      <alignment horizontal="left" vertical="center"/>
    </xf>
    <xf numFmtId="38" fontId="7" fillId="0" borderId="20" xfId="0" applyNumberFormat="1" applyFont="1" applyFill="1" applyBorder="1" applyAlignment="1" applyProtection="1">
      <alignment vertical="center" shrinkToFit="1"/>
    </xf>
    <xf numFmtId="38" fontId="7" fillId="0" borderId="21" xfId="0" applyNumberFormat="1" applyFont="1" applyFill="1" applyBorder="1" applyAlignment="1" applyProtection="1">
      <alignment vertical="center" shrinkToFit="1"/>
    </xf>
    <xf numFmtId="38" fontId="7" fillId="0" borderId="146" xfId="0" applyNumberFormat="1" applyFont="1" applyFill="1" applyBorder="1" applyAlignment="1" applyProtection="1">
      <alignment vertical="center" shrinkToFit="1"/>
    </xf>
    <xf numFmtId="38" fontId="7" fillId="0" borderId="141" xfId="0" applyNumberFormat="1" applyFont="1" applyFill="1" applyBorder="1" applyAlignment="1" applyProtection="1">
      <alignment vertical="center" shrinkToFit="1"/>
    </xf>
    <xf numFmtId="38" fontId="7" fillId="0" borderId="142" xfId="0" applyNumberFormat="1" applyFont="1" applyFill="1" applyBorder="1" applyAlignment="1" applyProtection="1">
      <alignment vertical="center" shrinkToFit="1"/>
    </xf>
    <xf numFmtId="38" fontId="7" fillId="0" borderId="143" xfId="1" applyFont="1" applyFill="1" applyBorder="1" applyAlignment="1" applyProtection="1">
      <alignment vertical="center" shrinkToFit="1"/>
    </xf>
    <xf numFmtId="38" fontId="7" fillId="0" borderId="144" xfId="1" applyFont="1" applyFill="1" applyBorder="1" applyAlignment="1" applyProtection="1">
      <alignment vertical="center" shrinkToFit="1"/>
    </xf>
    <xf numFmtId="38" fontId="7" fillId="0" borderId="145" xfId="1" applyFont="1" applyFill="1" applyBorder="1" applyAlignment="1" applyProtection="1">
      <alignment vertical="center" shrinkToFit="1"/>
    </xf>
    <xf numFmtId="0" fontId="62" fillId="0" borderId="148" xfId="0" applyFont="1" applyFill="1" applyBorder="1" applyAlignment="1" applyProtection="1">
      <alignment horizontal="center" vertical="center" wrapText="1"/>
    </xf>
    <xf numFmtId="0" fontId="62" fillId="0" borderId="50" xfId="0" applyFont="1" applyFill="1" applyBorder="1" applyAlignment="1" applyProtection="1">
      <alignment horizontal="center" vertical="center" wrapText="1"/>
    </xf>
    <xf numFmtId="0" fontId="62" fillId="0" borderId="17" xfId="0" applyFont="1" applyFill="1" applyBorder="1" applyAlignment="1" applyProtection="1">
      <alignment horizontal="center" vertical="center" wrapText="1"/>
    </xf>
    <xf numFmtId="38" fontId="0" fillId="0" borderId="108" xfId="1" applyFont="1" applyFill="1" applyBorder="1" applyAlignment="1" applyProtection="1">
      <alignment vertical="center" shrinkToFit="1"/>
    </xf>
    <xf numFmtId="38" fontId="0" fillId="0" borderId="101" xfId="1" applyFont="1" applyFill="1" applyBorder="1" applyAlignment="1" applyProtection="1">
      <alignment vertical="center" shrinkToFit="1"/>
    </xf>
    <xf numFmtId="38" fontId="0" fillId="0" borderId="102" xfId="1" applyFont="1" applyFill="1" applyBorder="1" applyAlignment="1" applyProtection="1">
      <alignment vertical="center" shrinkToFit="1"/>
    </xf>
    <xf numFmtId="38" fontId="4" fillId="0" borderId="86" xfId="1" applyFont="1" applyFill="1" applyBorder="1" applyAlignment="1" applyProtection="1">
      <alignment vertical="center" shrinkToFit="1"/>
    </xf>
    <xf numFmtId="38" fontId="4" fillId="0" borderId="87" xfId="1" applyFont="1" applyFill="1" applyBorder="1" applyAlignment="1" applyProtection="1">
      <alignment vertical="center" shrinkToFit="1"/>
    </xf>
    <xf numFmtId="38" fontId="4" fillId="0" borderId="138" xfId="1" applyFont="1" applyFill="1" applyBorder="1" applyAlignment="1" applyProtection="1">
      <alignment vertical="center" shrinkToFit="1"/>
    </xf>
    <xf numFmtId="38" fontId="4" fillId="0" borderId="108" xfId="1" applyFont="1" applyFill="1" applyBorder="1" applyAlignment="1" applyProtection="1">
      <alignment vertical="center" shrinkToFit="1"/>
    </xf>
    <xf numFmtId="38" fontId="4" fillId="0" borderId="101" xfId="1" applyFont="1" applyFill="1" applyBorder="1" applyAlignment="1" applyProtection="1">
      <alignment vertical="center" shrinkToFit="1"/>
    </xf>
    <xf numFmtId="38" fontId="4" fillId="0" borderId="102" xfId="1" applyFont="1" applyFill="1" applyBorder="1" applyAlignment="1" applyProtection="1">
      <alignment vertical="center" shrinkToFit="1"/>
    </xf>
    <xf numFmtId="38" fontId="7" fillId="0" borderId="14" xfId="1" applyNumberFormat="1" applyFont="1" applyFill="1" applyBorder="1" applyProtection="1">
      <alignment vertical="center"/>
    </xf>
    <xf numFmtId="38" fontId="7" fillId="0" borderId="15" xfId="1" applyNumberFormat="1" applyFont="1" applyFill="1" applyBorder="1" applyProtection="1">
      <alignment vertical="center"/>
    </xf>
    <xf numFmtId="38" fontId="7" fillId="0" borderId="139" xfId="1" applyNumberFormat="1" applyFont="1" applyFill="1" applyBorder="1" applyProtection="1">
      <alignment vertical="center"/>
    </xf>
    <xf numFmtId="38" fontId="7" fillId="0" borderId="45" xfId="1" applyNumberFormat="1" applyFont="1" applyFill="1" applyBorder="1" applyProtection="1">
      <alignment vertical="center"/>
    </xf>
    <xf numFmtId="38" fontId="7" fillId="0" borderId="47" xfId="1" applyNumberFormat="1" applyFont="1" applyFill="1" applyBorder="1" applyProtection="1">
      <alignment vertical="center"/>
    </xf>
    <xf numFmtId="38" fontId="7" fillId="0" borderId="62" xfId="1" applyNumberFormat="1" applyFont="1" applyFill="1" applyBorder="1" applyProtection="1">
      <alignment vertical="center"/>
    </xf>
    <xf numFmtId="0" fontId="0" fillId="0" borderId="26" xfId="0" applyFill="1" applyBorder="1" applyAlignment="1" applyProtection="1">
      <alignment horizontal="center" vertical="center"/>
    </xf>
    <xf numFmtId="0" fontId="0" fillId="0" borderId="32" xfId="0" applyFill="1" applyBorder="1" applyAlignment="1" applyProtection="1">
      <alignment horizontal="center" vertical="center"/>
    </xf>
    <xf numFmtId="0" fontId="4" fillId="0" borderId="2" xfId="0" applyFont="1" applyFill="1" applyBorder="1" applyAlignment="1" applyProtection="1">
      <alignment horizontal="center" vertical="center" shrinkToFit="1"/>
    </xf>
    <xf numFmtId="0" fontId="64" fillId="0" borderId="92" xfId="0" applyFont="1" applyFill="1" applyBorder="1" applyAlignment="1" applyProtection="1">
      <alignment vertical="center"/>
    </xf>
    <xf numFmtId="0" fontId="64" fillId="0" borderId="93" xfId="0" applyFont="1" applyFill="1" applyBorder="1" applyAlignment="1" applyProtection="1">
      <alignment vertical="center"/>
    </xf>
    <xf numFmtId="0" fontId="64" fillId="0" borderId="94" xfId="0" applyFont="1" applyFill="1" applyBorder="1" applyAlignment="1" applyProtection="1">
      <alignment vertical="center"/>
    </xf>
    <xf numFmtId="38" fontId="0" fillId="0" borderId="95" xfId="1" applyFont="1" applyFill="1" applyBorder="1" applyAlignment="1" applyProtection="1">
      <alignment vertical="center" shrinkToFit="1"/>
    </xf>
    <xf numFmtId="38" fontId="0" fillId="0" borderId="93" xfId="1" applyFont="1" applyFill="1" applyBorder="1" applyAlignment="1" applyProtection="1">
      <alignment vertical="center" shrinkToFit="1"/>
    </xf>
    <xf numFmtId="38" fontId="0" fillId="0" borderId="94" xfId="1" applyFont="1" applyFill="1" applyBorder="1" applyAlignment="1" applyProtection="1">
      <alignment vertical="center" shrinkToFit="1"/>
    </xf>
    <xf numFmtId="38" fontId="7" fillId="0" borderId="95" xfId="1" applyFont="1" applyFill="1" applyBorder="1" applyAlignment="1" applyProtection="1">
      <alignment vertical="center" shrinkToFit="1"/>
    </xf>
    <xf numFmtId="38" fontId="7" fillId="0" borderId="93" xfId="1" applyFont="1" applyFill="1" applyBorder="1" applyAlignment="1" applyProtection="1">
      <alignment vertical="center" shrinkToFit="1"/>
    </xf>
    <xf numFmtId="38" fontId="7" fillId="0" borderId="94" xfId="1" applyFont="1" applyFill="1" applyBorder="1" applyAlignment="1" applyProtection="1">
      <alignment vertical="center" shrinkToFit="1"/>
    </xf>
    <xf numFmtId="0" fontId="27" fillId="0" borderId="92" xfId="0" applyFont="1" applyFill="1" applyBorder="1" applyAlignment="1" applyProtection="1">
      <alignment vertical="center"/>
    </xf>
    <xf numFmtId="0" fontId="9" fillId="0" borderId="156" xfId="0" applyFont="1" applyFill="1" applyBorder="1" applyAlignment="1" applyProtection="1">
      <alignment vertical="center"/>
    </xf>
    <xf numFmtId="0" fontId="9" fillId="0" borderId="87" xfId="0" applyFont="1" applyFill="1" applyBorder="1" applyAlignment="1" applyProtection="1">
      <alignment vertical="center"/>
    </xf>
    <xf numFmtId="0" fontId="9" fillId="0" borderId="138" xfId="0" applyFont="1" applyFill="1" applyBorder="1" applyAlignment="1" applyProtection="1">
      <alignment vertical="center"/>
    </xf>
    <xf numFmtId="0" fontId="0" fillId="0" borderId="92" xfId="0" applyFont="1" applyFill="1" applyBorder="1" applyAlignment="1" applyProtection="1">
      <alignment vertical="center"/>
    </xf>
    <xf numFmtId="0" fontId="27" fillId="0" borderId="92" xfId="0" applyFont="1" applyFill="1" applyBorder="1" applyAlignment="1" applyProtection="1">
      <alignment vertical="center" shrinkToFit="1"/>
    </xf>
    <xf numFmtId="0" fontId="0" fillId="0" borderId="54" xfId="0" applyFont="1" applyFill="1" applyBorder="1" applyAlignment="1" applyProtection="1">
      <alignment vertical="center"/>
    </xf>
    <xf numFmtId="0" fontId="0" fillId="0" borderId="13" xfId="0" applyFont="1" applyFill="1" applyBorder="1" applyAlignment="1" applyProtection="1">
      <alignment vertical="center"/>
    </xf>
    <xf numFmtId="0" fontId="0" fillId="0" borderId="24" xfId="0" applyFont="1" applyFill="1" applyBorder="1" applyAlignment="1" applyProtection="1">
      <alignment vertical="center"/>
    </xf>
    <xf numFmtId="0" fontId="27" fillId="0" borderId="158" xfId="0" applyFont="1" applyFill="1" applyBorder="1" applyAlignment="1" applyProtection="1">
      <alignment vertical="center"/>
    </xf>
    <xf numFmtId="0" fontId="27" fillId="0" borderId="159" xfId="0" applyFont="1" applyFill="1" applyBorder="1" applyAlignment="1" applyProtection="1">
      <alignment vertical="center"/>
    </xf>
    <xf numFmtId="0" fontId="27" fillId="0" borderId="160" xfId="0" applyFont="1" applyFill="1" applyBorder="1" applyAlignment="1" applyProtection="1">
      <alignment vertical="center"/>
    </xf>
    <xf numFmtId="38" fontId="0" fillId="0" borderId="161" xfId="1" applyFont="1" applyFill="1" applyBorder="1" applyAlignment="1" applyProtection="1">
      <alignment vertical="center" shrinkToFit="1"/>
    </xf>
    <xf numFmtId="38" fontId="0" fillId="0" borderId="159" xfId="1" applyFont="1" applyFill="1" applyBorder="1" applyAlignment="1" applyProtection="1">
      <alignment vertical="center" shrinkToFit="1"/>
    </xf>
    <xf numFmtId="38" fontId="0" fillId="0" borderId="160" xfId="1" applyFont="1" applyFill="1" applyBorder="1" applyAlignment="1" applyProtection="1">
      <alignment vertical="center" shrinkToFit="1"/>
    </xf>
    <xf numFmtId="38" fontId="7" fillId="0" borderId="161" xfId="1" applyFont="1" applyFill="1" applyBorder="1" applyAlignment="1" applyProtection="1">
      <alignment vertical="center" shrinkToFit="1"/>
    </xf>
    <xf numFmtId="38" fontId="7" fillId="0" borderId="159" xfId="1" applyFont="1" applyFill="1" applyBorder="1" applyAlignment="1" applyProtection="1">
      <alignment vertical="center" shrinkToFit="1"/>
    </xf>
    <xf numFmtId="38" fontId="7" fillId="0" borderId="160" xfId="1" applyFont="1" applyFill="1" applyBorder="1" applyAlignment="1" applyProtection="1">
      <alignment vertical="center" shrinkToFit="1"/>
    </xf>
    <xf numFmtId="0" fontId="27" fillId="0" borderId="157" xfId="0" applyFont="1" applyFill="1" applyBorder="1" applyAlignment="1" applyProtection="1">
      <alignment horizontal="center" vertical="center" shrinkToFit="1"/>
    </xf>
    <xf numFmtId="0" fontId="27" fillId="0" borderId="141" xfId="0" applyFont="1" applyFill="1" applyBorder="1" applyAlignment="1" applyProtection="1">
      <alignment horizontal="center" vertical="center" shrinkToFit="1"/>
    </xf>
    <xf numFmtId="0" fontId="27" fillId="0" borderId="142" xfId="0" applyFont="1" applyFill="1" applyBorder="1" applyAlignment="1" applyProtection="1">
      <alignment horizontal="center" vertical="center" shrinkToFit="1"/>
    </xf>
    <xf numFmtId="38" fontId="55" fillId="0" borderId="143" xfId="1" applyFont="1" applyFill="1" applyBorder="1" applyAlignment="1" applyProtection="1">
      <alignment vertical="center" shrinkToFit="1"/>
    </xf>
    <xf numFmtId="38" fontId="55" fillId="0" borderId="144" xfId="1" applyFont="1" applyFill="1" applyBorder="1" applyAlignment="1" applyProtection="1">
      <alignment vertical="center" shrinkToFit="1"/>
    </xf>
    <xf numFmtId="38" fontId="55" fillId="0" borderId="145" xfId="1" applyFont="1" applyFill="1" applyBorder="1" applyAlignment="1" applyProtection="1">
      <alignment vertical="center" shrinkToFit="1"/>
    </xf>
    <xf numFmtId="176" fontId="7" fillId="0" borderId="30" xfId="0" applyNumberFormat="1" applyFont="1" applyFill="1" applyBorder="1" applyAlignment="1" applyProtection="1">
      <alignment horizontal="right" vertical="center"/>
    </xf>
    <xf numFmtId="176" fontId="7" fillId="0" borderId="26" xfId="0" applyNumberFormat="1" applyFont="1" applyFill="1" applyBorder="1" applyAlignment="1" applyProtection="1">
      <alignment horizontal="right" vertical="center"/>
    </xf>
    <xf numFmtId="176" fontId="7" fillId="5" borderId="45" xfId="0" applyNumberFormat="1" applyFont="1" applyFill="1" applyBorder="1" applyAlignment="1" applyProtection="1">
      <alignment horizontal="right" vertical="center"/>
      <protection locked="0"/>
    </xf>
    <xf numFmtId="0" fontId="7" fillId="5" borderId="47" xfId="0" applyFont="1" applyFill="1" applyBorder="1" applyAlignment="1" applyProtection="1">
      <alignment horizontal="right" vertical="center"/>
      <protection locked="0"/>
    </xf>
    <xf numFmtId="38" fontId="79" fillId="0" borderId="0" xfId="1" applyNumberFormat="1" applyFont="1" applyFill="1" applyAlignment="1" applyProtection="1">
      <alignment wrapText="1"/>
    </xf>
    <xf numFmtId="38" fontId="79" fillId="0" borderId="13" xfId="1" applyNumberFormat="1" applyFont="1" applyFill="1" applyBorder="1" applyAlignment="1" applyProtection="1">
      <alignment wrapText="1"/>
    </xf>
    <xf numFmtId="38" fontId="7" fillId="0" borderId="14" xfId="1" applyFont="1" applyFill="1" applyBorder="1" applyAlignment="1" applyProtection="1">
      <alignment horizontal="right" vertical="center" shrinkToFit="1"/>
    </xf>
    <xf numFmtId="38" fontId="7" fillId="0" borderId="15" xfId="1" applyFont="1" applyFill="1" applyBorder="1" applyAlignment="1" applyProtection="1">
      <alignment horizontal="right" vertical="center" shrinkToFit="1"/>
    </xf>
    <xf numFmtId="38" fontId="7" fillId="0" borderId="16" xfId="1" applyFont="1" applyFill="1" applyBorder="1" applyAlignment="1" applyProtection="1">
      <alignment horizontal="right" vertical="center" shrinkToFit="1"/>
    </xf>
    <xf numFmtId="38" fontId="7" fillId="0" borderId="45" xfId="1" applyFont="1" applyFill="1" applyBorder="1" applyAlignment="1" applyProtection="1">
      <alignment horizontal="right" vertical="center" shrinkToFit="1"/>
    </xf>
    <xf numFmtId="38" fontId="7" fillId="0" borderId="47" xfId="1" applyFont="1" applyFill="1" applyBorder="1" applyAlignment="1" applyProtection="1">
      <alignment horizontal="right" vertical="center" shrinkToFit="1"/>
    </xf>
    <xf numFmtId="38" fontId="7" fillId="0" borderId="63" xfId="1" applyFont="1" applyFill="1" applyBorder="1" applyAlignment="1" applyProtection="1">
      <alignment horizontal="right" vertical="center" shrinkToFit="1"/>
    </xf>
    <xf numFmtId="38" fontId="43" fillId="0" borderId="0" xfId="1" applyFont="1" applyFill="1" applyBorder="1" applyAlignment="1" applyProtection="1">
      <alignment horizontal="center" vertical="center"/>
    </xf>
    <xf numFmtId="0" fontId="0" fillId="0" borderId="0" xfId="0" applyFill="1" applyAlignment="1" applyProtection="1">
      <alignment vertical="center" wrapText="1"/>
    </xf>
    <xf numFmtId="0" fontId="27" fillId="0" borderId="73" xfId="0" applyFont="1" applyFill="1" applyBorder="1" applyAlignment="1" applyProtection="1">
      <alignment horizontal="center" vertical="center" shrinkToFit="1"/>
    </xf>
    <xf numFmtId="0" fontId="27" fillId="0" borderId="15" xfId="0" applyFont="1" applyFill="1" applyBorder="1" applyAlignment="1" applyProtection="1">
      <alignment horizontal="center" vertical="center" shrinkToFit="1"/>
    </xf>
    <xf numFmtId="0" fontId="27" fillId="0" borderId="16" xfId="0" applyFont="1" applyFill="1" applyBorder="1" applyAlignment="1" applyProtection="1">
      <alignment horizontal="center" vertical="center" shrinkToFit="1"/>
    </xf>
    <xf numFmtId="0" fontId="27" fillId="0" borderId="61" xfId="0" applyFont="1" applyFill="1" applyBorder="1" applyAlignment="1" applyProtection="1">
      <alignment horizontal="center" vertical="center" shrinkToFit="1"/>
    </xf>
    <xf numFmtId="0" fontId="27" fillId="0" borderId="47" xfId="0" applyFont="1" applyFill="1" applyBorder="1" applyAlignment="1" applyProtection="1">
      <alignment horizontal="center" vertical="center" shrinkToFit="1"/>
    </xf>
    <xf numFmtId="0" fontId="27" fillId="0" borderId="63" xfId="0" applyFont="1" applyFill="1" applyBorder="1" applyAlignment="1" applyProtection="1">
      <alignment horizontal="center" vertical="center" shrinkToFit="1"/>
    </xf>
    <xf numFmtId="38" fontId="0" fillId="0" borderId="149" xfId="1" applyFont="1" applyFill="1" applyBorder="1" applyAlignment="1" applyProtection="1">
      <alignment horizontal="center" vertical="center" wrapText="1"/>
    </xf>
    <xf numFmtId="38" fontId="0" fillId="0" borderId="150" xfId="1" applyFont="1" applyFill="1" applyBorder="1" applyAlignment="1" applyProtection="1">
      <alignment horizontal="center" vertical="center"/>
    </xf>
    <xf numFmtId="38" fontId="0" fillId="0" borderId="151" xfId="1" applyFont="1" applyFill="1" applyBorder="1" applyAlignment="1" applyProtection="1">
      <alignment horizontal="center" vertical="center"/>
    </xf>
    <xf numFmtId="38" fontId="0" fillId="0" borderId="23" xfId="1" applyFont="1" applyFill="1" applyBorder="1" applyAlignment="1" applyProtection="1">
      <alignment horizontal="center" vertical="center"/>
    </xf>
    <xf numFmtId="38" fontId="0" fillId="0" borderId="13" xfId="1" applyFont="1" applyFill="1" applyBorder="1" applyAlignment="1" applyProtection="1">
      <alignment horizontal="center" vertical="center"/>
    </xf>
    <xf numFmtId="38" fontId="0" fillId="0" borderId="24" xfId="1" applyFont="1" applyFill="1" applyBorder="1" applyAlignment="1" applyProtection="1">
      <alignment horizontal="center" vertical="center"/>
    </xf>
    <xf numFmtId="0" fontId="27" fillId="0" borderId="54" xfId="0" applyFont="1" applyFill="1" applyBorder="1" applyAlignment="1" applyProtection="1">
      <alignment horizontal="left" vertical="center"/>
    </xf>
    <xf numFmtId="0" fontId="27" fillId="0" borderId="13" xfId="0" applyFont="1" applyFill="1" applyBorder="1" applyAlignment="1" applyProtection="1">
      <alignment horizontal="left" vertical="center"/>
    </xf>
    <xf numFmtId="0" fontId="27" fillId="0" borderId="24" xfId="0" applyFont="1" applyFill="1" applyBorder="1" applyAlignment="1" applyProtection="1">
      <alignment horizontal="left" vertical="center"/>
    </xf>
  </cellXfs>
  <cellStyles count="3">
    <cellStyle name="桁区切り" xfId="1" builtinId="6"/>
    <cellStyle name="標準" xfId="0" builtinId="0"/>
    <cellStyle name="標準 2 2" xfId="2"/>
  </cellStyles>
  <dxfs count="22">
    <dxf>
      <font>
        <color rgb="FFFFC000"/>
      </font>
      <fill>
        <patternFill>
          <bgColor rgb="FFFF0000"/>
        </patternFill>
      </fill>
    </dxf>
    <dxf>
      <font>
        <color rgb="FFFFC000"/>
      </font>
      <fill>
        <patternFill>
          <bgColor rgb="FFFF0000"/>
        </patternFill>
      </fill>
    </dxf>
    <dxf>
      <font>
        <color rgb="FFFFC000"/>
      </font>
      <fill>
        <patternFill>
          <bgColor rgb="FFFF0000"/>
        </patternFill>
      </fill>
    </dxf>
    <dxf>
      <font>
        <color rgb="FFFFC000"/>
      </font>
      <fill>
        <patternFill>
          <bgColor rgb="FFFF0000"/>
        </patternFill>
      </fill>
    </dxf>
    <dxf>
      <font>
        <color rgb="FFFFC000"/>
      </font>
      <fill>
        <patternFill>
          <bgColor rgb="FFC00000"/>
        </patternFill>
      </fill>
    </dxf>
    <dxf>
      <font>
        <color rgb="FFFFC000"/>
      </font>
      <fill>
        <patternFill>
          <bgColor rgb="FFC00000"/>
        </patternFill>
      </fill>
    </dxf>
    <dxf>
      <font>
        <color rgb="FFFFC000"/>
      </font>
      <fill>
        <patternFill>
          <bgColor rgb="FFC00000"/>
        </patternFill>
      </fill>
    </dxf>
    <dxf>
      <fill>
        <patternFill>
          <bgColor theme="7" tint="0.59996337778862885"/>
        </patternFill>
      </fill>
    </dxf>
    <dxf>
      <fill>
        <patternFill>
          <bgColor theme="7" tint="0.59996337778862885"/>
        </patternFill>
      </fill>
    </dxf>
    <dxf>
      <font>
        <color rgb="FFFFC000"/>
      </font>
      <fill>
        <patternFill>
          <bgColor rgb="FFFF0000"/>
        </patternFill>
      </fill>
    </dxf>
    <dxf>
      <font>
        <color rgb="FFFFC000"/>
      </font>
      <fill>
        <patternFill>
          <bgColor rgb="FFFF0000"/>
        </patternFill>
      </fill>
    </dxf>
    <dxf>
      <font>
        <color rgb="FFFFC000"/>
      </font>
      <fill>
        <patternFill>
          <bgColor rgb="FFC00000"/>
        </patternFill>
      </fill>
    </dxf>
    <dxf>
      <font>
        <color rgb="FFFFC000"/>
      </font>
      <fill>
        <patternFill>
          <bgColor rgb="FFC00000"/>
        </patternFill>
      </fill>
    </dxf>
    <dxf>
      <font>
        <color rgb="FFFFC000"/>
      </font>
      <fill>
        <patternFill>
          <bgColor rgb="FFC00000"/>
        </patternFill>
      </fill>
    </dxf>
    <dxf>
      <font>
        <color rgb="FFFFC000"/>
      </font>
      <fill>
        <patternFill>
          <bgColor rgb="FFC00000"/>
        </patternFill>
      </fill>
    </dxf>
    <dxf>
      <font>
        <color rgb="FFFFC000"/>
      </font>
      <fill>
        <patternFill>
          <bgColor rgb="FFC00000"/>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s>
  <tableStyles count="0" defaultTableStyle="TableStyleMedium2" defaultPivotStyle="PivotStyleLight16"/>
  <colors>
    <mruColors>
      <color rgb="FFFF99FF"/>
      <color rgb="FF66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133350</xdr:colOff>
      <xdr:row>29</xdr:row>
      <xdr:rowOff>66675</xdr:rowOff>
    </xdr:from>
    <xdr:to>
      <xdr:col>12</xdr:col>
      <xdr:colOff>46693</xdr:colOff>
      <xdr:row>48</xdr:row>
      <xdr:rowOff>104775</xdr:rowOff>
    </xdr:to>
    <xdr:pic>
      <xdr:nvPicPr>
        <xdr:cNvPr id="14" name="図 13"/>
        <xdr:cNvPicPr>
          <a:picLocks noChangeAspect="1"/>
        </xdr:cNvPicPr>
      </xdr:nvPicPr>
      <xdr:blipFill rotWithShape="1">
        <a:blip xmlns:r="http://schemas.openxmlformats.org/officeDocument/2006/relationships" r:embed="rId1"/>
        <a:srcRect b="11450"/>
        <a:stretch/>
      </xdr:blipFill>
      <xdr:spPr>
        <a:xfrm>
          <a:off x="571500" y="7058025"/>
          <a:ext cx="7457143" cy="4562475"/>
        </a:xfrm>
        <a:prstGeom prst="rect">
          <a:avLst/>
        </a:prstGeom>
        <a:ln w="28575">
          <a:solidFill>
            <a:srgbClr val="0070C0"/>
          </a:solidFill>
        </a:ln>
      </xdr:spPr>
    </xdr:pic>
    <xdr:clientData/>
  </xdr:twoCellAnchor>
  <xdr:twoCellAnchor editAs="oneCell">
    <xdr:from>
      <xdr:col>1</xdr:col>
      <xdr:colOff>123824</xdr:colOff>
      <xdr:row>6</xdr:row>
      <xdr:rowOff>57148</xdr:rowOff>
    </xdr:from>
    <xdr:to>
      <xdr:col>10</xdr:col>
      <xdr:colOff>427814</xdr:colOff>
      <xdr:row>17</xdr:row>
      <xdr:rowOff>142535</xdr:rowOff>
    </xdr:to>
    <xdr:pic>
      <xdr:nvPicPr>
        <xdr:cNvPr id="3" name="図 2"/>
        <xdr:cNvPicPr>
          <a:picLocks noChangeAspect="1"/>
        </xdr:cNvPicPr>
      </xdr:nvPicPr>
      <xdr:blipFill>
        <a:blip xmlns:r="http://schemas.openxmlformats.org/officeDocument/2006/relationships" r:embed="rId2"/>
        <a:stretch>
          <a:fillRect/>
        </a:stretch>
      </xdr:blipFill>
      <xdr:spPr>
        <a:xfrm>
          <a:off x="561974" y="1571623"/>
          <a:ext cx="6476190" cy="2704762"/>
        </a:xfrm>
        <a:prstGeom prst="rect">
          <a:avLst/>
        </a:prstGeom>
        <a:ln w="31750">
          <a:solidFill>
            <a:srgbClr val="0070C0"/>
          </a:solidFill>
        </a:ln>
      </xdr:spPr>
    </xdr:pic>
    <xdr:clientData/>
  </xdr:twoCellAnchor>
  <xdr:twoCellAnchor>
    <xdr:from>
      <xdr:col>7</xdr:col>
      <xdr:colOff>57150</xdr:colOff>
      <xdr:row>38</xdr:row>
      <xdr:rowOff>228600</xdr:rowOff>
    </xdr:from>
    <xdr:to>
      <xdr:col>12</xdr:col>
      <xdr:colOff>180975</xdr:colOff>
      <xdr:row>41</xdr:row>
      <xdr:rowOff>85725</xdr:rowOff>
    </xdr:to>
    <xdr:sp macro="" textlink="">
      <xdr:nvSpPr>
        <xdr:cNvPr id="4" name="四角形: 角を丸くする 9">
          <a:extLst>
            <a:ext uri="{FF2B5EF4-FFF2-40B4-BE49-F238E27FC236}">
              <a16:creationId xmlns:a16="http://schemas.microsoft.com/office/drawing/2014/main" id="{00000000-0008-0000-0000-00000A000000}"/>
            </a:ext>
          </a:extLst>
        </xdr:cNvPr>
        <xdr:cNvSpPr/>
      </xdr:nvSpPr>
      <xdr:spPr>
        <a:xfrm>
          <a:off x="4610100" y="9363075"/>
          <a:ext cx="3552825" cy="571500"/>
        </a:xfrm>
        <a:prstGeom prst="roundRect">
          <a:avLst/>
        </a:prstGeom>
        <a:noFill/>
        <a:ln w="28575">
          <a:solidFill>
            <a:srgbClr val="7030A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361951</xdr:colOff>
      <xdr:row>11</xdr:row>
      <xdr:rowOff>133349</xdr:rowOff>
    </xdr:from>
    <xdr:to>
      <xdr:col>8</xdr:col>
      <xdr:colOff>352425</xdr:colOff>
      <xdr:row>16</xdr:row>
      <xdr:rowOff>161925</xdr:rowOff>
    </xdr:to>
    <xdr:sp macro="" textlink="">
      <xdr:nvSpPr>
        <xdr:cNvPr id="5" name="四角形: 角を丸くする 9">
          <a:extLst>
            <a:ext uri="{FF2B5EF4-FFF2-40B4-BE49-F238E27FC236}">
              <a16:creationId xmlns:a16="http://schemas.microsoft.com/office/drawing/2014/main" id="{00000000-0008-0000-0000-000010000000}"/>
            </a:ext>
          </a:extLst>
        </xdr:cNvPr>
        <xdr:cNvSpPr/>
      </xdr:nvSpPr>
      <xdr:spPr>
        <a:xfrm>
          <a:off x="2171701" y="2838449"/>
          <a:ext cx="3419474" cy="1219201"/>
        </a:xfrm>
        <a:prstGeom prst="round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76201</xdr:colOff>
      <xdr:row>36</xdr:row>
      <xdr:rowOff>95250</xdr:rowOff>
    </xdr:from>
    <xdr:to>
      <xdr:col>5</xdr:col>
      <xdr:colOff>514351</xdr:colOff>
      <xdr:row>48</xdr:row>
      <xdr:rowOff>57150</xdr:rowOff>
    </xdr:to>
    <xdr:sp macro="" textlink="">
      <xdr:nvSpPr>
        <xdr:cNvPr id="6" name="四角形: 角を丸くする 9">
          <a:extLst>
            <a:ext uri="{FF2B5EF4-FFF2-40B4-BE49-F238E27FC236}">
              <a16:creationId xmlns:a16="http://schemas.microsoft.com/office/drawing/2014/main" id="{00000000-0008-0000-0000-000011000000}"/>
            </a:ext>
          </a:extLst>
        </xdr:cNvPr>
        <xdr:cNvSpPr/>
      </xdr:nvSpPr>
      <xdr:spPr>
        <a:xfrm>
          <a:off x="1200151" y="8753475"/>
          <a:ext cx="2495550" cy="2819400"/>
        </a:xfrm>
        <a:prstGeom prst="round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clientData/>
  </xdr:twoCellAnchor>
  <xdr:twoCellAnchor>
    <xdr:from>
      <xdr:col>7</xdr:col>
      <xdr:colOff>57150</xdr:colOff>
      <xdr:row>36</xdr:row>
      <xdr:rowOff>95249</xdr:rowOff>
    </xdr:from>
    <xdr:to>
      <xdr:col>12</xdr:col>
      <xdr:colOff>133350</xdr:colOff>
      <xdr:row>47</xdr:row>
      <xdr:rowOff>161925</xdr:rowOff>
    </xdr:to>
    <xdr:sp macro="" textlink="">
      <xdr:nvSpPr>
        <xdr:cNvPr id="7" name="四角形: 角を丸くする 9">
          <a:extLst>
            <a:ext uri="{FF2B5EF4-FFF2-40B4-BE49-F238E27FC236}">
              <a16:creationId xmlns:a16="http://schemas.microsoft.com/office/drawing/2014/main" id="{00000000-0008-0000-0000-000012000000}"/>
            </a:ext>
          </a:extLst>
        </xdr:cNvPr>
        <xdr:cNvSpPr/>
      </xdr:nvSpPr>
      <xdr:spPr>
        <a:xfrm>
          <a:off x="4610100" y="8753474"/>
          <a:ext cx="3505200" cy="2686051"/>
        </a:xfrm>
        <a:prstGeom prst="round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clientData/>
  </xdr:twoCellAnchor>
  <xdr:twoCellAnchor editAs="oneCell">
    <xdr:from>
      <xdr:col>1</xdr:col>
      <xdr:colOff>9525</xdr:colOff>
      <xdr:row>70</xdr:row>
      <xdr:rowOff>104775</xdr:rowOff>
    </xdr:from>
    <xdr:to>
      <xdr:col>12</xdr:col>
      <xdr:colOff>170487</xdr:colOff>
      <xdr:row>87</xdr:row>
      <xdr:rowOff>199507</xdr:rowOff>
    </xdr:to>
    <xdr:pic>
      <xdr:nvPicPr>
        <xdr:cNvPr id="8" name="図 7">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3"/>
        <a:stretch>
          <a:fillRect/>
        </a:stretch>
      </xdr:blipFill>
      <xdr:spPr>
        <a:xfrm>
          <a:off x="447675" y="16859250"/>
          <a:ext cx="7704762" cy="4142857"/>
        </a:xfrm>
        <a:prstGeom prst="rect">
          <a:avLst/>
        </a:prstGeom>
        <a:ln w="28575">
          <a:solidFill>
            <a:srgbClr val="0070C0"/>
          </a:solidFill>
        </a:ln>
      </xdr:spPr>
    </xdr:pic>
    <xdr:clientData/>
  </xdr:twoCellAnchor>
  <xdr:twoCellAnchor editAs="oneCell">
    <xdr:from>
      <xdr:col>1</xdr:col>
      <xdr:colOff>28575</xdr:colOff>
      <xdr:row>94</xdr:row>
      <xdr:rowOff>114300</xdr:rowOff>
    </xdr:from>
    <xdr:to>
      <xdr:col>6</xdr:col>
      <xdr:colOff>647194</xdr:colOff>
      <xdr:row>110</xdr:row>
      <xdr:rowOff>37633</xdr:rowOff>
    </xdr:to>
    <xdr:pic>
      <xdr:nvPicPr>
        <xdr:cNvPr id="9" name="図 8">
          <a:extLst>
            <a:ext uri="{FF2B5EF4-FFF2-40B4-BE49-F238E27FC236}">
              <a16:creationId xmlns:a16="http://schemas.microsoft.com/office/drawing/2014/main" id="{00000000-0008-0000-0000-000015000000}"/>
            </a:ext>
          </a:extLst>
        </xdr:cNvPr>
        <xdr:cNvPicPr>
          <a:picLocks noChangeAspect="1"/>
        </xdr:cNvPicPr>
      </xdr:nvPicPr>
      <xdr:blipFill>
        <a:blip xmlns:r="http://schemas.openxmlformats.org/officeDocument/2006/relationships" r:embed="rId4"/>
        <a:stretch>
          <a:fillRect/>
        </a:stretch>
      </xdr:blipFill>
      <xdr:spPr>
        <a:xfrm>
          <a:off x="466725" y="22583775"/>
          <a:ext cx="4047619" cy="3733333"/>
        </a:xfrm>
        <a:prstGeom prst="rect">
          <a:avLst/>
        </a:prstGeom>
        <a:ln w="28575">
          <a:solidFill>
            <a:srgbClr val="0070C0"/>
          </a:solidFill>
        </a:ln>
      </xdr:spPr>
    </xdr:pic>
    <xdr:clientData/>
  </xdr:twoCellAnchor>
  <xdr:twoCellAnchor>
    <xdr:from>
      <xdr:col>3</xdr:col>
      <xdr:colOff>285750</xdr:colOff>
      <xdr:row>98</xdr:row>
      <xdr:rowOff>47626</xdr:rowOff>
    </xdr:from>
    <xdr:to>
      <xdr:col>5</xdr:col>
      <xdr:colOff>666750</xdr:colOff>
      <xdr:row>110</xdr:row>
      <xdr:rowOff>66676</xdr:rowOff>
    </xdr:to>
    <xdr:sp macro="" textlink="">
      <xdr:nvSpPr>
        <xdr:cNvPr id="10" name="四角形: 角を丸くする 9">
          <a:extLst>
            <a:ext uri="{FF2B5EF4-FFF2-40B4-BE49-F238E27FC236}">
              <a16:creationId xmlns:a16="http://schemas.microsoft.com/office/drawing/2014/main" id="{00000000-0008-0000-0000-000016000000}"/>
            </a:ext>
          </a:extLst>
        </xdr:cNvPr>
        <xdr:cNvSpPr/>
      </xdr:nvSpPr>
      <xdr:spPr>
        <a:xfrm>
          <a:off x="2095500" y="23469601"/>
          <a:ext cx="1752600" cy="2876550"/>
        </a:xfrm>
        <a:prstGeom prst="round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clientData/>
  </xdr:twoCellAnchor>
  <xdr:twoCellAnchor>
    <xdr:from>
      <xdr:col>5</xdr:col>
      <xdr:colOff>466725</xdr:colOff>
      <xdr:row>48</xdr:row>
      <xdr:rowOff>28573</xdr:rowOff>
    </xdr:from>
    <xdr:to>
      <xdr:col>9</xdr:col>
      <xdr:colOff>180975</xdr:colOff>
      <xdr:row>50</xdr:row>
      <xdr:rowOff>219074</xdr:rowOff>
    </xdr:to>
    <xdr:sp macro="" textlink="">
      <xdr:nvSpPr>
        <xdr:cNvPr id="11" name="角丸四角形吹き出し 10">
          <a:extLst>
            <a:ext uri="{FF2B5EF4-FFF2-40B4-BE49-F238E27FC236}">
              <a16:creationId xmlns:a16="http://schemas.microsoft.com/office/drawing/2014/main" id="{00000000-0008-0000-0000-000003000000}"/>
            </a:ext>
          </a:extLst>
        </xdr:cNvPr>
        <xdr:cNvSpPr/>
      </xdr:nvSpPr>
      <xdr:spPr>
        <a:xfrm>
          <a:off x="3648075" y="11544298"/>
          <a:ext cx="2457450" cy="666751"/>
        </a:xfrm>
        <a:prstGeom prst="wedgeRoundRectCallout">
          <a:avLst>
            <a:gd name="adj1" fmla="val -32891"/>
            <a:gd name="adj2" fmla="val -84353"/>
            <a:gd name="adj3" fmla="val 16667"/>
          </a:avLst>
        </a:prstGeom>
        <a:solidFill>
          <a:schemeClr val="bg1"/>
        </a:solid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a:t>
          </a:r>
          <a:r>
            <a:rPr kumimoji="1" lang="en-US" altLang="ja-JP" sz="1100">
              <a:solidFill>
                <a:sysClr val="windowText" lastClr="000000"/>
              </a:solidFill>
            </a:rPr>
            <a:t>JAS</a:t>
          </a:r>
          <a:r>
            <a:rPr kumimoji="1" lang="ja-JP" altLang="en-US" sz="1100">
              <a:solidFill>
                <a:sysClr val="windowText" lastClr="000000"/>
              </a:solidFill>
            </a:rPr>
            <a:t>の種類」から自動的に表示されるので変更しないでください。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833436</xdr:colOff>
      <xdr:row>5</xdr:row>
      <xdr:rowOff>333374</xdr:rowOff>
    </xdr:from>
    <xdr:to>
      <xdr:col>17</xdr:col>
      <xdr:colOff>809624</xdr:colOff>
      <xdr:row>14</xdr:row>
      <xdr:rowOff>1495</xdr:rowOff>
    </xdr:to>
    <xdr:sp macro="" textlink="">
      <xdr:nvSpPr>
        <xdr:cNvPr id="4" name="角丸四角形 3">
          <a:extLst>
            <a:ext uri="{FF2B5EF4-FFF2-40B4-BE49-F238E27FC236}">
              <a16:creationId xmlns:a16="http://schemas.microsoft.com/office/drawing/2014/main" id="{00000000-0008-0000-0100-000002000000}"/>
            </a:ext>
          </a:extLst>
        </xdr:cNvPr>
        <xdr:cNvSpPr/>
      </xdr:nvSpPr>
      <xdr:spPr>
        <a:xfrm>
          <a:off x="14001749" y="1381124"/>
          <a:ext cx="4143375" cy="2168434"/>
        </a:xfrm>
        <a:prstGeom prst="roundRect">
          <a:avLst>
            <a:gd name="adj" fmla="val 8980"/>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a:solidFill>
                <a:sysClr val="windowText" lastClr="000000"/>
              </a:solidFill>
            </a:rPr>
            <a:t>調達費として加工費、運搬費を計上する場合は、必ず</a:t>
          </a:r>
          <a:r>
            <a:rPr kumimoji="1" lang="en-US" altLang="ja-JP" sz="1600">
              <a:solidFill>
                <a:sysClr val="windowText" lastClr="000000"/>
              </a:solidFill>
            </a:rPr>
            <a:t>『</a:t>
          </a:r>
          <a:r>
            <a:rPr kumimoji="1" lang="ja-JP" altLang="en-US" sz="1600">
              <a:solidFill>
                <a:sysClr val="windowText" lastClr="000000"/>
              </a:solidFill>
            </a:rPr>
            <a:t>○加工費の対象をチェック</a:t>
          </a:r>
          <a:r>
            <a:rPr kumimoji="1" lang="en-US" altLang="ja-JP" sz="1600">
              <a:solidFill>
                <a:sysClr val="windowText" lastClr="000000"/>
              </a:solidFill>
            </a:rPr>
            <a:t>』</a:t>
          </a:r>
          <a:r>
            <a:rPr kumimoji="1" lang="ja-JP" altLang="en-US" sz="1600">
              <a:solidFill>
                <a:sysClr val="windowText" lastClr="000000"/>
              </a:solidFill>
            </a:rPr>
            <a:t>、</a:t>
          </a:r>
          <a:r>
            <a:rPr kumimoji="1" lang="en-US" altLang="ja-JP" sz="1600">
              <a:solidFill>
                <a:sysClr val="windowText" lastClr="000000"/>
              </a:solidFill>
            </a:rPr>
            <a:t>『</a:t>
          </a:r>
          <a:r>
            <a:rPr kumimoji="1" lang="ja-JP" altLang="en-US" sz="1600">
              <a:solidFill>
                <a:sysClr val="windowText" lastClr="000000"/>
              </a:solidFill>
            </a:rPr>
            <a:t>○運搬費の対象をチェック</a:t>
          </a:r>
          <a:r>
            <a:rPr kumimoji="1" lang="en-US" altLang="ja-JP" sz="1600">
              <a:solidFill>
                <a:sysClr val="windowText" lastClr="000000"/>
              </a:solidFill>
            </a:rPr>
            <a:t>』</a:t>
          </a:r>
          <a:r>
            <a:rPr kumimoji="1" lang="ja-JP" altLang="en-US" sz="1600">
              <a:solidFill>
                <a:sysClr val="windowText" lastClr="000000"/>
              </a:solidFill>
            </a:rPr>
            <a:t>の欄も記入をして下さい。</a:t>
          </a:r>
        </a:p>
      </xdr:txBody>
    </xdr:sp>
    <xdr:clientData/>
  </xdr:twoCellAnchor>
  <xdr:twoCellAnchor>
    <xdr:from>
      <xdr:col>25</xdr:col>
      <xdr:colOff>796317</xdr:colOff>
      <xdr:row>1</xdr:row>
      <xdr:rowOff>3502</xdr:rowOff>
    </xdr:from>
    <xdr:to>
      <xdr:col>30</xdr:col>
      <xdr:colOff>232520</xdr:colOff>
      <xdr:row>10</xdr:row>
      <xdr:rowOff>142174</xdr:rowOff>
    </xdr:to>
    <xdr:sp macro="" textlink="">
      <xdr:nvSpPr>
        <xdr:cNvPr id="7" name="角丸四角形 6"/>
        <xdr:cNvSpPr/>
      </xdr:nvSpPr>
      <xdr:spPr>
        <a:xfrm>
          <a:off x="23723552" y="328473"/>
          <a:ext cx="3022086" cy="2716025"/>
        </a:xfrm>
        <a:prstGeom prst="round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lIns="72000" tIns="36000" rIns="72000" bIns="36000" rtlCol="0" anchor="ctr"/>
        <a:lstStyle/>
        <a:p>
          <a:pPr algn="l"/>
          <a:r>
            <a:rPr kumimoji="1" lang="ja-JP" altLang="en-US" sz="2800">
              <a:latin typeface="UD デジタル 教科書体 NP-B" panose="02020700000000000000" pitchFamily="18" charset="-128"/>
              <a:ea typeface="UD デジタル 教科書体 NP-B" panose="02020700000000000000" pitchFamily="18" charset="-128"/>
            </a:rPr>
            <a:t>必ず印刷して、他の申請書類と併せてご提出ください</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29</xdr:col>
      <xdr:colOff>179294</xdr:colOff>
      <xdr:row>0</xdr:row>
      <xdr:rowOff>291353</xdr:rowOff>
    </xdr:from>
    <xdr:to>
      <xdr:col>33</xdr:col>
      <xdr:colOff>246528</xdr:colOff>
      <xdr:row>10</xdr:row>
      <xdr:rowOff>179294</xdr:rowOff>
    </xdr:to>
    <xdr:sp macro="" textlink="">
      <xdr:nvSpPr>
        <xdr:cNvPr id="4" name="角丸四角形 3"/>
        <xdr:cNvSpPr/>
      </xdr:nvSpPr>
      <xdr:spPr>
        <a:xfrm>
          <a:off x="16943294" y="291353"/>
          <a:ext cx="3036793" cy="2734235"/>
        </a:xfrm>
        <a:prstGeom prst="round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lIns="72000" tIns="36000" rIns="72000" bIns="36000" rtlCol="0" anchor="ctr"/>
        <a:lstStyle/>
        <a:p>
          <a:pPr algn="l"/>
          <a:r>
            <a:rPr kumimoji="1" lang="ja-JP" altLang="en-US" sz="2800">
              <a:latin typeface="UD デジタル 教科書体 NP-B" panose="02020700000000000000" pitchFamily="18" charset="-128"/>
              <a:ea typeface="UD デジタル 教科書体 NP-B" panose="02020700000000000000" pitchFamily="18" charset="-128"/>
            </a:rPr>
            <a:t>必ず印刷して、他の申請書類と併せてご提出ください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40</xdr:col>
      <xdr:colOff>0</xdr:colOff>
      <xdr:row>37</xdr:row>
      <xdr:rowOff>212911</xdr:rowOff>
    </xdr:from>
    <xdr:to>
      <xdr:col>53</xdr:col>
      <xdr:colOff>123264</xdr:colOff>
      <xdr:row>48</xdr:row>
      <xdr:rowOff>235323</xdr:rowOff>
    </xdr:to>
    <xdr:sp macro="" textlink="">
      <xdr:nvSpPr>
        <xdr:cNvPr id="5" name="角丸四角形 4"/>
        <xdr:cNvSpPr/>
      </xdr:nvSpPr>
      <xdr:spPr>
        <a:xfrm>
          <a:off x="8998324" y="9087970"/>
          <a:ext cx="3036793" cy="2734235"/>
        </a:xfrm>
        <a:prstGeom prst="round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lIns="72000" tIns="36000" rIns="72000" bIns="36000" rtlCol="0" anchor="ctr"/>
        <a:lstStyle/>
        <a:p>
          <a:pPr algn="l"/>
          <a:r>
            <a:rPr kumimoji="1" lang="ja-JP" altLang="en-US" sz="2800">
              <a:latin typeface="UD デジタル 教科書体 NP-B" panose="02020700000000000000" pitchFamily="18" charset="-128"/>
              <a:ea typeface="UD デジタル 教科書体 NP-B" panose="02020700000000000000" pitchFamily="18" charset="-128"/>
            </a:rPr>
            <a:t>必ず印刷して、他の申請書類と併せてご提出ください</a:t>
          </a:r>
        </a:p>
      </xdr:txBody>
    </xdr:sp>
    <xdr:clientData/>
  </xdr:twoCellAnchor>
  <xdr:twoCellAnchor>
    <xdr:from>
      <xdr:col>39</xdr:col>
      <xdr:colOff>44823</xdr:colOff>
      <xdr:row>1</xdr:row>
      <xdr:rowOff>22411</xdr:rowOff>
    </xdr:from>
    <xdr:to>
      <xdr:col>52</xdr:col>
      <xdr:colOff>168087</xdr:colOff>
      <xdr:row>12</xdr:row>
      <xdr:rowOff>44822</xdr:rowOff>
    </xdr:to>
    <xdr:sp macro="" textlink="">
      <xdr:nvSpPr>
        <xdr:cNvPr id="3" name="角丸四角形 2"/>
        <xdr:cNvSpPr/>
      </xdr:nvSpPr>
      <xdr:spPr>
        <a:xfrm>
          <a:off x="8819029" y="268940"/>
          <a:ext cx="3036793" cy="2734235"/>
        </a:xfrm>
        <a:prstGeom prst="round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lIns="72000" tIns="36000" rIns="72000" bIns="36000" rtlCol="0" anchor="ctr"/>
        <a:lstStyle/>
        <a:p>
          <a:pPr algn="l"/>
          <a:r>
            <a:rPr kumimoji="1" lang="ja-JP" altLang="en-US" sz="2800">
              <a:latin typeface="UD デジタル 教科書体 NP-B" panose="02020700000000000000" pitchFamily="18" charset="-128"/>
              <a:ea typeface="UD デジタル 教科書体 NP-B" panose="02020700000000000000" pitchFamily="18" charset="-128"/>
            </a:rPr>
            <a:t>必ず印刷して、他の申請書類と併せてご提出ください</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17</xdr:col>
      <xdr:colOff>35716</xdr:colOff>
      <xdr:row>1</xdr:row>
      <xdr:rowOff>297656</xdr:rowOff>
    </xdr:from>
    <xdr:to>
      <xdr:col>20</xdr:col>
      <xdr:colOff>190500</xdr:colOff>
      <xdr:row>2</xdr:row>
      <xdr:rowOff>226218</xdr:rowOff>
    </xdr:to>
    <xdr:sp macro="" textlink="">
      <xdr:nvSpPr>
        <xdr:cNvPr id="4" name="左矢印 3"/>
        <xdr:cNvSpPr/>
      </xdr:nvSpPr>
      <xdr:spPr>
        <a:xfrm>
          <a:off x="17728404" y="619125"/>
          <a:ext cx="2655096" cy="238124"/>
        </a:xfrm>
        <a:prstGeom prst="leftArrow">
          <a:avLst>
            <a:gd name="adj1" fmla="val 100000"/>
            <a:gd name="adj2" fmla="val 50000"/>
          </a:avLst>
        </a:prstGeom>
        <a:solidFill>
          <a:srgbClr val="FFC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rgbClr val="FF0000"/>
              </a:solidFill>
              <a:latin typeface="UD デジタル 教科書体 NK-B" panose="02020700000000000000" pitchFamily="18" charset="-128"/>
              <a:ea typeface="UD デジタル 教科書体 NK-B" panose="02020700000000000000" pitchFamily="18" charset="-128"/>
            </a:rPr>
            <a:t>事業申請番号を入力してください</a:t>
          </a:r>
        </a:p>
      </xdr:txBody>
    </xdr:sp>
    <xdr:clientData/>
  </xdr:twoCellAnchor>
  <xdr:twoCellAnchor>
    <xdr:from>
      <xdr:col>25</xdr:col>
      <xdr:colOff>273844</xdr:colOff>
      <xdr:row>1</xdr:row>
      <xdr:rowOff>11906</xdr:rowOff>
    </xdr:from>
    <xdr:to>
      <xdr:col>29</xdr:col>
      <xdr:colOff>429325</xdr:colOff>
      <xdr:row>10</xdr:row>
      <xdr:rowOff>150578</xdr:rowOff>
    </xdr:to>
    <xdr:sp macro="" textlink="">
      <xdr:nvSpPr>
        <xdr:cNvPr id="6" name="角丸四角形 5"/>
        <xdr:cNvSpPr/>
      </xdr:nvSpPr>
      <xdr:spPr>
        <a:xfrm>
          <a:off x="24014907" y="11906"/>
          <a:ext cx="3036793" cy="2734235"/>
        </a:xfrm>
        <a:prstGeom prst="round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lIns="72000" tIns="36000" rIns="72000" bIns="36000" rtlCol="0" anchor="ctr"/>
        <a:lstStyle/>
        <a:p>
          <a:pPr algn="l"/>
          <a:r>
            <a:rPr kumimoji="1" lang="ja-JP" altLang="en-US" sz="2800">
              <a:latin typeface="UD デジタル 教科書体 NP-B" panose="02020700000000000000" pitchFamily="18" charset="-128"/>
              <a:ea typeface="UD デジタル 教科書体 NP-B" panose="02020700000000000000" pitchFamily="18" charset="-128"/>
            </a:rPr>
            <a:t>必ず印刷して、他の申請書類と併せてご提出ください</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29</xdr:col>
      <xdr:colOff>144075</xdr:colOff>
      <xdr:row>43</xdr:row>
      <xdr:rowOff>103254</xdr:rowOff>
    </xdr:from>
    <xdr:to>
      <xdr:col>33</xdr:col>
      <xdr:colOff>446632</xdr:colOff>
      <xdr:row>53</xdr:row>
      <xdr:rowOff>81642</xdr:rowOff>
    </xdr:to>
    <xdr:sp macro="" textlink="">
      <xdr:nvSpPr>
        <xdr:cNvPr id="3" name="角丸四角形 2"/>
        <xdr:cNvSpPr/>
      </xdr:nvSpPr>
      <xdr:spPr>
        <a:xfrm>
          <a:off x="17343504" y="11764575"/>
          <a:ext cx="3023985" cy="2781460"/>
        </a:xfrm>
        <a:prstGeom prst="round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lIns="72000" tIns="36000" rIns="72000" bIns="36000" rtlCol="0" anchor="ctr"/>
        <a:lstStyle/>
        <a:p>
          <a:pPr algn="l"/>
          <a:r>
            <a:rPr kumimoji="1" lang="ja-JP" altLang="en-US" sz="2800">
              <a:latin typeface="UD デジタル 教科書体 NP-B" panose="02020700000000000000" pitchFamily="18" charset="-128"/>
              <a:ea typeface="UD デジタル 教科書体 NP-B" panose="02020700000000000000" pitchFamily="18" charset="-128"/>
            </a:rPr>
            <a:t>必ず印刷して、他の申請書類と併せてご提出ください</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40</xdr:col>
      <xdr:colOff>168090</xdr:colOff>
      <xdr:row>23</xdr:row>
      <xdr:rowOff>44824</xdr:rowOff>
    </xdr:from>
    <xdr:to>
      <xdr:col>45</xdr:col>
      <xdr:colOff>22412</xdr:colOff>
      <xdr:row>34</xdr:row>
      <xdr:rowOff>67234</xdr:rowOff>
    </xdr:to>
    <xdr:sp macro="" textlink="">
      <xdr:nvSpPr>
        <xdr:cNvPr id="13" name="角丸四角形 12"/>
        <xdr:cNvSpPr/>
      </xdr:nvSpPr>
      <xdr:spPr>
        <a:xfrm>
          <a:off x="10029266" y="5715000"/>
          <a:ext cx="3036793" cy="2734234"/>
        </a:xfrm>
        <a:prstGeom prst="round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lIns="72000" tIns="36000" rIns="72000" bIns="36000" rtlCol="0" anchor="ctr"/>
        <a:lstStyle/>
        <a:p>
          <a:pPr algn="l"/>
          <a:r>
            <a:rPr kumimoji="1" lang="ja-JP" altLang="en-US" sz="2800">
              <a:latin typeface="UD デジタル 教科書体 NP-B" panose="02020700000000000000" pitchFamily="18" charset="-128"/>
              <a:ea typeface="UD デジタル 教科書体 NP-B" panose="02020700000000000000" pitchFamily="18" charset="-128"/>
            </a:rPr>
            <a:t>必ず印刷して、他の申請書類と併せてご提出ください</a:t>
          </a:r>
        </a:p>
      </xdr:txBody>
    </xdr:sp>
    <xdr:clientData/>
  </xdr:twoCellAnchor>
  <xdr:twoCellAnchor>
    <xdr:from>
      <xdr:col>41</xdr:col>
      <xdr:colOff>0</xdr:colOff>
      <xdr:row>83</xdr:row>
      <xdr:rowOff>0</xdr:rowOff>
    </xdr:from>
    <xdr:to>
      <xdr:col>45</xdr:col>
      <xdr:colOff>78440</xdr:colOff>
      <xdr:row>95</xdr:row>
      <xdr:rowOff>22411</xdr:rowOff>
    </xdr:to>
    <xdr:sp macro="" textlink="">
      <xdr:nvSpPr>
        <xdr:cNvPr id="4" name="角丸四角形 3"/>
        <xdr:cNvSpPr/>
      </xdr:nvSpPr>
      <xdr:spPr>
        <a:xfrm>
          <a:off x="10085294" y="19789588"/>
          <a:ext cx="3036793" cy="2734235"/>
        </a:xfrm>
        <a:prstGeom prst="round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lIns="72000" tIns="36000" rIns="72000" bIns="36000" rtlCol="0" anchor="ctr"/>
        <a:lstStyle/>
        <a:p>
          <a:pPr algn="l"/>
          <a:r>
            <a:rPr kumimoji="1" lang="ja-JP" altLang="en-US" sz="2800">
              <a:latin typeface="UD デジタル 教科書体 NP-B" panose="02020700000000000000" pitchFamily="18" charset="-128"/>
              <a:ea typeface="UD デジタル 教科書体 NP-B" panose="02020700000000000000" pitchFamily="18" charset="-128"/>
            </a:rPr>
            <a:t>必ず印刷して、他の申請書類と併せてご提出ください</a:t>
          </a:r>
        </a:p>
      </xdr:txBody>
    </xdr:sp>
    <xdr:clientData/>
  </xdr:twoCellAnchor>
  <xdr:twoCellAnchor>
    <xdr:from>
      <xdr:col>39</xdr:col>
      <xdr:colOff>179296</xdr:colOff>
      <xdr:row>47</xdr:row>
      <xdr:rowOff>22411</xdr:rowOff>
    </xdr:from>
    <xdr:to>
      <xdr:col>43</xdr:col>
      <xdr:colOff>190501</xdr:colOff>
      <xdr:row>58</xdr:row>
      <xdr:rowOff>156883</xdr:rowOff>
    </xdr:to>
    <xdr:sp macro="" textlink="">
      <xdr:nvSpPr>
        <xdr:cNvPr id="6" name="角丸四角形 5"/>
        <xdr:cNvSpPr/>
      </xdr:nvSpPr>
      <xdr:spPr>
        <a:xfrm>
          <a:off x="9749120" y="11497235"/>
          <a:ext cx="3036793" cy="2734236"/>
        </a:xfrm>
        <a:prstGeom prst="round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lIns="72000" tIns="36000" rIns="72000" bIns="36000" rtlCol="0" anchor="ctr"/>
        <a:lstStyle/>
        <a:p>
          <a:pPr algn="l"/>
          <a:r>
            <a:rPr kumimoji="1" lang="ja-JP" altLang="en-US" sz="2800">
              <a:latin typeface="UD デジタル 教科書体 NP-B" panose="02020700000000000000" pitchFamily="18" charset="-128"/>
              <a:ea typeface="UD デジタル 教科書体 NP-B" panose="02020700000000000000" pitchFamily="18" charset="-128"/>
            </a:rPr>
            <a:t>必ず印刷して、他の申請書類と併せてご提出ください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omments" Target="../comments4.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J113"/>
  <sheetViews>
    <sheetView showGridLines="0" zoomScaleNormal="100" workbookViewId="0">
      <selection activeCell="M14" sqref="M14"/>
    </sheetView>
  </sheetViews>
  <sheetFormatPr defaultRowHeight="18.75"/>
  <cols>
    <col min="1" max="1" width="5.75" customWidth="1"/>
  </cols>
  <sheetData>
    <row r="1" spans="1:2" s="1" customFormat="1" ht="25.5">
      <c r="A1" s="1" t="s">
        <v>0</v>
      </c>
    </row>
    <row r="3" spans="1:2">
      <c r="A3" t="s">
        <v>1</v>
      </c>
    </row>
    <row r="4" spans="1:2">
      <c r="A4" t="s">
        <v>2</v>
      </c>
      <c r="B4" s="2" t="s">
        <v>3</v>
      </c>
    </row>
    <row r="5" spans="1:2">
      <c r="B5" t="s">
        <v>4</v>
      </c>
    </row>
    <row r="6" spans="1:2">
      <c r="B6" t="s">
        <v>5</v>
      </c>
    </row>
    <row r="20" spans="1:2">
      <c r="A20" t="s">
        <v>6</v>
      </c>
      <c r="B20" s="2" t="s">
        <v>7</v>
      </c>
    </row>
    <row r="21" spans="1:2">
      <c r="B21" s="3" t="s">
        <v>8</v>
      </c>
    </row>
    <row r="22" spans="1:2">
      <c r="B22" t="s">
        <v>9</v>
      </c>
    </row>
    <row r="23" spans="1:2">
      <c r="B23" t="s">
        <v>10</v>
      </c>
    </row>
    <row r="24" spans="1:2">
      <c r="B24" t="s">
        <v>11</v>
      </c>
    </row>
    <row r="25" spans="1:2">
      <c r="B25" t="s">
        <v>12</v>
      </c>
    </row>
    <row r="26" spans="1:2">
      <c r="B26" t="s">
        <v>13</v>
      </c>
    </row>
    <row r="27" spans="1:2">
      <c r="B27" t="s">
        <v>14</v>
      </c>
    </row>
    <row r="28" spans="1:2">
      <c r="B28" t="s">
        <v>15</v>
      </c>
    </row>
    <row r="52" spans="1:10">
      <c r="B52" t="s">
        <v>16</v>
      </c>
    </row>
    <row r="53" spans="1:10">
      <c r="B53" s="655" t="s">
        <v>17</v>
      </c>
      <c r="C53" s="656"/>
      <c r="D53" s="656"/>
      <c r="E53" s="656"/>
      <c r="F53" s="656"/>
      <c r="G53" s="657"/>
      <c r="H53" s="658" t="s">
        <v>18</v>
      </c>
      <c r="I53" s="658"/>
      <c r="J53" s="658"/>
    </row>
    <row r="54" spans="1:10">
      <c r="B54" s="655" t="s">
        <v>19</v>
      </c>
      <c r="C54" s="656"/>
      <c r="D54" s="656"/>
      <c r="E54" s="656"/>
      <c r="F54" s="656"/>
      <c r="G54" s="657"/>
      <c r="H54" s="658" t="s">
        <v>18</v>
      </c>
      <c r="I54" s="658"/>
      <c r="J54" s="658"/>
    </row>
    <row r="55" spans="1:10">
      <c r="B55" s="655" t="s">
        <v>20</v>
      </c>
      <c r="C55" s="656"/>
      <c r="D55" s="656"/>
      <c r="E55" s="656"/>
      <c r="F55" s="656"/>
      <c r="G55" s="657"/>
      <c r="H55" s="658" t="s">
        <v>18</v>
      </c>
      <c r="I55" s="658"/>
      <c r="J55" s="658"/>
    </row>
    <row r="56" spans="1:10">
      <c r="B56" s="655" t="s">
        <v>22</v>
      </c>
      <c r="C56" s="656"/>
      <c r="D56" s="656"/>
      <c r="E56" s="656"/>
      <c r="F56" s="656"/>
      <c r="G56" s="657"/>
      <c r="H56" s="658" t="s">
        <v>18</v>
      </c>
      <c r="I56" s="658"/>
      <c r="J56" s="658"/>
    </row>
    <row r="57" spans="1:10">
      <c r="B57" s="655" t="s">
        <v>23</v>
      </c>
      <c r="C57" s="656"/>
      <c r="D57" s="656"/>
      <c r="E57" s="656"/>
      <c r="F57" s="656"/>
      <c r="G57" s="657"/>
      <c r="H57" s="658" t="s">
        <v>18</v>
      </c>
      <c r="I57" s="658"/>
      <c r="J57" s="658"/>
    </row>
    <row r="58" spans="1:10">
      <c r="B58" s="655" t="s">
        <v>21</v>
      </c>
      <c r="C58" s="656"/>
      <c r="D58" s="656"/>
      <c r="E58" s="656"/>
      <c r="F58" s="656"/>
      <c r="G58" s="657"/>
      <c r="H58" s="658" t="s">
        <v>18</v>
      </c>
      <c r="I58" s="658"/>
      <c r="J58" s="658"/>
    </row>
    <row r="59" spans="1:10">
      <c r="B59" s="655" t="s">
        <v>24</v>
      </c>
      <c r="C59" s="656"/>
      <c r="D59" s="656"/>
      <c r="E59" s="656"/>
      <c r="F59" s="656"/>
      <c r="G59" s="657"/>
      <c r="H59" s="659" t="s">
        <v>18</v>
      </c>
      <c r="I59" s="660"/>
      <c r="J59" s="661"/>
    </row>
    <row r="60" spans="1:10">
      <c r="B60" s="655" t="s">
        <v>25</v>
      </c>
      <c r="C60" s="656"/>
      <c r="D60" s="656"/>
      <c r="E60" s="656"/>
      <c r="F60" s="656"/>
      <c r="G60" s="657"/>
      <c r="H60" s="659" t="s">
        <v>18</v>
      </c>
      <c r="I60" s="660"/>
      <c r="J60" s="661"/>
    </row>
    <row r="61" spans="1:10">
      <c r="B61" s="655" t="s">
        <v>26</v>
      </c>
      <c r="C61" s="656"/>
      <c r="D61" s="656"/>
      <c r="E61" s="656"/>
      <c r="F61" s="656"/>
      <c r="G61" s="657"/>
      <c r="H61" s="658" t="s">
        <v>26</v>
      </c>
      <c r="I61" s="658"/>
      <c r="J61" s="658"/>
    </row>
    <row r="64" spans="1:10">
      <c r="A64" t="s">
        <v>27</v>
      </c>
      <c r="B64" s="2" t="s">
        <v>28</v>
      </c>
    </row>
    <row r="65" spans="2:2">
      <c r="B65" s="3" t="s">
        <v>29</v>
      </c>
    </row>
    <row r="66" spans="2:2">
      <c r="B66" t="s">
        <v>30</v>
      </c>
    </row>
    <row r="67" spans="2:2">
      <c r="B67" t="s">
        <v>10</v>
      </c>
    </row>
    <row r="68" spans="2:2">
      <c r="B68" t="s">
        <v>31</v>
      </c>
    </row>
    <row r="69" spans="2:2">
      <c r="B69" t="s">
        <v>32</v>
      </c>
    </row>
    <row r="70" spans="2:2">
      <c r="B70" t="s">
        <v>33</v>
      </c>
    </row>
    <row r="90" spans="1:2">
      <c r="A90" t="s">
        <v>34</v>
      </c>
      <c r="B90" s="2" t="s">
        <v>35</v>
      </c>
    </row>
    <row r="91" spans="1:2">
      <c r="B91" s="3" t="s">
        <v>36</v>
      </c>
    </row>
    <row r="92" spans="1:2">
      <c r="B92" t="s">
        <v>37</v>
      </c>
    </row>
    <row r="93" spans="1:2">
      <c r="B93" t="s">
        <v>10</v>
      </c>
    </row>
    <row r="94" spans="1:2">
      <c r="B94" t="s">
        <v>31</v>
      </c>
    </row>
    <row r="112" spans="1:2">
      <c r="A112" t="s">
        <v>38</v>
      </c>
      <c r="B112" s="2" t="s">
        <v>39</v>
      </c>
    </row>
    <row r="113" spans="2:2">
      <c r="B113" s="3" t="s">
        <v>40</v>
      </c>
    </row>
  </sheetData>
  <sheetProtection algorithmName="SHA-512" hashValue="uyz37f9PmiOk5Y63nZnPLqLmMRg8+kkU9frwNUxeFJJNR1CWh7DvScqat1RDeP1tJat90IrnRvCv84mrmg4tcA==" saltValue="n5EpmkR/xE18FTUYMn2Vug==" spinCount="100000" sheet="1" objects="1" scenarios="1"/>
  <mergeCells count="18">
    <mergeCell ref="B59:G59"/>
    <mergeCell ref="H59:J59"/>
    <mergeCell ref="B60:G60"/>
    <mergeCell ref="H60:J60"/>
    <mergeCell ref="B61:G61"/>
    <mergeCell ref="H61:J61"/>
    <mergeCell ref="B58:G58"/>
    <mergeCell ref="H58:J58"/>
    <mergeCell ref="B56:G56"/>
    <mergeCell ref="H56:J56"/>
    <mergeCell ref="B57:G57"/>
    <mergeCell ref="H57:J57"/>
    <mergeCell ref="B53:G53"/>
    <mergeCell ref="H53:J53"/>
    <mergeCell ref="B54:G54"/>
    <mergeCell ref="H54:J54"/>
    <mergeCell ref="B55:G55"/>
    <mergeCell ref="H55:J55"/>
  </mergeCells>
  <phoneticPr fontId="6"/>
  <pageMargins left="0.7" right="0.7" top="0.75" bottom="0.75" header="0.3" footer="0.3"/>
  <pageSetup paperSize="9" scale="6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BH1004"/>
  <sheetViews>
    <sheetView topLeftCell="A15" zoomScale="85" zoomScaleNormal="85" workbookViewId="0">
      <selection activeCell="J31" sqref="J31"/>
    </sheetView>
  </sheetViews>
  <sheetFormatPr defaultRowHeight="18.75"/>
  <cols>
    <col min="1" max="1" width="7.25" style="10" customWidth="1"/>
    <col min="2" max="2" width="10.75" style="10" customWidth="1"/>
    <col min="3" max="3" width="26.5" style="10" customWidth="1"/>
    <col min="4" max="4" width="14.625" style="10" customWidth="1"/>
    <col min="5" max="5" width="18" style="11" customWidth="1"/>
    <col min="6" max="6" width="11.25" style="12" customWidth="1"/>
    <col min="7" max="7" width="11.25" style="13" customWidth="1"/>
    <col min="8" max="8" width="11.25" style="12" customWidth="1"/>
    <col min="9" max="10" width="9" style="10"/>
    <col min="11" max="20" width="10.625" style="10" customWidth="1"/>
    <col min="21" max="21" width="6.625" style="10" customWidth="1"/>
    <col min="22" max="22" width="9" style="10"/>
    <col min="23" max="26" width="10.625" style="10" customWidth="1"/>
    <col min="27" max="60" width="9" style="10"/>
  </cols>
  <sheetData>
    <row r="1" spans="1:60" ht="24.75" thickBot="1">
      <c r="A1" s="9" t="s">
        <v>51</v>
      </c>
      <c r="K1"/>
      <c r="L1"/>
      <c r="M1"/>
      <c r="N1"/>
      <c r="O1"/>
    </row>
    <row r="2" spans="1:60" ht="19.5" thickBot="1">
      <c r="B2" s="14" t="s">
        <v>52</v>
      </c>
      <c r="C2" s="662"/>
      <c r="D2" s="663"/>
      <c r="E2" s="15" t="s">
        <v>53</v>
      </c>
      <c r="F2" s="664"/>
      <c r="G2" s="665"/>
      <c r="H2" s="665"/>
      <c r="I2" s="666"/>
      <c r="K2"/>
      <c r="L2"/>
      <c r="M2"/>
      <c r="N2"/>
      <c r="O2"/>
      <c r="P2" s="16"/>
      <c r="Q2" s="17"/>
    </row>
    <row r="3" spans="1:60" ht="19.5" thickBot="1">
      <c r="B3" s="667" t="s">
        <v>54</v>
      </c>
      <c r="C3" s="668"/>
      <c r="D3" s="668"/>
      <c r="E3" s="669"/>
      <c r="F3" s="18" t="s">
        <v>55</v>
      </c>
      <c r="G3" s="13" t="s">
        <v>56</v>
      </c>
      <c r="K3"/>
      <c r="L3"/>
      <c r="M3"/>
      <c r="N3"/>
      <c r="O3"/>
      <c r="P3" s="16"/>
      <c r="Q3" s="17"/>
    </row>
    <row r="4" spans="1:60">
      <c r="P4" s="16"/>
      <c r="Q4" s="17"/>
    </row>
    <row r="5" spans="1:60" s="1" customFormat="1" ht="26.25" thickBot="1">
      <c r="A5" s="19"/>
      <c r="B5" s="19" t="s">
        <v>57</v>
      </c>
      <c r="C5" s="19"/>
      <c r="D5" s="19"/>
      <c r="E5" s="19"/>
      <c r="F5" s="20"/>
      <c r="G5" s="21"/>
      <c r="H5" s="20"/>
      <c r="I5" s="19"/>
      <c r="J5" s="19"/>
      <c r="K5" s="19"/>
      <c r="L5" s="22"/>
      <c r="M5" s="22"/>
      <c r="N5" s="22"/>
      <c r="O5" s="22"/>
      <c r="P5" s="22"/>
      <c r="Q5" s="22"/>
      <c r="R5" s="22"/>
      <c r="S5" s="22"/>
      <c r="T5" s="22"/>
      <c r="U5" s="22"/>
      <c r="V5" s="19"/>
      <c r="W5" s="19"/>
      <c r="X5" s="22"/>
      <c r="Y5" s="22"/>
      <c r="Z5" s="19"/>
      <c r="AA5" s="19"/>
      <c r="AB5" s="19"/>
      <c r="AC5" s="19"/>
      <c r="AD5" s="19"/>
      <c r="AE5" s="19"/>
      <c r="AF5" s="19"/>
      <c r="AG5" s="19"/>
      <c r="AH5" s="19"/>
      <c r="AI5" s="19"/>
      <c r="AJ5" s="19"/>
      <c r="AK5" s="19"/>
      <c r="AL5" s="19"/>
      <c r="AM5" s="19"/>
      <c r="AN5" s="19"/>
      <c r="AO5" s="19"/>
      <c r="AP5" s="19"/>
      <c r="AQ5" s="19"/>
      <c r="AR5" s="19"/>
      <c r="AS5" s="19"/>
      <c r="AT5" s="19"/>
      <c r="AU5" s="19"/>
      <c r="AV5" s="19"/>
      <c r="AW5" s="19"/>
      <c r="AX5" s="19"/>
      <c r="AY5" s="19"/>
      <c r="AZ5" s="19"/>
      <c r="BA5" s="19"/>
      <c r="BB5" s="19"/>
      <c r="BC5" s="19"/>
      <c r="BD5" s="19"/>
      <c r="BE5" s="19"/>
      <c r="BF5" s="19"/>
      <c r="BG5" s="19"/>
      <c r="BH5" s="19"/>
    </row>
    <row r="6" spans="1:60" ht="38.25" customHeight="1" thickBot="1">
      <c r="B6" s="23" t="s">
        <v>58</v>
      </c>
      <c r="C6" s="24" t="s">
        <v>59</v>
      </c>
      <c r="D6" s="24" t="s">
        <v>60</v>
      </c>
      <c r="E6" s="25" t="s">
        <v>61</v>
      </c>
      <c r="G6" s="670" t="s">
        <v>62</v>
      </c>
      <c r="H6" s="671"/>
      <c r="I6" s="671"/>
      <c r="J6" s="671"/>
      <c r="K6" s="671"/>
      <c r="L6" s="672"/>
      <c r="T6" s="26"/>
    </row>
    <row r="7" spans="1:60" ht="19.5" thickBot="1">
      <c r="A7" s="27" t="s">
        <v>63</v>
      </c>
      <c r="B7" s="28" t="s">
        <v>64</v>
      </c>
      <c r="C7" s="29">
        <v>900000</v>
      </c>
      <c r="D7" s="29">
        <v>100000</v>
      </c>
      <c r="E7" s="30">
        <f>IFERROR((1-D7/(D7+C7)),1)</f>
        <v>0.9</v>
      </c>
      <c r="G7" s="673"/>
      <c r="H7" s="674"/>
      <c r="I7" s="674"/>
      <c r="J7" s="674"/>
      <c r="K7" s="674"/>
      <c r="L7" s="675"/>
      <c r="T7" s="26"/>
    </row>
    <row r="8" spans="1:60">
      <c r="B8" s="31" t="s">
        <v>64</v>
      </c>
      <c r="C8" s="79">
        <v>2500330</v>
      </c>
      <c r="D8" s="79">
        <v>300</v>
      </c>
      <c r="E8" s="33">
        <f t="shared" ref="E8:E13" si="0">IFERROR((1-D8/(D8+C8)),1)</f>
        <v>0.99988003023238148</v>
      </c>
      <c r="G8" s="673"/>
      <c r="H8" s="674"/>
      <c r="I8" s="674"/>
      <c r="J8" s="674"/>
      <c r="K8" s="674"/>
      <c r="L8" s="675"/>
      <c r="T8" s="26"/>
    </row>
    <row r="9" spans="1:60">
      <c r="B9" s="31" t="s">
        <v>155</v>
      </c>
      <c r="C9" s="37">
        <v>2568166</v>
      </c>
      <c r="D9" s="37">
        <v>58166</v>
      </c>
      <c r="E9" s="36">
        <f t="shared" si="0"/>
        <v>0.97785276195088811</v>
      </c>
      <c r="G9" s="673"/>
      <c r="H9" s="674"/>
      <c r="I9" s="674"/>
      <c r="J9" s="674"/>
      <c r="K9" s="674"/>
      <c r="L9" s="675"/>
      <c r="T9" s="26"/>
    </row>
    <row r="10" spans="1:60">
      <c r="B10" s="31" t="s">
        <v>156</v>
      </c>
      <c r="C10" s="37">
        <v>365200</v>
      </c>
      <c r="D10" s="37">
        <v>65200</v>
      </c>
      <c r="E10" s="36">
        <f t="shared" si="0"/>
        <v>0.8485130111524164</v>
      </c>
      <c r="G10" s="673"/>
      <c r="H10" s="674"/>
      <c r="I10" s="674"/>
      <c r="J10" s="674"/>
      <c r="K10" s="674"/>
      <c r="L10" s="675"/>
      <c r="T10" s="26"/>
    </row>
    <row r="11" spans="1:60">
      <c r="B11" s="31" t="s">
        <v>157</v>
      </c>
      <c r="C11" s="37">
        <v>2568166</v>
      </c>
      <c r="D11" s="37">
        <v>70000</v>
      </c>
      <c r="E11" s="36">
        <f t="shared" si="0"/>
        <v>0.97346641568422909</v>
      </c>
      <c r="G11" s="673"/>
      <c r="H11" s="674"/>
      <c r="I11" s="674"/>
      <c r="J11" s="674"/>
      <c r="K11" s="674"/>
      <c r="L11" s="675"/>
      <c r="T11" s="26"/>
    </row>
    <row r="12" spans="1:60">
      <c r="B12" s="31" t="s">
        <v>158</v>
      </c>
      <c r="C12" s="37">
        <v>2568166</v>
      </c>
      <c r="D12" s="37">
        <v>70000</v>
      </c>
      <c r="E12" s="36">
        <f t="shared" si="0"/>
        <v>0.97346641568422909</v>
      </c>
      <c r="G12" s="673"/>
      <c r="H12" s="674"/>
      <c r="I12" s="674"/>
      <c r="J12" s="674"/>
      <c r="K12" s="674"/>
      <c r="L12" s="675"/>
      <c r="T12" s="26"/>
    </row>
    <row r="13" spans="1:60">
      <c r="B13" s="31" t="s">
        <v>159</v>
      </c>
      <c r="C13" s="37">
        <v>2568166</v>
      </c>
      <c r="D13" s="37">
        <v>70000</v>
      </c>
      <c r="E13" s="36">
        <f t="shared" si="0"/>
        <v>0.97346641568422909</v>
      </c>
      <c r="G13" s="676"/>
      <c r="H13" s="677"/>
      <c r="I13" s="677"/>
      <c r="J13" s="677"/>
      <c r="K13" s="677"/>
      <c r="L13" s="678"/>
      <c r="T13" s="26"/>
    </row>
    <row r="14" spans="1:60">
      <c r="C14" s="13"/>
      <c r="D14" s="13"/>
      <c r="E14" s="13"/>
    </row>
    <row r="15" spans="1:60" s="1" customFormat="1" ht="26.25" thickBot="1">
      <c r="A15" s="19"/>
      <c r="B15" s="19" t="s">
        <v>65</v>
      </c>
      <c r="C15" s="21"/>
      <c r="D15" s="21"/>
      <c r="E15" s="21"/>
      <c r="F15" s="20"/>
      <c r="G15" s="21"/>
      <c r="H15" s="20"/>
      <c r="I15" s="19"/>
      <c r="J15" s="19"/>
      <c r="K15" s="19" t="s">
        <v>66</v>
      </c>
      <c r="L15" s="22"/>
      <c r="M15" s="22"/>
      <c r="N15" s="22"/>
      <c r="O15" s="22"/>
      <c r="P15" s="22"/>
      <c r="Q15" s="22"/>
      <c r="R15" s="22"/>
      <c r="S15" s="22"/>
      <c r="T15" s="22"/>
      <c r="U15" s="22"/>
      <c r="V15" s="19"/>
      <c r="W15" s="19" t="s">
        <v>67</v>
      </c>
      <c r="X15" s="22"/>
      <c r="Y15" s="22"/>
      <c r="Z15" s="19"/>
      <c r="AA15" s="19"/>
      <c r="AB15" s="19"/>
      <c r="AC15" s="19"/>
      <c r="AD15" s="19"/>
      <c r="AE15" s="19"/>
      <c r="AF15" s="19"/>
      <c r="AG15" s="19"/>
      <c r="AH15" s="19"/>
      <c r="AI15" s="19"/>
      <c r="AJ15" s="19"/>
      <c r="AK15" s="19"/>
      <c r="AL15" s="19"/>
      <c r="AM15" s="19"/>
      <c r="AN15" s="19"/>
      <c r="AO15" s="19"/>
      <c r="AP15" s="19"/>
      <c r="AQ15" s="19"/>
      <c r="AR15" s="19"/>
      <c r="AS15" s="19"/>
      <c r="AT15" s="19"/>
      <c r="AU15" s="19"/>
      <c r="AV15" s="19"/>
      <c r="AW15" s="19"/>
      <c r="AX15" s="19"/>
      <c r="AY15" s="19"/>
      <c r="AZ15" s="19"/>
      <c r="BA15" s="19"/>
      <c r="BB15" s="19"/>
      <c r="BC15" s="19"/>
      <c r="BD15" s="19"/>
      <c r="BE15" s="19"/>
      <c r="BF15" s="19"/>
      <c r="BG15" s="19"/>
      <c r="BH15" s="19"/>
    </row>
    <row r="16" spans="1:60" ht="19.5" thickBot="1">
      <c r="A16" s="679" t="s">
        <v>68</v>
      </c>
      <c r="B16" s="680"/>
      <c r="C16" s="680"/>
      <c r="D16" s="680"/>
      <c r="E16" s="680"/>
      <c r="F16" s="680"/>
      <c r="G16" s="680"/>
      <c r="H16" s="681"/>
      <c r="K16" s="38" t="s">
        <v>63</v>
      </c>
      <c r="L16" s="39" t="s">
        <v>69</v>
      </c>
      <c r="M16" s="40" t="s">
        <v>70</v>
      </c>
      <c r="N16" s="40" t="s">
        <v>71</v>
      </c>
      <c r="O16" s="40" t="s">
        <v>72</v>
      </c>
      <c r="P16" s="40" t="s">
        <v>73</v>
      </c>
      <c r="Q16" s="41" t="s">
        <v>74</v>
      </c>
      <c r="R16" s="41" t="s">
        <v>75</v>
      </c>
      <c r="S16" s="41" t="s">
        <v>76</v>
      </c>
      <c r="T16" s="42" t="s">
        <v>77</v>
      </c>
      <c r="W16" s="38" t="s">
        <v>63</v>
      </c>
      <c r="X16" s="43" t="s">
        <v>78</v>
      </c>
      <c r="Y16" s="44" t="s">
        <v>79</v>
      </c>
      <c r="Z16" s="45" t="s">
        <v>80</v>
      </c>
    </row>
    <row r="17" spans="1:26" ht="75.75" thickBot="1">
      <c r="A17" s="46" t="s">
        <v>81</v>
      </c>
      <c r="B17" s="47" t="s">
        <v>58</v>
      </c>
      <c r="C17" s="48" t="s">
        <v>82</v>
      </c>
      <c r="D17" s="49" t="s">
        <v>83</v>
      </c>
      <c r="E17" s="50" t="s">
        <v>84</v>
      </c>
      <c r="F17" s="51" t="s">
        <v>85</v>
      </c>
      <c r="G17" s="52" t="s">
        <v>86</v>
      </c>
      <c r="H17" s="53" t="s">
        <v>87</v>
      </c>
      <c r="J17" s="54" t="s">
        <v>88</v>
      </c>
      <c r="K17" s="55" t="s">
        <v>89</v>
      </c>
      <c r="L17" s="105" t="s">
        <v>160</v>
      </c>
      <c r="M17" s="91" t="s">
        <v>161</v>
      </c>
      <c r="N17" s="91" t="s">
        <v>162</v>
      </c>
      <c r="O17" s="91" t="s">
        <v>163</v>
      </c>
      <c r="P17" s="91" t="s">
        <v>163</v>
      </c>
      <c r="Q17" s="56"/>
      <c r="R17" s="56"/>
      <c r="S17" s="57"/>
      <c r="T17" s="57"/>
      <c r="U17" s="58"/>
      <c r="V17" s="59" t="s">
        <v>90</v>
      </c>
      <c r="W17" s="60" t="s">
        <v>91</v>
      </c>
      <c r="X17" s="106" t="s">
        <v>164</v>
      </c>
      <c r="Y17" s="107" t="s">
        <v>165</v>
      </c>
      <c r="Z17" s="63" t="s">
        <v>165</v>
      </c>
    </row>
    <row r="18" spans="1:26" ht="19.5" thickBot="1">
      <c r="A18" s="28">
        <v>1</v>
      </c>
      <c r="B18" s="28" t="s">
        <v>47</v>
      </c>
      <c r="C18" s="64" t="s">
        <v>17</v>
      </c>
      <c r="D18" s="64" t="str">
        <f>IF($C18="","",VLOOKUP($C18,分類コード!$B$1:$C$9,2,0))</f>
        <v>JAS構造材</v>
      </c>
      <c r="E18" s="65" t="s">
        <v>305</v>
      </c>
      <c r="F18" s="66">
        <v>22.1952</v>
      </c>
      <c r="G18" s="29">
        <v>260000</v>
      </c>
      <c r="H18" s="67">
        <v>12.33</v>
      </c>
      <c r="J18" s="68" t="s">
        <v>92</v>
      </c>
      <c r="K18" s="69">
        <v>890000</v>
      </c>
      <c r="L18" s="108">
        <v>8522220</v>
      </c>
      <c r="M18" s="92">
        <v>26500</v>
      </c>
      <c r="N18" s="92">
        <v>356210</v>
      </c>
      <c r="O18" s="92">
        <v>2000</v>
      </c>
      <c r="P18" s="92">
        <v>300000</v>
      </c>
      <c r="Q18" s="70">
        <v>0</v>
      </c>
      <c r="R18" s="70">
        <v>0</v>
      </c>
      <c r="S18" s="71">
        <v>0</v>
      </c>
      <c r="T18" s="71"/>
      <c r="U18" s="72"/>
      <c r="V18" s="73" t="s">
        <v>93</v>
      </c>
      <c r="W18" s="69">
        <v>890000</v>
      </c>
      <c r="X18" s="108">
        <v>8522220</v>
      </c>
      <c r="Y18" s="70">
        <v>26500</v>
      </c>
      <c r="Z18" s="71">
        <v>26500</v>
      </c>
    </row>
    <row r="19" spans="1:26">
      <c r="A19" s="31"/>
      <c r="B19" s="31" t="s">
        <v>64</v>
      </c>
      <c r="C19" s="75" t="s">
        <v>115</v>
      </c>
      <c r="D19" s="76" t="str">
        <f>IF($C19="","",VLOOKUP($C19,分類コード!$B$1:$C$9,2,0))</f>
        <v>JAS構造材</v>
      </c>
      <c r="E19" s="77" t="s">
        <v>167</v>
      </c>
      <c r="F19" s="78">
        <v>220</v>
      </c>
      <c r="G19" s="79">
        <v>320000</v>
      </c>
      <c r="H19" s="78">
        <v>220</v>
      </c>
      <c r="K19" s="80" t="s">
        <v>94</v>
      </c>
      <c r="L19" s="109" t="s">
        <v>94</v>
      </c>
      <c r="M19" s="75"/>
      <c r="N19" s="75"/>
      <c r="O19" s="75"/>
      <c r="P19" s="75"/>
      <c r="Q19" s="75"/>
      <c r="R19" s="75"/>
      <c r="S19" s="75"/>
      <c r="T19" s="75"/>
      <c r="W19" s="80" t="s">
        <v>94</v>
      </c>
      <c r="X19" s="109" t="s">
        <v>94</v>
      </c>
      <c r="Y19" s="75"/>
      <c r="Z19" s="75"/>
    </row>
    <row r="20" spans="1:26">
      <c r="A20" s="31"/>
      <c r="B20" s="31" t="s">
        <v>64</v>
      </c>
      <c r="C20" s="84" t="s">
        <v>129</v>
      </c>
      <c r="D20" s="76" t="str">
        <f>IF($C20="","",VLOOKUP($C20,分類コード!$B$1:$C$9,2,0))</f>
        <v>対象外</v>
      </c>
      <c r="E20" s="81" t="s">
        <v>168</v>
      </c>
      <c r="F20" s="82">
        <v>155</v>
      </c>
      <c r="G20" s="37">
        <v>329000</v>
      </c>
      <c r="H20" s="82">
        <v>155</v>
      </c>
      <c r="K20" s="83"/>
      <c r="L20" s="110"/>
      <c r="M20" s="84"/>
      <c r="N20" s="84"/>
      <c r="O20" s="84"/>
      <c r="P20" s="84"/>
      <c r="Q20" s="84"/>
      <c r="R20" s="84"/>
      <c r="S20" s="84"/>
      <c r="T20" s="84"/>
      <c r="W20" s="80"/>
      <c r="X20" s="110" t="s">
        <v>94</v>
      </c>
      <c r="Y20" s="75"/>
      <c r="Z20" s="75"/>
    </row>
    <row r="21" spans="1:26">
      <c r="A21" s="31"/>
      <c r="B21" s="31" t="s">
        <v>64</v>
      </c>
      <c r="C21" s="84" t="s">
        <v>115</v>
      </c>
      <c r="D21" s="76" t="str">
        <f>IF($C21="","",VLOOKUP($C21,分類コード!$B$1:$C$9,2,0))</f>
        <v>JAS構造材</v>
      </c>
      <c r="E21" s="81" t="s">
        <v>169</v>
      </c>
      <c r="F21" s="82">
        <v>125.253</v>
      </c>
      <c r="G21" s="37">
        <v>1233000</v>
      </c>
      <c r="H21" s="82">
        <v>125.253</v>
      </c>
      <c r="K21" s="83"/>
      <c r="L21" s="110"/>
      <c r="M21" s="84" t="s">
        <v>94</v>
      </c>
      <c r="N21" s="84" t="s">
        <v>94</v>
      </c>
      <c r="O21" s="84"/>
      <c r="P21" s="84"/>
      <c r="Q21" s="84"/>
      <c r="R21" s="84"/>
      <c r="S21" s="84"/>
      <c r="T21" s="84"/>
      <c r="W21" s="83"/>
      <c r="X21" s="110"/>
      <c r="Y21" s="84" t="s">
        <v>94</v>
      </c>
      <c r="Z21" s="84" t="s">
        <v>94</v>
      </c>
    </row>
    <row r="22" spans="1:26">
      <c r="A22" s="31"/>
      <c r="B22" s="31" t="s">
        <v>64</v>
      </c>
      <c r="C22" s="84" t="s">
        <v>121</v>
      </c>
      <c r="D22" s="76" t="str">
        <f>IF($C22="","",VLOOKUP($C22,分類コード!$B$1:$C$9,2,0))</f>
        <v>JAS構造材</v>
      </c>
      <c r="E22" s="81" t="s">
        <v>170</v>
      </c>
      <c r="F22" s="78">
        <v>220</v>
      </c>
      <c r="G22" s="79"/>
      <c r="H22" s="82">
        <v>220</v>
      </c>
      <c r="K22" s="83"/>
      <c r="L22" s="110" t="s">
        <v>94</v>
      </c>
      <c r="M22" s="84"/>
      <c r="N22" s="84"/>
      <c r="O22" s="84"/>
      <c r="P22" s="84"/>
      <c r="Q22" s="84"/>
      <c r="R22" s="84"/>
      <c r="S22" s="84"/>
      <c r="T22" s="84"/>
      <c r="W22" s="83"/>
      <c r="X22" s="110" t="s">
        <v>94</v>
      </c>
      <c r="Y22" s="84"/>
      <c r="Z22" s="84"/>
    </row>
    <row r="23" spans="1:26">
      <c r="A23" s="31"/>
      <c r="B23" s="31" t="s">
        <v>64</v>
      </c>
      <c r="C23" s="84" t="s">
        <v>121</v>
      </c>
      <c r="D23" s="76" t="str">
        <f>IF($C23="","",VLOOKUP($C23,分類コード!$B$1:$C$9,2,0))</f>
        <v>JAS構造材</v>
      </c>
      <c r="E23" s="81" t="s">
        <v>171</v>
      </c>
      <c r="F23" s="82">
        <v>155</v>
      </c>
      <c r="G23" s="37"/>
      <c r="H23" s="82">
        <v>155</v>
      </c>
      <c r="K23" s="83" t="s">
        <v>94</v>
      </c>
      <c r="L23" s="110" t="s">
        <v>94</v>
      </c>
      <c r="M23" s="84"/>
      <c r="N23" s="84" t="s">
        <v>94</v>
      </c>
      <c r="O23" s="84"/>
      <c r="P23" s="84" t="s">
        <v>94</v>
      </c>
      <c r="Q23" s="84"/>
      <c r="R23" s="84"/>
      <c r="S23" s="84"/>
      <c r="T23" s="84"/>
      <c r="W23" s="83" t="s">
        <v>94</v>
      </c>
      <c r="X23" s="110" t="s">
        <v>94</v>
      </c>
      <c r="Y23" s="84"/>
      <c r="Z23" s="84"/>
    </row>
    <row r="24" spans="1:26">
      <c r="A24" s="31"/>
      <c r="B24" s="31" t="s">
        <v>64</v>
      </c>
      <c r="C24" s="84" t="s">
        <v>121</v>
      </c>
      <c r="D24" s="76" t="str">
        <f>IF($C24="","",VLOOKUP($C24,分類コード!$B$1:$C$9,2,0))</f>
        <v>JAS構造材</v>
      </c>
      <c r="E24" s="81" t="s">
        <v>172</v>
      </c>
      <c r="F24" s="82"/>
      <c r="G24" s="37">
        <v>4233000</v>
      </c>
      <c r="H24" s="82"/>
      <c r="K24" s="83"/>
      <c r="L24" s="110" t="s">
        <v>94</v>
      </c>
      <c r="M24" s="84"/>
      <c r="N24" s="84"/>
      <c r="O24" s="84" t="s">
        <v>94</v>
      </c>
      <c r="P24" s="84" t="s">
        <v>94</v>
      </c>
      <c r="Q24" s="84"/>
      <c r="R24" s="84"/>
      <c r="S24" s="84"/>
      <c r="T24" s="84"/>
      <c r="W24" s="83"/>
      <c r="X24" s="110" t="s">
        <v>94</v>
      </c>
      <c r="Y24" s="84"/>
      <c r="Z24" s="84"/>
    </row>
    <row r="25" spans="1:26">
      <c r="A25" s="31"/>
      <c r="B25" s="31" t="s">
        <v>64</v>
      </c>
      <c r="C25" s="84" t="s">
        <v>118</v>
      </c>
      <c r="D25" s="76" t="str">
        <f>IF($C25="","",VLOOKUP($C25,分類コード!$B$1:$C$9,2,0))</f>
        <v>JAS構造材</v>
      </c>
      <c r="E25" s="81" t="s">
        <v>173</v>
      </c>
      <c r="F25" s="78">
        <v>220</v>
      </c>
      <c r="G25" s="79">
        <v>320000</v>
      </c>
      <c r="H25" s="78">
        <v>220</v>
      </c>
      <c r="K25" s="83" t="s">
        <v>94</v>
      </c>
      <c r="L25" s="110" t="s">
        <v>94</v>
      </c>
      <c r="M25" s="84" t="s">
        <v>94</v>
      </c>
      <c r="N25" s="84"/>
      <c r="O25" s="84"/>
      <c r="P25" s="84"/>
      <c r="Q25" s="84"/>
      <c r="R25" s="84"/>
      <c r="S25" s="84"/>
      <c r="T25" s="84"/>
      <c r="W25" s="83" t="s">
        <v>94</v>
      </c>
      <c r="X25" s="110" t="s">
        <v>94</v>
      </c>
      <c r="Y25" s="84"/>
      <c r="Z25" s="84"/>
    </row>
    <row r="26" spans="1:26">
      <c r="A26" s="31"/>
      <c r="B26" s="31" t="s">
        <v>64</v>
      </c>
      <c r="C26" s="84" t="s">
        <v>120</v>
      </c>
      <c r="D26" s="76" t="str">
        <f>IF($C26="","",VLOOKUP($C26,分類コード!$B$1:$C$9,2,0))</f>
        <v>JAS構造材</v>
      </c>
      <c r="E26" s="81" t="s">
        <v>174</v>
      </c>
      <c r="F26" s="82">
        <v>155</v>
      </c>
      <c r="G26" s="37">
        <v>329000</v>
      </c>
      <c r="H26" s="82"/>
      <c r="K26" s="83"/>
      <c r="L26" s="110"/>
      <c r="M26" s="84"/>
      <c r="N26" s="84"/>
      <c r="O26" s="84" t="s">
        <v>94</v>
      </c>
      <c r="P26" s="84"/>
      <c r="Q26" s="84"/>
      <c r="R26" s="84"/>
      <c r="S26" s="84"/>
      <c r="T26" s="84"/>
      <c r="W26" s="83"/>
      <c r="X26" s="110"/>
      <c r="Y26" s="84" t="s">
        <v>94</v>
      </c>
      <c r="Z26" s="84" t="s">
        <v>94</v>
      </c>
    </row>
    <row r="27" spans="1:26">
      <c r="A27" s="31"/>
      <c r="B27" s="31" t="s">
        <v>64</v>
      </c>
      <c r="C27" s="84" t="s">
        <v>118</v>
      </c>
      <c r="D27" s="76" t="str">
        <f>IF($C27="","",VLOOKUP($C27,分類コード!$B$1:$C$9,2,0))</f>
        <v>JAS構造材</v>
      </c>
      <c r="E27" s="81" t="s">
        <v>175</v>
      </c>
      <c r="F27" s="82">
        <v>125.253</v>
      </c>
      <c r="G27" s="37">
        <v>1233000</v>
      </c>
      <c r="H27" s="82">
        <v>125.253</v>
      </c>
      <c r="K27" s="83" t="s">
        <v>94</v>
      </c>
      <c r="L27" s="110"/>
      <c r="M27" s="84"/>
      <c r="N27" s="84"/>
      <c r="O27" s="84" t="s">
        <v>94</v>
      </c>
      <c r="P27" s="84"/>
      <c r="Q27" s="84"/>
      <c r="R27" s="84"/>
      <c r="S27" s="84"/>
      <c r="T27" s="84"/>
      <c r="W27" s="83" t="s">
        <v>94</v>
      </c>
      <c r="X27" s="110"/>
      <c r="Y27" s="84" t="s">
        <v>94</v>
      </c>
      <c r="Z27" s="84" t="s">
        <v>94</v>
      </c>
    </row>
    <row r="28" spans="1:26" ht="19.5" thickBot="1">
      <c r="A28" s="31"/>
      <c r="B28" s="31" t="s">
        <v>155</v>
      </c>
      <c r="C28" s="84" t="s">
        <v>118</v>
      </c>
      <c r="D28" s="76" t="str">
        <f>IF($C28="","",VLOOKUP($C28,分類コード!$B$1:$C$9,2,0))</f>
        <v>JAS構造材</v>
      </c>
      <c r="E28" s="81" t="s">
        <v>176</v>
      </c>
      <c r="F28" s="82">
        <v>125.253</v>
      </c>
      <c r="G28" s="37">
        <v>1233000</v>
      </c>
      <c r="H28" s="82">
        <v>125.253</v>
      </c>
      <c r="K28" s="85"/>
      <c r="L28" s="110" t="s">
        <v>94</v>
      </c>
      <c r="M28" s="84"/>
      <c r="N28" s="84"/>
      <c r="O28" s="84"/>
      <c r="P28" s="84"/>
      <c r="Q28" s="84"/>
      <c r="R28" s="84"/>
      <c r="S28" s="84"/>
      <c r="T28" s="84"/>
      <c r="W28" s="85"/>
      <c r="X28" s="110" t="s">
        <v>94</v>
      </c>
      <c r="Y28" s="84"/>
      <c r="Z28" s="84"/>
    </row>
    <row r="29" spans="1:26">
      <c r="A29" s="31"/>
      <c r="B29" s="31" t="s">
        <v>155</v>
      </c>
      <c r="C29" s="84" t="s">
        <v>129</v>
      </c>
      <c r="D29" s="76" t="str">
        <f>IF($C29="","",VLOOKUP($C29,分類コード!$B$1:$C$9,2,0))</f>
        <v>対象外</v>
      </c>
      <c r="E29" s="81" t="s">
        <v>177</v>
      </c>
      <c r="F29" s="82">
        <v>225.25299999999999</v>
      </c>
      <c r="G29" s="37">
        <v>2526360</v>
      </c>
      <c r="H29" s="82">
        <v>225.25299999999999</v>
      </c>
      <c r="L29" s="84"/>
      <c r="M29" s="84" t="s">
        <v>94</v>
      </c>
      <c r="N29" s="84"/>
      <c r="O29" s="84"/>
      <c r="P29" s="84"/>
      <c r="Q29" s="84"/>
      <c r="R29" s="84"/>
      <c r="S29" s="84"/>
      <c r="T29" s="84"/>
      <c r="X29" s="84" t="s">
        <v>94</v>
      </c>
      <c r="Y29" s="84"/>
      <c r="Z29" s="84"/>
    </row>
    <row r="30" spans="1:26">
      <c r="A30" s="31"/>
      <c r="B30" s="31" t="s">
        <v>155</v>
      </c>
      <c r="C30" s="84" t="s">
        <v>125</v>
      </c>
      <c r="D30" s="76" t="str">
        <f>IF($C30="","",VLOOKUP($C30,分類コード!$B$1:$C$9,2,0))</f>
        <v>JAS構造材</v>
      </c>
      <c r="E30" s="81" t="s">
        <v>178</v>
      </c>
      <c r="F30" s="78">
        <v>220</v>
      </c>
      <c r="G30" s="79">
        <v>320000</v>
      </c>
      <c r="H30" s="82"/>
      <c r="L30" s="84"/>
      <c r="M30" s="84" t="s">
        <v>94</v>
      </c>
      <c r="N30" s="84"/>
      <c r="O30" s="84"/>
      <c r="P30" s="84"/>
      <c r="Q30" s="84"/>
      <c r="R30" s="84"/>
      <c r="S30" s="84"/>
      <c r="T30" s="84"/>
      <c r="X30" s="84" t="s">
        <v>94</v>
      </c>
      <c r="Y30" s="84"/>
      <c r="Z30" s="84"/>
    </row>
    <row r="31" spans="1:26">
      <c r="A31" s="31"/>
      <c r="B31" s="31" t="s">
        <v>155</v>
      </c>
      <c r="C31" s="84" t="s">
        <v>129</v>
      </c>
      <c r="D31" s="76" t="str">
        <f>IF($C31="","",VLOOKUP($C31,分類コード!$B$1:$C$9,2,0))</f>
        <v>対象外</v>
      </c>
      <c r="E31" s="81" t="s">
        <v>179</v>
      </c>
      <c r="F31" s="78">
        <v>220</v>
      </c>
      <c r="G31" s="79">
        <v>320000</v>
      </c>
      <c r="H31" s="82">
        <v>220</v>
      </c>
      <c r="L31" s="84"/>
      <c r="M31" s="84" t="s">
        <v>94</v>
      </c>
      <c r="N31" s="84"/>
      <c r="O31" s="84"/>
      <c r="P31" s="84"/>
      <c r="Q31" s="84"/>
      <c r="R31" s="84"/>
      <c r="S31" s="84"/>
      <c r="T31" s="84"/>
      <c r="X31" s="84" t="s">
        <v>94</v>
      </c>
      <c r="Y31" s="84"/>
      <c r="Z31" s="84"/>
    </row>
    <row r="32" spans="1:26">
      <c r="A32" s="31"/>
      <c r="B32" s="31" t="s">
        <v>155</v>
      </c>
      <c r="C32" s="84" t="s">
        <v>115</v>
      </c>
      <c r="D32" s="76" t="str">
        <f>IF($C32="","",VLOOKUP($C32,分類コード!$B$1:$C$9,2,0))</f>
        <v>JAS構造材</v>
      </c>
      <c r="E32" s="81" t="s">
        <v>180</v>
      </c>
      <c r="F32" s="78">
        <v>220</v>
      </c>
      <c r="G32" s="79">
        <v>320000</v>
      </c>
      <c r="H32" s="82">
        <v>220</v>
      </c>
      <c r="L32" s="84"/>
      <c r="M32" s="84" t="s">
        <v>94</v>
      </c>
      <c r="N32" s="84"/>
      <c r="O32" s="84"/>
      <c r="P32" s="84"/>
      <c r="Q32" s="84"/>
      <c r="R32" s="84"/>
      <c r="S32" s="84"/>
      <c r="T32" s="84"/>
      <c r="X32" s="84" t="s">
        <v>94</v>
      </c>
      <c r="Y32" s="84"/>
      <c r="Z32" s="84"/>
    </row>
    <row r="33" spans="1:26">
      <c r="A33" s="31"/>
      <c r="B33" s="31" t="s">
        <v>155</v>
      </c>
      <c r="C33" s="84" t="s">
        <v>121</v>
      </c>
      <c r="D33" s="76" t="str">
        <f>IF($C33="","",VLOOKUP($C33,分類コード!$B$1:$C$9,2,0))</f>
        <v>JAS構造材</v>
      </c>
      <c r="E33" s="81" t="s">
        <v>181</v>
      </c>
      <c r="F33" s="78">
        <v>220</v>
      </c>
      <c r="G33" s="79">
        <v>320000</v>
      </c>
      <c r="H33" s="82">
        <v>220</v>
      </c>
      <c r="L33" s="84"/>
      <c r="M33" s="84" t="s">
        <v>94</v>
      </c>
      <c r="N33" s="84"/>
      <c r="O33" s="84"/>
      <c r="P33" s="84"/>
      <c r="Q33" s="84"/>
      <c r="R33" s="84"/>
      <c r="S33" s="84"/>
      <c r="T33" s="84"/>
      <c r="X33" s="84" t="s">
        <v>94</v>
      </c>
      <c r="Y33" s="84"/>
      <c r="Z33" s="84"/>
    </row>
    <row r="34" spans="1:26">
      <c r="A34" s="31"/>
      <c r="B34" s="31" t="s">
        <v>155</v>
      </c>
      <c r="C34" s="84" t="s">
        <v>127</v>
      </c>
      <c r="D34" s="76" t="str">
        <f>IF($C34="","",VLOOKUP($C34,分類コード!$B$1:$C$9,2,0))</f>
        <v>JAS構造材</v>
      </c>
      <c r="E34" s="81" t="s">
        <v>188</v>
      </c>
      <c r="F34" s="78">
        <v>220</v>
      </c>
      <c r="G34" s="79">
        <v>320000</v>
      </c>
      <c r="H34" s="82">
        <v>220</v>
      </c>
      <c r="L34" s="84"/>
      <c r="M34" s="84"/>
      <c r="N34" s="84"/>
      <c r="O34" s="84" t="s">
        <v>94</v>
      </c>
      <c r="P34" s="84"/>
      <c r="Q34" s="84"/>
      <c r="R34" s="84"/>
      <c r="S34" s="84"/>
      <c r="T34" s="84"/>
      <c r="X34" s="84"/>
      <c r="Y34" s="84" t="s">
        <v>94</v>
      </c>
      <c r="Z34" s="84" t="s">
        <v>94</v>
      </c>
    </row>
    <row r="35" spans="1:26">
      <c r="A35" s="31"/>
      <c r="B35" s="31" t="s">
        <v>155</v>
      </c>
      <c r="C35" s="84" t="s">
        <v>129</v>
      </c>
      <c r="D35" s="76" t="str">
        <f>IF($C35="","",VLOOKUP($C35,分類コード!$B$1:$C$9,2,0))</f>
        <v>対象外</v>
      </c>
      <c r="E35" s="81" t="s">
        <v>177</v>
      </c>
      <c r="F35" s="78">
        <v>220</v>
      </c>
      <c r="G35" s="79">
        <v>320000</v>
      </c>
      <c r="H35" s="82">
        <v>220</v>
      </c>
      <c r="L35" s="84"/>
      <c r="M35" s="84"/>
      <c r="N35" s="84"/>
      <c r="O35" s="84" t="s">
        <v>94</v>
      </c>
      <c r="P35" s="84"/>
      <c r="Q35" s="84"/>
      <c r="R35" s="84"/>
      <c r="S35" s="84"/>
      <c r="T35" s="84"/>
      <c r="X35" s="84"/>
      <c r="Y35" s="84" t="s">
        <v>94</v>
      </c>
      <c r="Z35" s="84" t="s">
        <v>94</v>
      </c>
    </row>
    <row r="36" spans="1:26">
      <c r="A36" s="31"/>
      <c r="B36" s="31" t="s">
        <v>155</v>
      </c>
      <c r="C36" s="84" t="s">
        <v>115</v>
      </c>
      <c r="D36" s="76" t="str">
        <f>IF($C36="","",VLOOKUP($C36,分類コード!$B$1:$C$9,2,0))</f>
        <v>JAS構造材</v>
      </c>
      <c r="E36" s="81" t="s">
        <v>182</v>
      </c>
      <c r="F36" s="78">
        <v>220</v>
      </c>
      <c r="G36" s="79">
        <v>320000</v>
      </c>
      <c r="H36" s="82">
        <v>220</v>
      </c>
      <c r="L36" s="84"/>
      <c r="M36" s="84" t="s">
        <v>94</v>
      </c>
      <c r="N36" s="84"/>
      <c r="O36" s="84"/>
      <c r="P36" s="84"/>
      <c r="Q36" s="84"/>
      <c r="R36" s="84"/>
      <c r="S36" s="84"/>
      <c r="T36" s="84"/>
      <c r="X36" s="84" t="s">
        <v>94</v>
      </c>
      <c r="Y36" s="84"/>
      <c r="Z36" s="84"/>
    </row>
    <row r="37" spans="1:26">
      <c r="A37" s="31"/>
      <c r="B37" s="31" t="s">
        <v>155</v>
      </c>
      <c r="C37" s="84" t="s">
        <v>121</v>
      </c>
      <c r="D37" s="76" t="str">
        <f>IF($C37="","",VLOOKUP($C37,分類コード!$B$1:$C$9,2,0))</f>
        <v>JAS構造材</v>
      </c>
      <c r="E37" s="81" t="s">
        <v>183</v>
      </c>
      <c r="F37" s="78">
        <v>220</v>
      </c>
      <c r="G37" s="79">
        <v>320000</v>
      </c>
      <c r="H37" s="82">
        <v>220</v>
      </c>
      <c r="L37" s="84"/>
      <c r="M37" s="84" t="s">
        <v>94</v>
      </c>
      <c r="N37" s="84"/>
      <c r="O37" s="84"/>
      <c r="P37" s="84"/>
      <c r="Q37" s="84"/>
      <c r="R37" s="84"/>
      <c r="S37" s="84"/>
      <c r="T37" s="84"/>
      <c r="X37" s="84" t="s">
        <v>94</v>
      </c>
      <c r="Y37" s="84"/>
      <c r="Z37" s="84"/>
    </row>
    <row r="38" spans="1:26">
      <c r="A38" s="31"/>
      <c r="B38" s="31" t="s">
        <v>155</v>
      </c>
      <c r="C38" s="84" t="s">
        <v>127</v>
      </c>
      <c r="D38" s="76" t="str">
        <f>IF($C38="","",VLOOKUP($C38,分類コード!$B$1:$C$9,2,0))</f>
        <v>JAS構造材</v>
      </c>
      <c r="E38" s="81" t="s">
        <v>188</v>
      </c>
      <c r="F38" s="78">
        <v>220</v>
      </c>
      <c r="G38" s="79">
        <v>320000</v>
      </c>
      <c r="H38" s="82">
        <v>220</v>
      </c>
      <c r="L38" s="84"/>
      <c r="M38" s="84"/>
      <c r="N38" s="84"/>
      <c r="O38" s="84" t="s">
        <v>94</v>
      </c>
      <c r="P38" s="84"/>
      <c r="Q38" s="84"/>
      <c r="R38" s="84"/>
      <c r="S38" s="84"/>
      <c r="T38" s="84"/>
      <c r="X38" s="84"/>
      <c r="Y38" s="84" t="s">
        <v>94</v>
      </c>
      <c r="Z38" s="84" t="s">
        <v>94</v>
      </c>
    </row>
    <row r="39" spans="1:26">
      <c r="A39" s="31"/>
      <c r="B39" s="31" t="s">
        <v>155</v>
      </c>
      <c r="C39" s="84" t="s">
        <v>129</v>
      </c>
      <c r="D39" s="76" t="str">
        <f>IF($C39="","",VLOOKUP($C39,分類コード!$B$1:$C$9,2,0))</f>
        <v>対象外</v>
      </c>
      <c r="E39" s="81" t="s">
        <v>184</v>
      </c>
      <c r="F39" s="78">
        <v>220</v>
      </c>
      <c r="G39" s="79">
        <v>320000</v>
      </c>
      <c r="H39" s="82">
        <v>220</v>
      </c>
      <c r="L39" s="84"/>
      <c r="M39" s="84"/>
      <c r="N39" s="84"/>
      <c r="O39" s="84" t="s">
        <v>94</v>
      </c>
      <c r="P39" s="84"/>
      <c r="Q39" s="84"/>
      <c r="R39" s="84"/>
      <c r="S39" s="84"/>
      <c r="T39" s="84"/>
      <c r="X39" s="84"/>
      <c r="Y39" s="84" t="s">
        <v>94</v>
      </c>
      <c r="Z39" s="84" t="s">
        <v>94</v>
      </c>
    </row>
    <row r="40" spans="1:26">
      <c r="A40" s="31"/>
      <c r="B40" s="31" t="s">
        <v>155</v>
      </c>
      <c r="C40" s="84" t="s">
        <v>115</v>
      </c>
      <c r="D40" s="76" t="str">
        <f>IF($C40="","",VLOOKUP($C40,分類コード!$B$1:$C$9,2,0))</f>
        <v>JAS構造材</v>
      </c>
      <c r="E40" s="81" t="s">
        <v>185</v>
      </c>
      <c r="F40" s="78">
        <v>220</v>
      </c>
      <c r="G40" s="79">
        <v>320000</v>
      </c>
      <c r="H40" s="82">
        <v>220</v>
      </c>
      <c r="L40" s="84"/>
      <c r="M40" s="84" t="s">
        <v>94</v>
      </c>
      <c r="N40" s="84"/>
      <c r="O40" s="84"/>
      <c r="P40" s="84"/>
      <c r="Q40" s="84"/>
      <c r="R40" s="84"/>
      <c r="S40" s="84"/>
      <c r="T40" s="84"/>
      <c r="X40" s="84" t="s">
        <v>94</v>
      </c>
      <c r="Y40" s="84"/>
      <c r="Z40" s="84"/>
    </row>
    <row r="41" spans="1:26">
      <c r="A41" s="31"/>
      <c r="B41" s="31"/>
      <c r="C41" s="75"/>
      <c r="D41" s="76" t="str">
        <f>IF($C41="","",VLOOKUP($C41,分類コード!$B$1:$C$9,2,0))</f>
        <v/>
      </c>
      <c r="E41" s="81"/>
      <c r="F41" s="78"/>
      <c r="G41" s="79"/>
      <c r="H41" s="82"/>
      <c r="L41" s="84"/>
      <c r="M41" s="84"/>
      <c r="N41" s="84"/>
      <c r="O41" s="84"/>
      <c r="P41" s="84"/>
      <c r="Q41" s="84"/>
      <c r="R41" s="84"/>
      <c r="S41" s="84"/>
      <c r="T41" s="84"/>
      <c r="X41" s="84"/>
      <c r="Y41" s="84"/>
      <c r="Z41" s="84"/>
    </row>
    <row r="42" spans="1:26">
      <c r="A42" s="31"/>
      <c r="B42" s="31"/>
      <c r="C42" s="75"/>
      <c r="D42" s="76" t="str">
        <f>IF($C42="","",VLOOKUP($C42,分類コード!$B$1:$C$9,2,0))</f>
        <v/>
      </c>
      <c r="E42" s="81"/>
      <c r="F42" s="78"/>
      <c r="G42" s="79"/>
      <c r="H42" s="82"/>
      <c r="L42" s="84"/>
      <c r="M42" s="84"/>
      <c r="N42" s="84"/>
      <c r="O42" s="84"/>
      <c r="P42" s="84"/>
      <c r="Q42" s="84"/>
      <c r="R42" s="84"/>
      <c r="S42" s="84"/>
      <c r="T42" s="84"/>
      <c r="X42" s="84"/>
      <c r="Y42" s="84"/>
      <c r="Z42" s="84"/>
    </row>
    <row r="43" spans="1:26">
      <c r="A43" s="31"/>
      <c r="B43" s="31"/>
      <c r="C43" s="75"/>
      <c r="D43" s="76" t="str">
        <f>IF($C43="","",VLOOKUP($C43,分類コード!$B$1:$C$9,2,0))</f>
        <v/>
      </c>
      <c r="E43" s="81"/>
      <c r="F43" s="78"/>
      <c r="G43" s="79"/>
      <c r="H43" s="82"/>
      <c r="L43" s="84"/>
      <c r="M43" s="84"/>
      <c r="N43" s="84"/>
      <c r="O43" s="84"/>
      <c r="P43" s="84"/>
      <c r="Q43" s="84"/>
      <c r="R43" s="84"/>
      <c r="S43" s="84"/>
      <c r="T43" s="84"/>
      <c r="X43" s="84"/>
      <c r="Y43" s="84"/>
      <c r="Z43" s="84"/>
    </row>
    <row r="44" spans="1:26">
      <c r="A44" s="84"/>
      <c r="B44" s="84"/>
      <c r="C44" s="75"/>
      <c r="D44" s="76" t="str">
        <f>IF($C44="","",VLOOKUP($C44,分類コード!$B$1:$C$9,2,0))</f>
        <v/>
      </c>
      <c r="E44" s="81"/>
      <c r="F44" s="82"/>
      <c r="G44" s="37"/>
      <c r="H44" s="82"/>
      <c r="L44" s="84"/>
      <c r="M44" s="84"/>
      <c r="N44" s="84"/>
      <c r="O44" s="84"/>
      <c r="P44" s="84"/>
      <c r="Q44" s="84"/>
      <c r="R44" s="84"/>
      <c r="S44" s="84"/>
      <c r="T44" s="84"/>
      <c r="X44" s="84"/>
      <c r="Y44" s="84"/>
      <c r="Z44" s="84"/>
    </row>
    <row r="45" spans="1:26">
      <c r="A45" s="84"/>
      <c r="B45" s="84"/>
      <c r="C45" s="75"/>
      <c r="D45" s="76" t="str">
        <f>IF($C45="","",VLOOKUP($C45,分類コード!$B$1:$C$9,2,0))</f>
        <v/>
      </c>
      <c r="E45" s="81"/>
      <c r="F45" s="82"/>
      <c r="G45" s="37"/>
      <c r="H45" s="82"/>
      <c r="L45" s="84"/>
      <c r="M45" s="84"/>
      <c r="N45" s="84"/>
      <c r="O45" s="84"/>
      <c r="P45" s="84"/>
      <c r="Q45" s="84"/>
      <c r="R45" s="84"/>
      <c r="S45" s="84"/>
      <c r="T45" s="84"/>
      <c r="X45" s="84"/>
      <c r="Y45" s="84"/>
      <c r="Z45" s="84"/>
    </row>
    <row r="46" spans="1:26">
      <c r="A46" s="84"/>
      <c r="B46" s="84"/>
      <c r="C46" s="75"/>
      <c r="D46" s="76" t="str">
        <f>IF($C46="","",VLOOKUP($C46,分類コード!$B$1:$C$9,2,0))</f>
        <v/>
      </c>
      <c r="E46" s="81"/>
      <c r="F46" s="82"/>
      <c r="G46" s="37"/>
      <c r="H46" s="82"/>
      <c r="L46" s="84"/>
      <c r="M46" s="84"/>
      <c r="N46" s="84"/>
      <c r="O46" s="84"/>
      <c r="P46" s="84"/>
      <c r="Q46" s="84"/>
      <c r="R46" s="84"/>
      <c r="S46" s="84"/>
      <c r="T46" s="84"/>
      <c r="X46" s="84"/>
      <c r="Y46" s="84"/>
      <c r="Z46" s="84"/>
    </row>
    <row r="47" spans="1:26">
      <c r="A47" s="84"/>
      <c r="B47" s="84"/>
      <c r="C47" s="75"/>
      <c r="D47" s="76" t="str">
        <f>IF($C47="","",VLOOKUP($C47,分類コード!$B$1:$C$9,2,0))</f>
        <v/>
      </c>
      <c r="E47" s="81"/>
      <c r="F47" s="82"/>
      <c r="G47" s="37"/>
      <c r="H47" s="82"/>
      <c r="L47" s="84"/>
      <c r="M47" s="84"/>
      <c r="N47" s="84"/>
      <c r="O47" s="84"/>
      <c r="P47" s="84"/>
      <c r="Q47" s="84"/>
      <c r="R47" s="84"/>
      <c r="S47" s="84"/>
      <c r="T47" s="84"/>
      <c r="X47" s="84"/>
      <c r="Y47" s="84"/>
      <c r="Z47" s="84"/>
    </row>
    <row r="48" spans="1:26">
      <c r="A48" s="84"/>
      <c r="B48" s="84"/>
      <c r="C48" s="75"/>
      <c r="D48" s="76" t="str">
        <f>IF($C48="","",VLOOKUP($C48,分類コード!$B$1:$C$9,2,0))</f>
        <v/>
      </c>
      <c r="E48" s="81"/>
      <c r="F48" s="82"/>
      <c r="G48" s="37"/>
      <c r="H48" s="82"/>
      <c r="L48" s="84"/>
      <c r="M48" s="84"/>
      <c r="N48" s="84"/>
      <c r="O48" s="84"/>
      <c r="P48" s="84"/>
      <c r="Q48" s="84"/>
      <c r="R48" s="84"/>
      <c r="S48" s="84"/>
      <c r="T48" s="84"/>
      <c r="X48" s="84"/>
      <c r="Y48" s="84"/>
      <c r="Z48" s="84"/>
    </row>
    <row r="49" spans="1:26">
      <c r="A49" s="84"/>
      <c r="B49" s="84"/>
      <c r="C49" s="75"/>
      <c r="D49" s="76" t="str">
        <f>IF($C49="","",VLOOKUP($C49,分類コード!$B$1:$C$9,2,0))</f>
        <v/>
      </c>
      <c r="E49" s="81"/>
      <c r="F49" s="82"/>
      <c r="G49" s="37"/>
      <c r="H49" s="82"/>
      <c r="L49" s="84"/>
      <c r="M49" s="84"/>
      <c r="N49" s="84"/>
      <c r="O49" s="84"/>
      <c r="P49" s="84"/>
      <c r="Q49" s="84"/>
      <c r="R49" s="84"/>
      <c r="S49" s="84"/>
      <c r="T49" s="84"/>
      <c r="X49" s="84"/>
      <c r="Y49" s="84"/>
      <c r="Z49" s="84"/>
    </row>
    <row r="50" spans="1:26">
      <c r="A50" s="84"/>
      <c r="B50" s="84"/>
      <c r="C50" s="75"/>
      <c r="D50" s="76" t="str">
        <f>IF($C50="","",VLOOKUP($C50,分類コード!$B$1:$C$9,2,0))</f>
        <v/>
      </c>
      <c r="E50" s="81"/>
      <c r="F50" s="82"/>
      <c r="G50" s="37"/>
      <c r="H50" s="82"/>
      <c r="L50" s="84"/>
      <c r="M50" s="84"/>
      <c r="N50" s="84"/>
      <c r="O50" s="84"/>
      <c r="P50" s="84"/>
      <c r="Q50" s="84"/>
      <c r="R50" s="84"/>
      <c r="S50" s="84"/>
      <c r="T50" s="84"/>
      <c r="X50" s="84"/>
      <c r="Y50" s="84"/>
      <c r="Z50" s="84"/>
    </row>
    <row r="51" spans="1:26">
      <c r="A51" s="84"/>
      <c r="B51" s="84"/>
      <c r="C51" s="75"/>
      <c r="D51" s="76" t="str">
        <f>IF($C51="","",VLOOKUP($C51,分類コード!$B$1:$C$9,2,0))</f>
        <v/>
      </c>
      <c r="E51" s="81"/>
      <c r="F51" s="82"/>
      <c r="G51" s="37"/>
      <c r="H51" s="82"/>
      <c r="L51" s="84"/>
      <c r="M51" s="84"/>
      <c r="N51" s="84"/>
      <c r="O51" s="84"/>
      <c r="P51" s="84"/>
      <c r="Q51" s="84"/>
      <c r="R51" s="84"/>
      <c r="S51" s="84"/>
      <c r="T51" s="84"/>
      <c r="X51" s="84"/>
      <c r="Y51" s="84"/>
      <c r="Z51" s="84"/>
    </row>
    <row r="52" spans="1:26">
      <c r="A52" s="84"/>
      <c r="B52" s="84"/>
      <c r="C52" s="75"/>
      <c r="D52" s="76" t="str">
        <f>IF($C52="","",VLOOKUP($C52,分類コード!$B$1:$C$9,2,0))</f>
        <v/>
      </c>
      <c r="E52" s="81"/>
      <c r="F52" s="82"/>
      <c r="G52" s="37"/>
      <c r="H52" s="82"/>
      <c r="L52" s="84"/>
      <c r="M52" s="84"/>
      <c r="N52" s="84"/>
      <c r="O52" s="84"/>
      <c r="P52" s="84"/>
      <c r="Q52" s="84"/>
      <c r="R52" s="84"/>
      <c r="S52" s="84"/>
      <c r="T52" s="84"/>
      <c r="X52" s="84"/>
      <c r="Y52" s="84"/>
      <c r="Z52" s="84"/>
    </row>
    <row r="53" spans="1:26">
      <c r="A53" s="84"/>
      <c r="B53" s="84"/>
      <c r="C53" s="75"/>
      <c r="D53" s="76" t="str">
        <f>IF($C53="","",VLOOKUP($C53,分類コード!$B$1:$C$9,2,0))</f>
        <v/>
      </c>
      <c r="E53" s="81"/>
      <c r="F53" s="82"/>
      <c r="G53" s="37"/>
      <c r="H53" s="82"/>
      <c r="L53" s="84"/>
      <c r="M53" s="84"/>
      <c r="N53" s="84"/>
      <c r="O53" s="84"/>
      <c r="P53" s="84"/>
      <c r="Q53" s="84"/>
      <c r="R53" s="84"/>
      <c r="S53" s="84"/>
      <c r="T53" s="84"/>
      <c r="X53" s="84"/>
      <c r="Y53" s="84"/>
      <c r="Z53" s="84"/>
    </row>
    <row r="54" spans="1:26">
      <c r="A54" s="84"/>
      <c r="B54" s="84"/>
      <c r="C54" s="75"/>
      <c r="D54" s="76" t="str">
        <f>IF($C54="","",VLOOKUP($C54,分類コード!$B$1:$C$9,2,0))</f>
        <v/>
      </c>
      <c r="E54" s="81"/>
      <c r="F54" s="82"/>
      <c r="G54" s="37"/>
      <c r="H54" s="82"/>
      <c r="L54" s="84"/>
      <c r="M54" s="84"/>
      <c r="N54" s="84"/>
      <c r="O54" s="84"/>
      <c r="P54" s="84"/>
      <c r="Q54" s="84"/>
      <c r="R54" s="84"/>
      <c r="S54" s="84"/>
      <c r="T54" s="84"/>
      <c r="X54" s="84"/>
      <c r="Y54" s="84"/>
      <c r="Z54" s="84"/>
    </row>
    <row r="55" spans="1:26">
      <c r="A55" s="84"/>
      <c r="B55" s="84"/>
      <c r="C55" s="75"/>
      <c r="D55" s="76" t="str">
        <f>IF($C55="","",VLOOKUP($C55,分類コード!$B$1:$C$9,2,0))</f>
        <v/>
      </c>
      <c r="E55" s="81"/>
      <c r="F55" s="82"/>
      <c r="G55" s="37"/>
      <c r="H55" s="82"/>
      <c r="L55" s="84"/>
      <c r="M55" s="84"/>
      <c r="N55" s="84"/>
      <c r="O55" s="84"/>
      <c r="P55" s="84"/>
      <c r="Q55" s="84"/>
      <c r="R55" s="84"/>
      <c r="S55" s="84"/>
      <c r="T55" s="84"/>
      <c r="X55" s="84"/>
      <c r="Y55" s="84"/>
      <c r="Z55" s="84"/>
    </row>
    <row r="56" spans="1:26">
      <c r="A56" s="84"/>
      <c r="B56" s="84"/>
      <c r="C56" s="75"/>
      <c r="D56" s="76" t="str">
        <f>IF($C56="","",VLOOKUP($C56,分類コード!$B$1:$C$9,2,0))</f>
        <v/>
      </c>
      <c r="E56" s="81"/>
      <c r="F56" s="82"/>
      <c r="G56" s="37"/>
      <c r="H56" s="82"/>
      <c r="L56" s="84"/>
      <c r="M56" s="84"/>
      <c r="N56" s="84"/>
      <c r="O56" s="84"/>
      <c r="P56" s="84"/>
      <c r="Q56" s="84"/>
      <c r="R56" s="84"/>
      <c r="S56" s="84"/>
      <c r="T56" s="84"/>
      <c r="X56" s="84"/>
      <c r="Y56" s="84"/>
      <c r="Z56" s="84"/>
    </row>
    <row r="57" spans="1:26">
      <c r="A57" s="84"/>
      <c r="B57" s="84"/>
      <c r="C57" s="75"/>
      <c r="D57" s="76" t="str">
        <f>IF($C57="","",VLOOKUP($C57,分類コード!$B$1:$C$9,2,0))</f>
        <v/>
      </c>
      <c r="E57" s="81"/>
      <c r="F57" s="82"/>
      <c r="G57" s="37"/>
      <c r="H57" s="82"/>
      <c r="L57" s="84"/>
      <c r="M57" s="84"/>
      <c r="N57" s="84"/>
      <c r="O57" s="84"/>
      <c r="P57" s="84"/>
      <c r="Q57" s="84"/>
      <c r="R57" s="84"/>
      <c r="S57" s="84"/>
      <c r="T57" s="84"/>
      <c r="X57" s="84"/>
      <c r="Y57" s="84"/>
      <c r="Z57" s="84"/>
    </row>
    <row r="58" spans="1:26">
      <c r="A58" s="84"/>
      <c r="B58" s="84"/>
      <c r="C58" s="75"/>
      <c r="D58" s="76" t="str">
        <f>IF($C58="","",VLOOKUP($C58,分類コード!$B$1:$C$9,2,0))</f>
        <v/>
      </c>
      <c r="E58" s="81"/>
      <c r="F58" s="82"/>
      <c r="G58" s="37"/>
      <c r="H58" s="82"/>
      <c r="L58" s="84"/>
      <c r="M58" s="84"/>
      <c r="N58" s="84"/>
      <c r="O58" s="84"/>
      <c r="P58" s="84"/>
      <c r="Q58" s="84"/>
      <c r="R58" s="84"/>
      <c r="S58" s="84"/>
      <c r="T58" s="84"/>
      <c r="X58" s="84"/>
      <c r="Y58" s="84"/>
      <c r="Z58" s="84"/>
    </row>
    <row r="59" spans="1:26">
      <c r="A59" s="84"/>
      <c r="B59" s="84"/>
      <c r="C59" s="75"/>
      <c r="D59" s="76" t="str">
        <f>IF($C59="","",VLOOKUP($C59,分類コード!$B$1:$C$9,2,0))</f>
        <v/>
      </c>
      <c r="E59" s="81"/>
      <c r="F59" s="82"/>
      <c r="G59" s="37"/>
      <c r="H59" s="82"/>
      <c r="L59" s="84"/>
      <c r="M59" s="84"/>
      <c r="N59" s="84"/>
      <c r="O59" s="84"/>
      <c r="P59" s="84"/>
      <c r="Q59" s="84"/>
      <c r="R59" s="84"/>
      <c r="S59" s="84"/>
      <c r="T59" s="84"/>
      <c r="X59" s="84"/>
      <c r="Y59" s="84"/>
      <c r="Z59" s="84"/>
    </row>
    <row r="60" spans="1:26">
      <c r="A60" s="84"/>
      <c r="B60" s="84"/>
      <c r="C60" s="75"/>
      <c r="D60" s="76" t="str">
        <f>IF($C60="","",VLOOKUP($C60,分類コード!$B$1:$C$9,2,0))</f>
        <v/>
      </c>
      <c r="E60" s="81"/>
      <c r="F60" s="82"/>
      <c r="G60" s="37"/>
      <c r="H60" s="82"/>
      <c r="L60" s="84"/>
      <c r="M60" s="84"/>
      <c r="N60" s="84"/>
      <c r="O60" s="84"/>
      <c r="P60" s="84"/>
      <c r="Q60" s="84"/>
      <c r="R60" s="84"/>
      <c r="S60" s="84"/>
      <c r="T60" s="84"/>
      <c r="X60" s="84"/>
      <c r="Y60" s="84"/>
      <c r="Z60" s="84"/>
    </row>
    <row r="61" spans="1:26">
      <c r="A61" s="84"/>
      <c r="B61" s="84"/>
      <c r="C61" s="75"/>
      <c r="D61" s="76" t="str">
        <f>IF($C61="","",VLOOKUP($C61,分類コード!$B$1:$C$9,2,0))</f>
        <v/>
      </c>
      <c r="E61" s="81"/>
      <c r="F61" s="82"/>
      <c r="G61" s="37"/>
      <c r="H61" s="82"/>
      <c r="L61" s="84"/>
      <c r="M61" s="84"/>
      <c r="N61" s="84"/>
      <c r="O61" s="84"/>
      <c r="P61" s="84"/>
      <c r="Q61" s="84"/>
      <c r="R61" s="84"/>
      <c r="S61" s="84"/>
      <c r="T61" s="84"/>
      <c r="X61" s="84"/>
      <c r="Y61" s="84"/>
      <c r="Z61" s="84"/>
    </row>
    <row r="62" spans="1:26">
      <c r="A62" s="84"/>
      <c r="B62" s="84"/>
      <c r="C62" s="75"/>
      <c r="D62" s="76" t="str">
        <f>IF($C62="","",VLOOKUP($C62,分類コード!$B$1:$C$9,2,0))</f>
        <v/>
      </c>
      <c r="E62" s="81"/>
      <c r="F62" s="82"/>
      <c r="G62" s="37"/>
      <c r="H62" s="82"/>
      <c r="L62" s="84"/>
      <c r="M62" s="84"/>
      <c r="N62" s="84"/>
      <c r="O62" s="84"/>
      <c r="P62" s="84"/>
      <c r="Q62" s="84"/>
      <c r="R62" s="84"/>
      <c r="S62" s="84"/>
      <c r="T62" s="84"/>
      <c r="X62" s="84"/>
      <c r="Y62" s="84"/>
      <c r="Z62" s="84"/>
    </row>
    <row r="63" spans="1:26">
      <c r="A63" s="84"/>
      <c r="B63" s="84"/>
      <c r="C63" s="75"/>
      <c r="D63" s="76" t="str">
        <f>IF($C63="","",VLOOKUP($C63,分類コード!$B$1:$C$9,2,0))</f>
        <v/>
      </c>
      <c r="E63" s="81"/>
      <c r="F63" s="82"/>
      <c r="G63" s="37"/>
      <c r="H63" s="82"/>
      <c r="L63" s="84"/>
      <c r="M63" s="84"/>
      <c r="N63" s="84"/>
      <c r="O63" s="84"/>
      <c r="P63" s="84"/>
      <c r="Q63" s="84"/>
      <c r="R63" s="84"/>
      <c r="S63" s="84"/>
      <c r="T63" s="84"/>
      <c r="X63" s="84"/>
      <c r="Y63" s="84"/>
      <c r="Z63" s="84"/>
    </row>
    <row r="64" spans="1:26">
      <c r="A64" s="84"/>
      <c r="B64" s="84"/>
      <c r="C64" s="75"/>
      <c r="D64" s="76" t="str">
        <f>IF($C64="","",VLOOKUP($C64,分類コード!$B$1:$C$9,2,0))</f>
        <v/>
      </c>
      <c r="E64" s="81"/>
      <c r="F64" s="82"/>
      <c r="G64" s="37"/>
      <c r="H64" s="82"/>
      <c r="L64" s="84"/>
      <c r="M64" s="84"/>
      <c r="N64" s="84"/>
      <c r="O64" s="84"/>
      <c r="P64" s="84"/>
      <c r="Q64" s="84"/>
      <c r="R64" s="84"/>
      <c r="S64" s="84"/>
      <c r="T64" s="84"/>
      <c r="X64" s="84"/>
      <c r="Y64" s="84"/>
      <c r="Z64" s="84"/>
    </row>
    <row r="65" spans="1:26">
      <c r="A65" s="84"/>
      <c r="B65" s="84"/>
      <c r="C65" s="75"/>
      <c r="D65" s="76" t="str">
        <f>IF($C65="","",VLOOKUP($C65,分類コード!$B$1:$C$9,2,0))</f>
        <v/>
      </c>
      <c r="E65" s="81"/>
      <c r="F65" s="82"/>
      <c r="G65" s="37"/>
      <c r="H65" s="82"/>
      <c r="L65" s="84"/>
      <c r="M65" s="84"/>
      <c r="N65" s="84"/>
      <c r="O65" s="84"/>
      <c r="P65" s="84"/>
      <c r="Q65" s="84"/>
      <c r="R65" s="84"/>
      <c r="S65" s="84"/>
      <c r="T65" s="84"/>
      <c r="X65" s="84"/>
      <c r="Y65" s="84"/>
      <c r="Z65" s="84"/>
    </row>
    <row r="66" spans="1:26">
      <c r="A66" s="84"/>
      <c r="B66" s="84"/>
      <c r="C66" s="75"/>
      <c r="D66" s="76" t="str">
        <f>IF($C66="","",VLOOKUP($C66,分類コード!$B$1:$C$9,2,0))</f>
        <v/>
      </c>
      <c r="E66" s="81"/>
      <c r="F66" s="82"/>
      <c r="G66" s="37"/>
      <c r="H66" s="82"/>
      <c r="L66" s="84"/>
      <c r="M66" s="84"/>
      <c r="N66" s="84"/>
      <c r="O66" s="84"/>
      <c r="P66" s="84"/>
      <c r="Q66" s="84"/>
      <c r="R66" s="84"/>
      <c r="S66" s="84"/>
      <c r="T66" s="84"/>
      <c r="X66" s="84"/>
      <c r="Y66" s="84"/>
      <c r="Z66" s="84"/>
    </row>
    <row r="67" spans="1:26">
      <c r="A67" s="84"/>
      <c r="B67" s="84"/>
      <c r="C67" s="75"/>
      <c r="D67" s="76" t="str">
        <f>IF($C67="","",VLOOKUP($C67,分類コード!$B$1:$C$9,2,0))</f>
        <v/>
      </c>
      <c r="E67" s="81"/>
      <c r="F67" s="82"/>
      <c r="G67" s="37"/>
      <c r="H67" s="82"/>
      <c r="L67" s="84"/>
      <c r="M67" s="84"/>
      <c r="N67" s="84"/>
      <c r="O67" s="84"/>
      <c r="P67" s="84"/>
      <c r="Q67" s="84"/>
      <c r="R67" s="84"/>
      <c r="S67" s="84"/>
      <c r="T67" s="84"/>
      <c r="X67" s="84"/>
      <c r="Y67" s="84"/>
      <c r="Z67" s="84"/>
    </row>
    <row r="68" spans="1:26">
      <c r="A68" s="84"/>
      <c r="B68" s="84"/>
      <c r="C68" s="75"/>
      <c r="D68" s="76" t="str">
        <f>IF($C68="","",VLOOKUP($C68,分類コード!$B$1:$C$9,2,0))</f>
        <v/>
      </c>
      <c r="E68" s="81"/>
      <c r="F68" s="82"/>
      <c r="G68" s="37"/>
      <c r="H68" s="82"/>
      <c r="L68" s="84"/>
      <c r="M68" s="84"/>
      <c r="N68" s="84"/>
      <c r="O68" s="84"/>
      <c r="P68" s="84"/>
      <c r="Q68" s="84"/>
      <c r="R68" s="84"/>
      <c r="S68" s="84"/>
      <c r="T68" s="84"/>
      <c r="X68" s="84"/>
      <c r="Y68" s="84"/>
      <c r="Z68" s="84"/>
    </row>
    <row r="69" spans="1:26">
      <c r="A69" s="84"/>
      <c r="B69" s="84"/>
      <c r="C69" s="75"/>
      <c r="D69" s="76" t="str">
        <f>IF($C69="","",VLOOKUP($C69,分類コード!$B$1:$C$9,2,0))</f>
        <v/>
      </c>
      <c r="E69" s="81"/>
      <c r="F69" s="82"/>
      <c r="G69" s="37"/>
      <c r="H69" s="82"/>
      <c r="L69" s="84"/>
      <c r="M69" s="84"/>
      <c r="N69" s="84"/>
      <c r="O69" s="84"/>
      <c r="P69" s="84"/>
      <c r="Q69" s="84"/>
      <c r="R69" s="84"/>
      <c r="S69" s="84"/>
      <c r="T69" s="84"/>
      <c r="X69" s="84"/>
      <c r="Y69" s="84"/>
      <c r="Z69" s="84"/>
    </row>
    <row r="70" spans="1:26">
      <c r="A70" s="84"/>
      <c r="B70" s="84"/>
      <c r="C70" s="75"/>
      <c r="D70" s="76" t="str">
        <f>IF($C70="","",VLOOKUP($C70,分類コード!$B$1:$C$9,2,0))</f>
        <v/>
      </c>
      <c r="E70" s="81"/>
      <c r="F70" s="82"/>
      <c r="G70" s="37"/>
      <c r="H70" s="82"/>
      <c r="L70" s="84"/>
      <c r="M70" s="84"/>
      <c r="N70" s="84"/>
      <c r="O70" s="84"/>
      <c r="P70" s="84"/>
      <c r="Q70" s="84"/>
      <c r="R70" s="84"/>
      <c r="S70" s="84"/>
      <c r="T70" s="84"/>
      <c r="X70" s="84"/>
      <c r="Y70" s="84"/>
      <c r="Z70" s="84"/>
    </row>
    <row r="71" spans="1:26">
      <c r="A71" s="84"/>
      <c r="B71" s="84"/>
      <c r="C71" s="75"/>
      <c r="D71" s="76" t="str">
        <f>IF($C71="","",VLOOKUP($C71,分類コード!$B$1:$C$9,2,0))</f>
        <v/>
      </c>
      <c r="E71" s="81"/>
      <c r="F71" s="82"/>
      <c r="G71" s="37"/>
      <c r="H71" s="82"/>
      <c r="L71" s="84"/>
      <c r="M71" s="84"/>
      <c r="N71" s="84"/>
      <c r="O71" s="84"/>
      <c r="P71" s="84"/>
      <c r="Q71" s="84"/>
      <c r="R71" s="84"/>
      <c r="S71" s="84"/>
      <c r="T71" s="84"/>
      <c r="X71" s="84"/>
      <c r="Y71" s="84"/>
      <c r="Z71" s="84"/>
    </row>
    <row r="72" spans="1:26">
      <c r="A72" s="84"/>
      <c r="B72" s="84"/>
      <c r="C72" s="75"/>
      <c r="D72" s="76" t="str">
        <f>IF($C72="","",VLOOKUP($C72,分類コード!$B$1:$C$9,2,0))</f>
        <v/>
      </c>
      <c r="E72" s="81"/>
      <c r="F72" s="82"/>
      <c r="G72" s="37"/>
      <c r="H72" s="82"/>
      <c r="L72" s="84"/>
      <c r="M72" s="84"/>
      <c r="N72" s="84"/>
      <c r="O72" s="84"/>
      <c r="P72" s="84"/>
      <c r="Q72" s="84"/>
      <c r="R72" s="84"/>
      <c r="S72" s="84"/>
      <c r="T72" s="84"/>
      <c r="X72" s="84"/>
      <c r="Y72" s="84"/>
      <c r="Z72" s="84"/>
    </row>
    <row r="73" spans="1:26">
      <c r="A73" s="84"/>
      <c r="B73" s="84"/>
      <c r="C73" s="75"/>
      <c r="D73" s="76" t="str">
        <f>IF($C73="","",VLOOKUP($C73,分類コード!$B$1:$C$9,2,0))</f>
        <v/>
      </c>
      <c r="E73" s="81"/>
      <c r="F73" s="82"/>
      <c r="G73" s="37"/>
      <c r="H73" s="82"/>
      <c r="L73" s="84"/>
      <c r="M73" s="84"/>
      <c r="N73" s="84"/>
      <c r="O73" s="84"/>
      <c r="P73" s="84"/>
      <c r="Q73" s="84"/>
      <c r="R73" s="84"/>
      <c r="S73" s="84"/>
      <c r="T73" s="84"/>
      <c r="X73" s="84"/>
      <c r="Y73" s="84"/>
      <c r="Z73" s="84"/>
    </row>
    <row r="74" spans="1:26">
      <c r="A74" s="84"/>
      <c r="B74" s="84"/>
      <c r="C74" s="75"/>
      <c r="D74" s="76" t="str">
        <f>IF($C74="","",VLOOKUP($C74,分類コード!$B$1:$C$9,2,0))</f>
        <v/>
      </c>
      <c r="E74" s="81"/>
      <c r="F74" s="82"/>
      <c r="G74" s="37"/>
      <c r="H74" s="82"/>
      <c r="L74" s="84"/>
      <c r="M74" s="84"/>
      <c r="N74" s="84"/>
      <c r="O74" s="84"/>
      <c r="P74" s="84"/>
      <c r="Q74" s="84"/>
      <c r="R74" s="84"/>
      <c r="S74" s="84"/>
      <c r="T74" s="84"/>
      <c r="X74" s="84"/>
      <c r="Y74" s="84"/>
      <c r="Z74" s="84"/>
    </row>
    <row r="75" spans="1:26">
      <c r="A75" s="84"/>
      <c r="B75" s="84"/>
      <c r="C75" s="75"/>
      <c r="D75" s="76" t="str">
        <f>IF($C75="","",VLOOKUP($C75,分類コード!$B$1:$C$9,2,0))</f>
        <v/>
      </c>
      <c r="E75" s="81"/>
      <c r="F75" s="82"/>
      <c r="G75" s="37"/>
      <c r="H75" s="82"/>
      <c r="L75" s="84"/>
      <c r="M75" s="84"/>
      <c r="N75" s="84"/>
      <c r="O75" s="84"/>
      <c r="P75" s="84"/>
      <c r="Q75" s="84"/>
      <c r="R75" s="84"/>
      <c r="S75" s="84"/>
      <c r="T75" s="84"/>
      <c r="X75" s="84"/>
      <c r="Y75" s="84"/>
      <c r="Z75" s="84"/>
    </row>
    <row r="76" spans="1:26">
      <c r="A76" s="84"/>
      <c r="B76" s="84"/>
      <c r="C76" s="75"/>
      <c r="D76" s="76" t="str">
        <f>IF($C76="","",VLOOKUP($C76,分類コード!$B$1:$C$9,2,0))</f>
        <v/>
      </c>
      <c r="E76" s="81"/>
      <c r="F76" s="82"/>
      <c r="G76" s="37"/>
      <c r="H76" s="82"/>
      <c r="L76" s="84"/>
      <c r="M76" s="84"/>
      <c r="N76" s="84"/>
      <c r="O76" s="84"/>
      <c r="P76" s="84"/>
      <c r="Q76" s="84"/>
      <c r="R76" s="84"/>
      <c r="S76" s="84"/>
      <c r="T76" s="84"/>
      <c r="X76" s="84"/>
      <c r="Y76" s="84"/>
      <c r="Z76" s="84"/>
    </row>
    <row r="77" spans="1:26">
      <c r="A77" s="84"/>
      <c r="B77" s="84"/>
      <c r="C77" s="75"/>
      <c r="D77" s="76" t="str">
        <f>IF($C77="","",VLOOKUP($C77,分類コード!$B$1:$C$9,2,0))</f>
        <v/>
      </c>
      <c r="E77" s="81"/>
      <c r="F77" s="82"/>
      <c r="G77" s="37"/>
      <c r="H77" s="82"/>
      <c r="L77" s="84"/>
      <c r="M77" s="84"/>
      <c r="N77" s="84"/>
      <c r="O77" s="84"/>
      <c r="P77" s="84"/>
      <c r="Q77" s="84"/>
      <c r="R77" s="84"/>
      <c r="S77" s="84"/>
      <c r="T77" s="84"/>
      <c r="X77" s="84"/>
      <c r="Y77" s="84"/>
      <c r="Z77" s="84"/>
    </row>
    <row r="78" spans="1:26">
      <c r="A78" s="84"/>
      <c r="B78" s="84"/>
      <c r="C78" s="75"/>
      <c r="D78" s="76" t="str">
        <f>IF($C78="","",VLOOKUP($C78,分類コード!$B$1:$C$9,2,0))</f>
        <v/>
      </c>
      <c r="E78" s="81"/>
      <c r="F78" s="82"/>
      <c r="G78" s="37"/>
      <c r="H78" s="82"/>
      <c r="L78" s="84"/>
      <c r="M78" s="84"/>
      <c r="N78" s="84"/>
      <c r="O78" s="84"/>
      <c r="P78" s="84"/>
      <c r="Q78" s="84"/>
      <c r="R78" s="84"/>
      <c r="S78" s="84"/>
      <c r="T78" s="84"/>
      <c r="X78" s="84"/>
      <c r="Y78" s="84"/>
      <c r="Z78" s="84"/>
    </row>
    <row r="79" spans="1:26">
      <c r="A79" s="84"/>
      <c r="B79" s="84"/>
      <c r="C79" s="75"/>
      <c r="D79" s="76" t="str">
        <f>IF($C79="","",VLOOKUP($C79,分類コード!$B$1:$C$9,2,0))</f>
        <v/>
      </c>
      <c r="E79" s="81"/>
      <c r="F79" s="82"/>
      <c r="G79" s="37"/>
      <c r="H79" s="82"/>
      <c r="L79" s="84"/>
      <c r="M79" s="84"/>
      <c r="N79" s="84"/>
      <c r="O79" s="84"/>
      <c r="P79" s="84"/>
      <c r="Q79" s="84"/>
      <c r="R79" s="84"/>
      <c r="S79" s="84"/>
      <c r="T79" s="84"/>
      <c r="X79" s="84"/>
      <c r="Y79" s="84"/>
      <c r="Z79" s="84"/>
    </row>
    <row r="80" spans="1:26">
      <c r="A80" s="84"/>
      <c r="B80" s="84"/>
      <c r="C80" s="75"/>
      <c r="D80" s="76" t="str">
        <f>IF($C80="","",VLOOKUP($C80,分類コード!$B$1:$C$9,2,0))</f>
        <v/>
      </c>
      <c r="E80" s="81"/>
      <c r="F80" s="82"/>
      <c r="G80" s="37"/>
      <c r="H80" s="82"/>
      <c r="L80" s="84"/>
      <c r="M80" s="84"/>
      <c r="N80" s="84"/>
      <c r="O80" s="84"/>
      <c r="P80" s="84"/>
      <c r="Q80" s="84"/>
      <c r="R80" s="84"/>
      <c r="S80" s="84"/>
      <c r="T80" s="84"/>
      <c r="X80" s="84"/>
      <c r="Y80" s="84"/>
      <c r="Z80" s="84"/>
    </row>
    <row r="81" spans="1:26">
      <c r="A81" s="84"/>
      <c r="B81" s="84"/>
      <c r="C81" s="75"/>
      <c r="D81" s="76" t="str">
        <f>IF($C81="","",VLOOKUP($C81,分類コード!$B$1:$C$9,2,0))</f>
        <v/>
      </c>
      <c r="E81" s="81"/>
      <c r="F81" s="82"/>
      <c r="G81" s="37"/>
      <c r="H81" s="82"/>
      <c r="L81" s="84"/>
      <c r="M81" s="84"/>
      <c r="N81" s="84"/>
      <c r="O81" s="84"/>
      <c r="P81" s="84"/>
      <c r="Q81" s="84"/>
      <c r="R81" s="84"/>
      <c r="S81" s="84"/>
      <c r="T81" s="84"/>
      <c r="X81" s="84"/>
      <c r="Y81" s="84"/>
      <c r="Z81" s="84"/>
    </row>
    <row r="82" spans="1:26">
      <c r="A82" s="84"/>
      <c r="B82" s="84"/>
      <c r="C82" s="75"/>
      <c r="D82" s="76" t="str">
        <f>IF($C82="","",VLOOKUP($C82,分類コード!$B$1:$C$9,2,0))</f>
        <v/>
      </c>
      <c r="E82" s="81"/>
      <c r="F82" s="82"/>
      <c r="G82" s="37"/>
      <c r="H82" s="82"/>
      <c r="L82" s="84"/>
      <c r="M82" s="84"/>
      <c r="N82" s="84"/>
      <c r="O82" s="84"/>
      <c r="P82" s="84"/>
      <c r="Q82" s="84"/>
      <c r="R82" s="84"/>
      <c r="S82" s="84"/>
      <c r="T82" s="84"/>
      <c r="X82" s="84"/>
      <c r="Y82" s="84"/>
      <c r="Z82" s="84"/>
    </row>
    <row r="83" spans="1:26">
      <c r="A83" s="84"/>
      <c r="B83" s="84"/>
      <c r="C83" s="75"/>
      <c r="D83" s="76" t="str">
        <f>IF($C83="","",VLOOKUP($C83,分類コード!$B$1:$C$9,2,0))</f>
        <v/>
      </c>
      <c r="E83" s="81"/>
      <c r="F83" s="82"/>
      <c r="G83" s="37"/>
      <c r="H83" s="82"/>
      <c r="L83" s="84"/>
      <c r="M83" s="84"/>
      <c r="N83" s="84"/>
      <c r="O83" s="84"/>
      <c r="P83" s="84"/>
      <c r="Q83" s="84"/>
      <c r="R83" s="84"/>
      <c r="S83" s="84"/>
      <c r="T83" s="84"/>
      <c r="X83" s="84"/>
      <c r="Y83" s="84"/>
      <c r="Z83" s="84"/>
    </row>
    <row r="84" spans="1:26">
      <c r="A84" s="84"/>
      <c r="B84" s="84"/>
      <c r="C84" s="75"/>
      <c r="D84" s="76" t="str">
        <f>IF($C84="","",VLOOKUP($C84,分類コード!$B$1:$C$9,2,0))</f>
        <v/>
      </c>
      <c r="E84" s="81"/>
      <c r="F84" s="82"/>
      <c r="G84" s="37"/>
      <c r="H84" s="82"/>
      <c r="L84" s="84"/>
      <c r="M84" s="84"/>
      <c r="N84" s="84"/>
      <c r="O84" s="84"/>
      <c r="P84" s="84"/>
      <c r="Q84" s="84"/>
      <c r="R84" s="84"/>
      <c r="S84" s="84"/>
      <c r="T84" s="84"/>
      <c r="X84" s="84"/>
      <c r="Y84" s="84"/>
      <c r="Z84" s="84"/>
    </row>
    <row r="85" spans="1:26">
      <c r="A85" s="84"/>
      <c r="B85" s="84"/>
      <c r="C85" s="75"/>
      <c r="D85" s="76" t="str">
        <f>IF($C85="","",VLOOKUP($C85,分類コード!$B$1:$C$9,2,0))</f>
        <v/>
      </c>
      <c r="E85" s="81"/>
      <c r="F85" s="82"/>
      <c r="G85" s="37"/>
      <c r="H85" s="82"/>
      <c r="L85" s="84"/>
      <c r="M85" s="84"/>
      <c r="N85" s="84"/>
      <c r="O85" s="84"/>
      <c r="P85" s="84"/>
      <c r="Q85" s="84"/>
      <c r="R85" s="84"/>
      <c r="S85" s="84"/>
      <c r="T85" s="84"/>
      <c r="X85" s="84"/>
      <c r="Y85" s="84"/>
      <c r="Z85" s="84"/>
    </row>
    <row r="86" spans="1:26">
      <c r="A86" s="84"/>
      <c r="B86" s="84"/>
      <c r="C86" s="75"/>
      <c r="D86" s="76" t="str">
        <f>IF($C86="","",VLOOKUP($C86,分類コード!$B$1:$C$9,2,0))</f>
        <v/>
      </c>
      <c r="E86" s="81"/>
      <c r="F86" s="82"/>
      <c r="G86" s="37"/>
      <c r="H86" s="82"/>
      <c r="L86" s="84"/>
      <c r="M86" s="84"/>
      <c r="N86" s="84"/>
      <c r="O86" s="84"/>
      <c r="P86" s="84"/>
      <c r="Q86" s="84"/>
      <c r="R86" s="84"/>
      <c r="S86" s="84"/>
      <c r="T86" s="84"/>
      <c r="X86" s="84"/>
      <c r="Y86" s="84"/>
      <c r="Z86" s="84"/>
    </row>
    <row r="87" spans="1:26">
      <c r="A87" s="84"/>
      <c r="B87" s="84"/>
      <c r="C87" s="75"/>
      <c r="D87" s="76" t="str">
        <f>IF($C87="","",VLOOKUP($C87,分類コード!$B$1:$C$9,2,0))</f>
        <v/>
      </c>
      <c r="E87" s="81"/>
      <c r="F87" s="82"/>
      <c r="G87" s="37"/>
      <c r="H87" s="82"/>
      <c r="L87" s="84"/>
      <c r="M87" s="84"/>
      <c r="N87" s="84"/>
      <c r="O87" s="84"/>
      <c r="P87" s="84"/>
      <c r="Q87" s="84"/>
      <c r="R87" s="84"/>
      <c r="S87" s="84"/>
      <c r="T87" s="84"/>
      <c r="X87" s="84"/>
      <c r="Y87" s="84"/>
      <c r="Z87" s="84"/>
    </row>
    <row r="88" spans="1:26">
      <c r="A88" s="84"/>
      <c r="B88" s="84"/>
      <c r="C88" s="75"/>
      <c r="D88" s="76" t="str">
        <f>IF($C88="","",VLOOKUP($C88,分類コード!$B$1:$C$9,2,0))</f>
        <v/>
      </c>
      <c r="E88" s="81"/>
      <c r="F88" s="82"/>
      <c r="G88" s="37"/>
      <c r="H88" s="82"/>
      <c r="L88" s="84"/>
      <c r="M88" s="84"/>
      <c r="N88" s="84"/>
      <c r="O88" s="84"/>
      <c r="P88" s="84"/>
      <c r="Q88" s="84"/>
      <c r="R88" s="84"/>
      <c r="S88" s="84"/>
      <c r="T88" s="84"/>
      <c r="X88" s="84"/>
      <c r="Y88" s="84"/>
      <c r="Z88" s="84"/>
    </row>
    <row r="89" spans="1:26">
      <c r="A89" s="84"/>
      <c r="B89" s="84"/>
      <c r="C89" s="75"/>
      <c r="D89" s="76" t="str">
        <f>IF($C89="","",VLOOKUP($C89,分類コード!$B$1:$C$9,2,0))</f>
        <v/>
      </c>
      <c r="E89" s="81"/>
      <c r="F89" s="82"/>
      <c r="G89" s="37"/>
      <c r="H89" s="82"/>
      <c r="L89" s="84"/>
      <c r="M89" s="84"/>
      <c r="N89" s="84"/>
      <c r="O89" s="84"/>
      <c r="P89" s="84"/>
      <c r="Q89" s="84"/>
      <c r="R89" s="84"/>
      <c r="S89" s="84"/>
      <c r="T89" s="84"/>
      <c r="X89" s="84"/>
      <c r="Y89" s="84"/>
      <c r="Z89" s="84"/>
    </row>
    <row r="90" spans="1:26">
      <c r="A90" s="84"/>
      <c r="B90" s="84"/>
      <c r="C90" s="75"/>
      <c r="D90" s="76" t="str">
        <f>IF($C90="","",VLOOKUP($C90,分類コード!$B$1:$C$9,2,0))</f>
        <v/>
      </c>
      <c r="E90" s="81"/>
      <c r="F90" s="82"/>
      <c r="G90" s="37"/>
      <c r="H90" s="82"/>
      <c r="L90" s="84"/>
      <c r="M90" s="84"/>
      <c r="N90" s="84"/>
      <c r="O90" s="84"/>
      <c r="P90" s="84"/>
      <c r="Q90" s="84"/>
      <c r="R90" s="84"/>
      <c r="S90" s="84"/>
      <c r="T90" s="84"/>
      <c r="X90" s="84"/>
      <c r="Y90" s="84"/>
      <c r="Z90" s="84"/>
    </row>
    <row r="91" spans="1:26">
      <c r="A91" s="84"/>
      <c r="B91" s="84"/>
      <c r="C91" s="75"/>
      <c r="D91" s="76" t="str">
        <f>IF($C91="","",VLOOKUP($C91,分類コード!$B$1:$C$9,2,0))</f>
        <v/>
      </c>
      <c r="E91" s="81"/>
      <c r="F91" s="82"/>
      <c r="G91" s="37"/>
      <c r="H91" s="82"/>
      <c r="L91" s="84"/>
      <c r="M91" s="84"/>
      <c r="N91" s="84"/>
      <c r="O91" s="84"/>
      <c r="P91" s="84"/>
      <c r="Q91" s="84"/>
      <c r="R91" s="84"/>
      <c r="S91" s="84"/>
      <c r="T91" s="84"/>
      <c r="X91" s="84"/>
      <c r="Y91" s="84"/>
      <c r="Z91" s="84"/>
    </row>
    <row r="92" spans="1:26">
      <c r="A92" s="84"/>
      <c r="B92" s="84"/>
      <c r="C92" s="75"/>
      <c r="D92" s="76" t="str">
        <f>IF($C92="","",VLOOKUP($C92,分類コード!$B$1:$C$9,2,0))</f>
        <v/>
      </c>
      <c r="E92" s="81"/>
      <c r="F92" s="82"/>
      <c r="G92" s="37"/>
      <c r="H92" s="82"/>
      <c r="L92" s="84"/>
      <c r="M92" s="84"/>
      <c r="N92" s="84"/>
      <c r="O92" s="84"/>
      <c r="P92" s="84"/>
      <c r="Q92" s="84"/>
      <c r="R92" s="84"/>
      <c r="S92" s="84"/>
      <c r="T92" s="84"/>
      <c r="X92" s="84"/>
      <c r="Y92" s="84"/>
      <c r="Z92" s="84"/>
    </row>
    <row r="93" spans="1:26">
      <c r="A93" s="84"/>
      <c r="B93" s="84"/>
      <c r="C93" s="75"/>
      <c r="D93" s="76" t="str">
        <f>IF($C93="","",VLOOKUP($C93,分類コード!$B$1:$C$9,2,0))</f>
        <v/>
      </c>
      <c r="E93" s="81"/>
      <c r="F93" s="82"/>
      <c r="G93" s="37"/>
      <c r="H93" s="82"/>
      <c r="L93" s="84"/>
      <c r="M93" s="84"/>
      <c r="N93" s="84"/>
      <c r="O93" s="84"/>
      <c r="P93" s="84"/>
      <c r="Q93" s="84"/>
      <c r="R93" s="84"/>
      <c r="S93" s="84"/>
      <c r="T93" s="84"/>
      <c r="X93" s="84"/>
      <c r="Y93" s="84"/>
      <c r="Z93" s="84"/>
    </row>
    <row r="94" spans="1:26">
      <c r="A94" s="84"/>
      <c r="B94" s="84"/>
      <c r="C94" s="75"/>
      <c r="D94" s="76" t="str">
        <f>IF($C94="","",VLOOKUP($C94,分類コード!$B$1:$C$9,2,0))</f>
        <v/>
      </c>
      <c r="E94" s="81"/>
      <c r="F94" s="82"/>
      <c r="G94" s="37"/>
      <c r="H94" s="82"/>
      <c r="L94" s="84"/>
      <c r="M94" s="84"/>
      <c r="N94" s="84"/>
      <c r="O94" s="84"/>
      <c r="P94" s="84"/>
      <c r="Q94" s="84"/>
      <c r="R94" s="84"/>
      <c r="S94" s="84"/>
      <c r="T94" s="84"/>
      <c r="X94" s="84"/>
      <c r="Y94" s="84"/>
      <c r="Z94" s="84"/>
    </row>
    <row r="95" spans="1:26">
      <c r="A95" s="84"/>
      <c r="B95" s="84"/>
      <c r="C95" s="75"/>
      <c r="D95" s="76" t="str">
        <f>IF($C95="","",VLOOKUP($C95,分類コード!$B$1:$C$9,2,0))</f>
        <v/>
      </c>
      <c r="E95" s="81"/>
      <c r="F95" s="82"/>
      <c r="G95" s="37"/>
      <c r="H95" s="82"/>
      <c r="L95" s="84"/>
      <c r="M95" s="84"/>
      <c r="N95" s="84"/>
      <c r="O95" s="84"/>
      <c r="P95" s="84"/>
      <c r="Q95" s="84"/>
      <c r="R95" s="84"/>
      <c r="S95" s="84"/>
      <c r="T95" s="84"/>
      <c r="X95" s="84"/>
      <c r="Y95" s="84"/>
      <c r="Z95" s="84"/>
    </row>
    <row r="96" spans="1:26">
      <c r="A96" s="84"/>
      <c r="B96" s="84"/>
      <c r="C96" s="75"/>
      <c r="D96" s="76" t="str">
        <f>IF($C96="","",VLOOKUP($C96,分類コード!$B$1:$C$9,2,0))</f>
        <v/>
      </c>
      <c r="E96" s="81"/>
      <c r="F96" s="82"/>
      <c r="G96" s="37"/>
      <c r="H96" s="82"/>
      <c r="L96" s="84"/>
      <c r="M96" s="84"/>
      <c r="N96" s="84"/>
      <c r="O96" s="84"/>
      <c r="P96" s="84"/>
      <c r="Q96" s="84"/>
      <c r="R96" s="84"/>
      <c r="S96" s="84"/>
      <c r="T96" s="84"/>
      <c r="X96" s="84"/>
      <c r="Y96" s="84"/>
      <c r="Z96" s="84"/>
    </row>
    <row r="97" spans="1:26">
      <c r="A97" s="84"/>
      <c r="B97" s="84"/>
      <c r="C97" s="84"/>
      <c r="D97" s="76" t="str">
        <f>IF($C97="","",VLOOKUP($C97,分類コード!$B$1:$C$9,2,0))</f>
        <v/>
      </c>
      <c r="E97" s="81"/>
      <c r="F97" s="82"/>
      <c r="G97" s="37"/>
      <c r="H97" s="82"/>
      <c r="L97" s="84"/>
      <c r="M97" s="84"/>
      <c r="N97" s="84"/>
      <c r="O97" s="84"/>
      <c r="P97" s="84"/>
      <c r="Q97" s="84"/>
      <c r="R97" s="84"/>
      <c r="S97" s="84"/>
      <c r="T97" s="84"/>
      <c r="X97" s="84"/>
      <c r="Y97" s="84"/>
      <c r="Z97" s="84"/>
    </row>
    <row r="98" spans="1:26">
      <c r="A98" s="84"/>
      <c r="B98" s="84"/>
      <c r="C98" s="84"/>
      <c r="D98" s="76" t="str">
        <f>IF($C98="","",VLOOKUP($C98,分類コード!$B$1:$C$9,2,0))</f>
        <v/>
      </c>
      <c r="E98" s="81"/>
      <c r="F98" s="82"/>
      <c r="G98" s="37"/>
      <c r="H98" s="82"/>
      <c r="L98" s="84"/>
      <c r="M98" s="84"/>
      <c r="N98" s="84"/>
      <c r="O98" s="84"/>
      <c r="P98" s="84"/>
      <c r="Q98" s="84"/>
      <c r="R98" s="84"/>
      <c r="S98" s="84"/>
      <c r="T98" s="84"/>
      <c r="X98" s="84"/>
      <c r="Y98" s="84"/>
      <c r="Z98" s="84"/>
    </row>
    <row r="99" spans="1:26">
      <c r="A99" s="84"/>
      <c r="B99" s="84"/>
      <c r="C99" s="84"/>
      <c r="D99" s="76" t="str">
        <f>IF($C99="","",VLOOKUP($C99,分類コード!$B$1:$C$9,2,0))</f>
        <v/>
      </c>
      <c r="E99" s="81"/>
      <c r="F99" s="82"/>
      <c r="G99" s="37"/>
      <c r="H99" s="82"/>
      <c r="L99" s="84"/>
      <c r="M99" s="84"/>
      <c r="N99" s="84"/>
      <c r="O99" s="84"/>
      <c r="P99" s="84"/>
      <c r="Q99" s="84"/>
      <c r="R99" s="84"/>
      <c r="S99" s="84"/>
      <c r="T99" s="84"/>
      <c r="X99" s="84"/>
      <c r="Y99" s="84"/>
      <c r="Z99" s="84"/>
    </row>
    <row r="100" spans="1:26">
      <c r="A100" s="84"/>
      <c r="B100" s="84"/>
      <c r="C100" s="84"/>
      <c r="D100" s="76" t="str">
        <f>IF($C100="","",VLOOKUP($C100,分類コード!$B$1:$C$9,2,0))</f>
        <v/>
      </c>
      <c r="E100" s="81"/>
      <c r="F100" s="82"/>
      <c r="G100" s="37"/>
      <c r="H100" s="82"/>
      <c r="L100" s="84"/>
      <c r="M100" s="84"/>
      <c r="N100" s="84"/>
      <c r="O100" s="84"/>
      <c r="P100" s="84"/>
      <c r="Q100" s="84"/>
      <c r="R100" s="84"/>
      <c r="S100" s="84"/>
      <c r="T100" s="84"/>
      <c r="X100" s="84"/>
      <c r="Y100" s="84"/>
      <c r="Z100" s="84"/>
    </row>
    <row r="101" spans="1:26">
      <c r="A101" s="84"/>
      <c r="B101" s="84"/>
      <c r="C101" s="84"/>
      <c r="D101" s="76" t="str">
        <f>IF($C101="","",VLOOKUP($C101,分類コード!$B$1:$C$9,2,0))</f>
        <v/>
      </c>
      <c r="E101" s="81"/>
      <c r="F101" s="82"/>
      <c r="G101" s="37"/>
      <c r="H101" s="82"/>
      <c r="L101" s="84"/>
      <c r="M101" s="84"/>
      <c r="N101" s="84"/>
      <c r="O101" s="84"/>
      <c r="P101" s="84"/>
      <c r="Q101" s="84"/>
      <c r="R101" s="84"/>
      <c r="S101" s="84"/>
      <c r="T101" s="84"/>
      <c r="X101" s="84"/>
      <c r="Y101" s="84"/>
      <c r="Z101" s="84"/>
    </row>
    <row r="102" spans="1:26">
      <c r="A102" s="84"/>
      <c r="B102" s="84"/>
      <c r="C102" s="84"/>
      <c r="D102" s="76" t="str">
        <f>IF($C102="","",VLOOKUP($C102,分類コード!$B$1:$C$9,2,0))</f>
        <v/>
      </c>
      <c r="E102" s="81"/>
      <c r="F102" s="82"/>
      <c r="G102" s="37"/>
      <c r="H102" s="82"/>
      <c r="L102" s="84"/>
      <c r="M102" s="84"/>
      <c r="N102" s="84"/>
      <c r="O102" s="84"/>
      <c r="P102" s="84"/>
      <c r="Q102" s="84"/>
      <c r="R102" s="84"/>
      <c r="S102" s="84"/>
      <c r="T102" s="84"/>
      <c r="X102" s="84"/>
      <c r="Y102" s="84"/>
      <c r="Z102" s="84"/>
    </row>
    <row r="103" spans="1:26">
      <c r="A103" s="84"/>
      <c r="B103" s="84"/>
      <c r="C103" s="84"/>
      <c r="D103" s="76" t="str">
        <f>IF($C103="","",VLOOKUP($C103,分類コード!$B$1:$C$9,2,0))</f>
        <v/>
      </c>
      <c r="E103" s="81"/>
      <c r="F103" s="82"/>
      <c r="G103" s="37"/>
      <c r="H103" s="82"/>
      <c r="L103" s="84"/>
      <c r="M103" s="84"/>
      <c r="N103" s="84"/>
      <c r="O103" s="84"/>
      <c r="P103" s="84"/>
      <c r="Q103" s="84"/>
      <c r="R103" s="84"/>
      <c r="S103" s="84"/>
      <c r="T103" s="84"/>
      <c r="X103" s="84"/>
      <c r="Y103" s="84"/>
      <c r="Z103" s="84"/>
    </row>
    <row r="104" spans="1:26">
      <c r="A104" s="84"/>
      <c r="B104" s="84"/>
      <c r="C104" s="84"/>
      <c r="D104" s="76" t="str">
        <f>IF($C104="","",VLOOKUP($C104,分類コード!$B$1:$C$9,2,0))</f>
        <v/>
      </c>
      <c r="E104" s="81"/>
      <c r="F104" s="82"/>
      <c r="G104" s="37"/>
      <c r="H104" s="82"/>
      <c r="L104" s="84"/>
      <c r="M104" s="84"/>
      <c r="N104" s="84"/>
      <c r="O104" s="84"/>
      <c r="P104" s="84"/>
      <c r="Q104" s="84"/>
      <c r="R104" s="84"/>
      <c r="S104" s="84"/>
      <c r="T104" s="84"/>
      <c r="X104" s="84"/>
      <c r="Y104" s="84"/>
      <c r="Z104" s="84"/>
    </row>
    <row r="105" spans="1:26">
      <c r="A105" s="84"/>
      <c r="B105" s="84"/>
      <c r="C105" s="84"/>
      <c r="D105" s="76" t="str">
        <f>IF($C105="","",VLOOKUP($C105,分類コード!$B$1:$C$9,2,0))</f>
        <v/>
      </c>
      <c r="E105" s="81"/>
      <c r="F105" s="82"/>
      <c r="G105" s="37"/>
      <c r="H105" s="82"/>
      <c r="L105" s="84"/>
      <c r="M105" s="84"/>
      <c r="N105" s="84"/>
      <c r="O105" s="84"/>
      <c r="P105" s="84"/>
      <c r="Q105" s="84"/>
      <c r="R105" s="84"/>
      <c r="S105" s="84"/>
      <c r="T105" s="84"/>
      <c r="X105" s="84"/>
      <c r="Y105" s="84"/>
      <c r="Z105" s="84"/>
    </row>
    <row r="106" spans="1:26">
      <c r="A106" s="84"/>
      <c r="B106" s="84"/>
      <c r="C106" s="84"/>
      <c r="D106" s="76" t="str">
        <f>IF($C106="","",VLOOKUP($C106,分類コード!$B$1:$C$9,2,0))</f>
        <v/>
      </c>
      <c r="E106" s="81"/>
      <c r="F106" s="82"/>
      <c r="G106" s="37"/>
      <c r="H106" s="82"/>
      <c r="L106" s="84"/>
      <c r="M106" s="84"/>
      <c r="N106" s="84"/>
      <c r="O106" s="84"/>
      <c r="P106" s="84"/>
      <c r="Q106" s="84"/>
      <c r="R106" s="84"/>
      <c r="S106" s="84"/>
      <c r="T106" s="84"/>
      <c r="X106" s="84"/>
      <c r="Y106" s="84"/>
      <c r="Z106" s="84"/>
    </row>
    <row r="107" spans="1:26">
      <c r="A107" s="84"/>
      <c r="B107" s="84"/>
      <c r="C107" s="84"/>
      <c r="D107" s="76" t="str">
        <f>IF($C107="","",VLOOKUP($C107,分類コード!$B$1:$C$9,2,0))</f>
        <v/>
      </c>
      <c r="E107" s="81"/>
      <c r="F107" s="82"/>
      <c r="G107" s="37"/>
      <c r="H107" s="82"/>
      <c r="L107" s="84"/>
      <c r="M107" s="84"/>
      <c r="N107" s="84"/>
      <c r="O107" s="84"/>
      <c r="P107" s="84"/>
      <c r="Q107" s="84"/>
      <c r="R107" s="84"/>
      <c r="S107" s="84"/>
      <c r="T107" s="84"/>
      <c r="X107" s="84"/>
      <c r="Y107" s="84"/>
      <c r="Z107" s="84"/>
    </row>
    <row r="108" spans="1:26">
      <c r="A108" s="84"/>
      <c r="B108" s="84"/>
      <c r="C108" s="84"/>
      <c r="D108" s="76" t="str">
        <f>IF($C108="","",VLOOKUP($C108,分類コード!$B$1:$C$9,2,0))</f>
        <v/>
      </c>
      <c r="E108" s="81"/>
      <c r="F108" s="82"/>
      <c r="G108" s="37"/>
      <c r="H108" s="82"/>
      <c r="L108" s="84"/>
      <c r="M108" s="84"/>
      <c r="N108" s="84"/>
      <c r="O108" s="84"/>
      <c r="P108" s="84"/>
      <c r="Q108" s="84"/>
      <c r="R108" s="84"/>
      <c r="S108" s="84"/>
      <c r="T108" s="84"/>
      <c r="X108" s="84"/>
      <c r="Y108" s="84"/>
      <c r="Z108" s="84"/>
    </row>
    <row r="109" spans="1:26">
      <c r="A109" s="84"/>
      <c r="B109" s="84"/>
      <c r="C109" s="84"/>
      <c r="D109" s="76" t="str">
        <f>IF($C109="","",VLOOKUP($C109,分類コード!$B$1:$C$9,2,0))</f>
        <v/>
      </c>
      <c r="E109" s="81"/>
      <c r="F109" s="82"/>
      <c r="G109" s="37"/>
      <c r="H109" s="82"/>
      <c r="L109" s="84"/>
      <c r="M109" s="84"/>
      <c r="N109" s="84"/>
      <c r="O109" s="84"/>
      <c r="P109" s="84"/>
      <c r="Q109" s="84"/>
      <c r="R109" s="84"/>
      <c r="S109" s="84"/>
      <c r="T109" s="84"/>
      <c r="X109" s="84"/>
      <c r="Y109" s="84"/>
      <c r="Z109" s="84"/>
    </row>
    <row r="110" spans="1:26">
      <c r="A110" s="84"/>
      <c r="B110" s="84"/>
      <c r="C110" s="84"/>
      <c r="D110" s="76" t="str">
        <f>IF($C110="","",VLOOKUP($C110,分類コード!$B$1:$C$9,2,0))</f>
        <v/>
      </c>
      <c r="E110" s="81"/>
      <c r="F110" s="82"/>
      <c r="G110" s="37"/>
      <c r="H110" s="82"/>
      <c r="L110" s="84"/>
      <c r="M110" s="84"/>
      <c r="N110" s="84"/>
      <c r="O110" s="84"/>
      <c r="P110" s="84"/>
      <c r="Q110" s="84"/>
      <c r="R110" s="84"/>
      <c r="S110" s="84"/>
      <c r="T110" s="84"/>
      <c r="X110" s="84"/>
      <c r="Y110" s="84"/>
      <c r="Z110" s="84"/>
    </row>
    <row r="111" spans="1:26">
      <c r="A111" s="84"/>
      <c r="B111" s="84"/>
      <c r="C111" s="84"/>
      <c r="D111" s="76" t="str">
        <f>IF($C111="","",VLOOKUP($C111,分類コード!$B$1:$C$9,2,0))</f>
        <v/>
      </c>
      <c r="E111" s="81"/>
      <c r="F111" s="82"/>
      <c r="G111" s="37"/>
      <c r="H111" s="82"/>
      <c r="L111" s="84"/>
      <c r="M111" s="84"/>
      <c r="N111" s="84"/>
      <c r="O111" s="84"/>
      <c r="P111" s="84"/>
      <c r="Q111" s="84"/>
      <c r="R111" s="84"/>
      <c r="S111" s="84"/>
      <c r="T111" s="84"/>
      <c r="X111" s="84"/>
      <c r="Y111" s="84"/>
      <c r="Z111" s="84"/>
    </row>
    <row r="112" spans="1:26">
      <c r="A112" s="84"/>
      <c r="B112" s="84"/>
      <c r="C112" s="84"/>
      <c r="D112" s="76" t="str">
        <f>IF($C112="","",VLOOKUP($C112,分類コード!$B$1:$C$9,2,0))</f>
        <v/>
      </c>
      <c r="E112" s="81"/>
      <c r="F112" s="82"/>
      <c r="G112" s="37"/>
      <c r="H112" s="82"/>
      <c r="L112" s="84"/>
      <c r="M112" s="84"/>
      <c r="N112" s="84"/>
      <c r="O112" s="84"/>
      <c r="P112" s="84"/>
      <c r="Q112" s="84"/>
      <c r="R112" s="84"/>
      <c r="S112" s="84"/>
      <c r="T112" s="84"/>
      <c r="X112" s="84"/>
      <c r="Y112" s="84"/>
      <c r="Z112" s="84"/>
    </row>
    <row r="113" spans="1:26">
      <c r="A113" s="84"/>
      <c r="B113" s="84"/>
      <c r="C113" s="84"/>
      <c r="D113" s="76" t="str">
        <f>IF($C113="","",VLOOKUP($C113,分類コード!$B$1:$C$9,2,0))</f>
        <v/>
      </c>
      <c r="E113" s="81"/>
      <c r="F113" s="82"/>
      <c r="G113" s="37"/>
      <c r="H113" s="82"/>
      <c r="L113" s="84"/>
      <c r="M113" s="84"/>
      <c r="N113" s="84"/>
      <c r="O113" s="84"/>
      <c r="P113" s="84"/>
      <c r="Q113" s="84"/>
      <c r="R113" s="84"/>
      <c r="S113" s="84"/>
      <c r="T113" s="84"/>
      <c r="X113" s="84"/>
      <c r="Y113" s="84"/>
      <c r="Z113" s="84"/>
    </row>
    <row r="114" spans="1:26">
      <c r="A114" s="84"/>
      <c r="B114" s="84"/>
      <c r="C114" s="84"/>
      <c r="D114" s="76" t="str">
        <f>IF($C114="","",VLOOKUP($C114,分類コード!$B$1:$C$9,2,0))</f>
        <v/>
      </c>
      <c r="E114" s="81"/>
      <c r="F114" s="82"/>
      <c r="G114" s="37"/>
      <c r="H114" s="82"/>
      <c r="L114" s="84"/>
      <c r="M114" s="84"/>
      <c r="N114" s="84"/>
      <c r="O114" s="84"/>
      <c r="P114" s="84"/>
      <c r="Q114" s="84"/>
      <c r="R114" s="84"/>
      <c r="S114" s="84"/>
      <c r="T114" s="84"/>
      <c r="X114" s="84"/>
      <c r="Y114" s="84"/>
      <c r="Z114" s="84"/>
    </row>
    <row r="115" spans="1:26">
      <c r="A115" s="84"/>
      <c r="B115" s="84"/>
      <c r="C115" s="84"/>
      <c r="D115" s="76" t="str">
        <f>IF($C115="","",VLOOKUP($C115,分類コード!$B$1:$C$9,2,0))</f>
        <v/>
      </c>
      <c r="E115" s="81"/>
      <c r="F115" s="82"/>
      <c r="G115" s="37"/>
      <c r="H115" s="82"/>
      <c r="L115" s="84"/>
      <c r="M115" s="84"/>
      <c r="N115" s="84"/>
      <c r="O115" s="84"/>
      <c r="P115" s="84"/>
      <c r="Q115" s="84"/>
      <c r="R115" s="84"/>
      <c r="S115" s="84"/>
      <c r="T115" s="84"/>
      <c r="X115" s="84"/>
      <c r="Y115" s="84"/>
      <c r="Z115" s="84"/>
    </row>
    <row r="116" spans="1:26">
      <c r="A116" s="84"/>
      <c r="B116" s="84"/>
      <c r="C116" s="84"/>
      <c r="D116" s="76" t="str">
        <f>IF($C116="","",VLOOKUP($C116,分類コード!$B$1:$C$9,2,0))</f>
        <v/>
      </c>
      <c r="E116" s="81"/>
      <c r="F116" s="82"/>
      <c r="G116" s="37"/>
      <c r="H116" s="82"/>
      <c r="L116" s="84"/>
      <c r="M116" s="84"/>
      <c r="N116" s="84"/>
      <c r="O116" s="84"/>
      <c r="P116" s="84"/>
      <c r="Q116" s="84"/>
      <c r="R116" s="84"/>
      <c r="S116" s="84"/>
      <c r="T116" s="84"/>
      <c r="X116" s="84"/>
      <c r="Y116" s="84"/>
      <c r="Z116" s="84"/>
    </row>
    <row r="117" spans="1:26">
      <c r="A117" s="84"/>
      <c r="B117" s="84"/>
      <c r="C117" s="84"/>
      <c r="D117" s="76" t="str">
        <f>IF($C117="","",VLOOKUP($C117,分類コード!$B$1:$C$9,2,0))</f>
        <v/>
      </c>
      <c r="E117" s="81"/>
      <c r="F117" s="82"/>
      <c r="G117" s="37"/>
      <c r="H117" s="82"/>
      <c r="L117" s="84"/>
      <c r="M117" s="84"/>
      <c r="N117" s="84"/>
      <c r="O117" s="84"/>
      <c r="P117" s="84"/>
      <c r="Q117" s="84"/>
      <c r="R117" s="84"/>
      <c r="S117" s="84"/>
      <c r="T117" s="84"/>
      <c r="X117" s="84"/>
      <c r="Y117" s="84"/>
      <c r="Z117" s="84"/>
    </row>
    <row r="118" spans="1:26">
      <c r="A118" s="84"/>
      <c r="B118" s="84"/>
      <c r="C118" s="84"/>
      <c r="D118" s="76" t="str">
        <f>IF($C118="","",VLOOKUP($C118,分類コード!$B$1:$C$9,2,0))</f>
        <v/>
      </c>
      <c r="E118" s="81"/>
      <c r="F118" s="82"/>
      <c r="G118" s="37"/>
      <c r="H118" s="82"/>
      <c r="L118" s="84"/>
      <c r="M118" s="84"/>
      <c r="N118" s="84"/>
      <c r="O118" s="84"/>
      <c r="P118" s="84"/>
      <c r="Q118" s="84"/>
      <c r="R118" s="84"/>
      <c r="S118" s="84"/>
      <c r="T118" s="84"/>
      <c r="X118" s="84"/>
      <c r="Y118" s="84"/>
      <c r="Z118" s="84"/>
    </row>
    <row r="119" spans="1:26">
      <c r="A119" s="84"/>
      <c r="B119" s="84"/>
      <c r="C119" s="84"/>
      <c r="D119" s="76" t="str">
        <f>IF($C119="","",VLOOKUP($C119,分類コード!$B$1:$C$9,2,0))</f>
        <v/>
      </c>
      <c r="E119" s="81"/>
      <c r="F119" s="82"/>
      <c r="G119" s="37"/>
      <c r="H119" s="82"/>
      <c r="L119" s="84"/>
      <c r="M119" s="84"/>
      <c r="N119" s="84"/>
      <c r="O119" s="84"/>
      <c r="P119" s="84"/>
      <c r="Q119" s="84"/>
      <c r="R119" s="84"/>
      <c r="S119" s="84"/>
      <c r="T119" s="84"/>
      <c r="X119" s="84"/>
      <c r="Y119" s="84"/>
      <c r="Z119" s="84"/>
    </row>
    <row r="120" spans="1:26">
      <c r="A120" s="84"/>
      <c r="B120" s="84"/>
      <c r="C120" s="84"/>
      <c r="D120" s="76" t="str">
        <f>IF($C120="","",VLOOKUP($C120,分類コード!$B$1:$C$9,2,0))</f>
        <v/>
      </c>
      <c r="E120" s="81"/>
      <c r="F120" s="82"/>
      <c r="G120" s="37"/>
      <c r="H120" s="82"/>
      <c r="L120" s="84"/>
      <c r="M120" s="84"/>
      <c r="N120" s="84"/>
      <c r="O120" s="84"/>
      <c r="P120" s="84"/>
      <c r="Q120" s="84"/>
      <c r="R120" s="84"/>
      <c r="S120" s="84"/>
      <c r="T120" s="84"/>
      <c r="X120" s="84"/>
      <c r="Y120" s="84"/>
      <c r="Z120" s="84"/>
    </row>
    <row r="121" spans="1:26">
      <c r="A121" s="84"/>
      <c r="B121" s="84"/>
      <c r="C121" s="84"/>
      <c r="D121" s="76" t="str">
        <f>IF($C121="","",VLOOKUP($C121,分類コード!$B$1:$C$9,2,0))</f>
        <v/>
      </c>
      <c r="E121" s="81"/>
      <c r="F121" s="82"/>
      <c r="G121" s="37"/>
      <c r="H121" s="82"/>
      <c r="L121" s="84"/>
      <c r="M121" s="84"/>
      <c r="N121" s="84"/>
      <c r="O121" s="84"/>
      <c r="P121" s="84"/>
      <c r="Q121" s="84"/>
      <c r="R121" s="84"/>
      <c r="S121" s="84"/>
      <c r="T121" s="84"/>
      <c r="X121" s="84"/>
      <c r="Y121" s="84"/>
      <c r="Z121" s="84"/>
    </row>
    <row r="122" spans="1:26">
      <c r="A122" s="84"/>
      <c r="B122" s="84"/>
      <c r="C122" s="84"/>
      <c r="D122" s="76" t="str">
        <f>IF($C122="","",VLOOKUP($C122,分類コード!$B$1:$C$9,2,0))</f>
        <v/>
      </c>
      <c r="E122" s="81"/>
      <c r="F122" s="82"/>
      <c r="G122" s="37"/>
      <c r="H122" s="82"/>
      <c r="L122" s="84"/>
      <c r="M122" s="84"/>
      <c r="N122" s="84"/>
      <c r="O122" s="84"/>
      <c r="P122" s="84"/>
      <c r="Q122" s="84"/>
      <c r="R122" s="84"/>
      <c r="S122" s="84"/>
      <c r="T122" s="84"/>
      <c r="X122" s="84"/>
      <c r="Y122" s="84"/>
      <c r="Z122" s="84"/>
    </row>
    <row r="123" spans="1:26">
      <c r="A123" s="84"/>
      <c r="B123" s="84"/>
      <c r="C123" s="84"/>
      <c r="D123" s="76" t="str">
        <f>IF($C123="","",VLOOKUP($C123,分類コード!$B$1:$C$9,2,0))</f>
        <v/>
      </c>
      <c r="E123" s="81"/>
      <c r="F123" s="82"/>
      <c r="G123" s="37"/>
      <c r="H123" s="82"/>
      <c r="L123" s="84"/>
      <c r="M123" s="84"/>
      <c r="N123" s="84"/>
      <c r="O123" s="84"/>
      <c r="P123" s="84"/>
      <c r="Q123" s="84"/>
      <c r="R123" s="84"/>
      <c r="S123" s="84"/>
      <c r="T123" s="84"/>
      <c r="X123" s="84"/>
      <c r="Y123" s="84"/>
      <c r="Z123" s="84"/>
    </row>
    <row r="124" spans="1:26">
      <c r="A124" s="84"/>
      <c r="B124" s="84"/>
      <c r="C124" s="84"/>
      <c r="D124" s="76" t="str">
        <f>IF($C124="","",VLOOKUP($C124,分類コード!$B$1:$C$9,2,0))</f>
        <v/>
      </c>
      <c r="E124" s="81"/>
      <c r="F124" s="82"/>
      <c r="G124" s="37"/>
      <c r="H124" s="82"/>
      <c r="L124" s="84"/>
      <c r="M124" s="84"/>
      <c r="N124" s="84"/>
      <c r="O124" s="84"/>
      <c r="P124" s="84"/>
      <c r="Q124" s="84"/>
      <c r="R124" s="84"/>
      <c r="S124" s="84"/>
      <c r="T124" s="84"/>
      <c r="X124" s="84"/>
      <c r="Y124" s="84"/>
      <c r="Z124" s="84"/>
    </row>
    <row r="125" spans="1:26">
      <c r="A125" s="84"/>
      <c r="B125" s="84"/>
      <c r="C125" s="84"/>
      <c r="D125" s="76" t="str">
        <f>IF($C125="","",VLOOKUP($C125,分類コード!$B$1:$C$9,2,0))</f>
        <v/>
      </c>
      <c r="E125" s="81"/>
      <c r="F125" s="82"/>
      <c r="G125" s="37"/>
      <c r="H125" s="82"/>
      <c r="L125" s="84"/>
      <c r="M125" s="84"/>
      <c r="N125" s="84"/>
      <c r="O125" s="84"/>
      <c r="P125" s="84"/>
      <c r="Q125" s="84"/>
      <c r="R125" s="84"/>
      <c r="S125" s="84"/>
      <c r="T125" s="84"/>
      <c r="X125" s="84"/>
      <c r="Y125" s="84"/>
      <c r="Z125" s="84"/>
    </row>
    <row r="126" spans="1:26">
      <c r="A126" s="84"/>
      <c r="B126" s="84"/>
      <c r="C126" s="84"/>
      <c r="D126" s="76" t="str">
        <f>IF($C126="","",VLOOKUP($C126,分類コード!$B$1:$C$9,2,0))</f>
        <v/>
      </c>
      <c r="E126" s="81"/>
      <c r="F126" s="82"/>
      <c r="G126" s="37"/>
      <c r="H126" s="82"/>
      <c r="L126" s="84"/>
      <c r="M126" s="84"/>
      <c r="N126" s="84"/>
      <c r="O126" s="84"/>
      <c r="P126" s="84"/>
      <c r="Q126" s="84"/>
      <c r="R126" s="84"/>
      <c r="S126" s="84"/>
      <c r="T126" s="84"/>
      <c r="X126" s="84"/>
      <c r="Y126" s="84"/>
      <c r="Z126" s="84"/>
    </row>
    <row r="127" spans="1:26">
      <c r="A127" s="84"/>
      <c r="B127" s="84"/>
      <c r="C127" s="84"/>
      <c r="D127" s="76" t="str">
        <f>IF($C127="","",VLOOKUP($C127,分類コード!$B$1:$C$9,2,0))</f>
        <v/>
      </c>
      <c r="E127" s="81"/>
      <c r="F127" s="82"/>
      <c r="G127" s="37"/>
      <c r="H127" s="82"/>
      <c r="L127" s="84"/>
      <c r="M127" s="84"/>
      <c r="N127" s="84"/>
      <c r="O127" s="84"/>
      <c r="P127" s="84"/>
      <c r="Q127" s="84"/>
      <c r="R127" s="84"/>
      <c r="S127" s="84"/>
      <c r="T127" s="84"/>
      <c r="X127" s="84"/>
      <c r="Y127" s="84"/>
      <c r="Z127" s="84"/>
    </row>
    <row r="128" spans="1:26">
      <c r="A128" s="84"/>
      <c r="B128" s="84"/>
      <c r="C128" s="84"/>
      <c r="D128" s="76" t="str">
        <f>IF($C128="","",VLOOKUP($C128,分類コード!$B$1:$C$9,2,0))</f>
        <v/>
      </c>
      <c r="E128" s="81"/>
      <c r="F128" s="82"/>
      <c r="G128" s="37"/>
      <c r="H128" s="82"/>
      <c r="L128" s="84"/>
      <c r="M128" s="84"/>
      <c r="N128" s="84"/>
      <c r="O128" s="84"/>
      <c r="P128" s="84"/>
      <c r="Q128" s="84"/>
      <c r="R128" s="84"/>
      <c r="S128" s="84"/>
      <c r="T128" s="84"/>
      <c r="X128" s="84"/>
      <c r="Y128" s="84"/>
      <c r="Z128" s="84"/>
    </row>
    <row r="129" spans="1:26">
      <c r="A129" s="84"/>
      <c r="B129" s="84"/>
      <c r="C129" s="84"/>
      <c r="D129" s="76" t="str">
        <f>IF($C129="","",VLOOKUP($C129,分類コード!$B$1:$C$9,2,0))</f>
        <v/>
      </c>
      <c r="E129" s="81"/>
      <c r="F129" s="82"/>
      <c r="G129" s="37"/>
      <c r="H129" s="82"/>
      <c r="L129" s="84"/>
      <c r="M129" s="84"/>
      <c r="N129" s="84"/>
      <c r="O129" s="84"/>
      <c r="P129" s="84"/>
      <c r="Q129" s="84"/>
      <c r="R129" s="84"/>
      <c r="S129" s="84"/>
      <c r="T129" s="84"/>
      <c r="X129" s="84"/>
      <c r="Y129" s="84"/>
      <c r="Z129" s="84"/>
    </row>
    <row r="130" spans="1:26">
      <c r="A130" s="84"/>
      <c r="B130" s="84"/>
      <c r="C130" s="84"/>
      <c r="D130" s="76" t="str">
        <f>IF($C130="","",VLOOKUP($C130,分類コード!$B$1:$C$9,2,0))</f>
        <v/>
      </c>
      <c r="E130" s="81"/>
      <c r="F130" s="82"/>
      <c r="G130" s="37"/>
      <c r="H130" s="82"/>
      <c r="L130" s="84"/>
      <c r="M130" s="84"/>
      <c r="N130" s="84"/>
      <c r="O130" s="84"/>
      <c r="P130" s="84"/>
      <c r="Q130" s="84"/>
      <c r="R130" s="84"/>
      <c r="S130" s="84"/>
      <c r="T130" s="84"/>
      <c r="X130" s="84"/>
      <c r="Y130" s="84"/>
      <c r="Z130" s="84"/>
    </row>
    <row r="131" spans="1:26">
      <c r="A131" s="84"/>
      <c r="B131" s="84"/>
      <c r="C131" s="84"/>
      <c r="D131" s="76" t="str">
        <f>IF($C131="","",VLOOKUP($C131,分類コード!$B$1:$C$9,2,0))</f>
        <v/>
      </c>
      <c r="E131" s="81"/>
      <c r="F131" s="82"/>
      <c r="G131" s="37"/>
      <c r="H131" s="82"/>
      <c r="L131" s="84"/>
      <c r="M131" s="84"/>
      <c r="N131" s="84"/>
      <c r="O131" s="84"/>
      <c r="P131" s="84"/>
      <c r="Q131" s="84"/>
      <c r="R131" s="84"/>
      <c r="S131" s="84"/>
      <c r="T131" s="84"/>
      <c r="X131" s="84"/>
      <c r="Y131" s="84"/>
      <c r="Z131" s="84"/>
    </row>
    <row r="132" spans="1:26">
      <c r="A132" s="84"/>
      <c r="B132" s="84"/>
      <c r="C132" s="84"/>
      <c r="D132" s="76" t="str">
        <f>IF($C132="","",VLOOKUP($C132,分類コード!$B$1:$C$9,2,0))</f>
        <v/>
      </c>
      <c r="E132" s="81"/>
      <c r="F132" s="82"/>
      <c r="G132" s="37"/>
      <c r="H132" s="82"/>
      <c r="L132" s="84"/>
      <c r="M132" s="84"/>
      <c r="N132" s="84"/>
      <c r="O132" s="84"/>
      <c r="P132" s="84"/>
      <c r="Q132" s="84"/>
      <c r="R132" s="84"/>
      <c r="S132" s="84"/>
      <c r="T132" s="84"/>
      <c r="X132" s="84"/>
      <c r="Y132" s="84"/>
      <c r="Z132" s="84"/>
    </row>
    <row r="133" spans="1:26">
      <c r="A133" s="84"/>
      <c r="B133" s="84"/>
      <c r="C133" s="84"/>
      <c r="D133" s="76" t="str">
        <f>IF($C133="","",VLOOKUP($C133,分類コード!$B$1:$C$9,2,0))</f>
        <v/>
      </c>
      <c r="E133" s="81"/>
      <c r="F133" s="82"/>
      <c r="G133" s="37"/>
      <c r="H133" s="82"/>
      <c r="L133" s="84"/>
      <c r="M133" s="84"/>
      <c r="N133" s="84"/>
      <c r="O133" s="84"/>
      <c r="P133" s="84"/>
      <c r="Q133" s="84"/>
      <c r="R133" s="84"/>
      <c r="S133" s="84"/>
      <c r="T133" s="84"/>
      <c r="X133" s="84"/>
      <c r="Y133" s="84"/>
      <c r="Z133" s="84"/>
    </row>
    <row r="134" spans="1:26">
      <c r="A134" s="84"/>
      <c r="B134" s="84"/>
      <c r="C134" s="84"/>
      <c r="D134" s="76" t="str">
        <f>IF($C134="","",VLOOKUP($C134,分類コード!$B$1:$C$9,2,0))</f>
        <v/>
      </c>
      <c r="E134" s="81"/>
      <c r="F134" s="82"/>
      <c r="G134" s="37"/>
      <c r="H134" s="82"/>
      <c r="L134" s="84"/>
      <c r="M134" s="84"/>
      <c r="N134" s="84"/>
      <c r="O134" s="84"/>
      <c r="P134" s="84"/>
      <c r="Q134" s="84"/>
      <c r="R134" s="84"/>
      <c r="S134" s="84"/>
      <c r="T134" s="84"/>
      <c r="X134" s="84"/>
      <c r="Y134" s="84"/>
      <c r="Z134" s="84"/>
    </row>
    <row r="135" spans="1:26">
      <c r="A135" s="84"/>
      <c r="B135" s="84"/>
      <c r="C135" s="84"/>
      <c r="D135" s="76" t="str">
        <f>IF($C135="","",VLOOKUP($C135,分類コード!$B$1:$C$9,2,0))</f>
        <v/>
      </c>
      <c r="E135" s="81"/>
      <c r="F135" s="82"/>
      <c r="G135" s="37"/>
      <c r="H135" s="82"/>
      <c r="L135" s="84"/>
      <c r="M135" s="84"/>
      <c r="N135" s="84"/>
      <c r="O135" s="84"/>
      <c r="P135" s="84"/>
      <c r="Q135" s="84"/>
      <c r="R135" s="84"/>
      <c r="S135" s="84"/>
      <c r="T135" s="84"/>
      <c r="X135" s="84"/>
      <c r="Y135" s="84"/>
      <c r="Z135" s="84"/>
    </row>
    <row r="136" spans="1:26">
      <c r="A136" s="84"/>
      <c r="B136" s="84"/>
      <c r="C136" s="84"/>
      <c r="D136" s="76" t="str">
        <f>IF($C136="","",VLOOKUP($C136,分類コード!$B$1:$C$9,2,0))</f>
        <v/>
      </c>
      <c r="E136" s="81"/>
      <c r="F136" s="82"/>
      <c r="G136" s="37"/>
      <c r="H136" s="82"/>
      <c r="L136" s="84"/>
      <c r="M136" s="84"/>
      <c r="N136" s="84"/>
      <c r="O136" s="84"/>
      <c r="P136" s="84"/>
      <c r="Q136" s="84"/>
      <c r="R136" s="84"/>
      <c r="S136" s="84"/>
      <c r="T136" s="84"/>
      <c r="X136" s="84"/>
      <c r="Y136" s="84"/>
      <c r="Z136" s="84"/>
    </row>
    <row r="137" spans="1:26">
      <c r="A137" s="84"/>
      <c r="B137" s="84"/>
      <c r="C137" s="84"/>
      <c r="D137" s="76" t="str">
        <f>IF($C137="","",VLOOKUP($C137,分類コード!$B$1:$C$9,2,0))</f>
        <v/>
      </c>
      <c r="E137" s="81"/>
      <c r="F137" s="82"/>
      <c r="G137" s="37"/>
      <c r="H137" s="82"/>
      <c r="L137" s="84"/>
      <c r="M137" s="84"/>
      <c r="N137" s="84"/>
      <c r="O137" s="84"/>
      <c r="P137" s="84"/>
      <c r="Q137" s="84"/>
      <c r="R137" s="84"/>
      <c r="S137" s="84"/>
      <c r="T137" s="84"/>
      <c r="X137" s="84"/>
      <c r="Y137" s="84"/>
      <c r="Z137" s="84"/>
    </row>
    <row r="138" spans="1:26">
      <c r="A138" s="84"/>
      <c r="B138" s="84"/>
      <c r="C138" s="84"/>
      <c r="D138" s="76" t="str">
        <f>IF($C138="","",VLOOKUP($C138,分類コード!$B$1:$C$9,2,0))</f>
        <v/>
      </c>
      <c r="E138" s="81"/>
      <c r="F138" s="82"/>
      <c r="G138" s="37"/>
      <c r="H138" s="82"/>
      <c r="L138" s="84"/>
      <c r="M138" s="84"/>
      <c r="N138" s="84"/>
      <c r="O138" s="84"/>
      <c r="P138" s="84"/>
      <c r="Q138" s="84"/>
      <c r="R138" s="84"/>
      <c r="S138" s="84"/>
      <c r="T138" s="84"/>
      <c r="X138" s="84"/>
      <c r="Y138" s="84"/>
      <c r="Z138" s="84"/>
    </row>
    <row r="139" spans="1:26">
      <c r="A139" s="84"/>
      <c r="B139" s="84"/>
      <c r="C139" s="84"/>
      <c r="D139" s="76" t="str">
        <f>IF($C139="","",VLOOKUP($C139,分類コード!$B$1:$C$9,2,0))</f>
        <v/>
      </c>
      <c r="E139" s="81"/>
      <c r="F139" s="82"/>
      <c r="G139" s="37"/>
      <c r="H139" s="82"/>
      <c r="L139" s="84"/>
      <c r="M139" s="84"/>
      <c r="N139" s="84"/>
      <c r="O139" s="84"/>
      <c r="P139" s="84"/>
      <c r="Q139" s="84"/>
      <c r="R139" s="84"/>
      <c r="S139" s="84"/>
      <c r="T139" s="84"/>
      <c r="X139" s="84"/>
      <c r="Y139" s="84"/>
      <c r="Z139" s="84"/>
    </row>
    <row r="140" spans="1:26">
      <c r="A140" s="84"/>
      <c r="B140" s="84"/>
      <c r="C140" s="84"/>
      <c r="D140" s="76" t="str">
        <f>IF($C140="","",VLOOKUP($C140,分類コード!$B$1:$C$9,2,0))</f>
        <v/>
      </c>
      <c r="E140" s="81"/>
      <c r="F140" s="82"/>
      <c r="G140" s="37"/>
      <c r="H140" s="82"/>
      <c r="L140" s="84"/>
      <c r="M140" s="84"/>
      <c r="N140" s="84"/>
      <c r="O140" s="84"/>
      <c r="P140" s="84"/>
      <c r="Q140" s="84"/>
      <c r="R140" s="84"/>
      <c r="S140" s="84"/>
      <c r="T140" s="84"/>
      <c r="X140" s="84"/>
      <c r="Y140" s="84"/>
      <c r="Z140" s="84"/>
    </row>
    <row r="141" spans="1:26">
      <c r="A141" s="84"/>
      <c r="B141" s="84"/>
      <c r="C141" s="84"/>
      <c r="D141" s="76" t="str">
        <f>IF($C141="","",VLOOKUP($C141,分類コード!$B$1:$C$9,2,0))</f>
        <v/>
      </c>
      <c r="E141" s="81"/>
      <c r="F141" s="82"/>
      <c r="G141" s="37"/>
      <c r="H141" s="82"/>
      <c r="L141" s="84"/>
      <c r="M141" s="84"/>
      <c r="N141" s="84"/>
      <c r="O141" s="84"/>
      <c r="P141" s="84"/>
      <c r="Q141" s="84"/>
      <c r="R141" s="84"/>
      <c r="S141" s="84"/>
      <c r="T141" s="84"/>
      <c r="X141" s="84"/>
      <c r="Y141" s="84"/>
      <c r="Z141" s="84"/>
    </row>
    <row r="142" spans="1:26">
      <c r="A142" s="84"/>
      <c r="B142" s="84"/>
      <c r="C142" s="84"/>
      <c r="D142" s="76" t="str">
        <f>IF($C142="","",VLOOKUP($C142,分類コード!$B$1:$C$9,2,0))</f>
        <v/>
      </c>
      <c r="E142" s="81"/>
      <c r="F142" s="82"/>
      <c r="G142" s="37"/>
      <c r="H142" s="82"/>
      <c r="L142" s="84"/>
      <c r="M142" s="84"/>
      <c r="N142" s="84"/>
      <c r="O142" s="84"/>
      <c r="P142" s="84"/>
      <c r="Q142" s="84"/>
      <c r="R142" s="84"/>
      <c r="S142" s="84"/>
      <c r="T142" s="84"/>
      <c r="X142" s="84"/>
      <c r="Y142" s="84"/>
      <c r="Z142" s="84"/>
    </row>
    <row r="143" spans="1:26">
      <c r="A143" s="84"/>
      <c r="B143" s="84"/>
      <c r="C143" s="84"/>
      <c r="D143" s="76" t="str">
        <f>IF($C143="","",VLOOKUP($C143,分類コード!$B$1:$C$9,2,0))</f>
        <v/>
      </c>
      <c r="E143" s="81"/>
      <c r="F143" s="82"/>
      <c r="G143" s="37"/>
      <c r="H143" s="82"/>
      <c r="L143" s="84"/>
      <c r="M143" s="84"/>
      <c r="N143" s="84"/>
      <c r="O143" s="84"/>
      <c r="P143" s="84"/>
      <c r="Q143" s="84"/>
      <c r="R143" s="84"/>
      <c r="S143" s="84"/>
      <c r="T143" s="84"/>
      <c r="X143" s="84"/>
      <c r="Y143" s="84"/>
      <c r="Z143" s="84"/>
    </row>
    <row r="144" spans="1:26">
      <c r="A144" s="84"/>
      <c r="B144" s="84"/>
      <c r="C144" s="84"/>
      <c r="D144" s="76" t="str">
        <f>IF($C144="","",VLOOKUP($C144,分類コード!$B$1:$C$9,2,0))</f>
        <v/>
      </c>
      <c r="E144" s="81"/>
      <c r="F144" s="82"/>
      <c r="G144" s="37"/>
      <c r="H144" s="82"/>
      <c r="L144" s="84"/>
      <c r="M144" s="84"/>
      <c r="N144" s="84"/>
      <c r="O144" s="84"/>
      <c r="P144" s="84"/>
      <c r="Q144" s="84"/>
      <c r="R144" s="84"/>
      <c r="S144" s="84"/>
      <c r="T144" s="84"/>
      <c r="X144" s="84"/>
      <c r="Y144" s="84"/>
      <c r="Z144" s="84"/>
    </row>
    <row r="145" spans="1:26">
      <c r="A145" s="84"/>
      <c r="B145" s="84"/>
      <c r="C145" s="84"/>
      <c r="D145" s="76" t="str">
        <f>IF($C145="","",VLOOKUP($C145,分類コード!$B$1:$C$9,2,0))</f>
        <v/>
      </c>
      <c r="E145" s="81"/>
      <c r="F145" s="82"/>
      <c r="G145" s="37"/>
      <c r="H145" s="82"/>
      <c r="L145" s="84"/>
      <c r="M145" s="84"/>
      <c r="N145" s="84"/>
      <c r="O145" s="84"/>
      <c r="P145" s="84"/>
      <c r="Q145" s="84"/>
      <c r="R145" s="84"/>
      <c r="S145" s="84"/>
      <c r="T145" s="84"/>
      <c r="X145" s="84"/>
      <c r="Y145" s="84"/>
      <c r="Z145" s="84"/>
    </row>
    <row r="146" spans="1:26">
      <c r="A146" s="84"/>
      <c r="B146" s="84"/>
      <c r="C146" s="84"/>
      <c r="D146" s="76" t="str">
        <f>IF($C146="","",VLOOKUP($C146,分類コード!$B$1:$C$9,2,0))</f>
        <v/>
      </c>
      <c r="E146" s="81"/>
      <c r="F146" s="82"/>
      <c r="G146" s="37"/>
      <c r="H146" s="82"/>
      <c r="L146" s="84"/>
      <c r="M146" s="84"/>
      <c r="N146" s="84"/>
      <c r="O146" s="84"/>
      <c r="P146" s="84"/>
      <c r="Q146" s="84"/>
      <c r="R146" s="84"/>
      <c r="S146" s="84"/>
      <c r="T146" s="84"/>
      <c r="X146" s="84"/>
      <c r="Y146" s="84"/>
      <c r="Z146" s="84"/>
    </row>
    <row r="147" spans="1:26">
      <c r="A147" s="84"/>
      <c r="B147" s="84"/>
      <c r="C147" s="84"/>
      <c r="D147" s="76" t="str">
        <f>IF($C147="","",VLOOKUP($C147,分類コード!$B$1:$C$9,2,0))</f>
        <v/>
      </c>
      <c r="E147" s="81"/>
      <c r="F147" s="82"/>
      <c r="G147" s="37"/>
      <c r="H147" s="82"/>
      <c r="L147" s="84"/>
      <c r="M147" s="84"/>
      <c r="N147" s="84"/>
      <c r="O147" s="84"/>
      <c r="P147" s="84"/>
      <c r="Q147" s="84"/>
      <c r="R147" s="84"/>
      <c r="S147" s="84"/>
      <c r="T147" s="84"/>
      <c r="X147" s="84"/>
      <c r="Y147" s="84"/>
      <c r="Z147" s="84"/>
    </row>
    <row r="148" spans="1:26">
      <c r="A148" s="84"/>
      <c r="B148" s="84"/>
      <c r="C148" s="84"/>
      <c r="D148" s="76" t="str">
        <f>IF($C148="","",VLOOKUP($C148,分類コード!$B$1:$C$9,2,0))</f>
        <v/>
      </c>
      <c r="E148" s="81"/>
      <c r="F148" s="82"/>
      <c r="G148" s="37"/>
      <c r="H148" s="82"/>
      <c r="L148" s="84"/>
      <c r="M148" s="84"/>
      <c r="N148" s="84"/>
      <c r="O148" s="84"/>
      <c r="P148" s="84"/>
      <c r="Q148" s="84"/>
      <c r="R148" s="84"/>
      <c r="S148" s="84"/>
      <c r="T148" s="84"/>
      <c r="X148" s="84"/>
      <c r="Y148" s="84"/>
      <c r="Z148" s="84"/>
    </row>
    <row r="149" spans="1:26">
      <c r="A149" s="84"/>
      <c r="B149" s="84"/>
      <c r="C149" s="84"/>
      <c r="D149" s="76" t="str">
        <f>IF($C149="","",VLOOKUP($C149,分類コード!$B$1:$C$9,2,0))</f>
        <v/>
      </c>
      <c r="E149" s="81"/>
      <c r="F149" s="82"/>
      <c r="G149" s="37"/>
      <c r="H149" s="82"/>
      <c r="L149" s="84"/>
      <c r="M149" s="84"/>
      <c r="N149" s="84"/>
      <c r="O149" s="84"/>
      <c r="P149" s="84"/>
      <c r="Q149" s="84"/>
      <c r="R149" s="84"/>
      <c r="S149" s="84"/>
      <c r="T149" s="84"/>
      <c r="X149" s="84"/>
      <c r="Y149" s="84"/>
      <c r="Z149" s="84"/>
    </row>
    <row r="150" spans="1:26">
      <c r="A150" s="84"/>
      <c r="B150" s="84"/>
      <c r="C150" s="84"/>
      <c r="D150" s="76" t="str">
        <f>IF($C150="","",VLOOKUP($C150,分類コード!$B$1:$C$9,2,0))</f>
        <v/>
      </c>
      <c r="E150" s="81"/>
      <c r="F150" s="82"/>
      <c r="G150" s="37"/>
      <c r="H150" s="82"/>
      <c r="L150" s="84"/>
      <c r="M150" s="84"/>
      <c r="N150" s="84"/>
      <c r="O150" s="84"/>
      <c r="P150" s="84"/>
      <c r="Q150" s="84"/>
      <c r="R150" s="84"/>
      <c r="S150" s="84"/>
      <c r="T150" s="84"/>
      <c r="X150" s="84"/>
      <c r="Y150" s="84"/>
      <c r="Z150" s="84"/>
    </row>
    <row r="151" spans="1:26">
      <c r="A151" s="84"/>
      <c r="B151" s="84"/>
      <c r="C151" s="84"/>
      <c r="D151" s="76" t="str">
        <f>IF($C151="","",VLOOKUP($C151,分類コード!$B$1:$C$9,2,0))</f>
        <v/>
      </c>
      <c r="E151" s="81"/>
      <c r="F151" s="82"/>
      <c r="G151" s="37"/>
      <c r="H151" s="82"/>
      <c r="L151" s="84"/>
      <c r="M151" s="84"/>
      <c r="N151" s="84"/>
      <c r="O151" s="84"/>
      <c r="P151" s="84"/>
      <c r="Q151" s="84"/>
      <c r="R151" s="84"/>
      <c r="S151" s="84"/>
      <c r="T151" s="84"/>
      <c r="X151" s="84"/>
      <c r="Y151" s="84"/>
      <c r="Z151" s="84"/>
    </row>
    <row r="152" spans="1:26">
      <c r="A152" s="84"/>
      <c r="B152" s="84"/>
      <c r="C152" s="84"/>
      <c r="D152" s="76" t="str">
        <f>IF($C152="","",VLOOKUP($C152,分類コード!$B$1:$C$9,2,0))</f>
        <v/>
      </c>
      <c r="E152" s="81"/>
      <c r="F152" s="82"/>
      <c r="G152" s="37"/>
      <c r="H152" s="82"/>
      <c r="L152" s="84"/>
      <c r="M152" s="84"/>
      <c r="N152" s="84"/>
      <c r="O152" s="84"/>
      <c r="P152" s="84"/>
      <c r="Q152" s="84"/>
      <c r="R152" s="84"/>
      <c r="S152" s="84"/>
      <c r="T152" s="84"/>
      <c r="X152" s="84"/>
      <c r="Y152" s="84"/>
      <c r="Z152" s="84"/>
    </row>
    <row r="153" spans="1:26">
      <c r="A153" s="84"/>
      <c r="B153" s="84"/>
      <c r="C153" s="84"/>
      <c r="D153" s="76" t="str">
        <f>IF($C153="","",VLOOKUP($C153,分類コード!$B$1:$C$9,2,0))</f>
        <v/>
      </c>
      <c r="E153" s="81"/>
      <c r="F153" s="82"/>
      <c r="G153" s="37"/>
      <c r="H153" s="82"/>
      <c r="L153" s="84"/>
      <c r="M153" s="84"/>
      <c r="N153" s="84"/>
      <c r="O153" s="84"/>
      <c r="P153" s="84"/>
      <c r="Q153" s="84"/>
      <c r="R153" s="84"/>
      <c r="S153" s="84"/>
      <c r="T153" s="84"/>
      <c r="X153" s="84"/>
      <c r="Y153" s="84"/>
      <c r="Z153" s="84"/>
    </row>
    <row r="154" spans="1:26">
      <c r="A154" s="84"/>
      <c r="B154" s="84"/>
      <c r="C154" s="84"/>
      <c r="D154" s="76" t="str">
        <f>IF($C154="","",VLOOKUP($C154,分類コード!$B$1:$C$9,2,0))</f>
        <v/>
      </c>
      <c r="E154" s="81"/>
      <c r="F154" s="82"/>
      <c r="G154" s="37"/>
      <c r="H154" s="82"/>
      <c r="L154" s="84"/>
      <c r="M154" s="84"/>
      <c r="N154" s="84"/>
      <c r="O154" s="84"/>
      <c r="P154" s="84"/>
      <c r="Q154" s="84"/>
      <c r="R154" s="84"/>
      <c r="S154" s="84"/>
      <c r="T154" s="84"/>
      <c r="X154" s="84"/>
      <c r="Y154" s="84"/>
      <c r="Z154" s="84"/>
    </row>
    <row r="155" spans="1:26">
      <c r="A155" s="84"/>
      <c r="B155" s="84"/>
      <c r="C155" s="84"/>
      <c r="D155" s="76" t="str">
        <f>IF($C155="","",VLOOKUP($C155,分類コード!$B$1:$C$9,2,0))</f>
        <v/>
      </c>
      <c r="E155" s="81"/>
      <c r="F155" s="82"/>
      <c r="G155" s="37"/>
      <c r="H155" s="82"/>
      <c r="L155" s="84"/>
      <c r="M155" s="84"/>
      <c r="N155" s="84"/>
      <c r="O155" s="84"/>
      <c r="P155" s="84"/>
      <c r="Q155" s="84"/>
      <c r="R155" s="84"/>
      <c r="S155" s="84"/>
      <c r="T155" s="84"/>
      <c r="X155" s="84"/>
      <c r="Y155" s="84"/>
      <c r="Z155" s="84"/>
    </row>
    <row r="156" spans="1:26">
      <c r="A156" s="84"/>
      <c r="B156" s="84"/>
      <c r="C156" s="84"/>
      <c r="D156" s="76" t="str">
        <f>IF($C156="","",VLOOKUP($C156,分類コード!$B$1:$C$9,2,0))</f>
        <v/>
      </c>
      <c r="E156" s="81"/>
      <c r="F156" s="82"/>
      <c r="G156" s="37"/>
      <c r="H156" s="82"/>
      <c r="L156" s="84"/>
      <c r="M156" s="84"/>
      <c r="N156" s="84"/>
      <c r="O156" s="84"/>
      <c r="P156" s="84"/>
      <c r="Q156" s="84"/>
      <c r="R156" s="84"/>
      <c r="S156" s="84"/>
      <c r="T156" s="84"/>
      <c r="X156" s="84"/>
      <c r="Y156" s="84"/>
      <c r="Z156" s="84"/>
    </row>
    <row r="157" spans="1:26">
      <c r="A157" s="84"/>
      <c r="B157" s="84"/>
      <c r="C157" s="84"/>
      <c r="D157" s="76" t="str">
        <f>IF($C157="","",VLOOKUP($C157,分類コード!$B$1:$C$9,2,0))</f>
        <v/>
      </c>
      <c r="E157" s="81"/>
      <c r="F157" s="82"/>
      <c r="G157" s="37"/>
      <c r="H157" s="82"/>
      <c r="L157" s="84"/>
      <c r="M157" s="84"/>
      <c r="N157" s="84"/>
      <c r="O157" s="84"/>
      <c r="P157" s="84"/>
      <c r="Q157" s="84"/>
      <c r="R157" s="84"/>
      <c r="S157" s="84"/>
      <c r="T157" s="84"/>
      <c r="X157" s="84"/>
      <c r="Y157" s="84"/>
      <c r="Z157" s="84"/>
    </row>
    <row r="158" spans="1:26">
      <c r="A158" s="84"/>
      <c r="B158" s="84"/>
      <c r="C158" s="84"/>
      <c r="D158" s="76" t="str">
        <f>IF($C158="","",VLOOKUP($C158,分類コード!$B$1:$C$9,2,0))</f>
        <v/>
      </c>
      <c r="E158" s="81"/>
      <c r="F158" s="82"/>
      <c r="G158" s="37"/>
      <c r="H158" s="82"/>
      <c r="L158" s="84"/>
      <c r="M158" s="84"/>
      <c r="N158" s="84"/>
      <c r="O158" s="84"/>
      <c r="P158" s="84"/>
      <c r="Q158" s="84"/>
      <c r="R158" s="84"/>
      <c r="S158" s="84"/>
      <c r="T158" s="84"/>
      <c r="X158" s="84"/>
      <c r="Y158" s="84"/>
      <c r="Z158" s="84"/>
    </row>
    <row r="159" spans="1:26">
      <c r="A159" s="84"/>
      <c r="B159" s="84"/>
      <c r="C159" s="84"/>
      <c r="D159" s="76" t="str">
        <f>IF($C159="","",VLOOKUP($C159,分類コード!$B$1:$C$9,2,0))</f>
        <v/>
      </c>
      <c r="E159" s="81"/>
      <c r="F159" s="82"/>
      <c r="G159" s="37"/>
      <c r="H159" s="82"/>
      <c r="L159" s="84"/>
      <c r="M159" s="84"/>
      <c r="N159" s="84"/>
      <c r="O159" s="84"/>
      <c r="P159" s="84"/>
      <c r="Q159" s="84"/>
      <c r="R159" s="84"/>
      <c r="S159" s="84"/>
      <c r="T159" s="84"/>
      <c r="X159" s="84"/>
      <c r="Y159" s="84"/>
      <c r="Z159" s="84"/>
    </row>
    <row r="160" spans="1:26">
      <c r="A160" s="84"/>
      <c r="B160" s="84"/>
      <c r="C160" s="84"/>
      <c r="D160" s="76" t="str">
        <f>IF($C160="","",VLOOKUP($C160,分類コード!$B$1:$C$9,2,0))</f>
        <v/>
      </c>
      <c r="E160" s="81"/>
      <c r="F160" s="82"/>
      <c r="G160" s="37"/>
      <c r="H160" s="82"/>
      <c r="L160" s="84"/>
      <c r="M160" s="84"/>
      <c r="N160" s="84"/>
      <c r="O160" s="84"/>
      <c r="P160" s="84"/>
      <c r="Q160" s="84"/>
      <c r="R160" s="84"/>
      <c r="S160" s="84"/>
      <c r="T160" s="84"/>
      <c r="X160" s="84"/>
      <c r="Y160" s="84"/>
      <c r="Z160" s="84"/>
    </row>
    <row r="161" spans="1:26">
      <c r="A161" s="84"/>
      <c r="B161" s="84"/>
      <c r="C161" s="84"/>
      <c r="D161" s="76" t="str">
        <f>IF($C161="","",VLOOKUP($C161,分類コード!$B$1:$C$9,2,0))</f>
        <v/>
      </c>
      <c r="E161" s="81"/>
      <c r="F161" s="82"/>
      <c r="G161" s="37"/>
      <c r="H161" s="82"/>
      <c r="L161" s="84"/>
      <c r="M161" s="84"/>
      <c r="N161" s="84"/>
      <c r="O161" s="84"/>
      <c r="P161" s="84"/>
      <c r="Q161" s="84"/>
      <c r="R161" s="84"/>
      <c r="S161" s="84"/>
      <c r="T161" s="84"/>
      <c r="X161" s="84"/>
      <c r="Y161" s="84"/>
      <c r="Z161" s="84"/>
    </row>
    <row r="162" spans="1:26">
      <c r="A162" s="84"/>
      <c r="B162" s="84"/>
      <c r="C162" s="84"/>
      <c r="D162" s="76" t="str">
        <f>IF($C162="","",VLOOKUP($C162,分類コード!$B$1:$C$9,2,0))</f>
        <v/>
      </c>
      <c r="E162" s="81"/>
      <c r="F162" s="82"/>
      <c r="G162" s="37"/>
      <c r="H162" s="82"/>
      <c r="L162" s="84"/>
      <c r="M162" s="84"/>
      <c r="N162" s="84"/>
      <c r="O162" s="84"/>
      <c r="P162" s="84"/>
      <c r="Q162" s="84"/>
      <c r="R162" s="84"/>
      <c r="S162" s="84"/>
      <c r="T162" s="84"/>
      <c r="X162" s="84"/>
      <c r="Y162" s="84"/>
      <c r="Z162" s="84"/>
    </row>
    <row r="163" spans="1:26">
      <c r="A163" s="84"/>
      <c r="B163" s="84"/>
      <c r="C163" s="84"/>
      <c r="D163" s="76" t="str">
        <f>IF($C163="","",VLOOKUP($C163,分類コード!$B$1:$C$9,2,0))</f>
        <v/>
      </c>
      <c r="E163" s="81"/>
      <c r="F163" s="82"/>
      <c r="G163" s="37"/>
      <c r="H163" s="82"/>
      <c r="L163" s="84"/>
      <c r="M163" s="84"/>
      <c r="N163" s="84"/>
      <c r="O163" s="84"/>
      <c r="P163" s="84"/>
      <c r="Q163" s="84"/>
      <c r="R163" s="84"/>
      <c r="S163" s="84"/>
      <c r="T163" s="84"/>
      <c r="X163" s="84"/>
      <c r="Y163" s="84"/>
      <c r="Z163" s="84"/>
    </row>
    <row r="164" spans="1:26">
      <c r="A164" s="84"/>
      <c r="B164" s="84"/>
      <c r="C164" s="84"/>
      <c r="D164" s="76" t="str">
        <f>IF($C164="","",VLOOKUP($C164,分類コード!$B$1:$C$9,2,0))</f>
        <v/>
      </c>
      <c r="E164" s="81"/>
      <c r="F164" s="82"/>
      <c r="G164" s="37"/>
      <c r="H164" s="82"/>
      <c r="L164" s="84"/>
      <c r="M164" s="84"/>
      <c r="N164" s="84"/>
      <c r="O164" s="84"/>
      <c r="P164" s="84"/>
      <c r="Q164" s="84"/>
      <c r="R164" s="84"/>
      <c r="S164" s="84"/>
      <c r="T164" s="84"/>
      <c r="X164" s="84"/>
      <c r="Y164" s="84"/>
      <c r="Z164" s="84"/>
    </row>
    <row r="165" spans="1:26">
      <c r="A165" s="84"/>
      <c r="B165" s="84"/>
      <c r="C165" s="84"/>
      <c r="D165" s="76" t="str">
        <f>IF($C165="","",VLOOKUP($C165,分類コード!$B$1:$C$9,2,0))</f>
        <v/>
      </c>
      <c r="E165" s="81"/>
      <c r="F165" s="82"/>
      <c r="G165" s="37"/>
      <c r="H165" s="82"/>
      <c r="L165" s="84"/>
      <c r="M165" s="84"/>
      <c r="N165" s="84"/>
      <c r="O165" s="84"/>
      <c r="P165" s="84"/>
      <c r="Q165" s="84"/>
      <c r="R165" s="84"/>
      <c r="S165" s="84"/>
      <c r="T165" s="84"/>
      <c r="X165" s="84"/>
      <c r="Y165" s="84"/>
      <c r="Z165" s="84"/>
    </row>
    <row r="166" spans="1:26">
      <c r="A166" s="84"/>
      <c r="B166" s="84"/>
      <c r="C166" s="84"/>
      <c r="D166" s="76" t="str">
        <f>IF($C166="","",VLOOKUP($C166,分類コード!$B$1:$C$9,2,0))</f>
        <v/>
      </c>
      <c r="E166" s="81"/>
      <c r="F166" s="82"/>
      <c r="G166" s="37"/>
      <c r="H166" s="82"/>
      <c r="L166" s="84"/>
      <c r="M166" s="84"/>
      <c r="N166" s="84"/>
      <c r="O166" s="84"/>
      <c r="P166" s="84"/>
      <c r="Q166" s="84"/>
      <c r="R166" s="84"/>
      <c r="S166" s="84"/>
      <c r="T166" s="84"/>
      <c r="X166" s="84"/>
      <c r="Y166" s="84"/>
      <c r="Z166" s="84"/>
    </row>
    <row r="167" spans="1:26">
      <c r="A167" s="84"/>
      <c r="B167" s="84"/>
      <c r="C167" s="84"/>
      <c r="D167" s="76" t="str">
        <f>IF($C167="","",VLOOKUP($C167,分類コード!$B$1:$C$9,2,0))</f>
        <v/>
      </c>
      <c r="E167" s="81"/>
      <c r="F167" s="82"/>
      <c r="G167" s="37"/>
      <c r="H167" s="82"/>
      <c r="L167" s="84"/>
      <c r="M167" s="84"/>
      <c r="N167" s="84"/>
      <c r="O167" s="84"/>
      <c r="P167" s="84"/>
      <c r="Q167" s="84"/>
      <c r="R167" s="84"/>
      <c r="S167" s="84"/>
      <c r="T167" s="84"/>
      <c r="X167" s="84"/>
      <c r="Y167" s="84"/>
      <c r="Z167" s="84"/>
    </row>
    <row r="168" spans="1:26">
      <c r="A168" s="84"/>
      <c r="B168" s="84"/>
      <c r="C168" s="84"/>
      <c r="D168" s="76" t="str">
        <f>IF($C168="","",VLOOKUP($C168,分類コード!$B$1:$C$9,2,0))</f>
        <v/>
      </c>
      <c r="E168" s="81"/>
      <c r="F168" s="82"/>
      <c r="G168" s="37"/>
      <c r="H168" s="82"/>
      <c r="L168" s="84"/>
      <c r="M168" s="84"/>
      <c r="N168" s="84"/>
      <c r="O168" s="84"/>
      <c r="P168" s="84"/>
      <c r="Q168" s="84"/>
      <c r="R168" s="84"/>
      <c r="S168" s="84"/>
      <c r="T168" s="84"/>
      <c r="X168" s="84"/>
      <c r="Y168" s="84"/>
      <c r="Z168" s="84"/>
    </row>
    <row r="169" spans="1:26">
      <c r="A169" s="84"/>
      <c r="B169" s="84"/>
      <c r="C169" s="84"/>
      <c r="D169" s="76" t="str">
        <f>IF($C169="","",VLOOKUP($C169,分類コード!$B$1:$C$9,2,0))</f>
        <v/>
      </c>
      <c r="E169" s="81"/>
      <c r="F169" s="82"/>
      <c r="G169" s="37"/>
      <c r="H169" s="82"/>
      <c r="L169" s="84"/>
      <c r="M169" s="84"/>
      <c r="N169" s="84"/>
      <c r="O169" s="84"/>
      <c r="P169" s="84"/>
      <c r="Q169" s="84"/>
      <c r="R169" s="84"/>
      <c r="S169" s="84"/>
      <c r="T169" s="84"/>
      <c r="X169" s="84"/>
      <c r="Y169" s="84"/>
      <c r="Z169" s="84"/>
    </row>
    <row r="170" spans="1:26">
      <c r="A170" s="84"/>
      <c r="B170" s="84"/>
      <c r="C170" s="84"/>
      <c r="D170" s="76" t="str">
        <f>IF($C170="","",VLOOKUP($C170,分類コード!$B$1:$C$9,2,0))</f>
        <v/>
      </c>
      <c r="E170" s="81"/>
      <c r="F170" s="82"/>
      <c r="G170" s="37"/>
      <c r="H170" s="82"/>
      <c r="L170" s="84"/>
      <c r="M170" s="84"/>
      <c r="N170" s="84"/>
      <c r="O170" s="84"/>
      <c r="P170" s="84"/>
      <c r="Q170" s="84"/>
      <c r="R170" s="84"/>
      <c r="S170" s="84"/>
      <c r="T170" s="84"/>
      <c r="X170" s="84"/>
      <c r="Y170" s="84"/>
      <c r="Z170" s="84"/>
    </row>
    <row r="171" spans="1:26">
      <c r="A171" s="84"/>
      <c r="B171" s="84"/>
      <c r="C171" s="84"/>
      <c r="D171" s="76" t="str">
        <f>IF($C171="","",VLOOKUP($C171,分類コード!$B$1:$C$9,2,0))</f>
        <v/>
      </c>
      <c r="E171" s="81"/>
      <c r="F171" s="82"/>
      <c r="G171" s="37"/>
      <c r="H171" s="82"/>
      <c r="L171" s="84"/>
      <c r="M171" s="84"/>
      <c r="N171" s="84"/>
      <c r="O171" s="84"/>
      <c r="P171" s="84"/>
      <c r="Q171" s="84"/>
      <c r="R171" s="84"/>
      <c r="S171" s="84"/>
      <c r="T171" s="84"/>
      <c r="X171" s="84"/>
      <c r="Y171" s="84"/>
      <c r="Z171" s="84"/>
    </row>
    <row r="172" spans="1:26">
      <c r="A172" s="84"/>
      <c r="B172" s="84"/>
      <c r="C172" s="84"/>
      <c r="D172" s="76" t="str">
        <f>IF($C172="","",VLOOKUP($C172,分類コード!$B$1:$C$9,2,0))</f>
        <v/>
      </c>
      <c r="E172" s="81"/>
      <c r="F172" s="82"/>
      <c r="G172" s="37"/>
      <c r="H172" s="82"/>
      <c r="L172" s="84"/>
      <c r="M172" s="84"/>
      <c r="N172" s="84"/>
      <c r="O172" s="84"/>
      <c r="P172" s="84"/>
      <c r="Q172" s="84"/>
      <c r="R172" s="84"/>
      <c r="S172" s="84"/>
      <c r="T172" s="84"/>
      <c r="X172" s="84"/>
      <c r="Y172" s="84"/>
      <c r="Z172" s="84"/>
    </row>
    <row r="173" spans="1:26">
      <c r="A173" s="84"/>
      <c r="B173" s="84"/>
      <c r="C173" s="84"/>
      <c r="D173" s="76" t="str">
        <f>IF($C173="","",VLOOKUP($C173,分類コード!$B$1:$C$9,2,0))</f>
        <v/>
      </c>
      <c r="E173" s="81"/>
      <c r="F173" s="82"/>
      <c r="G173" s="37"/>
      <c r="H173" s="82"/>
      <c r="L173" s="84"/>
      <c r="M173" s="84"/>
      <c r="N173" s="84"/>
      <c r="O173" s="84"/>
      <c r="P173" s="84"/>
      <c r="Q173" s="84"/>
      <c r="R173" s="84"/>
      <c r="S173" s="84"/>
      <c r="T173" s="84"/>
      <c r="X173" s="84"/>
      <c r="Y173" s="84"/>
      <c r="Z173" s="84"/>
    </row>
    <row r="174" spans="1:26">
      <c r="A174" s="84"/>
      <c r="B174" s="84"/>
      <c r="C174" s="84"/>
      <c r="D174" s="76" t="str">
        <f>IF($C174="","",VLOOKUP($C174,分類コード!$B$1:$C$9,2,0))</f>
        <v/>
      </c>
      <c r="E174" s="81"/>
      <c r="F174" s="82"/>
      <c r="G174" s="37"/>
      <c r="H174" s="82"/>
      <c r="L174" s="84"/>
      <c r="M174" s="84"/>
      <c r="N174" s="84"/>
      <c r="O174" s="84"/>
      <c r="P174" s="84"/>
      <c r="Q174" s="84"/>
      <c r="R174" s="84"/>
      <c r="S174" s="84"/>
      <c r="T174" s="84"/>
      <c r="X174" s="84"/>
      <c r="Y174" s="84"/>
      <c r="Z174" s="84"/>
    </row>
    <row r="175" spans="1:26">
      <c r="A175" s="84"/>
      <c r="B175" s="84"/>
      <c r="C175" s="84"/>
      <c r="D175" s="76" t="str">
        <f>IF($C175="","",VLOOKUP($C175,分類コード!$B$1:$C$9,2,0))</f>
        <v/>
      </c>
      <c r="E175" s="81"/>
      <c r="F175" s="82"/>
      <c r="G175" s="37"/>
      <c r="H175" s="82"/>
      <c r="L175" s="84"/>
      <c r="M175" s="84"/>
      <c r="N175" s="84"/>
      <c r="O175" s="84"/>
      <c r="P175" s="84"/>
      <c r="Q175" s="84"/>
      <c r="R175" s="84"/>
      <c r="S175" s="84"/>
      <c r="T175" s="84"/>
      <c r="X175" s="84"/>
      <c r="Y175" s="84"/>
      <c r="Z175" s="84"/>
    </row>
    <row r="176" spans="1:26">
      <c r="A176" s="84"/>
      <c r="B176" s="84"/>
      <c r="C176" s="84"/>
      <c r="D176" s="76" t="str">
        <f>IF($C176="","",VLOOKUP($C176,分類コード!$B$1:$C$9,2,0))</f>
        <v/>
      </c>
      <c r="E176" s="81"/>
      <c r="F176" s="82"/>
      <c r="G176" s="37"/>
      <c r="H176" s="82"/>
      <c r="L176" s="84"/>
      <c r="M176" s="84"/>
      <c r="N176" s="84"/>
      <c r="O176" s="84"/>
      <c r="P176" s="84"/>
      <c r="Q176" s="84"/>
      <c r="R176" s="84"/>
      <c r="S176" s="84"/>
      <c r="T176" s="84"/>
      <c r="X176" s="84"/>
      <c r="Y176" s="84"/>
      <c r="Z176" s="84"/>
    </row>
    <row r="177" spans="1:26">
      <c r="A177" s="84"/>
      <c r="B177" s="84"/>
      <c r="C177" s="84"/>
      <c r="D177" s="76" t="str">
        <f>IF($C177="","",VLOOKUP($C177,分類コード!$B$1:$C$9,2,0))</f>
        <v/>
      </c>
      <c r="E177" s="81"/>
      <c r="F177" s="82"/>
      <c r="G177" s="37"/>
      <c r="H177" s="82"/>
      <c r="L177" s="84"/>
      <c r="M177" s="84"/>
      <c r="N177" s="84"/>
      <c r="O177" s="84"/>
      <c r="P177" s="84"/>
      <c r="Q177" s="84"/>
      <c r="R177" s="84"/>
      <c r="S177" s="84"/>
      <c r="T177" s="84"/>
      <c r="X177" s="84"/>
      <c r="Y177" s="84"/>
      <c r="Z177" s="84"/>
    </row>
    <row r="178" spans="1:26">
      <c r="A178" s="84"/>
      <c r="B178" s="84"/>
      <c r="C178" s="84"/>
      <c r="D178" s="76" t="str">
        <f>IF($C178="","",VLOOKUP($C178,分類コード!$B$1:$C$9,2,0))</f>
        <v/>
      </c>
      <c r="E178" s="81"/>
      <c r="F178" s="82"/>
      <c r="G178" s="37"/>
      <c r="H178" s="82"/>
      <c r="L178" s="84"/>
      <c r="M178" s="84"/>
      <c r="N178" s="84"/>
      <c r="O178" s="84"/>
      <c r="P178" s="84"/>
      <c r="Q178" s="84"/>
      <c r="R178" s="84"/>
      <c r="S178" s="84"/>
      <c r="T178" s="84"/>
      <c r="X178" s="84"/>
      <c r="Y178" s="84"/>
      <c r="Z178" s="84"/>
    </row>
    <row r="179" spans="1:26">
      <c r="A179" s="84"/>
      <c r="B179" s="84"/>
      <c r="C179" s="84"/>
      <c r="D179" s="76" t="str">
        <f>IF($C179="","",VLOOKUP($C179,分類コード!$B$1:$C$9,2,0))</f>
        <v/>
      </c>
      <c r="E179" s="81"/>
      <c r="F179" s="82"/>
      <c r="G179" s="37"/>
      <c r="H179" s="82"/>
      <c r="L179" s="84"/>
      <c r="M179" s="84"/>
      <c r="N179" s="84"/>
      <c r="O179" s="84"/>
      <c r="P179" s="84"/>
      <c r="Q179" s="84"/>
      <c r="R179" s="84"/>
      <c r="S179" s="84"/>
      <c r="T179" s="84"/>
      <c r="X179" s="84"/>
      <c r="Y179" s="84"/>
      <c r="Z179" s="84"/>
    </row>
    <row r="180" spans="1:26">
      <c r="A180" s="84"/>
      <c r="B180" s="84"/>
      <c r="C180" s="84"/>
      <c r="D180" s="76" t="str">
        <f>IF($C180="","",VLOOKUP($C180,分類コード!$B$1:$C$9,2,0))</f>
        <v/>
      </c>
      <c r="E180" s="81"/>
      <c r="F180" s="82"/>
      <c r="G180" s="37"/>
      <c r="H180" s="82"/>
      <c r="L180" s="84"/>
      <c r="M180" s="84"/>
      <c r="N180" s="84"/>
      <c r="O180" s="84"/>
      <c r="P180" s="84"/>
      <c r="Q180" s="84"/>
      <c r="R180" s="84"/>
      <c r="S180" s="84"/>
      <c r="T180" s="84"/>
      <c r="X180" s="84"/>
      <c r="Y180" s="84"/>
      <c r="Z180" s="84"/>
    </row>
    <row r="181" spans="1:26">
      <c r="A181" s="84"/>
      <c r="B181" s="84"/>
      <c r="C181" s="84"/>
      <c r="D181" s="76" t="str">
        <f>IF($C181="","",VLOOKUP($C181,分類コード!$B$1:$C$9,2,0))</f>
        <v/>
      </c>
      <c r="E181" s="81"/>
      <c r="F181" s="82"/>
      <c r="G181" s="37"/>
      <c r="H181" s="82"/>
      <c r="L181" s="84"/>
      <c r="M181" s="84"/>
      <c r="N181" s="84"/>
      <c r="O181" s="84"/>
      <c r="P181" s="84"/>
      <c r="Q181" s="84"/>
      <c r="R181" s="84"/>
      <c r="S181" s="84"/>
      <c r="T181" s="84"/>
      <c r="X181" s="84"/>
      <c r="Y181" s="84"/>
      <c r="Z181" s="84"/>
    </row>
    <row r="182" spans="1:26">
      <c r="A182" s="84"/>
      <c r="B182" s="84"/>
      <c r="C182" s="84"/>
      <c r="D182" s="76" t="str">
        <f>IF($C182="","",VLOOKUP($C182,分類コード!$B$1:$C$9,2,0))</f>
        <v/>
      </c>
      <c r="E182" s="81"/>
      <c r="F182" s="82"/>
      <c r="G182" s="37"/>
      <c r="H182" s="82"/>
      <c r="L182" s="84"/>
      <c r="M182" s="84"/>
      <c r="N182" s="84"/>
      <c r="O182" s="84"/>
      <c r="P182" s="84"/>
      <c r="Q182" s="84"/>
      <c r="R182" s="84"/>
      <c r="S182" s="84"/>
      <c r="T182" s="84"/>
      <c r="X182" s="84"/>
      <c r="Y182" s="84"/>
      <c r="Z182" s="84"/>
    </row>
    <row r="183" spans="1:26">
      <c r="A183" s="84"/>
      <c r="B183" s="84"/>
      <c r="C183" s="84"/>
      <c r="D183" s="76" t="str">
        <f>IF($C183="","",VLOOKUP($C183,分類コード!$B$1:$C$9,2,0))</f>
        <v/>
      </c>
      <c r="E183" s="81"/>
      <c r="F183" s="82"/>
      <c r="G183" s="37"/>
      <c r="H183" s="82"/>
      <c r="L183" s="84"/>
      <c r="M183" s="84"/>
      <c r="N183" s="84"/>
      <c r="O183" s="84"/>
      <c r="P183" s="84"/>
      <c r="Q183" s="84"/>
      <c r="R183" s="84"/>
      <c r="S183" s="84"/>
      <c r="T183" s="84"/>
      <c r="X183" s="84"/>
      <c r="Y183" s="84"/>
      <c r="Z183" s="84"/>
    </row>
    <row r="184" spans="1:26">
      <c r="A184" s="84"/>
      <c r="B184" s="84"/>
      <c r="C184" s="84"/>
      <c r="D184" s="76" t="str">
        <f>IF($C184="","",VLOOKUP($C184,分類コード!$B$1:$C$9,2,0))</f>
        <v/>
      </c>
      <c r="E184" s="81"/>
      <c r="F184" s="82"/>
      <c r="G184" s="37"/>
      <c r="H184" s="82"/>
      <c r="L184" s="84"/>
      <c r="M184" s="84"/>
      <c r="N184" s="84"/>
      <c r="O184" s="84"/>
      <c r="P184" s="84"/>
      <c r="Q184" s="84"/>
      <c r="R184" s="84"/>
      <c r="S184" s="84"/>
      <c r="T184" s="84"/>
      <c r="X184" s="84"/>
      <c r="Y184" s="84"/>
      <c r="Z184" s="84"/>
    </row>
    <row r="185" spans="1:26">
      <c r="A185" s="84"/>
      <c r="B185" s="84"/>
      <c r="C185" s="84"/>
      <c r="D185" s="76" t="str">
        <f>IF($C185="","",VLOOKUP($C185,分類コード!$B$1:$C$9,2,0))</f>
        <v/>
      </c>
      <c r="E185" s="81"/>
      <c r="F185" s="82"/>
      <c r="G185" s="37"/>
      <c r="H185" s="82"/>
      <c r="L185" s="84"/>
      <c r="M185" s="84"/>
      <c r="N185" s="84"/>
      <c r="O185" s="84"/>
      <c r="P185" s="84"/>
      <c r="Q185" s="84"/>
      <c r="R185" s="84"/>
      <c r="S185" s="84"/>
      <c r="T185" s="84"/>
      <c r="X185" s="84"/>
      <c r="Y185" s="84"/>
      <c r="Z185" s="84"/>
    </row>
    <row r="186" spans="1:26">
      <c r="A186" s="84"/>
      <c r="B186" s="84"/>
      <c r="C186" s="84"/>
      <c r="D186" s="76" t="str">
        <f>IF($C186="","",VLOOKUP($C186,分類コード!$B$1:$C$9,2,0))</f>
        <v/>
      </c>
      <c r="E186" s="81"/>
      <c r="F186" s="82"/>
      <c r="G186" s="37"/>
      <c r="H186" s="82"/>
      <c r="L186" s="84"/>
      <c r="M186" s="84"/>
      <c r="N186" s="84"/>
      <c r="O186" s="84"/>
      <c r="P186" s="84"/>
      <c r="Q186" s="84"/>
      <c r="R186" s="84"/>
      <c r="S186" s="84"/>
      <c r="T186" s="84"/>
      <c r="X186" s="84"/>
      <c r="Y186" s="84"/>
      <c r="Z186" s="84"/>
    </row>
    <row r="187" spans="1:26">
      <c r="A187" s="84"/>
      <c r="B187" s="84"/>
      <c r="C187" s="84"/>
      <c r="D187" s="76" t="str">
        <f>IF($C187="","",VLOOKUP($C187,分類コード!$B$1:$C$9,2,0))</f>
        <v/>
      </c>
      <c r="E187" s="81"/>
      <c r="F187" s="82"/>
      <c r="G187" s="37"/>
      <c r="H187" s="82"/>
      <c r="L187" s="84"/>
      <c r="M187" s="84"/>
      <c r="N187" s="84"/>
      <c r="O187" s="84"/>
      <c r="P187" s="84"/>
      <c r="Q187" s="84"/>
      <c r="R187" s="84"/>
      <c r="S187" s="84"/>
      <c r="T187" s="84"/>
      <c r="X187" s="84"/>
      <c r="Y187" s="84"/>
      <c r="Z187" s="84"/>
    </row>
    <row r="188" spans="1:26">
      <c r="A188" s="84"/>
      <c r="B188" s="84"/>
      <c r="C188" s="84"/>
      <c r="D188" s="76" t="str">
        <f>IF($C188="","",VLOOKUP($C188,分類コード!$B$1:$C$9,2,0))</f>
        <v/>
      </c>
      <c r="E188" s="81"/>
      <c r="F188" s="82"/>
      <c r="G188" s="37"/>
      <c r="H188" s="82"/>
      <c r="L188" s="84"/>
      <c r="M188" s="84"/>
      <c r="N188" s="84"/>
      <c r="O188" s="84"/>
      <c r="P188" s="84"/>
      <c r="Q188" s="84"/>
      <c r="R188" s="84"/>
      <c r="S188" s="84"/>
      <c r="T188" s="84"/>
      <c r="X188" s="84"/>
      <c r="Y188" s="84"/>
      <c r="Z188" s="84"/>
    </row>
    <row r="189" spans="1:26">
      <c r="A189" s="84"/>
      <c r="B189" s="84"/>
      <c r="C189" s="84"/>
      <c r="D189" s="76" t="str">
        <f>IF($C189="","",VLOOKUP($C189,分類コード!$B$1:$C$9,2,0))</f>
        <v/>
      </c>
      <c r="E189" s="81"/>
      <c r="F189" s="82"/>
      <c r="G189" s="37"/>
      <c r="H189" s="82"/>
      <c r="L189" s="84"/>
      <c r="M189" s="84"/>
      <c r="N189" s="84"/>
      <c r="O189" s="84"/>
      <c r="P189" s="84"/>
      <c r="Q189" s="84"/>
      <c r="R189" s="84"/>
      <c r="S189" s="84"/>
      <c r="T189" s="84"/>
      <c r="X189" s="84"/>
      <c r="Y189" s="84"/>
      <c r="Z189" s="84"/>
    </row>
    <row r="190" spans="1:26">
      <c r="A190" s="84"/>
      <c r="B190" s="84"/>
      <c r="C190" s="84"/>
      <c r="D190" s="76" t="str">
        <f>IF($C190="","",VLOOKUP($C190,分類コード!$B$1:$C$9,2,0))</f>
        <v/>
      </c>
      <c r="E190" s="81"/>
      <c r="F190" s="82"/>
      <c r="G190" s="37"/>
      <c r="H190" s="82"/>
      <c r="L190" s="84"/>
      <c r="M190" s="84"/>
      <c r="N190" s="84"/>
      <c r="O190" s="84"/>
      <c r="P190" s="84"/>
      <c r="Q190" s="84"/>
      <c r="R190" s="84"/>
      <c r="S190" s="84"/>
      <c r="T190" s="84"/>
      <c r="X190" s="84"/>
      <c r="Y190" s="84"/>
      <c r="Z190" s="84"/>
    </row>
    <row r="191" spans="1:26">
      <c r="A191" s="84"/>
      <c r="B191" s="84"/>
      <c r="C191" s="84"/>
      <c r="D191" s="76" t="str">
        <f>IF($C191="","",VLOOKUP($C191,分類コード!$B$1:$C$9,2,0))</f>
        <v/>
      </c>
      <c r="E191" s="81"/>
      <c r="F191" s="82"/>
      <c r="G191" s="37"/>
      <c r="H191" s="82"/>
      <c r="L191" s="84"/>
      <c r="M191" s="84"/>
      <c r="N191" s="84"/>
      <c r="O191" s="84"/>
      <c r="P191" s="84"/>
      <c r="Q191" s="84"/>
      <c r="R191" s="84"/>
      <c r="S191" s="84"/>
      <c r="T191" s="84"/>
      <c r="X191" s="84"/>
      <c r="Y191" s="84"/>
      <c r="Z191" s="84"/>
    </row>
    <row r="192" spans="1:26">
      <c r="A192" s="84"/>
      <c r="B192" s="84"/>
      <c r="C192" s="84"/>
      <c r="D192" s="76" t="str">
        <f>IF($C192="","",VLOOKUP($C192,分類コード!$B$1:$C$9,2,0))</f>
        <v/>
      </c>
      <c r="E192" s="81"/>
      <c r="F192" s="82"/>
      <c r="G192" s="37"/>
      <c r="H192" s="82"/>
      <c r="L192" s="84"/>
      <c r="M192" s="84"/>
      <c r="N192" s="84"/>
      <c r="O192" s="84"/>
      <c r="P192" s="84"/>
      <c r="Q192" s="84"/>
      <c r="R192" s="84"/>
      <c r="S192" s="84"/>
      <c r="T192" s="84"/>
      <c r="X192" s="84"/>
      <c r="Y192" s="84"/>
      <c r="Z192" s="84"/>
    </row>
    <row r="193" spans="1:26">
      <c r="A193" s="84"/>
      <c r="B193" s="84"/>
      <c r="C193" s="84"/>
      <c r="D193" s="76" t="str">
        <f>IF($C193="","",VLOOKUP($C193,分類コード!$B$1:$C$9,2,0))</f>
        <v/>
      </c>
      <c r="E193" s="81"/>
      <c r="F193" s="82"/>
      <c r="G193" s="37"/>
      <c r="H193" s="82"/>
      <c r="L193" s="84"/>
      <c r="M193" s="84"/>
      <c r="N193" s="84"/>
      <c r="O193" s="84"/>
      <c r="P193" s="84"/>
      <c r="Q193" s="84"/>
      <c r="R193" s="84"/>
      <c r="S193" s="84"/>
      <c r="T193" s="84"/>
      <c r="X193" s="84"/>
      <c r="Y193" s="84"/>
      <c r="Z193" s="84"/>
    </row>
    <row r="194" spans="1:26">
      <c r="A194" s="84"/>
      <c r="B194" s="84"/>
      <c r="C194" s="84"/>
      <c r="D194" s="76" t="str">
        <f>IF($C194="","",VLOOKUP($C194,分類コード!$B$1:$C$9,2,0))</f>
        <v/>
      </c>
      <c r="E194" s="81"/>
      <c r="F194" s="82"/>
      <c r="G194" s="37"/>
      <c r="H194" s="82"/>
      <c r="L194" s="84"/>
      <c r="M194" s="84"/>
      <c r="N194" s="84"/>
      <c r="O194" s="84"/>
      <c r="P194" s="84"/>
      <c r="Q194" s="84"/>
      <c r="R194" s="84"/>
      <c r="S194" s="84"/>
      <c r="T194" s="84"/>
      <c r="X194" s="84"/>
      <c r="Y194" s="84"/>
      <c r="Z194" s="84"/>
    </row>
    <row r="195" spans="1:26">
      <c r="A195" s="84"/>
      <c r="B195" s="84"/>
      <c r="C195" s="84"/>
      <c r="D195" s="76" t="str">
        <f>IF($C195="","",VLOOKUP($C195,分類コード!$B$1:$C$9,2,0))</f>
        <v/>
      </c>
      <c r="E195" s="81"/>
      <c r="F195" s="82"/>
      <c r="G195" s="37"/>
      <c r="H195" s="82"/>
      <c r="L195" s="84"/>
      <c r="M195" s="84"/>
      <c r="N195" s="84"/>
      <c r="O195" s="84"/>
      <c r="P195" s="84"/>
      <c r="Q195" s="84"/>
      <c r="R195" s="84"/>
      <c r="S195" s="84"/>
      <c r="T195" s="84"/>
      <c r="X195" s="84"/>
      <c r="Y195" s="84"/>
      <c r="Z195" s="84"/>
    </row>
    <row r="196" spans="1:26">
      <c r="A196" s="84"/>
      <c r="B196" s="84"/>
      <c r="C196" s="84"/>
      <c r="D196" s="76" t="str">
        <f>IF($C196="","",VLOOKUP($C196,分類コード!$B$1:$C$9,2,0))</f>
        <v/>
      </c>
      <c r="E196" s="81"/>
      <c r="F196" s="82"/>
      <c r="G196" s="37"/>
      <c r="H196" s="82"/>
      <c r="L196" s="84"/>
      <c r="M196" s="84"/>
      <c r="N196" s="84"/>
      <c r="O196" s="84"/>
      <c r="P196" s="84"/>
      <c r="Q196" s="84"/>
      <c r="R196" s="84"/>
      <c r="S196" s="84"/>
      <c r="T196" s="84"/>
      <c r="X196" s="84"/>
      <c r="Y196" s="84"/>
      <c r="Z196" s="84"/>
    </row>
    <row r="197" spans="1:26">
      <c r="A197" s="84"/>
      <c r="B197" s="84"/>
      <c r="C197" s="84"/>
      <c r="D197" s="76" t="str">
        <f>IF($C197="","",VLOOKUP($C197,分類コード!$B$1:$C$9,2,0))</f>
        <v/>
      </c>
      <c r="E197" s="81"/>
      <c r="F197" s="82"/>
      <c r="G197" s="37"/>
      <c r="H197" s="82"/>
      <c r="L197" s="84"/>
      <c r="M197" s="84"/>
      <c r="N197" s="84"/>
      <c r="O197" s="84"/>
      <c r="P197" s="84"/>
      <c r="Q197" s="84"/>
      <c r="R197" s="84"/>
      <c r="S197" s="84"/>
      <c r="T197" s="84"/>
      <c r="X197" s="84"/>
      <c r="Y197" s="84"/>
      <c r="Z197" s="84"/>
    </row>
    <row r="198" spans="1:26">
      <c r="A198" s="84"/>
      <c r="B198" s="84"/>
      <c r="C198" s="84"/>
      <c r="D198" s="76" t="str">
        <f>IF($C198="","",VLOOKUP($C198,分類コード!$B$1:$C$9,2,0))</f>
        <v/>
      </c>
      <c r="E198" s="81"/>
      <c r="F198" s="82"/>
      <c r="G198" s="37"/>
      <c r="H198" s="82"/>
      <c r="L198" s="84"/>
      <c r="M198" s="84"/>
      <c r="N198" s="84"/>
      <c r="O198" s="84"/>
      <c r="P198" s="84"/>
      <c r="Q198" s="84"/>
      <c r="R198" s="84"/>
      <c r="S198" s="84"/>
      <c r="T198" s="84"/>
      <c r="X198" s="84"/>
      <c r="Y198" s="84"/>
      <c r="Z198" s="84"/>
    </row>
    <row r="199" spans="1:26">
      <c r="A199" s="84"/>
      <c r="B199" s="84"/>
      <c r="C199" s="84"/>
      <c r="D199" s="76" t="str">
        <f>IF($C199="","",VLOOKUP($C199,分類コード!$B$1:$C$9,2,0))</f>
        <v/>
      </c>
      <c r="E199" s="81"/>
      <c r="F199" s="82"/>
      <c r="G199" s="37"/>
      <c r="H199" s="82"/>
      <c r="L199" s="84"/>
      <c r="M199" s="84"/>
      <c r="N199" s="84"/>
      <c r="O199" s="84"/>
      <c r="P199" s="84"/>
      <c r="Q199" s="84"/>
      <c r="R199" s="84"/>
      <c r="S199" s="84"/>
      <c r="T199" s="84"/>
      <c r="X199" s="84"/>
      <c r="Y199" s="84"/>
      <c r="Z199" s="84"/>
    </row>
    <row r="200" spans="1:26">
      <c r="A200" s="84"/>
      <c r="B200" s="84"/>
      <c r="C200" s="84"/>
      <c r="D200" s="76" t="str">
        <f>IF($C200="","",VLOOKUP($C200,分類コード!$B$1:$C$9,2,0))</f>
        <v/>
      </c>
      <c r="E200" s="81"/>
      <c r="F200" s="82"/>
      <c r="G200" s="37"/>
      <c r="H200" s="82"/>
      <c r="L200" s="84"/>
      <c r="M200" s="84"/>
      <c r="N200" s="84"/>
      <c r="O200" s="84"/>
      <c r="P200" s="84"/>
      <c r="Q200" s="84"/>
      <c r="R200" s="84"/>
      <c r="S200" s="84"/>
      <c r="T200" s="84"/>
      <c r="X200" s="84"/>
      <c r="Y200" s="84"/>
      <c r="Z200" s="84"/>
    </row>
    <row r="201" spans="1:26">
      <c r="A201" s="84"/>
      <c r="B201" s="84"/>
      <c r="C201" s="84"/>
      <c r="D201" s="76" t="str">
        <f>IF($C201="","",VLOOKUP($C201,分類コード!$B$1:$C$9,2,0))</f>
        <v/>
      </c>
      <c r="E201" s="81"/>
      <c r="F201" s="82"/>
      <c r="G201" s="37"/>
      <c r="H201" s="82"/>
      <c r="L201" s="84"/>
      <c r="M201" s="84"/>
      <c r="N201" s="84"/>
      <c r="O201" s="84"/>
      <c r="P201" s="84"/>
      <c r="Q201" s="84"/>
      <c r="R201" s="84"/>
      <c r="S201" s="84"/>
      <c r="T201" s="84"/>
      <c r="X201" s="84"/>
      <c r="Y201" s="84"/>
      <c r="Z201" s="84"/>
    </row>
    <row r="202" spans="1:26">
      <c r="A202" s="84"/>
      <c r="B202" s="84"/>
      <c r="C202" s="84"/>
      <c r="D202" s="76" t="str">
        <f>IF($C202="","",VLOOKUP($C202,分類コード!$B$1:$C$9,2,0))</f>
        <v/>
      </c>
      <c r="E202" s="81"/>
      <c r="F202" s="82"/>
      <c r="G202" s="37"/>
      <c r="H202" s="82"/>
      <c r="L202" s="84"/>
      <c r="M202" s="84"/>
      <c r="N202" s="84"/>
      <c r="O202" s="84"/>
      <c r="P202" s="84"/>
      <c r="Q202" s="84"/>
      <c r="R202" s="84"/>
      <c r="S202" s="84"/>
      <c r="T202" s="84"/>
      <c r="X202" s="84"/>
      <c r="Y202" s="84"/>
      <c r="Z202" s="84"/>
    </row>
    <row r="203" spans="1:26">
      <c r="A203" s="84"/>
      <c r="B203" s="84"/>
      <c r="C203" s="84"/>
      <c r="D203" s="76" t="str">
        <f>IF($C203="","",VLOOKUP($C203,分類コード!$B$1:$C$9,2,0))</f>
        <v/>
      </c>
      <c r="E203" s="81"/>
      <c r="F203" s="82"/>
      <c r="G203" s="37"/>
      <c r="H203" s="82"/>
      <c r="L203" s="84"/>
      <c r="M203" s="84"/>
      <c r="N203" s="84"/>
      <c r="O203" s="84"/>
      <c r="P203" s="84"/>
      <c r="Q203" s="84"/>
      <c r="R203" s="84"/>
      <c r="S203" s="84"/>
      <c r="T203" s="84"/>
      <c r="X203" s="84"/>
      <c r="Y203" s="84"/>
      <c r="Z203" s="84"/>
    </row>
    <row r="204" spans="1:26">
      <c r="A204" s="84"/>
      <c r="B204" s="84"/>
      <c r="C204" s="84"/>
      <c r="D204" s="76" t="str">
        <f>IF($C204="","",VLOOKUP($C204,分類コード!$B$1:$C$9,2,0))</f>
        <v/>
      </c>
      <c r="E204" s="81"/>
      <c r="F204" s="82"/>
      <c r="G204" s="37"/>
      <c r="H204" s="82"/>
      <c r="L204" s="84"/>
      <c r="M204" s="84"/>
      <c r="N204" s="84"/>
      <c r="O204" s="84"/>
      <c r="P204" s="84"/>
      <c r="Q204" s="84"/>
      <c r="R204" s="84"/>
      <c r="S204" s="84"/>
      <c r="T204" s="84"/>
      <c r="X204" s="84"/>
      <c r="Y204" s="84"/>
      <c r="Z204" s="84"/>
    </row>
    <row r="205" spans="1:26">
      <c r="A205" s="84"/>
      <c r="B205" s="84"/>
      <c r="C205" s="84"/>
      <c r="D205" s="76" t="str">
        <f>IF($C205="","",VLOOKUP($C205,分類コード!$B$1:$C$9,2,0))</f>
        <v/>
      </c>
      <c r="E205" s="81"/>
      <c r="F205" s="82"/>
      <c r="G205" s="37"/>
      <c r="H205" s="82"/>
      <c r="L205" s="84"/>
      <c r="M205" s="84"/>
      <c r="N205" s="84"/>
      <c r="O205" s="84"/>
      <c r="P205" s="84"/>
      <c r="Q205" s="84"/>
      <c r="R205" s="84"/>
      <c r="S205" s="84"/>
      <c r="T205" s="84"/>
      <c r="X205" s="84"/>
      <c r="Y205" s="84"/>
      <c r="Z205" s="84"/>
    </row>
    <row r="206" spans="1:26">
      <c r="A206" s="84"/>
      <c r="B206" s="84"/>
      <c r="C206" s="84"/>
      <c r="D206" s="76" t="str">
        <f>IF($C206="","",VLOOKUP($C206,分類コード!$B$1:$C$9,2,0))</f>
        <v/>
      </c>
      <c r="E206" s="81"/>
      <c r="F206" s="82"/>
      <c r="G206" s="37"/>
      <c r="H206" s="82"/>
      <c r="L206" s="84"/>
      <c r="M206" s="84"/>
      <c r="N206" s="84"/>
      <c r="O206" s="84"/>
      <c r="P206" s="84"/>
      <c r="Q206" s="84"/>
      <c r="R206" s="84"/>
      <c r="S206" s="84"/>
      <c r="T206" s="84"/>
      <c r="X206" s="84"/>
      <c r="Y206" s="84"/>
      <c r="Z206" s="84"/>
    </row>
    <row r="207" spans="1:26">
      <c r="A207" s="84"/>
      <c r="B207" s="84"/>
      <c r="C207" s="84"/>
      <c r="D207" s="76" t="str">
        <f>IF($C207="","",VLOOKUP($C207,分類コード!$B$1:$C$9,2,0))</f>
        <v/>
      </c>
      <c r="E207" s="81"/>
      <c r="F207" s="82"/>
      <c r="G207" s="37"/>
      <c r="H207" s="82"/>
      <c r="L207" s="84"/>
      <c r="M207" s="84"/>
      <c r="N207" s="84"/>
      <c r="O207" s="84"/>
      <c r="P207" s="84"/>
      <c r="Q207" s="84"/>
      <c r="R207" s="84"/>
      <c r="S207" s="84"/>
      <c r="T207" s="84"/>
      <c r="X207" s="84"/>
      <c r="Y207" s="84"/>
      <c r="Z207" s="84"/>
    </row>
    <row r="208" spans="1:26">
      <c r="A208" s="84"/>
      <c r="B208" s="84"/>
      <c r="C208" s="84"/>
      <c r="D208" s="76" t="str">
        <f>IF($C208="","",VLOOKUP($C208,分類コード!$B$1:$C$9,2,0))</f>
        <v/>
      </c>
      <c r="E208" s="81"/>
      <c r="F208" s="82"/>
      <c r="G208" s="37"/>
      <c r="H208" s="82"/>
      <c r="L208" s="84"/>
      <c r="M208" s="84"/>
      <c r="N208" s="84"/>
      <c r="O208" s="84"/>
      <c r="P208" s="84"/>
      <c r="Q208" s="84"/>
      <c r="R208" s="84"/>
      <c r="S208" s="84"/>
      <c r="T208" s="84"/>
      <c r="X208" s="84"/>
      <c r="Y208" s="84"/>
      <c r="Z208" s="84"/>
    </row>
    <row r="209" spans="1:26">
      <c r="A209" s="84"/>
      <c r="B209" s="84"/>
      <c r="C209" s="84"/>
      <c r="D209" s="76" t="str">
        <f>IF($C209="","",VLOOKUP($C209,分類コード!$B$1:$C$9,2,0))</f>
        <v/>
      </c>
      <c r="E209" s="81"/>
      <c r="F209" s="82"/>
      <c r="G209" s="37"/>
      <c r="H209" s="82"/>
      <c r="L209" s="84"/>
      <c r="M209" s="84"/>
      <c r="N209" s="84"/>
      <c r="O209" s="84"/>
      <c r="P209" s="84"/>
      <c r="Q209" s="84"/>
      <c r="R209" s="84"/>
      <c r="S209" s="84"/>
      <c r="T209" s="84"/>
      <c r="X209" s="84"/>
      <c r="Y209" s="84"/>
      <c r="Z209" s="84"/>
    </row>
    <row r="210" spans="1:26">
      <c r="A210" s="84"/>
      <c r="B210" s="84"/>
      <c r="C210" s="84"/>
      <c r="D210" s="76" t="str">
        <f>IF($C210="","",VLOOKUP($C210,分類コード!$B$1:$C$9,2,0))</f>
        <v/>
      </c>
      <c r="E210" s="81"/>
      <c r="F210" s="82"/>
      <c r="G210" s="37"/>
      <c r="H210" s="82"/>
      <c r="L210" s="84"/>
      <c r="M210" s="84"/>
      <c r="N210" s="84"/>
      <c r="O210" s="84"/>
      <c r="P210" s="84"/>
      <c r="Q210" s="84"/>
      <c r="R210" s="84"/>
      <c r="S210" s="84"/>
      <c r="T210" s="84"/>
      <c r="X210" s="84"/>
      <c r="Y210" s="84"/>
      <c r="Z210" s="84"/>
    </row>
    <row r="211" spans="1:26">
      <c r="A211" s="84"/>
      <c r="B211" s="84"/>
      <c r="C211" s="84"/>
      <c r="D211" s="76" t="str">
        <f>IF($C211="","",VLOOKUP($C211,分類コード!$B$1:$C$9,2,0))</f>
        <v/>
      </c>
      <c r="E211" s="81"/>
      <c r="F211" s="82"/>
      <c r="G211" s="37"/>
      <c r="H211" s="82"/>
      <c r="L211" s="84"/>
      <c r="M211" s="84"/>
      <c r="N211" s="84"/>
      <c r="O211" s="84"/>
      <c r="P211" s="84"/>
      <c r="Q211" s="84"/>
      <c r="R211" s="84"/>
      <c r="S211" s="84"/>
      <c r="T211" s="84"/>
      <c r="X211" s="84"/>
      <c r="Y211" s="84"/>
      <c r="Z211" s="84"/>
    </row>
    <row r="212" spans="1:26">
      <c r="A212" s="84"/>
      <c r="B212" s="84"/>
      <c r="C212" s="84"/>
      <c r="D212" s="76" t="str">
        <f>IF($C212="","",VLOOKUP($C212,分類コード!$B$1:$C$9,2,0))</f>
        <v/>
      </c>
      <c r="E212" s="81"/>
      <c r="F212" s="82"/>
      <c r="G212" s="37"/>
      <c r="H212" s="82"/>
      <c r="L212" s="84"/>
      <c r="M212" s="84"/>
      <c r="N212" s="84"/>
      <c r="O212" s="84"/>
      <c r="P212" s="84"/>
      <c r="Q212" s="84"/>
      <c r="R212" s="84"/>
      <c r="S212" s="84"/>
      <c r="T212" s="84"/>
      <c r="X212" s="84"/>
      <c r="Y212" s="84"/>
      <c r="Z212" s="84"/>
    </row>
    <row r="213" spans="1:26">
      <c r="A213" s="84"/>
      <c r="B213" s="84"/>
      <c r="C213" s="84"/>
      <c r="D213" s="76" t="str">
        <f>IF($C213="","",VLOOKUP($C213,分類コード!$B$1:$C$9,2,0))</f>
        <v/>
      </c>
      <c r="E213" s="81"/>
      <c r="F213" s="82"/>
      <c r="G213" s="37"/>
      <c r="H213" s="82"/>
      <c r="L213" s="84"/>
      <c r="M213" s="84"/>
      <c r="N213" s="84"/>
      <c r="O213" s="84"/>
      <c r="P213" s="84"/>
      <c r="Q213" s="84"/>
      <c r="R213" s="84"/>
      <c r="S213" s="84"/>
      <c r="T213" s="84"/>
      <c r="X213" s="84"/>
      <c r="Y213" s="84"/>
      <c r="Z213" s="84"/>
    </row>
    <row r="214" spans="1:26">
      <c r="A214" s="84"/>
      <c r="B214" s="84"/>
      <c r="C214" s="84"/>
      <c r="D214" s="76" t="str">
        <f>IF($C214="","",VLOOKUP($C214,分類コード!$B$1:$C$9,2,0))</f>
        <v/>
      </c>
      <c r="E214" s="81"/>
      <c r="F214" s="82"/>
      <c r="G214" s="37"/>
      <c r="H214" s="82"/>
      <c r="L214" s="84"/>
      <c r="M214" s="84"/>
      <c r="N214" s="84"/>
      <c r="O214" s="84"/>
      <c r="P214" s="84"/>
      <c r="Q214" s="84"/>
      <c r="R214" s="84"/>
      <c r="S214" s="84"/>
      <c r="T214" s="84"/>
      <c r="X214" s="84"/>
      <c r="Y214" s="84"/>
      <c r="Z214" s="84"/>
    </row>
    <row r="215" spans="1:26">
      <c r="A215" s="84"/>
      <c r="B215" s="84"/>
      <c r="C215" s="84"/>
      <c r="D215" s="76" t="str">
        <f>IF($C215="","",VLOOKUP($C215,分類コード!$B$1:$C$9,2,0))</f>
        <v/>
      </c>
      <c r="E215" s="81"/>
      <c r="F215" s="82"/>
      <c r="G215" s="37"/>
      <c r="H215" s="82"/>
      <c r="L215" s="84"/>
      <c r="M215" s="84"/>
      <c r="N215" s="84"/>
      <c r="O215" s="84"/>
      <c r="P215" s="84"/>
      <c r="Q215" s="84"/>
      <c r="R215" s="84"/>
      <c r="S215" s="84"/>
      <c r="T215" s="84"/>
      <c r="X215" s="84"/>
      <c r="Y215" s="84"/>
      <c r="Z215" s="84"/>
    </row>
    <row r="216" spans="1:26">
      <c r="A216" s="84"/>
      <c r="B216" s="84"/>
      <c r="C216" s="84"/>
      <c r="D216" s="76" t="str">
        <f>IF($C216="","",VLOOKUP($C216,分類コード!$B$1:$C$9,2,0))</f>
        <v/>
      </c>
      <c r="E216" s="81"/>
      <c r="F216" s="82"/>
      <c r="G216" s="37"/>
      <c r="H216" s="82"/>
      <c r="L216" s="84"/>
      <c r="M216" s="84"/>
      <c r="N216" s="84"/>
      <c r="O216" s="84"/>
      <c r="P216" s="84"/>
      <c r="Q216" s="84"/>
      <c r="R216" s="84"/>
      <c r="S216" s="84"/>
      <c r="T216" s="84"/>
      <c r="X216" s="84"/>
      <c r="Y216" s="84"/>
      <c r="Z216" s="84"/>
    </row>
    <row r="217" spans="1:26">
      <c r="A217" s="84"/>
      <c r="B217" s="84"/>
      <c r="C217" s="84"/>
      <c r="D217" s="76" t="str">
        <f>IF($C217="","",VLOOKUP($C217,分類コード!$B$1:$C$9,2,0))</f>
        <v/>
      </c>
      <c r="E217" s="81"/>
      <c r="F217" s="82"/>
      <c r="G217" s="37"/>
      <c r="H217" s="82"/>
      <c r="L217" s="84"/>
      <c r="M217" s="84"/>
      <c r="N217" s="84"/>
      <c r="O217" s="84"/>
      <c r="P217" s="84"/>
      <c r="Q217" s="84"/>
      <c r="R217" s="84"/>
      <c r="S217" s="84"/>
      <c r="T217" s="84"/>
      <c r="X217" s="84"/>
      <c r="Y217" s="84"/>
      <c r="Z217" s="84"/>
    </row>
    <row r="218" spans="1:26">
      <c r="A218" s="84"/>
      <c r="B218" s="84"/>
      <c r="C218" s="84"/>
      <c r="D218" s="76" t="str">
        <f>IF($C218="","",VLOOKUP($C218,分類コード!$B$1:$C$9,2,0))</f>
        <v/>
      </c>
      <c r="E218" s="81"/>
      <c r="F218" s="82"/>
      <c r="G218" s="37"/>
      <c r="H218" s="82"/>
      <c r="L218" s="84"/>
      <c r="M218" s="84"/>
      <c r="N218" s="84"/>
      <c r="O218" s="84"/>
      <c r="P218" s="84"/>
      <c r="Q218" s="84"/>
      <c r="R218" s="84"/>
      <c r="S218" s="84"/>
      <c r="T218" s="84"/>
      <c r="X218" s="84"/>
      <c r="Y218" s="84"/>
      <c r="Z218" s="84"/>
    </row>
    <row r="219" spans="1:26">
      <c r="A219" s="84"/>
      <c r="B219" s="84"/>
      <c r="C219" s="84"/>
      <c r="D219" s="76" t="str">
        <f>IF($C219="","",VLOOKUP($C219,分類コード!$B$1:$C$9,2,0))</f>
        <v/>
      </c>
      <c r="E219" s="81"/>
      <c r="F219" s="82"/>
      <c r="G219" s="37"/>
      <c r="H219" s="82"/>
      <c r="L219" s="84"/>
      <c r="M219" s="84"/>
      <c r="N219" s="84"/>
      <c r="O219" s="84"/>
      <c r="P219" s="84"/>
      <c r="Q219" s="84"/>
      <c r="R219" s="84"/>
      <c r="S219" s="84"/>
      <c r="T219" s="84"/>
      <c r="X219" s="84"/>
      <c r="Y219" s="84"/>
      <c r="Z219" s="84"/>
    </row>
    <row r="220" spans="1:26">
      <c r="A220" s="84"/>
      <c r="B220" s="84"/>
      <c r="C220" s="84"/>
      <c r="D220" s="76" t="str">
        <f>IF($C220="","",VLOOKUP($C220,分類コード!$B$1:$C$9,2,0))</f>
        <v/>
      </c>
      <c r="E220" s="81"/>
      <c r="F220" s="82"/>
      <c r="G220" s="37"/>
      <c r="H220" s="82"/>
      <c r="L220" s="84"/>
      <c r="M220" s="84"/>
      <c r="N220" s="84"/>
      <c r="O220" s="84"/>
      <c r="P220" s="84"/>
      <c r="Q220" s="84"/>
      <c r="R220" s="84"/>
      <c r="S220" s="84"/>
      <c r="T220" s="84"/>
      <c r="X220" s="84"/>
      <c r="Y220" s="84"/>
      <c r="Z220" s="84"/>
    </row>
    <row r="221" spans="1:26">
      <c r="A221" s="84"/>
      <c r="B221" s="84"/>
      <c r="C221" s="84"/>
      <c r="D221" s="76" t="str">
        <f>IF($C221="","",VLOOKUP($C221,分類コード!$B$1:$C$9,2,0))</f>
        <v/>
      </c>
      <c r="E221" s="81"/>
      <c r="F221" s="82"/>
      <c r="G221" s="37"/>
      <c r="H221" s="82"/>
      <c r="L221" s="84"/>
      <c r="M221" s="84"/>
      <c r="N221" s="84"/>
      <c r="O221" s="84"/>
      <c r="P221" s="84"/>
      <c r="Q221" s="84"/>
      <c r="R221" s="84"/>
      <c r="S221" s="84"/>
      <c r="T221" s="84"/>
      <c r="X221" s="84"/>
      <c r="Y221" s="84"/>
      <c r="Z221" s="84"/>
    </row>
    <row r="222" spans="1:26">
      <c r="A222" s="84"/>
      <c r="B222" s="84"/>
      <c r="C222" s="84"/>
      <c r="D222" s="76" t="str">
        <f>IF($C222="","",VLOOKUP($C222,分類コード!$B$1:$C$9,2,0))</f>
        <v/>
      </c>
      <c r="E222" s="81"/>
      <c r="F222" s="82"/>
      <c r="G222" s="37"/>
      <c r="H222" s="82"/>
      <c r="L222" s="84"/>
      <c r="M222" s="84"/>
      <c r="N222" s="84"/>
      <c r="O222" s="84"/>
      <c r="P222" s="84"/>
      <c r="Q222" s="84"/>
      <c r="R222" s="84"/>
      <c r="S222" s="84"/>
      <c r="T222" s="84"/>
      <c r="X222" s="84"/>
      <c r="Y222" s="84"/>
      <c r="Z222" s="84"/>
    </row>
    <row r="223" spans="1:26">
      <c r="A223" s="84"/>
      <c r="B223" s="84"/>
      <c r="C223" s="84"/>
      <c r="D223" s="76" t="str">
        <f>IF($C223="","",VLOOKUP($C223,分類コード!$B$1:$C$9,2,0))</f>
        <v/>
      </c>
      <c r="E223" s="81"/>
      <c r="F223" s="82"/>
      <c r="G223" s="37"/>
      <c r="H223" s="82"/>
      <c r="L223" s="84"/>
      <c r="M223" s="84"/>
      <c r="N223" s="84"/>
      <c r="O223" s="84"/>
      <c r="P223" s="84"/>
      <c r="Q223" s="84"/>
      <c r="R223" s="84"/>
      <c r="S223" s="84"/>
      <c r="T223" s="84"/>
      <c r="X223" s="84"/>
      <c r="Y223" s="84"/>
      <c r="Z223" s="84"/>
    </row>
    <row r="224" spans="1:26">
      <c r="A224" s="84"/>
      <c r="B224" s="84"/>
      <c r="C224" s="84"/>
      <c r="D224" s="76" t="str">
        <f>IF($C224="","",VLOOKUP($C224,分類コード!$B$1:$C$9,2,0))</f>
        <v/>
      </c>
      <c r="E224" s="81"/>
      <c r="F224" s="82"/>
      <c r="G224" s="37"/>
      <c r="H224" s="82"/>
      <c r="L224" s="84"/>
      <c r="M224" s="84"/>
      <c r="N224" s="84"/>
      <c r="O224" s="84"/>
      <c r="P224" s="84"/>
      <c r="Q224" s="84"/>
      <c r="R224" s="84"/>
      <c r="S224" s="84"/>
      <c r="T224" s="84"/>
      <c r="X224" s="84"/>
      <c r="Y224" s="84"/>
      <c r="Z224" s="84"/>
    </row>
    <row r="225" spans="1:26">
      <c r="A225" s="84"/>
      <c r="B225" s="84"/>
      <c r="C225" s="84"/>
      <c r="D225" s="76" t="str">
        <f>IF($C225="","",VLOOKUP($C225,分類コード!$B$1:$C$9,2,0))</f>
        <v/>
      </c>
      <c r="E225" s="81"/>
      <c r="F225" s="82"/>
      <c r="G225" s="37"/>
      <c r="H225" s="82"/>
      <c r="L225" s="84"/>
      <c r="M225" s="84"/>
      <c r="N225" s="84"/>
      <c r="O225" s="84"/>
      <c r="P225" s="84"/>
      <c r="Q225" s="84"/>
      <c r="R225" s="84"/>
      <c r="S225" s="84"/>
      <c r="T225" s="84"/>
      <c r="X225" s="84"/>
      <c r="Y225" s="84"/>
      <c r="Z225" s="84"/>
    </row>
    <row r="226" spans="1:26">
      <c r="A226" s="84"/>
      <c r="B226" s="84"/>
      <c r="C226" s="84"/>
      <c r="D226" s="76" t="str">
        <f>IF($C226="","",VLOOKUP($C226,分類コード!$B$1:$C$9,2,0))</f>
        <v/>
      </c>
      <c r="E226" s="81"/>
      <c r="F226" s="82"/>
      <c r="G226" s="37"/>
      <c r="H226" s="82"/>
      <c r="L226" s="84"/>
      <c r="M226" s="84"/>
      <c r="N226" s="84"/>
      <c r="O226" s="84"/>
      <c r="P226" s="84"/>
      <c r="Q226" s="84"/>
      <c r="R226" s="84"/>
      <c r="S226" s="84"/>
      <c r="T226" s="84"/>
      <c r="X226" s="84"/>
      <c r="Y226" s="84"/>
      <c r="Z226" s="84"/>
    </row>
    <row r="227" spans="1:26">
      <c r="A227" s="84"/>
      <c r="B227" s="84"/>
      <c r="C227" s="84"/>
      <c r="D227" s="76" t="str">
        <f>IF($C227="","",VLOOKUP($C227,分類コード!$B$1:$C$9,2,0))</f>
        <v/>
      </c>
      <c r="E227" s="81"/>
      <c r="F227" s="82"/>
      <c r="G227" s="37"/>
      <c r="H227" s="82"/>
      <c r="L227" s="84"/>
      <c r="M227" s="84"/>
      <c r="N227" s="84"/>
      <c r="O227" s="84"/>
      <c r="P227" s="84"/>
      <c r="Q227" s="84"/>
      <c r="R227" s="84"/>
      <c r="S227" s="84"/>
      <c r="T227" s="84"/>
      <c r="X227" s="84"/>
      <c r="Y227" s="84"/>
      <c r="Z227" s="84"/>
    </row>
    <row r="228" spans="1:26">
      <c r="A228" s="84"/>
      <c r="B228" s="84"/>
      <c r="C228" s="84"/>
      <c r="D228" s="76" t="str">
        <f>IF($C228="","",VLOOKUP($C228,分類コード!$B$1:$C$9,2,0))</f>
        <v/>
      </c>
      <c r="E228" s="81"/>
      <c r="F228" s="82"/>
      <c r="G228" s="37"/>
      <c r="H228" s="82"/>
      <c r="L228" s="84"/>
      <c r="M228" s="84"/>
      <c r="N228" s="84"/>
      <c r="O228" s="84"/>
      <c r="P228" s="84"/>
      <c r="Q228" s="84"/>
      <c r="R228" s="84"/>
      <c r="S228" s="84"/>
      <c r="T228" s="84"/>
      <c r="X228" s="84"/>
      <c r="Y228" s="84"/>
      <c r="Z228" s="84"/>
    </row>
    <row r="229" spans="1:26">
      <c r="A229" s="84"/>
      <c r="B229" s="84"/>
      <c r="C229" s="84"/>
      <c r="D229" s="76" t="str">
        <f>IF($C229="","",VLOOKUP($C229,分類コード!$B$1:$C$9,2,0))</f>
        <v/>
      </c>
      <c r="E229" s="81"/>
      <c r="F229" s="82"/>
      <c r="G229" s="37"/>
      <c r="H229" s="82"/>
      <c r="L229" s="84"/>
      <c r="M229" s="84"/>
      <c r="N229" s="84"/>
      <c r="O229" s="84"/>
      <c r="P229" s="84"/>
      <c r="Q229" s="84"/>
      <c r="R229" s="84"/>
      <c r="S229" s="84"/>
      <c r="T229" s="84"/>
      <c r="X229" s="84"/>
      <c r="Y229" s="84"/>
      <c r="Z229" s="84"/>
    </row>
    <row r="230" spans="1:26">
      <c r="A230" s="84"/>
      <c r="B230" s="84"/>
      <c r="C230" s="84"/>
      <c r="D230" s="76" t="str">
        <f>IF($C230="","",VLOOKUP($C230,分類コード!$B$1:$C$9,2,0))</f>
        <v/>
      </c>
      <c r="E230" s="81"/>
      <c r="F230" s="82"/>
      <c r="G230" s="37"/>
      <c r="H230" s="82"/>
      <c r="L230" s="84"/>
      <c r="M230" s="84"/>
      <c r="N230" s="84"/>
      <c r="O230" s="84"/>
      <c r="P230" s="84"/>
      <c r="Q230" s="84"/>
      <c r="R230" s="84"/>
      <c r="S230" s="84"/>
      <c r="T230" s="84"/>
      <c r="X230" s="84"/>
      <c r="Y230" s="84"/>
      <c r="Z230" s="84"/>
    </row>
    <row r="231" spans="1:26">
      <c r="A231" s="84"/>
      <c r="B231" s="84"/>
      <c r="C231" s="84"/>
      <c r="D231" s="76" t="str">
        <f>IF($C231="","",VLOOKUP($C231,分類コード!$B$1:$C$9,2,0))</f>
        <v/>
      </c>
      <c r="E231" s="81"/>
      <c r="F231" s="82"/>
      <c r="G231" s="37"/>
      <c r="H231" s="82"/>
      <c r="L231" s="84"/>
      <c r="M231" s="84"/>
      <c r="N231" s="84"/>
      <c r="O231" s="84"/>
      <c r="P231" s="84"/>
      <c r="Q231" s="84"/>
      <c r="R231" s="84"/>
      <c r="S231" s="84"/>
      <c r="T231" s="84"/>
      <c r="X231" s="84"/>
      <c r="Y231" s="84"/>
      <c r="Z231" s="84"/>
    </row>
    <row r="232" spans="1:26">
      <c r="A232" s="84"/>
      <c r="B232" s="84"/>
      <c r="C232" s="84"/>
      <c r="D232" s="76" t="str">
        <f>IF($C232="","",VLOOKUP($C232,分類コード!$B$1:$C$9,2,0))</f>
        <v/>
      </c>
      <c r="E232" s="81"/>
      <c r="F232" s="82"/>
      <c r="G232" s="37"/>
      <c r="H232" s="82"/>
      <c r="L232" s="84"/>
      <c r="M232" s="84"/>
      <c r="N232" s="84"/>
      <c r="O232" s="84"/>
      <c r="P232" s="84"/>
      <c r="Q232" s="84"/>
      <c r="R232" s="84"/>
      <c r="S232" s="84"/>
      <c r="T232" s="84"/>
      <c r="X232" s="84"/>
      <c r="Y232" s="84"/>
      <c r="Z232" s="84"/>
    </row>
    <row r="233" spans="1:26">
      <c r="A233" s="84"/>
      <c r="B233" s="84"/>
      <c r="C233" s="84"/>
      <c r="D233" s="76" t="str">
        <f>IF($C233="","",VLOOKUP($C233,分類コード!$B$1:$C$9,2,0))</f>
        <v/>
      </c>
      <c r="E233" s="81"/>
      <c r="F233" s="82"/>
      <c r="G233" s="37"/>
      <c r="H233" s="82"/>
      <c r="L233" s="84"/>
      <c r="M233" s="84"/>
      <c r="N233" s="84"/>
      <c r="O233" s="84"/>
      <c r="P233" s="84"/>
      <c r="Q233" s="84"/>
      <c r="R233" s="84"/>
      <c r="S233" s="84"/>
      <c r="T233" s="84"/>
      <c r="X233" s="84"/>
      <c r="Y233" s="84"/>
      <c r="Z233" s="84"/>
    </row>
    <row r="234" spans="1:26">
      <c r="A234" s="84"/>
      <c r="B234" s="84"/>
      <c r="C234" s="84"/>
      <c r="D234" s="76" t="str">
        <f>IF($C234="","",VLOOKUP($C234,分類コード!$B$1:$C$9,2,0))</f>
        <v/>
      </c>
      <c r="E234" s="81"/>
      <c r="F234" s="82"/>
      <c r="G234" s="37"/>
      <c r="H234" s="82"/>
      <c r="L234" s="84"/>
      <c r="M234" s="84"/>
      <c r="N234" s="84"/>
      <c r="O234" s="84"/>
      <c r="P234" s="84"/>
      <c r="Q234" s="84"/>
      <c r="R234" s="84"/>
      <c r="S234" s="84"/>
      <c r="T234" s="84"/>
      <c r="X234" s="84"/>
      <c r="Y234" s="84"/>
      <c r="Z234" s="84"/>
    </row>
    <row r="235" spans="1:26">
      <c r="A235" s="84"/>
      <c r="B235" s="84"/>
      <c r="C235" s="84"/>
      <c r="D235" s="76" t="str">
        <f>IF($C235="","",VLOOKUP($C235,分類コード!$B$1:$C$9,2,0))</f>
        <v/>
      </c>
      <c r="E235" s="81"/>
      <c r="F235" s="82"/>
      <c r="G235" s="37"/>
      <c r="H235" s="82"/>
      <c r="L235" s="84"/>
      <c r="M235" s="84"/>
      <c r="N235" s="84"/>
      <c r="O235" s="84"/>
      <c r="P235" s="84"/>
      <c r="Q235" s="84"/>
      <c r="R235" s="84"/>
      <c r="S235" s="84"/>
      <c r="T235" s="84"/>
      <c r="X235" s="84"/>
      <c r="Y235" s="84"/>
      <c r="Z235" s="84"/>
    </row>
    <row r="236" spans="1:26">
      <c r="A236" s="84"/>
      <c r="B236" s="84"/>
      <c r="C236" s="84"/>
      <c r="D236" s="76" t="str">
        <f>IF($C236="","",VLOOKUP($C236,分類コード!$B$1:$C$9,2,0))</f>
        <v/>
      </c>
      <c r="E236" s="81"/>
      <c r="F236" s="82"/>
      <c r="G236" s="37"/>
      <c r="H236" s="82"/>
      <c r="L236" s="84"/>
      <c r="M236" s="84"/>
      <c r="N236" s="84"/>
      <c r="O236" s="84"/>
      <c r="P236" s="84"/>
      <c r="Q236" s="84"/>
      <c r="R236" s="84"/>
      <c r="S236" s="84"/>
      <c r="T236" s="84"/>
      <c r="X236" s="84"/>
      <c r="Y236" s="84"/>
      <c r="Z236" s="84"/>
    </row>
    <row r="237" spans="1:26">
      <c r="A237" s="84"/>
      <c r="B237" s="84"/>
      <c r="C237" s="84"/>
      <c r="D237" s="76" t="str">
        <f>IF($C237="","",VLOOKUP($C237,分類コード!$B$1:$C$9,2,0))</f>
        <v/>
      </c>
      <c r="E237" s="81"/>
      <c r="F237" s="82"/>
      <c r="G237" s="37"/>
      <c r="H237" s="82"/>
      <c r="L237" s="84"/>
      <c r="M237" s="84"/>
      <c r="N237" s="84"/>
      <c r="O237" s="84"/>
      <c r="P237" s="84"/>
      <c r="Q237" s="84"/>
      <c r="R237" s="84"/>
      <c r="S237" s="84"/>
      <c r="T237" s="84"/>
      <c r="X237" s="84"/>
      <c r="Y237" s="84"/>
      <c r="Z237" s="84"/>
    </row>
    <row r="238" spans="1:26">
      <c r="A238" s="84"/>
      <c r="B238" s="84"/>
      <c r="C238" s="84"/>
      <c r="D238" s="76" t="str">
        <f>IF($C238="","",VLOOKUP($C238,分類コード!$B$1:$C$9,2,0))</f>
        <v/>
      </c>
      <c r="E238" s="81"/>
      <c r="F238" s="82"/>
      <c r="G238" s="37"/>
      <c r="H238" s="82"/>
      <c r="L238" s="84"/>
      <c r="M238" s="84"/>
      <c r="N238" s="84"/>
      <c r="O238" s="84"/>
      <c r="P238" s="84"/>
      <c r="Q238" s="84"/>
      <c r="R238" s="84"/>
      <c r="S238" s="84"/>
      <c r="T238" s="84"/>
      <c r="X238" s="84"/>
      <c r="Y238" s="84"/>
      <c r="Z238" s="84"/>
    </row>
    <row r="239" spans="1:26">
      <c r="A239" s="84"/>
      <c r="B239" s="84"/>
      <c r="C239" s="84"/>
      <c r="D239" s="76" t="str">
        <f>IF($C239="","",VLOOKUP($C239,分類コード!$B$1:$C$9,2,0))</f>
        <v/>
      </c>
      <c r="E239" s="81"/>
      <c r="F239" s="82"/>
      <c r="G239" s="37"/>
      <c r="H239" s="82"/>
      <c r="L239" s="84"/>
      <c r="M239" s="84"/>
      <c r="N239" s="84"/>
      <c r="O239" s="84"/>
      <c r="P239" s="84"/>
      <c r="Q239" s="84"/>
      <c r="R239" s="84"/>
      <c r="S239" s="84"/>
      <c r="T239" s="84"/>
      <c r="X239" s="84"/>
      <c r="Y239" s="84"/>
      <c r="Z239" s="84"/>
    </row>
    <row r="240" spans="1:26">
      <c r="A240" s="84"/>
      <c r="B240" s="84"/>
      <c r="C240" s="84"/>
      <c r="D240" s="76" t="str">
        <f>IF($C240="","",VLOOKUP($C240,分類コード!$B$1:$C$9,2,0))</f>
        <v/>
      </c>
      <c r="E240" s="81"/>
      <c r="F240" s="82"/>
      <c r="G240" s="37"/>
      <c r="H240" s="82"/>
      <c r="L240" s="84"/>
      <c r="M240" s="84"/>
      <c r="N240" s="84"/>
      <c r="O240" s="84"/>
      <c r="P240" s="84"/>
      <c r="Q240" s="84"/>
      <c r="R240" s="84"/>
      <c r="S240" s="84"/>
      <c r="T240" s="84"/>
      <c r="X240" s="84"/>
      <c r="Y240" s="84"/>
      <c r="Z240" s="84"/>
    </row>
    <row r="241" spans="1:26">
      <c r="A241" s="84"/>
      <c r="B241" s="84"/>
      <c r="C241" s="84"/>
      <c r="D241" s="76" t="str">
        <f>IF($C241="","",VLOOKUP($C241,分類コード!$B$1:$C$9,2,0))</f>
        <v/>
      </c>
      <c r="E241" s="81"/>
      <c r="F241" s="82"/>
      <c r="G241" s="37"/>
      <c r="H241" s="82"/>
      <c r="L241" s="84"/>
      <c r="M241" s="84"/>
      <c r="N241" s="84"/>
      <c r="O241" s="84"/>
      <c r="P241" s="84"/>
      <c r="Q241" s="84"/>
      <c r="R241" s="84"/>
      <c r="S241" s="84"/>
      <c r="T241" s="84"/>
      <c r="X241" s="84"/>
      <c r="Y241" s="84"/>
      <c r="Z241" s="84"/>
    </row>
    <row r="242" spans="1:26">
      <c r="A242" s="84"/>
      <c r="B242" s="84"/>
      <c r="C242" s="84"/>
      <c r="D242" s="76" t="str">
        <f>IF($C242="","",VLOOKUP($C242,分類コード!$B$1:$C$9,2,0))</f>
        <v/>
      </c>
      <c r="E242" s="81"/>
      <c r="F242" s="82"/>
      <c r="G242" s="37"/>
      <c r="H242" s="82"/>
      <c r="L242" s="84"/>
      <c r="M242" s="84"/>
      <c r="N242" s="84"/>
      <c r="O242" s="84"/>
      <c r="P242" s="84"/>
      <c r="Q242" s="84"/>
      <c r="R242" s="84"/>
      <c r="S242" s="84"/>
      <c r="T242" s="84"/>
      <c r="X242" s="84"/>
      <c r="Y242" s="84"/>
      <c r="Z242" s="84"/>
    </row>
    <row r="243" spans="1:26">
      <c r="A243" s="84"/>
      <c r="B243" s="84"/>
      <c r="C243" s="84"/>
      <c r="D243" s="76" t="str">
        <f>IF($C243="","",VLOOKUP($C243,分類コード!$B$1:$C$9,2,0))</f>
        <v/>
      </c>
      <c r="E243" s="81"/>
      <c r="F243" s="82"/>
      <c r="G243" s="37"/>
      <c r="H243" s="82"/>
      <c r="L243" s="84"/>
      <c r="M243" s="84"/>
      <c r="N243" s="84"/>
      <c r="O243" s="84"/>
      <c r="P243" s="84"/>
      <c r="Q243" s="84"/>
      <c r="R243" s="84"/>
      <c r="S243" s="84"/>
      <c r="T243" s="84"/>
      <c r="X243" s="84"/>
      <c r="Y243" s="84"/>
      <c r="Z243" s="84"/>
    </row>
    <row r="244" spans="1:26">
      <c r="A244" s="84"/>
      <c r="B244" s="84"/>
      <c r="C244" s="84"/>
      <c r="D244" s="76" t="str">
        <f>IF($C244="","",VLOOKUP($C244,分類コード!$B$1:$C$9,2,0))</f>
        <v/>
      </c>
      <c r="E244" s="81"/>
      <c r="F244" s="82"/>
      <c r="G244" s="37"/>
      <c r="H244" s="82"/>
      <c r="L244" s="84"/>
      <c r="M244" s="84"/>
      <c r="N244" s="84"/>
      <c r="O244" s="84"/>
      <c r="P244" s="84"/>
      <c r="Q244" s="84"/>
      <c r="R244" s="84"/>
      <c r="S244" s="84"/>
      <c r="T244" s="84"/>
      <c r="X244" s="84"/>
      <c r="Y244" s="84"/>
      <c r="Z244" s="84"/>
    </row>
    <row r="245" spans="1:26">
      <c r="A245" s="84"/>
      <c r="B245" s="84"/>
      <c r="C245" s="84"/>
      <c r="D245" s="76" t="str">
        <f>IF($C245="","",VLOOKUP($C245,分類コード!$B$1:$C$9,2,0))</f>
        <v/>
      </c>
      <c r="E245" s="81"/>
      <c r="F245" s="82"/>
      <c r="G245" s="37"/>
      <c r="H245" s="82"/>
      <c r="L245" s="84"/>
      <c r="M245" s="84"/>
      <c r="N245" s="84"/>
      <c r="O245" s="84"/>
      <c r="P245" s="84"/>
      <c r="Q245" s="84"/>
      <c r="R245" s="84"/>
      <c r="S245" s="84"/>
      <c r="T245" s="84"/>
      <c r="X245" s="84"/>
      <c r="Y245" s="84"/>
      <c r="Z245" s="84"/>
    </row>
    <row r="246" spans="1:26">
      <c r="A246" s="84"/>
      <c r="B246" s="84"/>
      <c r="C246" s="84"/>
      <c r="D246" s="76" t="str">
        <f>IF($C246="","",VLOOKUP($C246,分類コード!$B$1:$C$9,2,0))</f>
        <v/>
      </c>
      <c r="E246" s="81"/>
      <c r="F246" s="82"/>
      <c r="G246" s="37"/>
      <c r="H246" s="82"/>
      <c r="L246" s="84"/>
      <c r="M246" s="84"/>
      <c r="N246" s="84"/>
      <c r="O246" s="84"/>
      <c r="P246" s="84"/>
      <c r="Q246" s="84"/>
      <c r="R246" s="84"/>
      <c r="S246" s="84"/>
      <c r="T246" s="84"/>
      <c r="X246" s="84"/>
      <c r="Y246" s="84"/>
      <c r="Z246" s="84"/>
    </row>
    <row r="247" spans="1:26">
      <c r="A247" s="84"/>
      <c r="B247" s="84"/>
      <c r="C247" s="84"/>
      <c r="D247" s="76" t="str">
        <f>IF($C247="","",VLOOKUP($C247,分類コード!$B$1:$C$9,2,0))</f>
        <v/>
      </c>
      <c r="E247" s="81"/>
      <c r="F247" s="82"/>
      <c r="G247" s="37"/>
      <c r="H247" s="82"/>
      <c r="L247" s="84"/>
      <c r="M247" s="84"/>
      <c r="N247" s="84"/>
      <c r="O247" s="84"/>
      <c r="P247" s="84"/>
      <c r="Q247" s="84"/>
      <c r="R247" s="84"/>
      <c r="S247" s="84"/>
      <c r="T247" s="84"/>
      <c r="X247" s="84"/>
      <c r="Y247" s="84"/>
      <c r="Z247" s="84"/>
    </row>
    <row r="248" spans="1:26">
      <c r="A248" s="84"/>
      <c r="B248" s="84"/>
      <c r="C248" s="84"/>
      <c r="D248" s="76" t="str">
        <f>IF($C248="","",VLOOKUP($C248,分類コード!$B$1:$C$9,2,0))</f>
        <v/>
      </c>
      <c r="E248" s="81"/>
      <c r="F248" s="82"/>
      <c r="G248" s="37"/>
      <c r="H248" s="82"/>
      <c r="L248" s="84"/>
      <c r="M248" s="84"/>
      <c r="N248" s="84"/>
      <c r="O248" s="84"/>
      <c r="P248" s="84"/>
      <c r="Q248" s="84"/>
      <c r="R248" s="84"/>
      <c r="S248" s="84"/>
      <c r="T248" s="84"/>
      <c r="X248" s="84"/>
      <c r="Y248" s="84"/>
      <c r="Z248" s="84"/>
    </row>
    <row r="249" spans="1:26">
      <c r="A249" s="84"/>
      <c r="B249" s="84"/>
      <c r="C249" s="84"/>
      <c r="D249" s="76" t="str">
        <f>IF($C249="","",VLOOKUP($C249,分類コード!$B$1:$C$9,2,0))</f>
        <v/>
      </c>
      <c r="E249" s="81"/>
      <c r="F249" s="82"/>
      <c r="G249" s="37"/>
      <c r="H249" s="82"/>
      <c r="L249" s="84"/>
      <c r="M249" s="84"/>
      <c r="N249" s="84"/>
      <c r="O249" s="84"/>
      <c r="P249" s="84"/>
      <c r="Q249" s="84"/>
      <c r="R249" s="84"/>
      <c r="S249" s="84"/>
      <c r="T249" s="84"/>
      <c r="X249" s="84"/>
      <c r="Y249" s="84"/>
      <c r="Z249" s="84"/>
    </row>
    <row r="250" spans="1:26">
      <c r="A250" s="84"/>
      <c r="B250" s="84"/>
      <c r="C250" s="84"/>
      <c r="D250" s="76" t="str">
        <f>IF($C250="","",VLOOKUP($C250,分類コード!$B$1:$C$9,2,0))</f>
        <v/>
      </c>
      <c r="E250" s="81"/>
      <c r="F250" s="82"/>
      <c r="G250" s="37"/>
      <c r="H250" s="82"/>
      <c r="L250" s="84"/>
      <c r="M250" s="84"/>
      <c r="N250" s="84"/>
      <c r="O250" s="84"/>
      <c r="P250" s="84"/>
      <c r="Q250" s="84"/>
      <c r="R250" s="84"/>
      <c r="S250" s="84"/>
      <c r="T250" s="84"/>
      <c r="X250" s="84"/>
      <c r="Y250" s="84"/>
      <c r="Z250" s="84"/>
    </row>
    <row r="251" spans="1:26">
      <c r="A251" s="84"/>
      <c r="B251" s="84"/>
      <c r="C251" s="84"/>
      <c r="D251" s="76" t="str">
        <f>IF($C251="","",VLOOKUP($C251,分類コード!$B$1:$C$9,2,0))</f>
        <v/>
      </c>
      <c r="E251" s="81"/>
      <c r="F251" s="82"/>
      <c r="G251" s="37"/>
      <c r="H251" s="82"/>
      <c r="L251" s="84"/>
      <c r="M251" s="84"/>
      <c r="N251" s="84"/>
      <c r="O251" s="84"/>
      <c r="P251" s="84"/>
      <c r="Q251" s="84"/>
      <c r="R251" s="84"/>
      <c r="S251" s="84"/>
      <c r="T251" s="84"/>
      <c r="X251" s="84"/>
      <c r="Y251" s="84"/>
      <c r="Z251" s="84"/>
    </row>
    <row r="252" spans="1:26">
      <c r="A252" s="84"/>
      <c r="B252" s="84"/>
      <c r="C252" s="84"/>
      <c r="D252" s="76" t="str">
        <f>IF($C252="","",VLOOKUP($C252,分類コード!$B$1:$C$9,2,0))</f>
        <v/>
      </c>
      <c r="E252" s="81"/>
      <c r="F252" s="82"/>
      <c r="G252" s="37"/>
      <c r="H252" s="82"/>
      <c r="L252" s="84"/>
      <c r="M252" s="84"/>
      <c r="N252" s="84"/>
      <c r="O252" s="84"/>
      <c r="P252" s="84"/>
      <c r="Q252" s="84"/>
      <c r="R252" s="84"/>
      <c r="S252" s="84"/>
      <c r="T252" s="84"/>
      <c r="X252" s="84"/>
      <c r="Y252" s="84"/>
      <c r="Z252" s="84"/>
    </row>
    <row r="253" spans="1:26">
      <c r="A253" s="84"/>
      <c r="B253" s="84"/>
      <c r="C253" s="84"/>
      <c r="D253" s="76" t="str">
        <f>IF($C253="","",VLOOKUP($C253,分類コード!$B$1:$C$9,2,0))</f>
        <v/>
      </c>
      <c r="E253" s="81"/>
      <c r="F253" s="82"/>
      <c r="G253" s="37"/>
      <c r="H253" s="82"/>
      <c r="L253" s="84"/>
      <c r="M253" s="84"/>
      <c r="N253" s="84"/>
      <c r="O253" s="84"/>
      <c r="P253" s="84"/>
      <c r="Q253" s="84"/>
      <c r="R253" s="84"/>
      <c r="S253" s="84"/>
      <c r="T253" s="84"/>
      <c r="X253" s="84"/>
      <c r="Y253" s="84"/>
      <c r="Z253" s="84"/>
    </row>
    <row r="254" spans="1:26">
      <c r="A254" s="84"/>
      <c r="B254" s="84"/>
      <c r="C254" s="84"/>
      <c r="D254" s="76" t="str">
        <f>IF($C254="","",VLOOKUP($C254,分類コード!$B$1:$C$9,2,0))</f>
        <v/>
      </c>
      <c r="E254" s="81"/>
      <c r="F254" s="82"/>
      <c r="G254" s="37"/>
      <c r="H254" s="82"/>
      <c r="L254" s="84"/>
      <c r="M254" s="84"/>
      <c r="N254" s="84"/>
      <c r="O254" s="84"/>
      <c r="P254" s="84"/>
      <c r="Q254" s="84"/>
      <c r="R254" s="84"/>
      <c r="S254" s="84"/>
      <c r="T254" s="84"/>
      <c r="X254" s="84"/>
      <c r="Y254" s="84"/>
      <c r="Z254" s="84"/>
    </row>
    <row r="255" spans="1:26">
      <c r="A255" s="84"/>
      <c r="B255" s="84"/>
      <c r="C255" s="84"/>
      <c r="D255" s="76" t="str">
        <f>IF($C255="","",VLOOKUP($C255,分類コード!$B$1:$C$9,2,0))</f>
        <v/>
      </c>
      <c r="E255" s="81"/>
      <c r="F255" s="82"/>
      <c r="G255" s="37"/>
      <c r="H255" s="82"/>
      <c r="L255" s="84"/>
      <c r="M255" s="84"/>
      <c r="N255" s="84"/>
      <c r="O255" s="84"/>
      <c r="P255" s="84"/>
      <c r="Q255" s="84"/>
      <c r="R255" s="84"/>
      <c r="S255" s="84"/>
      <c r="T255" s="84"/>
      <c r="X255" s="84"/>
      <c r="Y255" s="84"/>
      <c r="Z255" s="84"/>
    </row>
    <row r="256" spans="1:26">
      <c r="A256" s="84"/>
      <c r="B256" s="84"/>
      <c r="C256" s="84"/>
      <c r="D256" s="76" t="str">
        <f>IF($C256="","",VLOOKUP($C256,分類コード!$B$1:$C$9,2,0))</f>
        <v/>
      </c>
      <c r="E256" s="81"/>
      <c r="F256" s="82"/>
      <c r="G256" s="37"/>
      <c r="H256" s="82"/>
      <c r="L256" s="84"/>
      <c r="M256" s="84"/>
      <c r="N256" s="84"/>
      <c r="O256" s="84"/>
      <c r="P256" s="84"/>
      <c r="Q256" s="84"/>
      <c r="R256" s="84"/>
      <c r="S256" s="84"/>
      <c r="T256" s="84"/>
      <c r="X256" s="84"/>
      <c r="Y256" s="84"/>
      <c r="Z256" s="84"/>
    </row>
    <row r="257" spans="1:26">
      <c r="A257" s="84"/>
      <c r="B257" s="84"/>
      <c r="C257" s="84"/>
      <c r="D257" s="76" t="str">
        <f>IF($C257="","",VLOOKUP($C257,分類コード!$B$1:$C$9,2,0))</f>
        <v/>
      </c>
      <c r="E257" s="81"/>
      <c r="F257" s="82"/>
      <c r="G257" s="37"/>
      <c r="H257" s="82"/>
      <c r="L257" s="84"/>
      <c r="M257" s="84"/>
      <c r="N257" s="84"/>
      <c r="O257" s="84"/>
      <c r="P257" s="84"/>
      <c r="Q257" s="84"/>
      <c r="R257" s="84"/>
      <c r="S257" s="84"/>
      <c r="T257" s="84"/>
      <c r="X257" s="84"/>
      <c r="Y257" s="84"/>
      <c r="Z257" s="84"/>
    </row>
    <row r="258" spans="1:26">
      <c r="A258" s="84"/>
      <c r="B258" s="84"/>
      <c r="C258" s="84"/>
      <c r="D258" s="76" t="str">
        <f>IF($C258="","",VLOOKUP($C258,分類コード!$B$1:$C$9,2,0))</f>
        <v/>
      </c>
      <c r="E258" s="81"/>
      <c r="F258" s="82"/>
      <c r="G258" s="37"/>
      <c r="H258" s="82"/>
      <c r="L258" s="84"/>
      <c r="M258" s="84"/>
      <c r="N258" s="84"/>
      <c r="O258" s="84"/>
      <c r="P258" s="84"/>
      <c r="Q258" s="84"/>
      <c r="R258" s="84"/>
      <c r="S258" s="84"/>
      <c r="T258" s="84"/>
      <c r="X258" s="84"/>
      <c r="Y258" s="84"/>
      <c r="Z258" s="84"/>
    </row>
    <row r="259" spans="1:26">
      <c r="A259" s="84"/>
      <c r="B259" s="84"/>
      <c r="C259" s="84"/>
      <c r="D259" s="76" t="str">
        <f>IF($C259="","",VLOOKUP($C259,分類コード!$B$1:$C$9,2,0))</f>
        <v/>
      </c>
      <c r="E259" s="81"/>
      <c r="F259" s="82"/>
      <c r="G259" s="37"/>
      <c r="H259" s="82"/>
      <c r="L259" s="84"/>
      <c r="M259" s="84"/>
      <c r="N259" s="84"/>
      <c r="O259" s="84"/>
      <c r="P259" s="84"/>
      <c r="Q259" s="84"/>
      <c r="R259" s="84"/>
      <c r="S259" s="84"/>
      <c r="T259" s="84"/>
      <c r="X259" s="84"/>
      <c r="Y259" s="84"/>
      <c r="Z259" s="84"/>
    </row>
    <row r="260" spans="1:26">
      <c r="A260" s="84"/>
      <c r="B260" s="84"/>
      <c r="C260" s="84"/>
      <c r="D260" s="76" t="str">
        <f>IF($C260="","",VLOOKUP($C260,分類コード!$B$1:$C$9,2,0))</f>
        <v/>
      </c>
      <c r="E260" s="81"/>
      <c r="F260" s="82"/>
      <c r="G260" s="37"/>
      <c r="H260" s="82"/>
      <c r="L260" s="84"/>
      <c r="M260" s="84"/>
      <c r="N260" s="84"/>
      <c r="O260" s="84"/>
      <c r="P260" s="84"/>
      <c r="Q260" s="84"/>
      <c r="R260" s="84"/>
      <c r="S260" s="84"/>
      <c r="T260" s="84"/>
      <c r="X260" s="84"/>
      <c r="Y260" s="84"/>
      <c r="Z260" s="84"/>
    </row>
    <row r="261" spans="1:26">
      <c r="A261" s="84"/>
      <c r="B261" s="84"/>
      <c r="C261" s="84"/>
      <c r="D261" s="76" t="str">
        <f>IF($C261="","",VLOOKUP($C261,分類コード!$B$1:$C$9,2,0))</f>
        <v/>
      </c>
      <c r="E261" s="81"/>
      <c r="F261" s="82"/>
      <c r="G261" s="37"/>
      <c r="H261" s="82"/>
      <c r="L261" s="84"/>
      <c r="M261" s="84"/>
      <c r="N261" s="84"/>
      <c r="O261" s="84"/>
      <c r="P261" s="84"/>
      <c r="Q261" s="84"/>
      <c r="R261" s="84"/>
      <c r="S261" s="84"/>
      <c r="T261" s="84"/>
      <c r="X261" s="84"/>
      <c r="Y261" s="84"/>
      <c r="Z261" s="84"/>
    </row>
    <row r="262" spans="1:26">
      <c r="A262" s="84"/>
      <c r="B262" s="84"/>
      <c r="C262" s="84"/>
      <c r="D262" s="76" t="str">
        <f>IF($C262="","",VLOOKUP($C262,分類コード!$B$1:$C$9,2,0))</f>
        <v/>
      </c>
      <c r="E262" s="81"/>
      <c r="F262" s="82"/>
      <c r="G262" s="37"/>
      <c r="H262" s="82"/>
      <c r="L262" s="84"/>
      <c r="M262" s="84"/>
      <c r="N262" s="84"/>
      <c r="O262" s="84"/>
      <c r="P262" s="84"/>
      <c r="Q262" s="84"/>
      <c r="R262" s="84"/>
      <c r="S262" s="84"/>
      <c r="T262" s="84"/>
      <c r="X262" s="84"/>
      <c r="Y262" s="84"/>
      <c r="Z262" s="84"/>
    </row>
    <row r="263" spans="1:26">
      <c r="A263" s="84"/>
      <c r="B263" s="84"/>
      <c r="C263" s="84"/>
      <c r="D263" s="76" t="str">
        <f>IF($C263="","",VLOOKUP($C263,分類コード!$B$1:$C$9,2,0))</f>
        <v/>
      </c>
      <c r="E263" s="81"/>
      <c r="F263" s="82"/>
      <c r="G263" s="37"/>
      <c r="H263" s="82"/>
      <c r="L263" s="84"/>
      <c r="M263" s="84"/>
      <c r="N263" s="84"/>
      <c r="O263" s="84"/>
      <c r="P263" s="84"/>
      <c r="Q263" s="84"/>
      <c r="R263" s="84"/>
      <c r="S263" s="84"/>
      <c r="T263" s="84"/>
      <c r="X263" s="84"/>
      <c r="Y263" s="84"/>
      <c r="Z263" s="84"/>
    </row>
    <row r="264" spans="1:26">
      <c r="A264" s="84"/>
      <c r="B264" s="84"/>
      <c r="C264" s="84"/>
      <c r="D264" s="76" t="str">
        <f>IF($C264="","",VLOOKUP($C264,分類コード!$B$1:$C$9,2,0))</f>
        <v/>
      </c>
      <c r="E264" s="81"/>
      <c r="F264" s="82"/>
      <c r="G264" s="37"/>
      <c r="H264" s="82"/>
      <c r="L264" s="84"/>
      <c r="M264" s="84"/>
      <c r="N264" s="84"/>
      <c r="O264" s="84"/>
      <c r="P264" s="84"/>
      <c r="Q264" s="84"/>
      <c r="R264" s="84"/>
      <c r="S264" s="84"/>
      <c r="T264" s="84"/>
      <c r="X264" s="84"/>
      <c r="Y264" s="84"/>
      <c r="Z264" s="84"/>
    </row>
    <row r="265" spans="1:26">
      <c r="A265" s="84"/>
      <c r="B265" s="84"/>
      <c r="C265" s="84"/>
      <c r="D265" s="76" t="str">
        <f>IF($C265="","",VLOOKUP($C265,分類コード!$B$1:$C$9,2,0))</f>
        <v/>
      </c>
      <c r="E265" s="81"/>
      <c r="F265" s="82"/>
      <c r="G265" s="37"/>
      <c r="H265" s="82"/>
      <c r="L265" s="84"/>
      <c r="M265" s="84"/>
      <c r="N265" s="84"/>
      <c r="O265" s="84"/>
      <c r="P265" s="84"/>
      <c r="Q265" s="84"/>
      <c r="R265" s="84"/>
      <c r="S265" s="84"/>
      <c r="T265" s="84"/>
      <c r="X265" s="84"/>
      <c r="Y265" s="84"/>
      <c r="Z265" s="84"/>
    </row>
    <row r="266" spans="1:26">
      <c r="A266" s="84"/>
      <c r="B266" s="84"/>
      <c r="C266" s="84"/>
      <c r="D266" s="76" t="str">
        <f>IF($C266="","",VLOOKUP($C266,分類コード!$B$1:$C$9,2,0))</f>
        <v/>
      </c>
      <c r="E266" s="81"/>
      <c r="F266" s="82"/>
      <c r="G266" s="37"/>
      <c r="H266" s="82"/>
      <c r="L266" s="84"/>
      <c r="M266" s="84"/>
      <c r="N266" s="84"/>
      <c r="O266" s="84"/>
      <c r="P266" s="84"/>
      <c r="Q266" s="84"/>
      <c r="R266" s="84"/>
      <c r="S266" s="84"/>
      <c r="T266" s="84"/>
      <c r="X266" s="84"/>
      <c r="Y266" s="84"/>
      <c r="Z266" s="84"/>
    </row>
    <row r="267" spans="1:26">
      <c r="A267" s="84"/>
      <c r="B267" s="84"/>
      <c r="C267" s="84"/>
      <c r="D267" s="76" t="str">
        <f>IF($C267="","",VLOOKUP($C267,分類コード!$B$1:$C$9,2,0))</f>
        <v/>
      </c>
      <c r="E267" s="81"/>
      <c r="F267" s="82"/>
      <c r="G267" s="37"/>
      <c r="H267" s="82"/>
      <c r="L267" s="84"/>
      <c r="M267" s="84"/>
      <c r="N267" s="84"/>
      <c r="O267" s="84"/>
      <c r="P267" s="84"/>
      <c r="Q267" s="84"/>
      <c r="R267" s="84"/>
      <c r="S267" s="84"/>
      <c r="T267" s="84"/>
      <c r="X267" s="84"/>
      <c r="Y267" s="84"/>
      <c r="Z267" s="84"/>
    </row>
    <row r="268" spans="1:26">
      <c r="A268" s="84"/>
      <c r="B268" s="84"/>
      <c r="C268" s="84"/>
      <c r="D268" s="76" t="str">
        <f>IF($C268="","",VLOOKUP($C268,分類コード!$B$1:$C$9,2,0))</f>
        <v/>
      </c>
      <c r="E268" s="81"/>
      <c r="F268" s="82"/>
      <c r="G268" s="37"/>
      <c r="H268" s="82"/>
      <c r="L268" s="84"/>
      <c r="M268" s="84"/>
      <c r="N268" s="84"/>
      <c r="O268" s="84"/>
      <c r="P268" s="84"/>
      <c r="Q268" s="84"/>
      <c r="R268" s="84"/>
      <c r="S268" s="84"/>
      <c r="T268" s="84"/>
      <c r="X268" s="84"/>
      <c r="Y268" s="84"/>
      <c r="Z268" s="84"/>
    </row>
    <row r="269" spans="1:26">
      <c r="A269" s="84"/>
      <c r="B269" s="84"/>
      <c r="C269" s="84"/>
      <c r="D269" s="76" t="str">
        <f>IF($C269="","",VLOOKUP($C269,分類コード!$B$1:$C$9,2,0))</f>
        <v/>
      </c>
      <c r="E269" s="81"/>
      <c r="F269" s="82"/>
      <c r="G269" s="37"/>
      <c r="H269" s="82"/>
      <c r="L269" s="84"/>
      <c r="M269" s="84"/>
      <c r="N269" s="84"/>
      <c r="O269" s="84"/>
      <c r="P269" s="84"/>
      <c r="Q269" s="84"/>
      <c r="R269" s="84"/>
      <c r="S269" s="84"/>
      <c r="T269" s="84"/>
      <c r="X269" s="84"/>
      <c r="Y269" s="84"/>
      <c r="Z269" s="84"/>
    </row>
    <row r="270" spans="1:26">
      <c r="A270" s="84"/>
      <c r="B270" s="84"/>
      <c r="C270" s="84"/>
      <c r="D270" s="76" t="str">
        <f>IF($C270="","",VLOOKUP($C270,分類コード!$B$1:$C$9,2,0))</f>
        <v/>
      </c>
      <c r="E270" s="81"/>
      <c r="F270" s="82"/>
      <c r="G270" s="37"/>
      <c r="H270" s="82"/>
      <c r="L270" s="84"/>
      <c r="M270" s="84"/>
      <c r="N270" s="84"/>
      <c r="O270" s="84"/>
      <c r="P270" s="84"/>
      <c r="Q270" s="84"/>
      <c r="R270" s="84"/>
      <c r="S270" s="84"/>
      <c r="T270" s="84"/>
      <c r="X270" s="84"/>
      <c r="Y270" s="84"/>
      <c r="Z270" s="84"/>
    </row>
    <row r="271" spans="1:26">
      <c r="A271" s="84"/>
      <c r="B271" s="84"/>
      <c r="C271" s="84"/>
      <c r="D271" s="76" t="str">
        <f>IF($C271="","",VLOOKUP($C271,分類コード!$B$1:$C$9,2,0))</f>
        <v/>
      </c>
      <c r="E271" s="81"/>
      <c r="F271" s="82"/>
      <c r="G271" s="37"/>
      <c r="H271" s="82"/>
      <c r="L271" s="84"/>
      <c r="M271" s="84"/>
      <c r="N271" s="84"/>
      <c r="O271" s="84"/>
      <c r="P271" s="84"/>
      <c r="Q271" s="84"/>
      <c r="R271" s="84"/>
      <c r="S271" s="84"/>
      <c r="T271" s="84"/>
      <c r="X271" s="84"/>
      <c r="Y271" s="84"/>
      <c r="Z271" s="84"/>
    </row>
    <row r="272" spans="1:26">
      <c r="A272" s="84"/>
      <c r="B272" s="84"/>
      <c r="C272" s="84"/>
      <c r="D272" s="76" t="str">
        <f>IF($C272="","",VLOOKUP($C272,分類コード!$B$1:$C$9,2,0))</f>
        <v/>
      </c>
      <c r="E272" s="81"/>
      <c r="F272" s="82"/>
      <c r="G272" s="37"/>
      <c r="H272" s="82"/>
      <c r="L272" s="84"/>
      <c r="M272" s="84"/>
      <c r="N272" s="84"/>
      <c r="O272" s="84"/>
      <c r="P272" s="84"/>
      <c r="Q272" s="84"/>
      <c r="R272" s="84"/>
      <c r="S272" s="84"/>
      <c r="T272" s="84"/>
      <c r="X272" s="84"/>
      <c r="Y272" s="84"/>
      <c r="Z272" s="84"/>
    </row>
    <row r="273" spans="1:26">
      <c r="A273" s="84"/>
      <c r="B273" s="84"/>
      <c r="C273" s="84"/>
      <c r="D273" s="76" t="str">
        <f>IF($C273="","",VLOOKUP($C273,分類コード!$B$1:$C$9,2,0))</f>
        <v/>
      </c>
      <c r="E273" s="81"/>
      <c r="F273" s="82"/>
      <c r="G273" s="37"/>
      <c r="H273" s="82"/>
      <c r="L273" s="84"/>
      <c r="M273" s="84"/>
      <c r="N273" s="84"/>
      <c r="O273" s="84"/>
      <c r="P273" s="84"/>
      <c r="Q273" s="84"/>
      <c r="R273" s="84"/>
      <c r="S273" s="84"/>
      <c r="T273" s="84"/>
      <c r="X273" s="84"/>
      <c r="Y273" s="84"/>
      <c r="Z273" s="84"/>
    </row>
    <row r="274" spans="1:26">
      <c r="A274" s="84"/>
      <c r="B274" s="84"/>
      <c r="C274" s="84"/>
      <c r="D274" s="76" t="str">
        <f>IF($C274="","",VLOOKUP($C274,分類コード!$B$1:$C$9,2,0))</f>
        <v/>
      </c>
      <c r="E274" s="81"/>
      <c r="F274" s="82"/>
      <c r="G274" s="37"/>
      <c r="H274" s="82"/>
      <c r="L274" s="84"/>
      <c r="M274" s="84"/>
      <c r="N274" s="84"/>
      <c r="O274" s="84"/>
      <c r="P274" s="84"/>
      <c r="Q274" s="84"/>
      <c r="R274" s="84"/>
      <c r="S274" s="84"/>
      <c r="T274" s="84"/>
      <c r="X274" s="84"/>
      <c r="Y274" s="84"/>
      <c r="Z274" s="84"/>
    </row>
    <row r="275" spans="1:26">
      <c r="A275" s="84"/>
      <c r="B275" s="84"/>
      <c r="C275" s="84"/>
      <c r="D275" s="76" t="str">
        <f>IF($C275="","",VLOOKUP($C275,分類コード!$B$1:$C$9,2,0))</f>
        <v/>
      </c>
      <c r="E275" s="81"/>
      <c r="F275" s="82"/>
      <c r="G275" s="37"/>
      <c r="H275" s="82"/>
      <c r="L275" s="84"/>
      <c r="M275" s="84"/>
      <c r="N275" s="84"/>
      <c r="O275" s="84"/>
      <c r="P275" s="84"/>
      <c r="Q275" s="84"/>
      <c r="R275" s="84"/>
      <c r="S275" s="84"/>
      <c r="T275" s="84"/>
      <c r="X275" s="84"/>
      <c r="Y275" s="84"/>
      <c r="Z275" s="84"/>
    </row>
    <row r="276" spans="1:26">
      <c r="A276" s="84"/>
      <c r="B276" s="84"/>
      <c r="C276" s="84"/>
      <c r="D276" s="76" t="str">
        <f>IF($C276="","",VLOOKUP($C276,分類コード!$B$1:$C$9,2,0))</f>
        <v/>
      </c>
      <c r="E276" s="81"/>
      <c r="F276" s="82"/>
      <c r="G276" s="37"/>
      <c r="H276" s="82"/>
      <c r="L276" s="84"/>
      <c r="M276" s="84"/>
      <c r="N276" s="84"/>
      <c r="O276" s="84"/>
      <c r="P276" s="84"/>
      <c r="Q276" s="84"/>
      <c r="R276" s="84"/>
      <c r="S276" s="84"/>
      <c r="T276" s="84"/>
      <c r="X276" s="84"/>
      <c r="Y276" s="84"/>
      <c r="Z276" s="84"/>
    </row>
    <row r="277" spans="1:26">
      <c r="A277" s="84"/>
      <c r="B277" s="84"/>
      <c r="C277" s="84"/>
      <c r="D277" s="76" t="str">
        <f>IF($C277="","",VLOOKUP($C277,分類コード!$B$1:$C$9,2,0))</f>
        <v/>
      </c>
      <c r="E277" s="81"/>
      <c r="F277" s="82"/>
      <c r="G277" s="37"/>
      <c r="H277" s="82"/>
      <c r="L277" s="84"/>
      <c r="M277" s="84"/>
      <c r="N277" s="84"/>
      <c r="O277" s="84"/>
      <c r="P277" s="84"/>
      <c r="Q277" s="84"/>
      <c r="R277" s="84"/>
      <c r="S277" s="84"/>
      <c r="T277" s="84"/>
      <c r="X277" s="84"/>
      <c r="Y277" s="84"/>
      <c r="Z277" s="84"/>
    </row>
    <row r="278" spans="1:26">
      <c r="A278" s="84"/>
      <c r="B278" s="84"/>
      <c r="C278" s="84"/>
      <c r="D278" s="76" t="str">
        <f>IF($C278="","",VLOOKUP($C278,分類コード!$B$1:$C$9,2,0))</f>
        <v/>
      </c>
      <c r="E278" s="81"/>
      <c r="F278" s="82"/>
      <c r="G278" s="37"/>
      <c r="H278" s="82"/>
      <c r="L278" s="84"/>
      <c r="M278" s="84"/>
      <c r="N278" s="84"/>
      <c r="O278" s="84"/>
      <c r="P278" s="84"/>
      <c r="Q278" s="84"/>
      <c r="R278" s="84"/>
      <c r="S278" s="84"/>
      <c r="T278" s="84"/>
      <c r="X278" s="84"/>
      <c r="Y278" s="84"/>
      <c r="Z278" s="84"/>
    </row>
    <row r="279" spans="1:26">
      <c r="A279" s="84"/>
      <c r="B279" s="84"/>
      <c r="C279" s="84"/>
      <c r="D279" s="76" t="str">
        <f>IF($C279="","",VLOOKUP($C279,分類コード!$B$1:$C$9,2,0))</f>
        <v/>
      </c>
      <c r="E279" s="81"/>
      <c r="F279" s="82"/>
      <c r="G279" s="37"/>
      <c r="H279" s="82"/>
      <c r="L279" s="84"/>
      <c r="M279" s="84"/>
      <c r="N279" s="84"/>
      <c r="O279" s="84"/>
      <c r="P279" s="84"/>
      <c r="Q279" s="84"/>
      <c r="R279" s="84"/>
      <c r="S279" s="84"/>
      <c r="T279" s="84"/>
      <c r="X279" s="84"/>
      <c r="Y279" s="84"/>
      <c r="Z279" s="84"/>
    </row>
    <row r="280" spans="1:26">
      <c r="A280" s="84"/>
      <c r="B280" s="84"/>
      <c r="C280" s="84"/>
      <c r="D280" s="76" t="str">
        <f>IF($C280="","",VLOOKUP($C280,分類コード!$B$1:$C$9,2,0))</f>
        <v/>
      </c>
      <c r="E280" s="81"/>
      <c r="F280" s="82"/>
      <c r="G280" s="37"/>
      <c r="H280" s="82"/>
      <c r="L280" s="84"/>
      <c r="M280" s="84"/>
      <c r="N280" s="84"/>
      <c r="O280" s="84"/>
      <c r="P280" s="84"/>
      <c r="Q280" s="84"/>
      <c r="R280" s="84"/>
      <c r="S280" s="84"/>
      <c r="T280" s="84"/>
      <c r="X280" s="84"/>
      <c r="Y280" s="84"/>
      <c r="Z280" s="84"/>
    </row>
    <row r="281" spans="1:26">
      <c r="A281" s="84"/>
      <c r="B281" s="84"/>
      <c r="C281" s="84"/>
      <c r="D281" s="76" t="str">
        <f>IF($C281="","",VLOOKUP($C281,分類コード!$B$1:$C$9,2,0))</f>
        <v/>
      </c>
      <c r="E281" s="81"/>
      <c r="F281" s="82"/>
      <c r="G281" s="37"/>
      <c r="H281" s="82"/>
      <c r="L281" s="84"/>
      <c r="M281" s="84"/>
      <c r="N281" s="84"/>
      <c r="O281" s="84"/>
      <c r="P281" s="84"/>
      <c r="Q281" s="84"/>
      <c r="R281" s="84"/>
      <c r="S281" s="84"/>
      <c r="T281" s="84"/>
      <c r="X281" s="84"/>
      <c r="Y281" s="84"/>
      <c r="Z281" s="84"/>
    </row>
    <row r="282" spans="1:26">
      <c r="A282" s="84"/>
      <c r="B282" s="84"/>
      <c r="C282" s="84"/>
      <c r="D282" s="76" t="str">
        <f>IF($C282="","",VLOOKUP($C282,分類コード!$B$1:$C$9,2,0))</f>
        <v/>
      </c>
      <c r="E282" s="81"/>
      <c r="F282" s="82"/>
      <c r="G282" s="37"/>
      <c r="H282" s="82"/>
      <c r="L282" s="84"/>
      <c r="M282" s="84"/>
      <c r="N282" s="84"/>
      <c r="O282" s="84"/>
      <c r="P282" s="84"/>
      <c r="Q282" s="84"/>
      <c r="R282" s="84"/>
      <c r="S282" s="84"/>
      <c r="T282" s="84"/>
      <c r="X282" s="84"/>
      <c r="Y282" s="84"/>
      <c r="Z282" s="84"/>
    </row>
    <row r="283" spans="1:26">
      <c r="A283" s="84"/>
      <c r="B283" s="84"/>
      <c r="C283" s="84"/>
      <c r="D283" s="76" t="str">
        <f>IF($C283="","",VLOOKUP($C283,分類コード!$B$1:$C$9,2,0))</f>
        <v/>
      </c>
      <c r="E283" s="81"/>
      <c r="F283" s="82"/>
      <c r="G283" s="37"/>
      <c r="H283" s="82"/>
      <c r="L283" s="84"/>
      <c r="M283" s="84"/>
      <c r="N283" s="84"/>
      <c r="O283" s="84"/>
      <c r="P283" s="84"/>
      <c r="Q283" s="84"/>
      <c r="R283" s="84"/>
      <c r="S283" s="84"/>
      <c r="T283" s="84"/>
      <c r="X283" s="84"/>
      <c r="Y283" s="84"/>
      <c r="Z283" s="84"/>
    </row>
    <row r="284" spans="1:26">
      <c r="A284" s="84"/>
      <c r="B284" s="84"/>
      <c r="C284" s="84"/>
      <c r="D284" s="76" t="str">
        <f>IF($C284="","",VLOOKUP($C284,分類コード!$B$1:$C$9,2,0))</f>
        <v/>
      </c>
      <c r="E284" s="81"/>
      <c r="F284" s="82"/>
      <c r="G284" s="37"/>
      <c r="H284" s="82"/>
      <c r="L284" s="84"/>
      <c r="M284" s="84"/>
      <c r="N284" s="84"/>
      <c r="O284" s="84"/>
      <c r="P284" s="84"/>
      <c r="Q284" s="84"/>
      <c r="R284" s="84"/>
      <c r="S284" s="84"/>
      <c r="T284" s="84"/>
      <c r="X284" s="84"/>
      <c r="Y284" s="84"/>
      <c r="Z284" s="84"/>
    </row>
    <row r="285" spans="1:26">
      <c r="A285" s="84"/>
      <c r="B285" s="84"/>
      <c r="C285" s="84"/>
      <c r="D285" s="76" t="str">
        <f>IF($C285="","",VLOOKUP($C285,分類コード!$B$1:$C$9,2,0))</f>
        <v/>
      </c>
      <c r="E285" s="81"/>
      <c r="F285" s="82"/>
      <c r="G285" s="37"/>
      <c r="H285" s="82"/>
      <c r="L285" s="84"/>
      <c r="M285" s="84"/>
      <c r="N285" s="84"/>
      <c r="O285" s="84"/>
      <c r="P285" s="84"/>
      <c r="Q285" s="84"/>
      <c r="R285" s="84"/>
      <c r="S285" s="84"/>
      <c r="T285" s="84"/>
      <c r="X285" s="84"/>
      <c r="Y285" s="84"/>
      <c r="Z285" s="84"/>
    </row>
    <row r="286" spans="1:26">
      <c r="A286" s="84"/>
      <c r="B286" s="84"/>
      <c r="C286" s="84"/>
      <c r="D286" s="76" t="str">
        <f>IF($C286="","",VLOOKUP($C286,分類コード!$B$1:$C$9,2,0))</f>
        <v/>
      </c>
      <c r="E286" s="81"/>
      <c r="F286" s="82"/>
      <c r="G286" s="37"/>
      <c r="H286" s="82"/>
      <c r="L286" s="84"/>
      <c r="M286" s="84"/>
      <c r="N286" s="84"/>
      <c r="O286" s="84"/>
      <c r="P286" s="84"/>
      <c r="Q286" s="84"/>
      <c r="R286" s="84"/>
      <c r="S286" s="84"/>
      <c r="T286" s="84"/>
      <c r="X286" s="84"/>
      <c r="Y286" s="84"/>
      <c r="Z286" s="84"/>
    </row>
    <row r="287" spans="1:26">
      <c r="A287" s="84"/>
      <c r="B287" s="84"/>
      <c r="C287" s="84"/>
      <c r="D287" s="76" t="str">
        <f>IF($C287="","",VLOOKUP($C287,分類コード!$B$1:$C$9,2,0))</f>
        <v/>
      </c>
      <c r="E287" s="81"/>
      <c r="F287" s="82"/>
      <c r="G287" s="37"/>
      <c r="H287" s="82"/>
      <c r="L287" s="84"/>
      <c r="M287" s="84"/>
      <c r="N287" s="84"/>
      <c r="O287" s="84"/>
      <c r="P287" s="84"/>
      <c r="Q287" s="84"/>
      <c r="R287" s="84"/>
      <c r="S287" s="84"/>
      <c r="T287" s="84"/>
      <c r="X287" s="84"/>
      <c r="Y287" s="84"/>
      <c r="Z287" s="84"/>
    </row>
    <row r="288" spans="1:26">
      <c r="A288" s="84"/>
      <c r="B288" s="84"/>
      <c r="C288" s="84"/>
      <c r="D288" s="76" t="str">
        <f>IF($C288="","",VLOOKUP($C288,分類コード!$B$1:$C$9,2,0))</f>
        <v/>
      </c>
      <c r="E288" s="81"/>
      <c r="F288" s="82"/>
      <c r="G288" s="37"/>
      <c r="H288" s="82"/>
      <c r="L288" s="84"/>
      <c r="M288" s="84"/>
      <c r="N288" s="84"/>
      <c r="O288" s="84"/>
      <c r="P288" s="84"/>
      <c r="Q288" s="84"/>
      <c r="R288" s="84"/>
      <c r="S288" s="84"/>
      <c r="T288" s="84"/>
      <c r="X288" s="84"/>
      <c r="Y288" s="84"/>
      <c r="Z288" s="84"/>
    </row>
    <row r="289" spans="1:26">
      <c r="A289" s="84"/>
      <c r="B289" s="84"/>
      <c r="C289" s="84"/>
      <c r="D289" s="76" t="str">
        <f>IF($C289="","",VLOOKUP($C289,分類コード!$B$1:$C$9,2,0))</f>
        <v/>
      </c>
      <c r="E289" s="81"/>
      <c r="F289" s="82"/>
      <c r="G289" s="37"/>
      <c r="H289" s="82"/>
      <c r="L289" s="84"/>
      <c r="M289" s="84"/>
      <c r="N289" s="84"/>
      <c r="O289" s="84"/>
      <c r="P289" s="84"/>
      <c r="Q289" s="84"/>
      <c r="R289" s="84"/>
      <c r="S289" s="84"/>
      <c r="T289" s="84"/>
      <c r="X289" s="84"/>
      <c r="Y289" s="84"/>
      <c r="Z289" s="84"/>
    </row>
    <row r="290" spans="1:26">
      <c r="A290" s="84"/>
      <c r="B290" s="84"/>
      <c r="C290" s="84"/>
      <c r="D290" s="76" t="str">
        <f>IF($C290="","",VLOOKUP($C290,分類コード!$B$1:$C$9,2,0))</f>
        <v/>
      </c>
      <c r="E290" s="81"/>
      <c r="F290" s="82"/>
      <c r="G290" s="37"/>
      <c r="H290" s="82"/>
      <c r="L290" s="84"/>
      <c r="M290" s="84"/>
      <c r="N290" s="84"/>
      <c r="O290" s="84"/>
      <c r="P290" s="84"/>
      <c r="Q290" s="84"/>
      <c r="R290" s="84"/>
      <c r="S290" s="84"/>
      <c r="T290" s="84"/>
      <c r="X290" s="84"/>
      <c r="Y290" s="84"/>
      <c r="Z290" s="84"/>
    </row>
    <row r="291" spans="1:26">
      <c r="A291" s="84"/>
      <c r="B291" s="84"/>
      <c r="C291" s="84"/>
      <c r="D291" s="76" t="str">
        <f>IF($C291="","",VLOOKUP($C291,分類コード!$B$1:$C$9,2,0))</f>
        <v/>
      </c>
      <c r="E291" s="81"/>
      <c r="F291" s="82"/>
      <c r="G291" s="37"/>
      <c r="H291" s="82"/>
      <c r="L291" s="84"/>
      <c r="M291" s="84"/>
      <c r="N291" s="84"/>
      <c r="O291" s="84"/>
      <c r="P291" s="84"/>
      <c r="Q291" s="84"/>
      <c r="R291" s="84"/>
      <c r="S291" s="84"/>
      <c r="T291" s="84"/>
      <c r="X291" s="84"/>
      <c r="Y291" s="84"/>
      <c r="Z291" s="84"/>
    </row>
    <row r="292" spans="1:26">
      <c r="A292" s="84"/>
      <c r="B292" s="84"/>
      <c r="C292" s="84"/>
      <c r="D292" s="76" t="str">
        <f>IF($C292="","",VLOOKUP($C292,分類コード!$B$1:$C$9,2,0))</f>
        <v/>
      </c>
      <c r="E292" s="81"/>
      <c r="F292" s="82"/>
      <c r="G292" s="37"/>
      <c r="H292" s="82"/>
      <c r="L292" s="84"/>
      <c r="M292" s="84"/>
      <c r="N292" s="84"/>
      <c r="O292" s="84"/>
      <c r="P292" s="84"/>
      <c r="Q292" s="84"/>
      <c r="R292" s="84"/>
      <c r="S292" s="84"/>
      <c r="T292" s="84"/>
      <c r="X292" s="84"/>
      <c r="Y292" s="84"/>
      <c r="Z292" s="84"/>
    </row>
    <row r="293" spans="1:26">
      <c r="A293" s="84"/>
      <c r="B293" s="84"/>
      <c r="C293" s="84"/>
      <c r="D293" s="76" t="str">
        <f>IF($C293="","",VLOOKUP($C293,分類コード!$B$1:$C$9,2,0))</f>
        <v/>
      </c>
      <c r="E293" s="81"/>
      <c r="F293" s="82"/>
      <c r="G293" s="37"/>
      <c r="H293" s="82"/>
      <c r="L293" s="84"/>
      <c r="M293" s="84"/>
      <c r="N293" s="84"/>
      <c r="O293" s="84"/>
      <c r="P293" s="84"/>
      <c r="Q293" s="84"/>
      <c r="R293" s="84"/>
      <c r="S293" s="84"/>
      <c r="T293" s="84"/>
      <c r="X293" s="84"/>
      <c r="Y293" s="84"/>
      <c r="Z293" s="84"/>
    </row>
    <row r="294" spans="1:26">
      <c r="A294" s="84"/>
      <c r="B294" s="84"/>
      <c r="C294" s="84"/>
      <c r="D294" s="76" t="str">
        <f>IF($C294="","",VLOOKUP($C294,分類コード!$B$1:$C$9,2,0))</f>
        <v/>
      </c>
      <c r="E294" s="81"/>
      <c r="F294" s="82"/>
      <c r="G294" s="37"/>
      <c r="H294" s="82"/>
      <c r="L294" s="84"/>
      <c r="M294" s="84"/>
      <c r="N294" s="84"/>
      <c r="O294" s="84"/>
      <c r="P294" s="84"/>
      <c r="Q294" s="84"/>
      <c r="R294" s="84"/>
      <c r="S294" s="84"/>
      <c r="T294" s="84"/>
      <c r="X294" s="84"/>
      <c r="Y294" s="84"/>
      <c r="Z294" s="84"/>
    </row>
    <row r="295" spans="1:26">
      <c r="A295" s="84"/>
      <c r="B295" s="84"/>
      <c r="C295" s="84"/>
      <c r="D295" s="76" t="str">
        <f>IF($C295="","",VLOOKUP($C295,分類コード!$B$1:$C$9,2,0))</f>
        <v/>
      </c>
      <c r="E295" s="81"/>
      <c r="F295" s="82"/>
      <c r="G295" s="37"/>
      <c r="H295" s="82"/>
      <c r="L295" s="84"/>
      <c r="M295" s="84"/>
      <c r="N295" s="84"/>
      <c r="O295" s="84"/>
      <c r="P295" s="84"/>
      <c r="Q295" s="84"/>
      <c r="R295" s="84"/>
      <c r="S295" s="84"/>
      <c r="T295" s="84"/>
      <c r="X295" s="84"/>
      <c r="Y295" s="84"/>
      <c r="Z295" s="84"/>
    </row>
    <row r="296" spans="1:26">
      <c r="A296" s="84"/>
      <c r="B296" s="84"/>
      <c r="C296" s="84"/>
      <c r="D296" s="76" t="str">
        <f>IF($C296="","",VLOOKUP($C296,分類コード!$B$1:$C$9,2,0))</f>
        <v/>
      </c>
      <c r="E296" s="81"/>
      <c r="F296" s="82"/>
      <c r="G296" s="37"/>
      <c r="H296" s="82"/>
      <c r="L296" s="84"/>
      <c r="M296" s="84"/>
      <c r="N296" s="84"/>
      <c r="O296" s="84"/>
      <c r="P296" s="84"/>
      <c r="Q296" s="84"/>
      <c r="R296" s="84"/>
      <c r="S296" s="84"/>
      <c r="T296" s="84"/>
      <c r="X296" s="84"/>
      <c r="Y296" s="84"/>
      <c r="Z296" s="84"/>
    </row>
    <row r="297" spans="1:26">
      <c r="A297" s="84"/>
      <c r="B297" s="84"/>
      <c r="C297" s="84"/>
      <c r="D297" s="76" t="str">
        <f>IF($C297="","",VLOOKUP($C297,分類コード!$B$1:$C$9,2,0))</f>
        <v/>
      </c>
      <c r="E297" s="81"/>
      <c r="F297" s="82"/>
      <c r="G297" s="37"/>
      <c r="H297" s="82"/>
      <c r="L297" s="84"/>
      <c r="M297" s="84"/>
      <c r="N297" s="84"/>
      <c r="O297" s="84"/>
      <c r="P297" s="84"/>
      <c r="Q297" s="84"/>
      <c r="R297" s="84"/>
      <c r="S297" s="84"/>
      <c r="T297" s="84"/>
      <c r="X297" s="84"/>
      <c r="Y297" s="84"/>
      <c r="Z297" s="84"/>
    </row>
    <row r="298" spans="1:26">
      <c r="A298" s="84"/>
      <c r="B298" s="84"/>
      <c r="C298" s="84"/>
      <c r="D298" s="76" t="str">
        <f>IF($C298="","",VLOOKUP($C298,分類コード!$B$1:$C$9,2,0))</f>
        <v/>
      </c>
      <c r="E298" s="81"/>
      <c r="F298" s="82"/>
      <c r="G298" s="37"/>
      <c r="H298" s="82"/>
      <c r="L298" s="84"/>
      <c r="M298" s="84"/>
      <c r="N298" s="84"/>
      <c r="O298" s="84"/>
      <c r="P298" s="84"/>
      <c r="Q298" s="84"/>
      <c r="R298" s="84"/>
      <c r="S298" s="84"/>
      <c r="T298" s="84"/>
      <c r="X298" s="84"/>
      <c r="Y298" s="84"/>
      <c r="Z298" s="84"/>
    </row>
    <row r="299" spans="1:26">
      <c r="A299" s="84"/>
      <c r="B299" s="84"/>
      <c r="C299" s="84"/>
      <c r="D299" s="76" t="str">
        <f>IF($C299="","",VLOOKUP($C299,分類コード!$B$1:$C$9,2,0))</f>
        <v/>
      </c>
      <c r="E299" s="81"/>
      <c r="F299" s="82"/>
      <c r="G299" s="37"/>
      <c r="H299" s="82"/>
      <c r="L299" s="84"/>
      <c r="M299" s="84"/>
      <c r="N299" s="84"/>
      <c r="O299" s="84"/>
      <c r="P299" s="84"/>
      <c r="Q299" s="84"/>
      <c r="R299" s="84"/>
      <c r="S299" s="84"/>
      <c r="T299" s="84"/>
      <c r="X299" s="84"/>
      <c r="Y299" s="84"/>
      <c r="Z299" s="84"/>
    </row>
    <row r="300" spans="1:26">
      <c r="A300" s="84"/>
      <c r="B300" s="84"/>
      <c r="C300" s="84"/>
      <c r="D300" s="76" t="str">
        <f>IF($C300="","",VLOOKUP($C300,分類コード!$B$1:$C$9,2,0))</f>
        <v/>
      </c>
      <c r="E300" s="81"/>
      <c r="F300" s="82"/>
      <c r="G300" s="37"/>
      <c r="H300" s="82"/>
      <c r="L300" s="84"/>
      <c r="M300" s="84"/>
      <c r="N300" s="84"/>
      <c r="O300" s="84"/>
      <c r="P300" s="84"/>
      <c r="Q300" s="84"/>
      <c r="R300" s="84"/>
      <c r="S300" s="84"/>
      <c r="T300" s="84"/>
      <c r="X300" s="84"/>
      <c r="Y300" s="84"/>
      <c r="Z300" s="84"/>
    </row>
    <row r="301" spans="1:26">
      <c r="A301" s="84"/>
      <c r="B301" s="84"/>
      <c r="C301" s="84"/>
      <c r="D301" s="76" t="str">
        <f>IF($C301="","",VLOOKUP($C301,分類コード!$B$1:$C$9,2,0))</f>
        <v/>
      </c>
      <c r="E301" s="81"/>
      <c r="F301" s="82"/>
      <c r="G301" s="37"/>
      <c r="H301" s="82"/>
      <c r="L301" s="84"/>
      <c r="M301" s="84"/>
      <c r="N301" s="84"/>
      <c r="O301" s="84"/>
      <c r="P301" s="84"/>
      <c r="Q301" s="84"/>
      <c r="R301" s="84"/>
      <c r="S301" s="84"/>
      <c r="T301" s="84"/>
      <c r="X301" s="84"/>
      <c r="Y301" s="84"/>
      <c r="Z301" s="84"/>
    </row>
    <row r="302" spans="1:26">
      <c r="A302" s="84"/>
      <c r="B302" s="84"/>
      <c r="C302" s="84"/>
      <c r="D302" s="76" t="str">
        <f>IF($C302="","",VLOOKUP($C302,分類コード!$B$1:$C$9,2,0))</f>
        <v/>
      </c>
      <c r="E302" s="81"/>
      <c r="F302" s="82"/>
      <c r="G302" s="37"/>
      <c r="H302" s="82"/>
      <c r="L302" s="84"/>
      <c r="M302" s="84"/>
      <c r="N302" s="84"/>
      <c r="O302" s="84"/>
      <c r="P302" s="84"/>
      <c r="Q302" s="84"/>
      <c r="R302" s="84"/>
      <c r="S302" s="84"/>
      <c r="T302" s="84"/>
      <c r="X302" s="84"/>
      <c r="Y302" s="84"/>
      <c r="Z302" s="84"/>
    </row>
    <row r="303" spans="1:26">
      <c r="A303" s="84"/>
      <c r="B303" s="84"/>
      <c r="C303" s="84"/>
      <c r="D303" s="76" t="str">
        <f>IF($C303="","",VLOOKUP($C303,分類コード!$B$1:$C$9,2,0))</f>
        <v/>
      </c>
      <c r="E303" s="81"/>
      <c r="F303" s="82"/>
      <c r="G303" s="37"/>
      <c r="H303" s="82"/>
      <c r="L303" s="84"/>
      <c r="M303" s="84"/>
      <c r="N303" s="84"/>
      <c r="O303" s="84"/>
      <c r="P303" s="84"/>
      <c r="Q303" s="84"/>
      <c r="R303" s="84"/>
      <c r="S303" s="84"/>
      <c r="T303" s="84"/>
      <c r="X303" s="84"/>
      <c r="Y303" s="84"/>
      <c r="Z303" s="84"/>
    </row>
    <row r="304" spans="1:26">
      <c r="A304" s="84"/>
      <c r="B304" s="84"/>
      <c r="C304" s="84"/>
      <c r="D304" s="76" t="str">
        <f>IF($C304="","",VLOOKUP($C304,分類コード!$B$1:$C$9,2,0))</f>
        <v/>
      </c>
      <c r="E304" s="81"/>
      <c r="F304" s="82"/>
      <c r="G304" s="37"/>
      <c r="H304" s="82"/>
      <c r="L304" s="84"/>
      <c r="M304" s="84"/>
      <c r="N304" s="84"/>
      <c r="O304" s="84"/>
      <c r="P304" s="84"/>
      <c r="Q304" s="84"/>
      <c r="R304" s="84"/>
      <c r="S304" s="84"/>
      <c r="T304" s="84"/>
      <c r="X304" s="84"/>
      <c r="Y304" s="84"/>
      <c r="Z304" s="84"/>
    </row>
    <row r="305" spans="1:26">
      <c r="A305" s="84"/>
      <c r="B305" s="84"/>
      <c r="C305" s="84"/>
      <c r="D305" s="76" t="str">
        <f>IF($C305="","",VLOOKUP($C305,分類コード!$B$1:$C$9,2,0))</f>
        <v/>
      </c>
      <c r="E305" s="81"/>
      <c r="F305" s="82"/>
      <c r="G305" s="37"/>
      <c r="H305" s="82"/>
      <c r="L305" s="84"/>
      <c r="M305" s="84"/>
      <c r="N305" s="84"/>
      <c r="O305" s="84"/>
      <c r="P305" s="84"/>
      <c r="Q305" s="84"/>
      <c r="R305" s="84"/>
      <c r="S305" s="84"/>
      <c r="T305" s="84"/>
      <c r="X305" s="84"/>
      <c r="Y305" s="84"/>
      <c r="Z305" s="84"/>
    </row>
    <row r="306" spans="1:26">
      <c r="A306" s="84"/>
      <c r="B306" s="84"/>
      <c r="C306" s="84"/>
      <c r="D306" s="76" t="str">
        <f>IF($C306="","",VLOOKUP($C306,分類コード!$B$1:$C$9,2,0))</f>
        <v/>
      </c>
      <c r="E306" s="81"/>
      <c r="F306" s="82"/>
      <c r="G306" s="37"/>
      <c r="H306" s="82"/>
      <c r="L306" s="84"/>
      <c r="M306" s="84"/>
      <c r="N306" s="84"/>
      <c r="O306" s="84"/>
      <c r="P306" s="84"/>
      <c r="Q306" s="84"/>
      <c r="R306" s="84"/>
      <c r="S306" s="84"/>
      <c r="T306" s="84"/>
      <c r="X306" s="84"/>
      <c r="Y306" s="84"/>
      <c r="Z306" s="84"/>
    </row>
    <row r="307" spans="1:26">
      <c r="A307" s="84"/>
      <c r="B307" s="84"/>
      <c r="C307" s="84"/>
      <c r="D307" s="76" t="str">
        <f>IF($C307="","",VLOOKUP($C307,分類コード!$B$1:$C$9,2,0))</f>
        <v/>
      </c>
      <c r="E307" s="81"/>
      <c r="F307" s="82"/>
      <c r="G307" s="37"/>
      <c r="H307" s="82"/>
      <c r="L307" s="84"/>
      <c r="M307" s="84"/>
      <c r="N307" s="84"/>
      <c r="O307" s="84"/>
      <c r="P307" s="84"/>
      <c r="Q307" s="84"/>
      <c r="R307" s="84"/>
      <c r="S307" s="84"/>
      <c r="T307" s="84"/>
      <c r="X307" s="84"/>
      <c r="Y307" s="84"/>
      <c r="Z307" s="84"/>
    </row>
    <row r="308" spans="1:26">
      <c r="A308" s="84"/>
      <c r="B308" s="84"/>
      <c r="C308" s="84"/>
      <c r="D308" s="76" t="str">
        <f>IF($C308="","",VLOOKUP($C308,分類コード!$B$1:$C$9,2,0))</f>
        <v/>
      </c>
      <c r="E308" s="81"/>
      <c r="F308" s="82"/>
      <c r="G308" s="37"/>
      <c r="H308" s="82"/>
      <c r="L308" s="84"/>
      <c r="M308" s="84"/>
      <c r="N308" s="84"/>
      <c r="O308" s="84"/>
      <c r="P308" s="84"/>
      <c r="Q308" s="84"/>
      <c r="R308" s="84"/>
      <c r="S308" s="84"/>
      <c r="T308" s="84"/>
      <c r="X308" s="84"/>
      <c r="Y308" s="84"/>
      <c r="Z308" s="84"/>
    </row>
    <row r="309" spans="1:26">
      <c r="A309" s="84"/>
      <c r="B309" s="84"/>
      <c r="C309" s="84"/>
      <c r="D309" s="76" t="str">
        <f>IF($C309="","",VLOOKUP($C309,分類コード!$B$1:$C$9,2,0))</f>
        <v/>
      </c>
      <c r="E309" s="81"/>
      <c r="F309" s="82"/>
      <c r="G309" s="37"/>
      <c r="H309" s="82"/>
      <c r="L309" s="84"/>
      <c r="M309" s="84"/>
      <c r="N309" s="84"/>
      <c r="O309" s="84"/>
      <c r="P309" s="84"/>
      <c r="Q309" s="84"/>
      <c r="R309" s="84"/>
      <c r="S309" s="84"/>
      <c r="T309" s="84"/>
      <c r="X309" s="84"/>
      <c r="Y309" s="84"/>
      <c r="Z309" s="84"/>
    </row>
    <row r="310" spans="1:26">
      <c r="A310" s="84"/>
      <c r="B310" s="84"/>
      <c r="C310" s="84"/>
      <c r="D310" s="76" t="str">
        <f>IF($C310="","",VLOOKUP($C310,分類コード!$B$1:$C$9,2,0))</f>
        <v/>
      </c>
      <c r="E310" s="81"/>
      <c r="F310" s="82"/>
      <c r="G310" s="37"/>
      <c r="H310" s="82"/>
      <c r="L310" s="84"/>
      <c r="M310" s="84"/>
      <c r="N310" s="84"/>
      <c r="O310" s="84"/>
      <c r="P310" s="84"/>
      <c r="Q310" s="84"/>
      <c r="R310" s="84"/>
      <c r="S310" s="84"/>
      <c r="T310" s="84"/>
      <c r="X310" s="84"/>
      <c r="Y310" s="84"/>
      <c r="Z310" s="84"/>
    </row>
    <row r="311" spans="1:26">
      <c r="A311" s="84"/>
      <c r="B311" s="84"/>
      <c r="C311" s="84"/>
      <c r="D311" s="76" t="str">
        <f>IF($C311="","",VLOOKUP($C311,分類コード!$B$1:$C$9,2,0))</f>
        <v/>
      </c>
      <c r="E311" s="81"/>
      <c r="F311" s="82"/>
      <c r="G311" s="37"/>
      <c r="H311" s="82"/>
      <c r="L311" s="84"/>
      <c r="M311" s="84"/>
      <c r="N311" s="84"/>
      <c r="O311" s="84"/>
      <c r="P311" s="84"/>
      <c r="Q311" s="84"/>
      <c r="R311" s="84"/>
      <c r="S311" s="84"/>
      <c r="T311" s="84"/>
      <c r="X311" s="84"/>
      <c r="Y311" s="84"/>
      <c r="Z311" s="84"/>
    </row>
    <row r="312" spans="1:26">
      <c r="A312" s="84"/>
      <c r="B312" s="84"/>
      <c r="C312" s="84"/>
      <c r="D312" s="76" t="str">
        <f>IF($C312="","",VLOOKUP($C312,分類コード!$B$1:$C$9,2,0))</f>
        <v/>
      </c>
      <c r="E312" s="81"/>
      <c r="F312" s="82"/>
      <c r="G312" s="37"/>
      <c r="H312" s="82"/>
      <c r="L312" s="84"/>
      <c r="M312" s="84"/>
      <c r="N312" s="84"/>
      <c r="O312" s="84"/>
      <c r="P312" s="84"/>
      <c r="Q312" s="84"/>
      <c r="R312" s="84"/>
      <c r="S312" s="84"/>
      <c r="T312" s="84"/>
      <c r="X312" s="84"/>
      <c r="Y312" s="84"/>
      <c r="Z312" s="84"/>
    </row>
    <row r="313" spans="1:26">
      <c r="A313" s="84"/>
      <c r="B313" s="84"/>
      <c r="C313" s="84"/>
      <c r="D313" s="76" t="str">
        <f>IF($C313="","",VLOOKUP($C313,分類コード!$B$1:$C$9,2,0))</f>
        <v/>
      </c>
      <c r="E313" s="81"/>
      <c r="F313" s="82"/>
      <c r="G313" s="37"/>
      <c r="H313" s="82"/>
      <c r="L313" s="84"/>
      <c r="M313" s="84"/>
      <c r="N313" s="84"/>
      <c r="O313" s="84"/>
      <c r="P313" s="84"/>
      <c r="Q313" s="84"/>
      <c r="R313" s="84"/>
      <c r="S313" s="84"/>
      <c r="T313" s="84"/>
      <c r="X313" s="84"/>
      <c r="Y313" s="84"/>
      <c r="Z313" s="84"/>
    </row>
    <row r="314" spans="1:26">
      <c r="A314" s="84"/>
      <c r="B314" s="84"/>
      <c r="C314" s="84"/>
      <c r="D314" s="76" t="str">
        <f>IF($C314="","",VLOOKUP($C314,分類コード!$B$1:$C$9,2,0))</f>
        <v/>
      </c>
      <c r="E314" s="81"/>
      <c r="F314" s="82"/>
      <c r="G314" s="37"/>
      <c r="H314" s="82"/>
      <c r="L314" s="84"/>
      <c r="M314" s="84"/>
      <c r="N314" s="84"/>
      <c r="O314" s="84"/>
      <c r="P314" s="84"/>
      <c r="Q314" s="84"/>
      <c r="R314" s="84"/>
      <c r="S314" s="84"/>
      <c r="T314" s="84"/>
      <c r="X314" s="84"/>
      <c r="Y314" s="84"/>
      <c r="Z314" s="84"/>
    </row>
    <row r="315" spans="1:26">
      <c r="A315" s="84"/>
      <c r="B315" s="84"/>
      <c r="C315" s="84"/>
      <c r="D315" s="76" t="str">
        <f>IF($C315="","",VLOOKUP($C315,分類コード!$B$1:$C$9,2,0))</f>
        <v/>
      </c>
      <c r="E315" s="81"/>
      <c r="F315" s="82"/>
      <c r="G315" s="37"/>
      <c r="H315" s="82"/>
      <c r="L315" s="84"/>
      <c r="M315" s="84"/>
      <c r="N315" s="84"/>
      <c r="O315" s="84"/>
      <c r="P315" s="84"/>
      <c r="Q315" s="84"/>
      <c r="R315" s="84"/>
      <c r="S315" s="84"/>
      <c r="T315" s="84"/>
      <c r="X315" s="84"/>
      <c r="Y315" s="84"/>
      <c r="Z315" s="84"/>
    </row>
    <row r="316" spans="1:26">
      <c r="A316" s="84"/>
      <c r="B316" s="84"/>
      <c r="C316" s="84"/>
      <c r="D316" s="76" t="str">
        <f>IF($C316="","",VLOOKUP($C316,分類コード!$B$1:$C$9,2,0))</f>
        <v/>
      </c>
      <c r="E316" s="81"/>
      <c r="F316" s="82"/>
      <c r="G316" s="37"/>
      <c r="H316" s="82"/>
      <c r="L316" s="84"/>
      <c r="M316" s="84"/>
      <c r="N316" s="84"/>
      <c r="O316" s="84"/>
      <c r="P316" s="84"/>
      <c r="Q316" s="84"/>
      <c r="R316" s="84"/>
      <c r="S316" s="84"/>
      <c r="T316" s="84"/>
      <c r="X316" s="84"/>
      <c r="Y316" s="84"/>
      <c r="Z316" s="84"/>
    </row>
    <row r="317" spans="1:26">
      <c r="A317" s="84"/>
      <c r="B317" s="84"/>
      <c r="C317" s="84"/>
      <c r="D317" s="76" t="str">
        <f>IF($C317="","",VLOOKUP($C317,分類コード!$B$1:$C$9,2,0))</f>
        <v/>
      </c>
      <c r="E317" s="81"/>
      <c r="F317" s="82"/>
      <c r="G317" s="37"/>
      <c r="H317" s="82"/>
      <c r="L317" s="84"/>
      <c r="M317" s="84"/>
      <c r="N317" s="84"/>
      <c r="O317" s="84"/>
      <c r="P317" s="84"/>
      <c r="Q317" s="84"/>
      <c r="R317" s="84"/>
      <c r="S317" s="84"/>
      <c r="T317" s="84"/>
      <c r="X317" s="84"/>
      <c r="Y317" s="84"/>
      <c r="Z317" s="84"/>
    </row>
    <row r="318" spans="1:26">
      <c r="A318" s="84"/>
      <c r="B318" s="84"/>
      <c r="C318" s="84"/>
      <c r="D318" s="76" t="str">
        <f>IF($C318="","",VLOOKUP($C318,分類コード!$B$1:$C$9,2,0))</f>
        <v/>
      </c>
      <c r="E318" s="81"/>
      <c r="F318" s="82"/>
      <c r="G318" s="37"/>
      <c r="H318" s="82"/>
      <c r="L318" s="84"/>
      <c r="M318" s="84"/>
      <c r="N318" s="84"/>
      <c r="O318" s="84"/>
      <c r="P318" s="84"/>
      <c r="Q318" s="84"/>
      <c r="R318" s="84"/>
      <c r="S318" s="84"/>
      <c r="T318" s="84"/>
      <c r="X318" s="84"/>
      <c r="Y318" s="84"/>
      <c r="Z318" s="84"/>
    </row>
    <row r="319" spans="1:26">
      <c r="A319" s="84"/>
      <c r="B319" s="84"/>
      <c r="C319" s="84"/>
      <c r="D319" s="76" t="str">
        <f>IF($C319="","",VLOOKUP($C319,分類コード!$B$1:$C$9,2,0))</f>
        <v/>
      </c>
      <c r="E319" s="81"/>
      <c r="F319" s="82"/>
      <c r="G319" s="37"/>
      <c r="H319" s="82"/>
      <c r="L319" s="84"/>
      <c r="M319" s="84"/>
      <c r="N319" s="84"/>
      <c r="O319" s="84"/>
      <c r="P319" s="84"/>
      <c r="Q319" s="84"/>
      <c r="R319" s="84"/>
      <c r="S319" s="84"/>
      <c r="T319" s="84"/>
      <c r="X319" s="84"/>
      <c r="Y319" s="84"/>
      <c r="Z319" s="84"/>
    </row>
    <row r="320" spans="1:26">
      <c r="A320" s="84"/>
      <c r="B320" s="84"/>
      <c r="C320" s="84"/>
      <c r="D320" s="76" t="str">
        <f>IF($C320="","",VLOOKUP($C320,分類コード!$B$1:$C$9,2,0))</f>
        <v/>
      </c>
      <c r="E320" s="81"/>
      <c r="F320" s="82"/>
      <c r="G320" s="37"/>
      <c r="H320" s="82"/>
      <c r="L320" s="84"/>
      <c r="M320" s="84"/>
      <c r="N320" s="84"/>
      <c r="O320" s="84"/>
      <c r="P320" s="84"/>
      <c r="Q320" s="84"/>
      <c r="R320" s="84"/>
      <c r="S320" s="84"/>
      <c r="T320" s="84"/>
      <c r="X320" s="84"/>
      <c r="Y320" s="84"/>
      <c r="Z320" s="84"/>
    </row>
    <row r="321" spans="1:26">
      <c r="A321" s="84"/>
      <c r="B321" s="84"/>
      <c r="C321" s="84"/>
      <c r="D321" s="76" t="str">
        <f>IF($C321="","",VLOOKUP($C321,分類コード!$B$1:$C$9,2,0))</f>
        <v/>
      </c>
      <c r="E321" s="81"/>
      <c r="F321" s="82"/>
      <c r="G321" s="37"/>
      <c r="H321" s="82"/>
      <c r="L321" s="84"/>
      <c r="M321" s="84"/>
      <c r="N321" s="84"/>
      <c r="O321" s="84"/>
      <c r="P321" s="84"/>
      <c r="Q321" s="84"/>
      <c r="R321" s="84"/>
      <c r="S321" s="84"/>
      <c r="T321" s="84"/>
      <c r="X321" s="84"/>
      <c r="Y321" s="84"/>
      <c r="Z321" s="84"/>
    </row>
    <row r="322" spans="1:26">
      <c r="A322" s="84"/>
      <c r="B322" s="84"/>
      <c r="C322" s="84"/>
      <c r="D322" s="76" t="str">
        <f>IF($C322="","",VLOOKUP($C322,分類コード!$B$1:$C$9,2,0))</f>
        <v/>
      </c>
      <c r="E322" s="81"/>
      <c r="F322" s="82"/>
      <c r="G322" s="37"/>
      <c r="H322" s="82"/>
      <c r="L322" s="84"/>
      <c r="M322" s="84"/>
      <c r="N322" s="84"/>
      <c r="O322" s="84"/>
      <c r="P322" s="84"/>
      <c r="Q322" s="84"/>
      <c r="R322" s="84"/>
      <c r="S322" s="84"/>
      <c r="T322" s="84"/>
      <c r="X322" s="84"/>
      <c r="Y322" s="84"/>
      <c r="Z322" s="84"/>
    </row>
    <row r="323" spans="1:26">
      <c r="A323" s="84"/>
      <c r="B323" s="84"/>
      <c r="C323" s="84"/>
      <c r="D323" s="76" t="str">
        <f>IF($C323="","",VLOOKUP($C323,分類コード!$B$1:$C$9,2,0))</f>
        <v/>
      </c>
      <c r="E323" s="81"/>
      <c r="F323" s="82"/>
      <c r="G323" s="37"/>
      <c r="H323" s="82"/>
      <c r="L323" s="84"/>
      <c r="M323" s="84"/>
      <c r="N323" s="84"/>
      <c r="O323" s="84"/>
      <c r="P323" s="84"/>
      <c r="Q323" s="84"/>
      <c r="R323" s="84"/>
      <c r="S323" s="84"/>
      <c r="T323" s="84"/>
      <c r="X323" s="84"/>
      <c r="Y323" s="84"/>
      <c r="Z323" s="84"/>
    </row>
    <row r="324" spans="1:26">
      <c r="A324" s="84"/>
      <c r="B324" s="84"/>
      <c r="C324" s="84"/>
      <c r="D324" s="76" t="str">
        <f>IF($C324="","",VLOOKUP($C324,分類コード!$B$1:$C$9,2,0))</f>
        <v/>
      </c>
      <c r="E324" s="81"/>
      <c r="F324" s="82"/>
      <c r="G324" s="37"/>
      <c r="H324" s="82"/>
      <c r="L324" s="84"/>
      <c r="M324" s="84"/>
      <c r="N324" s="84"/>
      <c r="O324" s="84"/>
      <c r="P324" s="84"/>
      <c r="Q324" s="84"/>
      <c r="R324" s="84"/>
      <c r="S324" s="84"/>
      <c r="T324" s="84"/>
      <c r="X324" s="84"/>
      <c r="Y324" s="84"/>
      <c r="Z324" s="84"/>
    </row>
    <row r="325" spans="1:26">
      <c r="A325" s="84"/>
      <c r="B325" s="84"/>
      <c r="C325" s="84"/>
      <c r="D325" s="76" t="str">
        <f>IF($C325="","",VLOOKUP($C325,分類コード!$B$1:$C$9,2,0))</f>
        <v/>
      </c>
      <c r="E325" s="81"/>
      <c r="F325" s="82"/>
      <c r="G325" s="37"/>
      <c r="H325" s="82"/>
      <c r="L325" s="84"/>
      <c r="M325" s="84"/>
      <c r="N325" s="84"/>
      <c r="O325" s="84"/>
      <c r="P325" s="84"/>
      <c r="Q325" s="84"/>
      <c r="R325" s="84"/>
      <c r="S325" s="84"/>
      <c r="T325" s="84"/>
      <c r="X325" s="84"/>
      <c r="Y325" s="84"/>
      <c r="Z325" s="84"/>
    </row>
    <row r="326" spans="1:26">
      <c r="A326" s="84"/>
      <c r="B326" s="84"/>
      <c r="C326" s="84"/>
      <c r="D326" s="76" t="str">
        <f>IF($C326="","",VLOOKUP($C326,分類コード!$B$1:$C$9,2,0))</f>
        <v/>
      </c>
      <c r="E326" s="81"/>
      <c r="F326" s="82"/>
      <c r="G326" s="37"/>
      <c r="H326" s="82"/>
      <c r="L326" s="84"/>
      <c r="M326" s="84"/>
      <c r="N326" s="84"/>
      <c r="O326" s="84"/>
      <c r="P326" s="84"/>
      <c r="Q326" s="84"/>
      <c r="R326" s="84"/>
      <c r="S326" s="84"/>
      <c r="T326" s="84"/>
      <c r="X326" s="84"/>
      <c r="Y326" s="84"/>
      <c r="Z326" s="84"/>
    </row>
    <row r="327" spans="1:26">
      <c r="A327" s="84"/>
      <c r="B327" s="84"/>
      <c r="C327" s="84"/>
      <c r="D327" s="76" t="str">
        <f>IF($C327="","",VLOOKUP($C327,分類コード!$B$1:$C$9,2,0))</f>
        <v/>
      </c>
      <c r="E327" s="81"/>
      <c r="F327" s="82"/>
      <c r="G327" s="37"/>
      <c r="H327" s="82"/>
      <c r="L327" s="84"/>
      <c r="M327" s="84"/>
      <c r="N327" s="84"/>
      <c r="O327" s="84"/>
      <c r="P327" s="84"/>
      <c r="Q327" s="84"/>
      <c r="R327" s="84"/>
      <c r="S327" s="84"/>
      <c r="T327" s="84"/>
      <c r="X327" s="84"/>
      <c r="Y327" s="84"/>
      <c r="Z327" s="84"/>
    </row>
    <row r="328" spans="1:26">
      <c r="A328" s="84"/>
      <c r="B328" s="84"/>
      <c r="C328" s="84"/>
      <c r="D328" s="76" t="str">
        <f>IF($C328="","",VLOOKUP($C328,分類コード!$B$1:$C$9,2,0))</f>
        <v/>
      </c>
      <c r="E328" s="81"/>
      <c r="F328" s="82"/>
      <c r="G328" s="37"/>
      <c r="H328" s="82"/>
      <c r="L328" s="84"/>
      <c r="M328" s="84"/>
      <c r="N328" s="84"/>
      <c r="O328" s="84"/>
      <c r="P328" s="84"/>
      <c r="Q328" s="84"/>
      <c r="R328" s="84"/>
      <c r="S328" s="84"/>
      <c r="T328" s="84"/>
      <c r="X328" s="84"/>
      <c r="Y328" s="84"/>
      <c r="Z328" s="84"/>
    </row>
    <row r="329" spans="1:26">
      <c r="A329" s="84"/>
      <c r="B329" s="84"/>
      <c r="C329" s="84"/>
      <c r="D329" s="76" t="str">
        <f>IF($C329="","",VLOOKUP($C329,分類コード!$B$1:$C$9,2,0))</f>
        <v/>
      </c>
      <c r="E329" s="81"/>
      <c r="F329" s="82"/>
      <c r="G329" s="37"/>
      <c r="H329" s="82"/>
      <c r="L329" s="84"/>
      <c r="M329" s="84"/>
      <c r="N329" s="84"/>
      <c r="O329" s="84"/>
      <c r="P329" s="84"/>
      <c r="Q329" s="84"/>
      <c r="R329" s="84"/>
      <c r="S329" s="84"/>
      <c r="T329" s="84"/>
      <c r="X329" s="84"/>
      <c r="Y329" s="84"/>
      <c r="Z329" s="84"/>
    </row>
    <row r="330" spans="1:26">
      <c r="A330" s="84"/>
      <c r="B330" s="84"/>
      <c r="C330" s="84"/>
      <c r="D330" s="76" t="str">
        <f>IF($C330="","",VLOOKUP($C330,分類コード!$B$1:$C$9,2,0))</f>
        <v/>
      </c>
      <c r="E330" s="81"/>
      <c r="F330" s="82"/>
      <c r="G330" s="37"/>
      <c r="H330" s="82"/>
      <c r="L330" s="84"/>
      <c r="M330" s="84"/>
      <c r="N330" s="84"/>
      <c r="O330" s="84"/>
      <c r="P330" s="84"/>
      <c r="Q330" s="84"/>
      <c r="R330" s="84"/>
      <c r="S330" s="84"/>
      <c r="T330" s="84"/>
      <c r="X330" s="84"/>
      <c r="Y330" s="84"/>
      <c r="Z330" s="84"/>
    </row>
    <row r="331" spans="1:26">
      <c r="A331" s="84"/>
      <c r="B331" s="84"/>
      <c r="C331" s="84"/>
      <c r="D331" s="76" t="str">
        <f>IF($C331="","",VLOOKUP($C331,分類コード!$B$1:$C$9,2,0))</f>
        <v/>
      </c>
      <c r="E331" s="81"/>
      <c r="F331" s="82"/>
      <c r="G331" s="37"/>
      <c r="H331" s="82"/>
      <c r="L331" s="84"/>
      <c r="M331" s="84"/>
      <c r="N331" s="84"/>
      <c r="O331" s="84"/>
      <c r="P331" s="84"/>
      <c r="Q331" s="84"/>
      <c r="R331" s="84"/>
      <c r="S331" s="84"/>
      <c r="T331" s="84"/>
      <c r="X331" s="84"/>
      <c r="Y331" s="84"/>
      <c r="Z331" s="84"/>
    </row>
    <row r="332" spans="1:26">
      <c r="A332" s="84"/>
      <c r="B332" s="84"/>
      <c r="C332" s="84"/>
      <c r="D332" s="76" t="str">
        <f>IF($C332="","",VLOOKUP($C332,分類コード!$B$1:$C$9,2,0))</f>
        <v/>
      </c>
      <c r="E332" s="81"/>
      <c r="F332" s="82"/>
      <c r="G332" s="37"/>
      <c r="H332" s="82"/>
      <c r="L332" s="84"/>
      <c r="M332" s="84"/>
      <c r="N332" s="84"/>
      <c r="O332" s="84"/>
      <c r="P332" s="84"/>
      <c r="Q332" s="84"/>
      <c r="R332" s="84"/>
      <c r="S332" s="84"/>
      <c r="T332" s="84"/>
      <c r="X332" s="84"/>
      <c r="Y332" s="84"/>
      <c r="Z332" s="84"/>
    </row>
    <row r="333" spans="1:26">
      <c r="A333" s="84"/>
      <c r="B333" s="84"/>
      <c r="C333" s="84"/>
      <c r="D333" s="76" t="str">
        <f>IF($C333="","",VLOOKUP($C333,分類コード!$B$1:$C$9,2,0))</f>
        <v/>
      </c>
      <c r="E333" s="81"/>
      <c r="F333" s="82"/>
      <c r="G333" s="37"/>
      <c r="H333" s="82"/>
      <c r="L333" s="84"/>
      <c r="M333" s="84"/>
      <c r="N333" s="84"/>
      <c r="O333" s="84"/>
      <c r="P333" s="84"/>
      <c r="Q333" s="84"/>
      <c r="R333" s="84"/>
      <c r="S333" s="84"/>
      <c r="T333" s="84"/>
      <c r="X333" s="84"/>
      <c r="Y333" s="84"/>
      <c r="Z333" s="84"/>
    </row>
    <row r="334" spans="1:26">
      <c r="A334" s="84"/>
      <c r="B334" s="84"/>
      <c r="C334" s="84"/>
      <c r="D334" s="76" t="str">
        <f>IF($C334="","",VLOOKUP($C334,分類コード!$B$1:$C$9,2,0))</f>
        <v/>
      </c>
      <c r="E334" s="81"/>
      <c r="F334" s="82"/>
      <c r="G334" s="37"/>
      <c r="H334" s="82"/>
      <c r="L334" s="84"/>
      <c r="M334" s="84"/>
      <c r="N334" s="84"/>
      <c r="O334" s="84"/>
      <c r="P334" s="84"/>
      <c r="Q334" s="84"/>
      <c r="R334" s="84"/>
      <c r="S334" s="84"/>
      <c r="T334" s="84"/>
      <c r="X334" s="84"/>
      <c r="Y334" s="84"/>
      <c r="Z334" s="84"/>
    </row>
    <row r="335" spans="1:26">
      <c r="A335" s="84"/>
      <c r="B335" s="84"/>
      <c r="C335" s="84"/>
      <c r="D335" s="76" t="str">
        <f>IF($C335="","",VLOOKUP($C335,分類コード!$B$1:$C$9,2,0))</f>
        <v/>
      </c>
      <c r="E335" s="81"/>
      <c r="F335" s="82"/>
      <c r="G335" s="37"/>
      <c r="H335" s="82"/>
      <c r="L335" s="84"/>
      <c r="M335" s="84"/>
      <c r="N335" s="84"/>
      <c r="O335" s="84"/>
      <c r="P335" s="84"/>
      <c r="Q335" s="84"/>
      <c r="R335" s="84"/>
      <c r="S335" s="84"/>
      <c r="T335" s="84"/>
      <c r="X335" s="84"/>
      <c r="Y335" s="84"/>
      <c r="Z335" s="84"/>
    </row>
    <row r="336" spans="1:26">
      <c r="A336" s="84"/>
      <c r="B336" s="84"/>
      <c r="C336" s="84"/>
      <c r="D336" s="76" t="str">
        <f>IF($C336="","",VLOOKUP($C336,分類コード!$B$1:$C$9,2,0))</f>
        <v/>
      </c>
      <c r="E336" s="81"/>
      <c r="F336" s="82"/>
      <c r="G336" s="37"/>
      <c r="H336" s="82"/>
      <c r="L336" s="84"/>
      <c r="M336" s="84"/>
      <c r="N336" s="84"/>
      <c r="O336" s="84"/>
      <c r="P336" s="84"/>
      <c r="Q336" s="84"/>
      <c r="R336" s="84"/>
      <c r="S336" s="84"/>
      <c r="T336" s="84"/>
      <c r="X336" s="84"/>
      <c r="Y336" s="84"/>
      <c r="Z336" s="84"/>
    </row>
    <row r="337" spans="1:26">
      <c r="A337" s="84"/>
      <c r="B337" s="84"/>
      <c r="C337" s="84"/>
      <c r="D337" s="76" t="str">
        <f>IF($C337="","",VLOOKUP($C337,分類コード!$B$1:$C$9,2,0))</f>
        <v/>
      </c>
      <c r="E337" s="81"/>
      <c r="F337" s="82"/>
      <c r="G337" s="37"/>
      <c r="H337" s="82"/>
      <c r="L337" s="84"/>
      <c r="M337" s="84"/>
      <c r="N337" s="84"/>
      <c r="O337" s="84"/>
      <c r="P337" s="84"/>
      <c r="Q337" s="84"/>
      <c r="R337" s="84"/>
      <c r="S337" s="84"/>
      <c r="T337" s="84"/>
      <c r="X337" s="84"/>
      <c r="Y337" s="84"/>
      <c r="Z337" s="84"/>
    </row>
    <row r="338" spans="1:26">
      <c r="A338" s="84"/>
      <c r="B338" s="84"/>
      <c r="C338" s="84"/>
      <c r="D338" s="76" t="str">
        <f>IF($C338="","",VLOOKUP($C338,分類コード!$B$1:$C$9,2,0))</f>
        <v/>
      </c>
      <c r="E338" s="81"/>
      <c r="F338" s="82"/>
      <c r="G338" s="37"/>
      <c r="H338" s="82"/>
      <c r="L338" s="84"/>
      <c r="M338" s="84"/>
      <c r="N338" s="84"/>
      <c r="O338" s="84"/>
      <c r="P338" s="84"/>
      <c r="Q338" s="84"/>
      <c r="R338" s="84"/>
      <c r="S338" s="84"/>
      <c r="T338" s="84"/>
      <c r="X338" s="84"/>
      <c r="Y338" s="84"/>
      <c r="Z338" s="84"/>
    </row>
    <row r="339" spans="1:26">
      <c r="A339" s="84"/>
      <c r="B339" s="84"/>
      <c r="C339" s="84"/>
      <c r="D339" s="76" t="str">
        <f>IF($C339="","",VLOOKUP($C339,分類コード!$B$1:$C$9,2,0))</f>
        <v/>
      </c>
      <c r="E339" s="81"/>
      <c r="F339" s="82"/>
      <c r="G339" s="37"/>
      <c r="H339" s="82"/>
      <c r="L339" s="84"/>
      <c r="M339" s="84"/>
      <c r="N339" s="84"/>
      <c r="O339" s="84"/>
      <c r="P339" s="84"/>
      <c r="Q339" s="84"/>
      <c r="R339" s="84"/>
      <c r="S339" s="84"/>
      <c r="T339" s="84"/>
      <c r="X339" s="84"/>
      <c r="Y339" s="84"/>
      <c r="Z339" s="84"/>
    </row>
    <row r="340" spans="1:26">
      <c r="A340" s="84"/>
      <c r="B340" s="84"/>
      <c r="C340" s="84"/>
      <c r="D340" s="76" t="str">
        <f>IF($C340="","",VLOOKUP($C340,分類コード!$B$1:$C$9,2,0))</f>
        <v/>
      </c>
      <c r="E340" s="81"/>
      <c r="F340" s="82"/>
      <c r="G340" s="37"/>
      <c r="H340" s="82"/>
      <c r="L340" s="84"/>
      <c r="M340" s="84"/>
      <c r="N340" s="84"/>
      <c r="O340" s="84"/>
      <c r="P340" s="84"/>
      <c r="Q340" s="84"/>
      <c r="R340" s="84"/>
      <c r="S340" s="84"/>
      <c r="T340" s="84"/>
      <c r="X340" s="84"/>
      <c r="Y340" s="84"/>
      <c r="Z340" s="84"/>
    </row>
    <row r="341" spans="1:26">
      <c r="A341" s="84"/>
      <c r="B341" s="84"/>
      <c r="C341" s="84"/>
      <c r="D341" s="76" t="str">
        <f>IF($C341="","",VLOOKUP($C341,分類コード!$B$1:$C$9,2,0))</f>
        <v/>
      </c>
      <c r="E341" s="81"/>
      <c r="F341" s="82"/>
      <c r="G341" s="37"/>
      <c r="H341" s="82"/>
      <c r="L341" s="84"/>
      <c r="M341" s="84"/>
      <c r="N341" s="84"/>
      <c r="O341" s="84"/>
      <c r="P341" s="84"/>
      <c r="Q341" s="84"/>
      <c r="R341" s="84"/>
      <c r="S341" s="84"/>
      <c r="T341" s="84"/>
      <c r="X341" s="84"/>
      <c r="Y341" s="84"/>
      <c r="Z341" s="84"/>
    </row>
    <row r="342" spans="1:26">
      <c r="A342" s="84"/>
      <c r="B342" s="84"/>
      <c r="C342" s="84"/>
      <c r="D342" s="76" t="str">
        <f>IF($C342="","",VLOOKUP($C342,分類コード!$B$1:$C$9,2,0))</f>
        <v/>
      </c>
      <c r="E342" s="81"/>
      <c r="F342" s="82"/>
      <c r="G342" s="37"/>
      <c r="H342" s="82"/>
      <c r="L342" s="84"/>
      <c r="M342" s="84"/>
      <c r="N342" s="84"/>
      <c r="O342" s="84"/>
      <c r="P342" s="84"/>
      <c r="Q342" s="84"/>
      <c r="R342" s="84"/>
      <c r="S342" s="84"/>
      <c r="T342" s="84"/>
      <c r="X342" s="84"/>
      <c r="Y342" s="84"/>
      <c r="Z342" s="84"/>
    </row>
    <row r="343" spans="1:26">
      <c r="A343" s="84"/>
      <c r="B343" s="84"/>
      <c r="C343" s="84"/>
      <c r="D343" s="76" t="str">
        <f>IF($C343="","",VLOOKUP($C343,分類コード!$B$1:$C$9,2,0))</f>
        <v/>
      </c>
      <c r="E343" s="81"/>
      <c r="F343" s="82"/>
      <c r="G343" s="37"/>
      <c r="H343" s="82"/>
      <c r="L343" s="84"/>
      <c r="M343" s="84"/>
      <c r="N343" s="84"/>
      <c r="O343" s="84"/>
      <c r="P343" s="84"/>
      <c r="Q343" s="84"/>
      <c r="R343" s="84"/>
      <c r="S343" s="84"/>
      <c r="T343" s="84"/>
      <c r="X343" s="84"/>
      <c r="Y343" s="84"/>
      <c r="Z343" s="84"/>
    </row>
    <row r="344" spans="1:26">
      <c r="A344" s="84"/>
      <c r="B344" s="84"/>
      <c r="C344" s="84"/>
      <c r="D344" s="76" t="str">
        <f>IF($C344="","",VLOOKUP($C344,分類コード!$B$1:$C$9,2,0))</f>
        <v/>
      </c>
      <c r="E344" s="81"/>
      <c r="F344" s="82"/>
      <c r="G344" s="37"/>
      <c r="H344" s="82"/>
      <c r="L344" s="84"/>
      <c r="M344" s="84"/>
      <c r="N344" s="84"/>
      <c r="O344" s="84"/>
      <c r="P344" s="84"/>
      <c r="Q344" s="84"/>
      <c r="R344" s="84"/>
      <c r="S344" s="84"/>
      <c r="T344" s="84"/>
      <c r="X344" s="84"/>
      <c r="Y344" s="84"/>
      <c r="Z344" s="84"/>
    </row>
    <row r="345" spans="1:26">
      <c r="A345" s="84"/>
      <c r="B345" s="84"/>
      <c r="C345" s="84"/>
      <c r="D345" s="76" t="str">
        <f>IF($C345="","",VLOOKUP($C345,分類コード!$B$1:$C$9,2,0))</f>
        <v/>
      </c>
      <c r="E345" s="81"/>
      <c r="F345" s="82"/>
      <c r="G345" s="37"/>
      <c r="H345" s="82"/>
      <c r="L345" s="84"/>
      <c r="M345" s="84"/>
      <c r="N345" s="84"/>
      <c r="O345" s="84"/>
      <c r="P345" s="84"/>
      <c r="Q345" s="84"/>
      <c r="R345" s="84"/>
      <c r="S345" s="84"/>
      <c r="T345" s="84"/>
      <c r="X345" s="84"/>
      <c r="Y345" s="84"/>
      <c r="Z345" s="84"/>
    </row>
    <row r="346" spans="1:26">
      <c r="A346" s="84"/>
      <c r="B346" s="84"/>
      <c r="C346" s="84"/>
      <c r="D346" s="76" t="str">
        <f>IF($C346="","",VLOOKUP($C346,分類コード!$B$1:$C$9,2,0))</f>
        <v/>
      </c>
      <c r="E346" s="81"/>
      <c r="F346" s="82"/>
      <c r="G346" s="37"/>
      <c r="H346" s="82"/>
      <c r="L346" s="84"/>
      <c r="M346" s="84"/>
      <c r="N346" s="84"/>
      <c r="O346" s="84"/>
      <c r="P346" s="84"/>
      <c r="Q346" s="84"/>
      <c r="R346" s="84"/>
      <c r="S346" s="84"/>
      <c r="T346" s="84"/>
      <c r="X346" s="84"/>
      <c r="Y346" s="84"/>
      <c r="Z346" s="84"/>
    </row>
    <row r="347" spans="1:26">
      <c r="A347" s="84"/>
      <c r="B347" s="84"/>
      <c r="C347" s="84"/>
      <c r="D347" s="76" t="str">
        <f>IF($C347="","",VLOOKUP($C347,分類コード!$B$1:$C$9,2,0))</f>
        <v/>
      </c>
      <c r="E347" s="81"/>
      <c r="F347" s="82"/>
      <c r="G347" s="37"/>
      <c r="H347" s="82"/>
      <c r="L347" s="84"/>
      <c r="M347" s="84"/>
      <c r="N347" s="84"/>
      <c r="O347" s="84"/>
      <c r="P347" s="84"/>
      <c r="Q347" s="84"/>
      <c r="R347" s="84"/>
      <c r="S347" s="84"/>
      <c r="T347" s="84"/>
      <c r="X347" s="84"/>
      <c r="Y347" s="84"/>
      <c r="Z347" s="84"/>
    </row>
    <row r="348" spans="1:26">
      <c r="A348" s="84"/>
      <c r="B348" s="84"/>
      <c r="C348" s="84"/>
      <c r="D348" s="76" t="str">
        <f>IF($C348="","",VLOOKUP($C348,分類コード!$B$1:$C$9,2,0))</f>
        <v/>
      </c>
      <c r="E348" s="81"/>
      <c r="F348" s="82"/>
      <c r="G348" s="37"/>
      <c r="H348" s="82"/>
      <c r="L348" s="84"/>
      <c r="M348" s="84"/>
      <c r="N348" s="84"/>
      <c r="O348" s="84"/>
      <c r="P348" s="84"/>
      <c r="Q348" s="84"/>
      <c r="R348" s="84"/>
      <c r="S348" s="84"/>
      <c r="T348" s="84"/>
      <c r="X348" s="84"/>
      <c r="Y348" s="84"/>
      <c r="Z348" s="84"/>
    </row>
    <row r="349" spans="1:26">
      <c r="A349" s="84"/>
      <c r="B349" s="84"/>
      <c r="C349" s="84"/>
      <c r="D349" s="76" t="str">
        <f>IF($C349="","",VLOOKUP($C349,分類コード!$B$1:$C$9,2,0))</f>
        <v/>
      </c>
      <c r="E349" s="81"/>
      <c r="F349" s="82"/>
      <c r="G349" s="37"/>
      <c r="H349" s="82"/>
      <c r="L349" s="84"/>
      <c r="M349" s="84"/>
      <c r="N349" s="84"/>
      <c r="O349" s="84"/>
      <c r="P349" s="84"/>
      <c r="Q349" s="84"/>
      <c r="R349" s="84"/>
      <c r="S349" s="84"/>
      <c r="T349" s="84"/>
      <c r="X349" s="84"/>
      <c r="Y349" s="84"/>
      <c r="Z349" s="84"/>
    </row>
    <row r="350" spans="1:26">
      <c r="A350" s="84"/>
      <c r="B350" s="84"/>
      <c r="C350" s="84"/>
      <c r="D350" s="76" t="str">
        <f>IF($C350="","",VLOOKUP($C350,分類コード!$B$1:$C$9,2,0))</f>
        <v/>
      </c>
      <c r="E350" s="81"/>
      <c r="F350" s="82"/>
      <c r="G350" s="37"/>
      <c r="H350" s="82"/>
      <c r="L350" s="84"/>
      <c r="M350" s="84"/>
      <c r="N350" s="84"/>
      <c r="O350" s="84"/>
      <c r="P350" s="84"/>
      <c r="Q350" s="84"/>
      <c r="R350" s="84"/>
      <c r="S350" s="84"/>
      <c r="T350" s="84"/>
      <c r="X350" s="84"/>
      <c r="Y350" s="84"/>
      <c r="Z350" s="84"/>
    </row>
    <row r="351" spans="1:26">
      <c r="A351" s="84"/>
      <c r="B351" s="84"/>
      <c r="C351" s="84"/>
      <c r="D351" s="76" t="str">
        <f>IF($C351="","",VLOOKUP($C351,分類コード!$B$1:$C$9,2,0))</f>
        <v/>
      </c>
      <c r="E351" s="81"/>
      <c r="F351" s="82"/>
      <c r="G351" s="37"/>
      <c r="H351" s="82"/>
      <c r="L351" s="84"/>
      <c r="M351" s="84"/>
      <c r="N351" s="84"/>
      <c r="O351" s="84"/>
      <c r="P351" s="84"/>
      <c r="Q351" s="84"/>
      <c r="R351" s="84"/>
      <c r="S351" s="84"/>
      <c r="T351" s="84"/>
      <c r="X351" s="84"/>
      <c r="Y351" s="84"/>
      <c r="Z351" s="84"/>
    </row>
    <row r="352" spans="1:26">
      <c r="A352" s="84"/>
      <c r="B352" s="84"/>
      <c r="C352" s="84"/>
      <c r="D352" s="76" t="str">
        <f>IF($C352="","",VLOOKUP($C352,分類コード!$B$1:$C$9,2,0))</f>
        <v/>
      </c>
      <c r="E352" s="81"/>
      <c r="F352" s="82"/>
      <c r="G352" s="37"/>
      <c r="H352" s="82"/>
      <c r="L352" s="84"/>
      <c r="M352" s="84"/>
      <c r="N352" s="84"/>
      <c r="O352" s="84"/>
      <c r="P352" s="84"/>
      <c r="Q352" s="84"/>
      <c r="R352" s="84"/>
      <c r="S352" s="84"/>
      <c r="T352" s="84"/>
      <c r="X352" s="84"/>
      <c r="Y352" s="84"/>
      <c r="Z352" s="84"/>
    </row>
    <row r="353" spans="1:26">
      <c r="A353" s="84"/>
      <c r="B353" s="84"/>
      <c r="C353" s="84"/>
      <c r="D353" s="76" t="str">
        <f>IF($C353="","",VLOOKUP($C353,分類コード!$B$1:$C$9,2,0))</f>
        <v/>
      </c>
      <c r="E353" s="81"/>
      <c r="F353" s="82"/>
      <c r="G353" s="37"/>
      <c r="H353" s="82"/>
      <c r="L353" s="84"/>
      <c r="M353" s="84"/>
      <c r="N353" s="84"/>
      <c r="O353" s="84"/>
      <c r="P353" s="84"/>
      <c r="Q353" s="84"/>
      <c r="R353" s="84"/>
      <c r="S353" s="84"/>
      <c r="T353" s="84"/>
      <c r="X353" s="84"/>
      <c r="Y353" s="84"/>
      <c r="Z353" s="84"/>
    </row>
    <row r="354" spans="1:26">
      <c r="A354" s="84"/>
      <c r="B354" s="84"/>
      <c r="C354" s="84"/>
      <c r="D354" s="76" t="str">
        <f>IF($C354="","",VLOOKUP($C354,分類コード!$B$1:$C$9,2,0))</f>
        <v/>
      </c>
      <c r="E354" s="81"/>
      <c r="F354" s="82"/>
      <c r="G354" s="37"/>
      <c r="H354" s="82"/>
      <c r="L354" s="84"/>
      <c r="M354" s="84"/>
      <c r="N354" s="84"/>
      <c r="O354" s="84"/>
      <c r="P354" s="84"/>
      <c r="Q354" s="84"/>
      <c r="R354" s="84"/>
      <c r="S354" s="84"/>
      <c r="T354" s="84"/>
      <c r="X354" s="84"/>
      <c r="Y354" s="84"/>
      <c r="Z354" s="84"/>
    </row>
    <row r="355" spans="1:26">
      <c r="A355" s="84"/>
      <c r="B355" s="84"/>
      <c r="C355" s="84"/>
      <c r="D355" s="76" t="str">
        <f>IF($C355="","",VLOOKUP($C355,分類コード!$B$1:$C$9,2,0))</f>
        <v/>
      </c>
      <c r="E355" s="81"/>
      <c r="F355" s="82"/>
      <c r="G355" s="37"/>
      <c r="H355" s="82"/>
      <c r="L355" s="84"/>
      <c r="M355" s="84"/>
      <c r="N355" s="84"/>
      <c r="O355" s="84"/>
      <c r="P355" s="84"/>
      <c r="Q355" s="84"/>
      <c r="R355" s="84"/>
      <c r="S355" s="84"/>
      <c r="T355" s="84"/>
      <c r="X355" s="84"/>
      <c r="Y355" s="84"/>
      <c r="Z355" s="84"/>
    </row>
    <row r="356" spans="1:26">
      <c r="A356" s="84"/>
      <c r="B356" s="84"/>
      <c r="C356" s="84"/>
      <c r="D356" s="76" t="str">
        <f>IF($C356="","",VLOOKUP($C356,分類コード!$B$1:$C$9,2,0))</f>
        <v/>
      </c>
      <c r="E356" s="81"/>
      <c r="F356" s="82"/>
      <c r="G356" s="37"/>
      <c r="H356" s="82"/>
      <c r="L356" s="84"/>
      <c r="M356" s="84"/>
      <c r="N356" s="84"/>
      <c r="O356" s="84"/>
      <c r="P356" s="84"/>
      <c r="Q356" s="84"/>
      <c r="R356" s="84"/>
      <c r="S356" s="84"/>
      <c r="T356" s="84"/>
      <c r="X356" s="84"/>
      <c r="Y356" s="84"/>
      <c r="Z356" s="84"/>
    </row>
    <row r="357" spans="1:26">
      <c r="A357" s="84"/>
      <c r="B357" s="84"/>
      <c r="C357" s="84"/>
      <c r="D357" s="76" t="str">
        <f>IF($C357="","",VLOOKUP($C357,分類コード!$B$1:$C$9,2,0))</f>
        <v/>
      </c>
      <c r="E357" s="81"/>
      <c r="F357" s="82"/>
      <c r="G357" s="37"/>
      <c r="H357" s="82"/>
      <c r="L357" s="84"/>
      <c r="M357" s="84"/>
      <c r="N357" s="84"/>
      <c r="O357" s="84"/>
      <c r="P357" s="84"/>
      <c r="Q357" s="84"/>
      <c r="R357" s="84"/>
      <c r="S357" s="84"/>
      <c r="T357" s="84"/>
      <c r="X357" s="84"/>
      <c r="Y357" s="84"/>
      <c r="Z357" s="84"/>
    </row>
    <row r="358" spans="1:26">
      <c r="A358" s="84"/>
      <c r="B358" s="84"/>
      <c r="C358" s="84"/>
      <c r="D358" s="76" t="str">
        <f>IF($C358="","",VLOOKUP($C358,分類コード!$B$1:$C$9,2,0))</f>
        <v/>
      </c>
      <c r="E358" s="81"/>
      <c r="F358" s="82"/>
      <c r="G358" s="37"/>
      <c r="H358" s="82"/>
      <c r="L358" s="84"/>
      <c r="M358" s="84"/>
      <c r="N358" s="84"/>
      <c r="O358" s="84"/>
      <c r="P358" s="84"/>
      <c r="Q358" s="84"/>
      <c r="R358" s="84"/>
      <c r="S358" s="84"/>
      <c r="T358" s="84"/>
      <c r="X358" s="84"/>
      <c r="Y358" s="84"/>
      <c r="Z358" s="84"/>
    </row>
    <row r="359" spans="1:26">
      <c r="A359" s="84"/>
      <c r="B359" s="84"/>
      <c r="C359" s="84"/>
      <c r="D359" s="76" t="str">
        <f>IF($C359="","",VLOOKUP($C359,分類コード!$B$1:$C$9,2,0))</f>
        <v/>
      </c>
      <c r="E359" s="81"/>
      <c r="F359" s="82"/>
      <c r="G359" s="37"/>
      <c r="H359" s="82"/>
      <c r="L359" s="84"/>
      <c r="M359" s="84"/>
      <c r="N359" s="84"/>
      <c r="O359" s="84"/>
      <c r="P359" s="84"/>
      <c r="Q359" s="84"/>
      <c r="R359" s="84"/>
      <c r="S359" s="84"/>
      <c r="T359" s="84"/>
      <c r="X359" s="84"/>
      <c r="Y359" s="84"/>
      <c r="Z359" s="84"/>
    </row>
    <row r="360" spans="1:26">
      <c r="A360" s="84"/>
      <c r="B360" s="84"/>
      <c r="C360" s="84"/>
      <c r="D360" s="76" t="str">
        <f>IF($C360="","",VLOOKUP($C360,分類コード!$B$1:$C$9,2,0))</f>
        <v/>
      </c>
      <c r="E360" s="81"/>
      <c r="F360" s="82"/>
      <c r="G360" s="37"/>
      <c r="H360" s="82"/>
      <c r="L360" s="84"/>
      <c r="M360" s="84"/>
      <c r="N360" s="84"/>
      <c r="O360" s="84"/>
      <c r="P360" s="84"/>
      <c r="Q360" s="84"/>
      <c r="R360" s="84"/>
      <c r="S360" s="84"/>
      <c r="T360" s="84"/>
      <c r="X360" s="84"/>
      <c r="Y360" s="84"/>
      <c r="Z360" s="84"/>
    </row>
    <row r="361" spans="1:26">
      <c r="A361" s="84"/>
      <c r="B361" s="84"/>
      <c r="C361" s="84"/>
      <c r="D361" s="76" t="str">
        <f>IF($C361="","",VLOOKUP($C361,分類コード!$B$1:$C$9,2,0))</f>
        <v/>
      </c>
      <c r="E361" s="81"/>
      <c r="F361" s="82"/>
      <c r="G361" s="37"/>
      <c r="H361" s="82"/>
      <c r="L361" s="84"/>
      <c r="M361" s="84"/>
      <c r="N361" s="84"/>
      <c r="O361" s="84"/>
      <c r="P361" s="84"/>
      <c r="Q361" s="84"/>
      <c r="R361" s="84"/>
      <c r="S361" s="84"/>
      <c r="T361" s="84"/>
      <c r="X361" s="84"/>
      <c r="Y361" s="84"/>
      <c r="Z361" s="84"/>
    </row>
    <row r="362" spans="1:26">
      <c r="A362" s="84"/>
      <c r="B362" s="84"/>
      <c r="C362" s="84"/>
      <c r="D362" s="76" t="str">
        <f>IF($C362="","",VLOOKUP($C362,分類コード!$B$1:$C$9,2,0))</f>
        <v/>
      </c>
      <c r="E362" s="81"/>
      <c r="F362" s="82"/>
      <c r="G362" s="37"/>
      <c r="H362" s="82"/>
      <c r="L362" s="84"/>
      <c r="M362" s="84"/>
      <c r="N362" s="84"/>
      <c r="O362" s="84"/>
      <c r="P362" s="84"/>
      <c r="Q362" s="84"/>
      <c r="R362" s="84"/>
      <c r="S362" s="84"/>
      <c r="T362" s="84"/>
      <c r="X362" s="84"/>
      <c r="Y362" s="84"/>
      <c r="Z362" s="84"/>
    </row>
    <row r="363" spans="1:26">
      <c r="A363" s="84"/>
      <c r="B363" s="84"/>
      <c r="C363" s="84"/>
      <c r="D363" s="76" t="str">
        <f>IF($C363="","",VLOOKUP($C363,分類コード!$B$1:$C$9,2,0))</f>
        <v/>
      </c>
      <c r="E363" s="81"/>
      <c r="F363" s="82"/>
      <c r="G363" s="37"/>
      <c r="H363" s="82"/>
      <c r="L363" s="84"/>
      <c r="M363" s="84"/>
      <c r="N363" s="84"/>
      <c r="O363" s="84"/>
      <c r="P363" s="84"/>
      <c r="Q363" s="84"/>
      <c r="R363" s="84"/>
      <c r="S363" s="84"/>
      <c r="T363" s="84"/>
      <c r="X363" s="84"/>
      <c r="Y363" s="84"/>
      <c r="Z363" s="84"/>
    </row>
    <row r="364" spans="1:26">
      <c r="A364" s="84"/>
      <c r="B364" s="84"/>
      <c r="C364" s="84"/>
      <c r="D364" s="76" t="str">
        <f>IF($C364="","",VLOOKUP($C364,分類コード!$B$1:$C$9,2,0))</f>
        <v/>
      </c>
      <c r="E364" s="81"/>
      <c r="F364" s="82"/>
      <c r="G364" s="37"/>
      <c r="H364" s="82"/>
      <c r="L364" s="84"/>
      <c r="M364" s="84"/>
      <c r="N364" s="84"/>
      <c r="O364" s="84"/>
      <c r="P364" s="84"/>
      <c r="Q364" s="84"/>
      <c r="R364" s="84"/>
      <c r="S364" s="84"/>
      <c r="T364" s="84"/>
      <c r="X364" s="84"/>
      <c r="Y364" s="84"/>
      <c r="Z364" s="84"/>
    </row>
    <row r="365" spans="1:26">
      <c r="A365" s="84"/>
      <c r="B365" s="84"/>
      <c r="C365" s="84"/>
      <c r="D365" s="76" t="str">
        <f>IF($C365="","",VLOOKUP($C365,分類コード!$B$1:$C$9,2,0))</f>
        <v/>
      </c>
      <c r="E365" s="81"/>
      <c r="F365" s="82"/>
      <c r="G365" s="37"/>
      <c r="H365" s="82"/>
      <c r="L365" s="84"/>
      <c r="M365" s="84"/>
      <c r="N365" s="84"/>
      <c r="O365" s="84"/>
      <c r="P365" s="84"/>
      <c r="Q365" s="84"/>
      <c r="R365" s="84"/>
      <c r="S365" s="84"/>
      <c r="T365" s="84"/>
      <c r="X365" s="84"/>
      <c r="Y365" s="84"/>
      <c r="Z365" s="84"/>
    </row>
    <row r="366" spans="1:26">
      <c r="A366" s="84"/>
      <c r="B366" s="84"/>
      <c r="C366" s="84"/>
      <c r="D366" s="76" t="str">
        <f>IF($C366="","",VLOOKUP($C366,分類コード!$B$1:$C$9,2,0))</f>
        <v/>
      </c>
      <c r="E366" s="81"/>
      <c r="F366" s="82"/>
      <c r="G366" s="37"/>
      <c r="H366" s="82"/>
      <c r="L366" s="84"/>
      <c r="M366" s="84"/>
      <c r="N366" s="84"/>
      <c r="O366" s="84"/>
      <c r="P366" s="84"/>
      <c r="Q366" s="84"/>
      <c r="R366" s="84"/>
      <c r="S366" s="84"/>
      <c r="T366" s="84"/>
      <c r="X366" s="84"/>
      <c r="Y366" s="84"/>
      <c r="Z366" s="84"/>
    </row>
    <row r="367" spans="1:26">
      <c r="A367" s="84"/>
      <c r="B367" s="84"/>
      <c r="C367" s="84"/>
      <c r="D367" s="76" t="str">
        <f>IF($C367="","",VLOOKUP($C367,分類コード!$B$1:$C$9,2,0))</f>
        <v/>
      </c>
      <c r="E367" s="81"/>
      <c r="F367" s="82"/>
      <c r="G367" s="37"/>
      <c r="H367" s="82"/>
      <c r="L367" s="84"/>
      <c r="M367" s="84"/>
      <c r="N367" s="84"/>
      <c r="O367" s="84"/>
      <c r="P367" s="84"/>
      <c r="Q367" s="84"/>
      <c r="R367" s="84"/>
      <c r="S367" s="84"/>
      <c r="T367" s="84"/>
      <c r="X367" s="84"/>
      <c r="Y367" s="84"/>
      <c r="Z367" s="84"/>
    </row>
    <row r="368" spans="1:26">
      <c r="A368" s="84"/>
      <c r="B368" s="84"/>
      <c r="C368" s="84"/>
      <c r="D368" s="76" t="str">
        <f>IF($C368="","",VLOOKUP($C368,分類コード!$B$1:$C$9,2,0))</f>
        <v/>
      </c>
      <c r="E368" s="81"/>
      <c r="F368" s="82"/>
      <c r="G368" s="37"/>
      <c r="H368" s="82"/>
      <c r="L368" s="84"/>
      <c r="M368" s="84"/>
      <c r="N368" s="84"/>
      <c r="O368" s="84"/>
      <c r="P368" s="84"/>
      <c r="Q368" s="84"/>
      <c r="R368" s="84"/>
      <c r="S368" s="84"/>
      <c r="T368" s="84"/>
      <c r="X368" s="84"/>
      <c r="Y368" s="84"/>
      <c r="Z368" s="84"/>
    </row>
    <row r="369" spans="1:26">
      <c r="A369" s="84"/>
      <c r="B369" s="84"/>
      <c r="C369" s="84"/>
      <c r="D369" s="76" t="str">
        <f>IF($C369="","",VLOOKUP($C369,分類コード!$B$1:$C$9,2,0))</f>
        <v/>
      </c>
      <c r="E369" s="81"/>
      <c r="F369" s="82"/>
      <c r="G369" s="37"/>
      <c r="H369" s="82"/>
      <c r="L369" s="84"/>
      <c r="M369" s="84"/>
      <c r="N369" s="84"/>
      <c r="O369" s="84"/>
      <c r="P369" s="84"/>
      <c r="Q369" s="84"/>
      <c r="R369" s="84"/>
      <c r="S369" s="84"/>
      <c r="T369" s="84"/>
      <c r="X369" s="84"/>
      <c r="Y369" s="84"/>
      <c r="Z369" s="84"/>
    </row>
    <row r="370" spans="1:26">
      <c r="A370" s="84"/>
      <c r="B370" s="84"/>
      <c r="C370" s="84"/>
      <c r="D370" s="76" t="str">
        <f>IF($C370="","",VLOOKUP($C370,分類コード!$B$1:$C$9,2,0))</f>
        <v/>
      </c>
      <c r="E370" s="81"/>
      <c r="F370" s="82"/>
      <c r="G370" s="37"/>
      <c r="H370" s="82"/>
      <c r="L370" s="84"/>
      <c r="M370" s="84"/>
      <c r="N370" s="84"/>
      <c r="O370" s="84"/>
      <c r="P370" s="84"/>
      <c r="Q370" s="84"/>
      <c r="R370" s="84"/>
      <c r="S370" s="84"/>
      <c r="T370" s="84"/>
      <c r="X370" s="84"/>
      <c r="Y370" s="84"/>
      <c r="Z370" s="84"/>
    </row>
    <row r="371" spans="1:26">
      <c r="A371" s="84"/>
      <c r="B371" s="84"/>
      <c r="C371" s="84"/>
      <c r="D371" s="76" t="str">
        <f>IF($C371="","",VLOOKUP($C371,分類コード!$B$1:$C$9,2,0))</f>
        <v/>
      </c>
      <c r="E371" s="81"/>
      <c r="F371" s="82"/>
      <c r="G371" s="37"/>
      <c r="H371" s="82"/>
      <c r="L371" s="84"/>
      <c r="M371" s="84"/>
      <c r="N371" s="84"/>
      <c r="O371" s="84"/>
      <c r="P371" s="84"/>
      <c r="Q371" s="84"/>
      <c r="R371" s="84"/>
      <c r="S371" s="84"/>
      <c r="T371" s="84"/>
      <c r="X371" s="84"/>
      <c r="Y371" s="84"/>
      <c r="Z371" s="84"/>
    </row>
    <row r="372" spans="1:26">
      <c r="A372" s="84"/>
      <c r="B372" s="84"/>
      <c r="C372" s="84"/>
      <c r="D372" s="76" t="str">
        <f>IF($C372="","",VLOOKUP($C372,分類コード!$B$1:$C$9,2,0))</f>
        <v/>
      </c>
      <c r="E372" s="81"/>
      <c r="F372" s="82"/>
      <c r="G372" s="37"/>
      <c r="H372" s="82"/>
      <c r="L372" s="84"/>
      <c r="M372" s="84"/>
      <c r="N372" s="84"/>
      <c r="O372" s="84"/>
      <c r="P372" s="84"/>
      <c r="Q372" s="84"/>
      <c r="R372" s="84"/>
      <c r="S372" s="84"/>
      <c r="T372" s="84"/>
      <c r="X372" s="84"/>
      <c r="Y372" s="84"/>
      <c r="Z372" s="84"/>
    </row>
    <row r="373" spans="1:26">
      <c r="A373" s="84"/>
      <c r="B373" s="84"/>
      <c r="C373" s="84"/>
      <c r="D373" s="76" t="str">
        <f>IF($C373="","",VLOOKUP($C373,分類コード!$B$1:$C$9,2,0))</f>
        <v/>
      </c>
      <c r="E373" s="81"/>
      <c r="F373" s="82"/>
      <c r="G373" s="37"/>
      <c r="H373" s="82"/>
      <c r="L373" s="84"/>
      <c r="M373" s="84"/>
      <c r="N373" s="84"/>
      <c r="O373" s="84"/>
      <c r="P373" s="84"/>
      <c r="Q373" s="84"/>
      <c r="R373" s="84"/>
      <c r="S373" s="84"/>
      <c r="T373" s="84"/>
      <c r="X373" s="84"/>
      <c r="Y373" s="84"/>
      <c r="Z373" s="84"/>
    </row>
    <row r="374" spans="1:26">
      <c r="A374" s="84"/>
      <c r="B374" s="84"/>
      <c r="C374" s="84"/>
      <c r="D374" s="76" t="str">
        <f>IF($C374="","",VLOOKUP($C374,分類コード!$B$1:$C$9,2,0))</f>
        <v/>
      </c>
      <c r="E374" s="81"/>
      <c r="F374" s="82"/>
      <c r="G374" s="37"/>
      <c r="H374" s="82"/>
      <c r="L374" s="84"/>
      <c r="M374" s="84"/>
      <c r="N374" s="84"/>
      <c r="O374" s="84"/>
      <c r="P374" s="84"/>
      <c r="Q374" s="84"/>
      <c r="R374" s="84"/>
      <c r="S374" s="84"/>
      <c r="T374" s="84"/>
      <c r="X374" s="84"/>
      <c r="Y374" s="84"/>
      <c r="Z374" s="84"/>
    </row>
    <row r="375" spans="1:26">
      <c r="A375" s="84"/>
      <c r="B375" s="84"/>
      <c r="C375" s="84"/>
      <c r="D375" s="76" t="str">
        <f>IF($C375="","",VLOOKUP($C375,分類コード!$B$1:$C$9,2,0))</f>
        <v/>
      </c>
      <c r="E375" s="81"/>
      <c r="F375" s="82"/>
      <c r="G375" s="37"/>
      <c r="H375" s="82"/>
      <c r="L375" s="84"/>
      <c r="M375" s="84"/>
      <c r="N375" s="84"/>
      <c r="O375" s="84"/>
      <c r="P375" s="84"/>
      <c r="Q375" s="84"/>
      <c r="R375" s="84"/>
      <c r="S375" s="84"/>
      <c r="T375" s="84"/>
      <c r="X375" s="84"/>
      <c r="Y375" s="84"/>
      <c r="Z375" s="84"/>
    </row>
    <row r="376" spans="1:26">
      <c r="A376" s="84"/>
      <c r="B376" s="84"/>
      <c r="C376" s="84"/>
      <c r="D376" s="76" t="str">
        <f>IF($C376="","",VLOOKUP($C376,分類コード!$B$1:$C$9,2,0))</f>
        <v/>
      </c>
      <c r="E376" s="81"/>
      <c r="F376" s="82"/>
      <c r="G376" s="37"/>
      <c r="H376" s="82"/>
      <c r="L376" s="84"/>
      <c r="M376" s="84"/>
      <c r="N376" s="84"/>
      <c r="O376" s="84"/>
      <c r="P376" s="84"/>
      <c r="Q376" s="84"/>
      <c r="R376" s="84"/>
      <c r="S376" s="84"/>
      <c r="T376" s="84"/>
      <c r="X376" s="84"/>
      <c r="Y376" s="84"/>
      <c r="Z376" s="84"/>
    </row>
    <row r="377" spans="1:26">
      <c r="A377" s="84"/>
      <c r="B377" s="84"/>
      <c r="C377" s="84"/>
      <c r="D377" s="76" t="str">
        <f>IF($C377="","",VLOOKUP($C377,分類コード!$B$1:$C$9,2,0))</f>
        <v/>
      </c>
      <c r="E377" s="81"/>
      <c r="F377" s="82"/>
      <c r="G377" s="37"/>
      <c r="H377" s="82"/>
      <c r="L377" s="84"/>
      <c r="M377" s="84"/>
      <c r="N377" s="84"/>
      <c r="O377" s="84"/>
      <c r="P377" s="84"/>
      <c r="Q377" s="84"/>
      <c r="R377" s="84"/>
      <c r="S377" s="84"/>
      <c r="T377" s="84"/>
      <c r="X377" s="84"/>
      <c r="Y377" s="84"/>
      <c r="Z377" s="84"/>
    </row>
    <row r="378" spans="1:26">
      <c r="A378" s="84"/>
      <c r="B378" s="84"/>
      <c r="C378" s="84"/>
      <c r="D378" s="76" t="str">
        <f>IF($C378="","",VLOOKUP($C378,分類コード!$B$1:$C$9,2,0))</f>
        <v/>
      </c>
      <c r="E378" s="81"/>
      <c r="F378" s="82"/>
      <c r="G378" s="37"/>
      <c r="H378" s="82"/>
      <c r="L378" s="84"/>
      <c r="M378" s="84"/>
      <c r="N378" s="84"/>
      <c r="O378" s="84"/>
      <c r="P378" s="84"/>
      <c r="Q378" s="84"/>
      <c r="R378" s="84"/>
      <c r="S378" s="84"/>
      <c r="T378" s="84"/>
      <c r="X378" s="84"/>
      <c r="Y378" s="84"/>
      <c r="Z378" s="84"/>
    </row>
    <row r="379" spans="1:26">
      <c r="A379" s="84"/>
      <c r="B379" s="84"/>
      <c r="C379" s="84"/>
      <c r="D379" s="76" t="str">
        <f>IF($C379="","",VLOOKUP($C379,分類コード!$B$1:$C$9,2,0))</f>
        <v/>
      </c>
      <c r="E379" s="81"/>
      <c r="F379" s="82"/>
      <c r="G379" s="37"/>
      <c r="H379" s="82"/>
      <c r="L379" s="84"/>
      <c r="M379" s="84"/>
      <c r="N379" s="84"/>
      <c r="O379" s="84"/>
      <c r="P379" s="84"/>
      <c r="Q379" s="84"/>
      <c r="R379" s="84"/>
      <c r="S379" s="84"/>
      <c r="T379" s="84"/>
      <c r="X379" s="84"/>
      <c r="Y379" s="84"/>
      <c r="Z379" s="84"/>
    </row>
    <row r="380" spans="1:26">
      <c r="A380" s="84"/>
      <c r="B380" s="84"/>
      <c r="C380" s="84"/>
      <c r="D380" s="76" t="str">
        <f>IF($C380="","",VLOOKUP($C380,分類コード!$B$1:$C$9,2,0))</f>
        <v/>
      </c>
      <c r="E380" s="81"/>
      <c r="F380" s="82"/>
      <c r="G380" s="37"/>
      <c r="H380" s="82"/>
      <c r="L380" s="84"/>
      <c r="M380" s="84"/>
      <c r="N380" s="84"/>
      <c r="O380" s="84"/>
      <c r="P380" s="84"/>
      <c r="Q380" s="84"/>
      <c r="R380" s="84"/>
      <c r="S380" s="84"/>
      <c r="T380" s="84"/>
      <c r="X380" s="84"/>
      <c r="Y380" s="84"/>
      <c r="Z380" s="84"/>
    </row>
    <row r="381" spans="1:26">
      <c r="A381" s="84"/>
      <c r="B381" s="84"/>
      <c r="C381" s="84"/>
      <c r="D381" s="76" t="str">
        <f>IF($C381="","",VLOOKUP($C381,分類コード!$B$1:$C$9,2,0))</f>
        <v/>
      </c>
      <c r="E381" s="81"/>
      <c r="F381" s="82"/>
      <c r="G381" s="37"/>
      <c r="H381" s="82"/>
      <c r="L381" s="84"/>
      <c r="M381" s="84"/>
      <c r="N381" s="84"/>
      <c r="O381" s="84"/>
      <c r="P381" s="84"/>
      <c r="Q381" s="84"/>
      <c r="R381" s="84"/>
      <c r="S381" s="84"/>
      <c r="T381" s="84"/>
      <c r="X381" s="84"/>
      <c r="Y381" s="84"/>
      <c r="Z381" s="84"/>
    </row>
    <row r="382" spans="1:26">
      <c r="A382" s="84"/>
      <c r="B382" s="84"/>
      <c r="C382" s="84"/>
      <c r="D382" s="76" t="str">
        <f>IF($C382="","",VLOOKUP($C382,分類コード!$B$1:$C$9,2,0))</f>
        <v/>
      </c>
      <c r="E382" s="81"/>
      <c r="F382" s="82"/>
      <c r="G382" s="37"/>
      <c r="H382" s="82"/>
      <c r="L382" s="84"/>
      <c r="M382" s="84"/>
      <c r="N382" s="84"/>
      <c r="O382" s="84"/>
      <c r="P382" s="84"/>
      <c r="Q382" s="84"/>
      <c r="R382" s="84"/>
      <c r="S382" s="84"/>
      <c r="T382" s="84"/>
      <c r="X382" s="84"/>
      <c r="Y382" s="84"/>
      <c r="Z382" s="84"/>
    </row>
    <row r="383" spans="1:26">
      <c r="A383" s="84"/>
      <c r="B383" s="84"/>
      <c r="C383" s="84"/>
      <c r="D383" s="76" t="str">
        <f>IF($C383="","",VLOOKUP($C383,分類コード!$B$1:$C$9,2,0))</f>
        <v/>
      </c>
      <c r="E383" s="81"/>
      <c r="F383" s="82"/>
      <c r="G383" s="37"/>
      <c r="H383" s="82"/>
      <c r="L383" s="84"/>
      <c r="M383" s="84"/>
      <c r="N383" s="84"/>
      <c r="O383" s="84"/>
      <c r="P383" s="84"/>
      <c r="Q383" s="84"/>
      <c r="R383" s="84"/>
      <c r="S383" s="84"/>
      <c r="T383" s="84"/>
      <c r="X383" s="84"/>
      <c r="Y383" s="84"/>
      <c r="Z383" s="84"/>
    </row>
    <row r="384" spans="1:26">
      <c r="A384" s="84"/>
      <c r="B384" s="84"/>
      <c r="C384" s="84"/>
      <c r="D384" s="76" t="str">
        <f>IF($C384="","",VLOOKUP($C384,分類コード!$B$1:$C$9,2,0))</f>
        <v/>
      </c>
      <c r="E384" s="81"/>
      <c r="F384" s="82"/>
      <c r="G384" s="37"/>
      <c r="H384" s="82"/>
      <c r="L384" s="84"/>
      <c r="M384" s="84"/>
      <c r="N384" s="84"/>
      <c r="O384" s="84"/>
      <c r="P384" s="84"/>
      <c r="Q384" s="84"/>
      <c r="R384" s="84"/>
      <c r="S384" s="84"/>
      <c r="T384" s="84"/>
      <c r="X384" s="84"/>
      <c r="Y384" s="84"/>
      <c r="Z384" s="84"/>
    </row>
    <row r="385" spans="1:26">
      <c r="A385" s="84"/>
      <c r="B385" s="84"/>
      <c r="C385" s="84"/>
      <c r="D385" s="76" t="str">
        <f>IF($C385="","",VLOOKUP($C385,分類コード!$B$1:$C$9,2,0))</f>
        <v/>
      </c>
      <c r="E385" s="81"/>
      <c r="F385" s="82"/>
      <c r="G385" s="37"/>
      <c r="H385" s="82"/>
      <c r="L385" s="84"/>
      <c r="M385" s="84"/>
      <c r="N385" s="84"/>
      <c r="O385" s="84"/>
      <c r="P385" s="84"/>
      <c r="Q385" s="84"/>
      <c r="R385" s="84"/>
      <c r="S385" s="84"/>
      <c r="T385" s="84"/>
      <c r="X385" s="84"/>
      <c r="Y385" s="84"/>
      <c r="Z385" s="84"/>
    </row>
    <row r="386" spans="1:26">
      <c r="A386" s="84"/>
      <c r="B386" s="84"/>
      <c r="C386" s="84"/>
      <c r="D386" s="76" t="str">
        <f>IF($C386="","",VLOOKUP($C386,分類コード!$B$1:$C$9,2,0))</f>
        <v/>
      </c>
      <c r="E386" s="81"/>
      <c r="F386" s="82"/>
      <c r="G386" s="37"/>
      <c r="H386" s="82"/>
      <c r="L386" s="84"/>
      <c r="M386" s="84"/>
      <c r="N386" s="84"/>
      <c r="O386" s="84"/>
      <c r="P386" s="84"/>
      <c r="Q386" s="84"/>
      <c r="R386" s="84"/>
      <c r="S386" s="84"/>
      <c r="T386" s="84"/>
      <c r="X386" s="84"/>
      <c r="Y386" s="84"/>
      <c r="Z386" s="84"/>
    </row>
    <row r="387" spans="1:26">
      <c r="A387" s="84"/>
      <c r="B387" s="84"/>
      <c r="C387" s="84"/>
      <c r="D387" s="76" t="str">
        <f>IF($C387="","",VLOOKUP($C387,分類コード!$B$1:$C$9,2,0))</f>
        <v/>
      </c>
      <c r="E387" s="81"/>
      <c r="F387" s="82"/>
      <c r="G387" s="37"/>
      <c r="H387" s="82"/>
      <c r="L387" s="84"/>
      <c r="M387" s="84"/>
      <c r="N387" s="84"/>
      <c r="O387" s="84"/>
      <c r="P387" s="84"/>
      <c r="Q387" s="84"/>
      <c r="R387" s="84"/>
      <c r="S387" s="84"/>
      <c r="T387" s="84"/>
      <c r="X387" s="84"/>
      <c r="Y387" s="84"/>
      <c r="Z387" s="84"/>
    </row>
    <row r="388" spans="1:26">
      <c r="A388" s="84"/>
      <c r="B388" s="84"/>
      <c r="C388" s="84"/>
      <c r="D388" s="76" t="str">
        <f>IF($C388="","",VLOOKUP($C388,分類コード!$B$1:$C$9,2,0))</f>
        <v/>
      </c>
      <c r="E388" s="81"/>
      <c r="F388" s="82"/>
      <c r="G388" s="37"/>
      <c r="H388" s="82"/>
      <c r="L388" s="84"/>
      <c r="M388" s="84"/>
      <c r="N388" s="84"/>
      <c r="O388" s="84"/>
      <c r="P388" s="84"/>
      <c r="Q388" s="84"/>
      <c r="R388" s="84"/>
      <c r="S388" s="84"/>
      <c r="T388" s="84"/>
      <c r="X388" s="84"/>
      <c r="Y388" s="84"/>
      <c r="Z388" s="84"/>
    </row>
    <row r="389" spans="1:26">
      <c r="A389" s="84"/>
      <c r="B389" s="84"/>
      <c r="C389" s="84"/>
      <c r="D389" s="76" t="str">
        <f>IF($C389="","",VLOOKUP($C389,分類コード!$B$1:$C$9,2,0))</f>
        <v/>
      </c>
      <c r="E389" s="81"/>
      <c r="F389" s="82"/>
      <c r="G389" s="37"/>
      <c r="H389" s="82"/>
      <c r="L389" s="84"/>
      <c r="M389" s="84"/>
      <c r="N389" s="84"/>
      <c r="O389" s="84"/>
      <c r="P389" s="84"/>
      <c r="Q389" s="84"/>
      <c r="R389" s="84"/>
      <c r="S389" s="84"/>
      <c r="T389" s="84"/>
      <c r="X389" s="84"/>
      <c r="Y389" s="84"/>
      <c r="Z389" s="84"/>
    </row>
    <row r="390" spans="1:26">
      <c r="A390" s="84"/>
      <c r="B390" s="84"/>
      <c r="C390" s="84"/>
      <c r="D390" s="76" t="str">
        <f>IF($C390="","",VLOOKUP($C390,分類コード!$B$1:$C$9,2,0))</f>
        <v/>
      </c>
      <c r="E390" s="81"/>
      <c r="F390" s="82"/>
      <c r="G390" s="37"/>
      <c r="H390" s="82"/>
      <c r="L390" s="84"/>
      <c r="M390" s="84"/>
      <c r="N390" s="84"/>
      <c r="O390" s="84"/>
      <c r="P390" s="84"/>
      <c r="Q390" s="84"/>
      <c r="R390" s="84"/>
      <c r="S390" s="84"/>
      <c r="T390" s="84"/>
      <c r="X390" s="84"/>
      <c r="Y390" s="84"/>
      <c r="Z390" s="84"/>
    </row>
    <row r="391" spans="1:26">
      <c r="A391" s="84"/>
      <c r="B391" s="84"/>
      <c r="C391" s="84"/>
      <c r="D391" s="76" t="str">
        <f>IF($C391="","",VLOOKUP($C391,分類コード!$B$1:$C$9,2,0))</f>
        <v/>
      </c>
      <c r="E391" s="81"/>
      <c r="F391" s="82"/>
      <c r="G391" s="37"/>
      <c r="H391" s="82"/>
      <c r="L391" s="84"/>
      <c r="M391" s="84"/>
      <c r="N391" s="84"/>
      <c r="O391" s="84"/>
      <c r="P391" s="84"/>
      <c r="Q391" s="84"/>
      <c r="R391" s="84"/>
      <c r="S391" s="84"/>
      <c r="T391" s="84"/>
      <c r="X391" s="84"/>
      <c r="Y391" s="84"/>
      <c r="Z391" s="84"/>
    </row>
    <row r="392" spans="1:26">
      <c r="A392" s="84"/>
      <c r="B392" s="84"/>
      <c r="C392" s="84"/>
      <c r="D392" s="76" t="str">
        <f>IF($C392="","",VLOOKUP($C392,分類コード!$B$1:$C$9,2,0))</f>
        <v/>
      </c>
      <c r="E392" s="81"/>
      <c r="F392" s="82"/>
      <c r="G392" s="37"/>
      <c r="H392" s="82"/>
      <c r="L392" s="84"/>
      <c r="M392" s="84"/>
      <c r="N392" s="84"/>
      <c r="O392" s="84"/>
      <c r="P392" s="84"/>
      <c r="Q392" s="84"/>
      <c r="R392" s="84"/>
      <c r="S392" s="84"/>
      <c r="T392" s="84"/>
      <c r="X392" s="84"/>
      <c r="Y392" s="84"/>
      <c r="Z392" s="84"/>
    </row>
    <row r="393" spans="1:26">
      <c r="A393" s="84"/>
      <c r="B393" s="84"/>
      <c r="C393" s="84"/>
      <c r="D393" s="76" t="str">
        <f>IF($C393="","",VLOOKUP($C393,分類コード!$B$1:$C$9,2,0))</f>
        <v/>
      </c>
      <c r="E393" s="81"/>
      <c r="F393" s="82"/>
      <c r="G393" s="37"/>
      <c r="H393" s="82"/>
      <c r="L393" s="84"/>
      <c r="M393" s="84"/>
      <c r="N393" s="84"/>
      <c r="O393" s="84"/>
      <c r="P393" s="84"/>
      <c r="Q393" s="84"/>
      <c r="R393" s="84"/>
      <c r="S393" s="84"/>
      <c r="T393" s="84"/>
      <c r="X393" s="84"/>
      <c r="Y393" s="84"/>
      <c r="Z393" s="84"/>
    </row>
    <row r="394" spans="1:26">
      <c r="A394" s="84"/>
      <c r="B394" s="84"/>
      <c r="C394" s="84"/>
      <c r="D394" s="76" t="str">
        <f>IF($C394="","",VLOOKUP($C394,分類コード!$B$1:$C$9,2,0))</f>
        <v/>
      </c>
      <c r="E394" s="81"/>
      <c r="F394" s="82"/>
      <c r="G394" s="37"/>
      <c r="H394" s="82"/>
      <c r="L394" s="84"/>
      <c r="M394" s="84"/>
      <c r="N394" s="84"/>
      <c r="O394" s="84"/>
      <c r="P394" s="84"/>
      <c r="Q394" s="84"/>
      <c r="R394" s="84"/>
      <c r="S394" s="84"/>
      <c r="T394" s="84"/>
      <c r="X394" s="84"/>
      <c r="Y394" s="84"/>
      <c r="Z394" s="84"/>
    </row>
    <row r="395" spans="1:26">
      <c r="A395" s="84"/>
      <c r="B395" s="84"/>
      <c r="C395" s="84"/>
      <c r="D395" s="76" t="str">
        <f>IF($C395="","",VLOOKUP($C395,分類コード!$B$1:$C$9,2,0))</f>
        <v/>
      </c>
      <c r="E395" s="81"/>
      <c r="F395" s="82"/>
      <c r="G395" s="37"/>
      <c r="H395" s="82"/>
      <c r="L395" s="84"/>
      <c r="M395" s="84"/>
      <c r="N395" s="84"/>
      <c r="O395" s="84"/>
      <c r="P395" s="84"/>
      <c r="Q395" s="84"/>
      <c r="R395" s="84"/>
      <c r="S395" s="84"/>
      <c r="T395" s="84"/>
      <c r="X395" s="84"/>
      <c r="Y395" s="84"/>
      <c r="Z395" s="84"/>
    </row>
    <row r="396" spans="1:26">
      <c r="A396" s="84"/>
      <c r="B396" s="84"/>
      <c r="C396" s="84"/>
      <c r="D396" s="76" t="str">
        <f>IF($C396="","",VLOOKUP($C396,分類コード!$B$1:$C$9,2,0))</f>
        <v/>
      </c>
      <c r="E396" s="81"/>
      <c r="F396" s="82"/>
      <c r="G396" s="37"/>
      <c r="H396" s="82"/>
      <c r="L396" s="84"/>
      <c r="M396" s="84"/>
      <c r="N396" s="84"/>
      <c r="O396" s="84"/>
      <c r="P396" s="84"/>
      <c r="Q396" s="84"/>
      <c r="R396" s="84"/>
      <c r="S396" s="84"/>
      <c r="T396" s="84"/>
      <c r="X396" s="84"/>
      <c r="Y396" s="84"/>
      <c r="Z396" s="84"/>
    </row>
    <row r="397" spans="1:26">
      <c r="A397" s="84"/>
      <c r="B397" s="84"/>
      <c r="C397" s="84"/>
      <c r="D397" s="76" t="str">
        <f>IF($C397="","",VLOOKUP($C397,分類コード!$B$1:$C$9,2,0))</f>
        <v/>
      </c>
      <c r="E397" s="81"/>
      <c r="F397" s="82"/>
      <c r="G397" s="37"/>
      <c r="H397" s="82"/>
      <c r="L397" s="84"/>
      <c r="M397" s="84"/>
      <c r="N397" s="84"/>
      <c r="O397" s="84"/>
      <c r="P397" s="84"/>
      <c r="Q397" s="84"/>
      <c r="R397" s="84"/>
      <c r="S397" s="84"/>
      <c r="T397" s="84"/>
      <c r="X397" s="84"/>
      <c r="Y397" s="84"/>
      <c r="Z397" s="84"/>
    </row>
    <row r="398" spans="1:26">
      <c r="A398" s="84"/>
      <c r="B398" s="84"/>
      <c r="C398" s="84"/>
      <c r="D398" s="76" t="str">
        <f>IF($C398="","",VLOOKUP($C398,分類コード!$B$1:$C$9,2,0))</f>
        <v/>
      </c>
      <c r="E398" s="81"/>
      <c r="F398" s="82"/>
      <c r="G398" s="37"/>
      <c r="H398" s="82"/>
      <c r="L398" s="84"/>
      <c r="M398" s="84"/>
      <c r="N398" s="84"/>
      <c r="O398" s="84"/>
      <c r="P398" s="84"/>
      <c r="Q398" s="84"/>
      <c r="R398" s="84"/>
      <c r="S398" s="84"/>
      <c r="T398" s="84"/>
      <c r="X398" s="84"/>
      <c r="Y398" s="84"/>
      <c r="Z398" s="84"/>
    </row>
    <row r="399" spans="1:26">
      <c r="A399" s="84"/>
      <c r="B399" s="84"/>
      <c r="C399" s="84"/>
      <c r="D399" s="76" t="str">
        <f>IF($C399="","",VLOOKUP($C399,分類コード!$B$1:$C$9,2,0))</f>
        <v/>
      </c>
      <c r="E399" s="81"/>
      <c r="F399" s="82"/>
      <c r="G399" s="37"/>
      <c r="H399" s="82"/>
      <c r="L399" s="84"/>
      <c r="M399" s="84"/>
      <c r="N399" s="84"/>
      <c r="O399" s="84"/>
      <c r="P399" s="84"/>
      <c r="Q399" s="84"/>
      <c r="R399" s="84"/>
      <c r="S399" s="84"/>
      <c r="T399" s="84"/>
      <c r="X399" s="84"/>
      <c r="Y399" s="84"/>
      <c r="Z399" s="84"/>
    </row>
    <row r="400" spans="1:26">
      <c r="A400" s="84"/>
      <c r="B400" s="84"/>
      <c r="C400" s="84"/>
      <c r="D400" s="76" t="str">
        <f>IF($C400="","",VLOOKUP($C400,分類コード!$B$1:$C$9,2,0))</f>
        <v/>
      </c>
      <c r="E400" s="81"/>
      <c r="F400" s="82"/>
      <c r="G400" s="37"/>
      <c r="H400" s="82"/>
      <c r="L400" s="84"/>
      <c r="M400" s="84"/>
      <c r="N400" s="84"/>
      <c r="O400" s="84"/>
      <c r="P400" s="84"/>
      <c r="Q400" s="84"/>
      <c r="R400" s="84"/>
      <c r="S400" s="84"/>
      <c r="T400" s="84"/>
      <c r="X400" s="84"/>
      <c r="Y400" s="84"/>
      <c r="Z400" s="84"/>
    </row>
    <row r="401" spans="1:26">
      <c r="A401" s="84"/>
      <c r="B401" s="84"/>
      <c r="C401" s="84"/>
      <c r="D401" s="76" t="str">
        <f>IF($C401="","",VLOOKUP($C401,分類コード!$B$1:$C$9,2,0))</f>
        <v/>
      </c>
      <c r="E401" s="81"/>
      <c r="F401" s="82"/>
      <c r="G401" s="37"/>
      <c r="H401" s="82"/>
      <c r="L401" s="84"/>
      <c r="M401" s="84"/>
      <c r="N401" s="84"/>
      <c r="O401" s="84"/>
      <c r="P401" s="84"/>
      <c r="Q401" s="84"/>
      <c r="R401" s="84"/>
      <c r="S401" s="84"/>
      <c r="T401" s="84"/>
      <c r="X401" s="84"/>
      <c r="Y401" s="84"/>
      <c r="Z401" s="84"/>
    </row>
    <row r="402" spans="1:26">
      <c r="A402" s="84"/>
      <c r="B402" s="84"/>
      <c r="C402" s="84"/>
      <c r="D402" s="76" t="str">
        <f>IF($C402="","",VLOOKUP($C402,分類コード!$B$1:$C$9,2,0))</f>
        <v/>
      </c>
      <c r="E402" s="81"/>
      <c r="F402" s="82"/>
      <c r="G402" s="37"/>
      <c r="H402" s="82"/>
      <c r="L402" s="84"/>
      <c r="M402" s="84"/>
      <c r="N402" s="84"/>
      <c r="O402" s="84"/>
      <c r="P402" s="84"/>
      <c r="Q402" s="84"/>
      <c r="R402" s="84"/>
      <c r="S402" s="84"/>
      <c r="T402" s="84"/>
      <c r="X402" s="84"/>
      <c r="Y402" s="84"/>
      <c r="Z402" s="84"/>
    </row>
    <row r="403" spans="1:26">
      <c r="A403" s="84"/>
      <c r="B403" s="84"/>
      <c r="C403" s="84"/>
      <c r="D403" s="76" t="str">
        <f>IF($C403="","",VLOOKUP($C403,分類コード!$B$1:$C$9,2,0))</f>
        <v/>
      </c>
      <c r="E403" s="81"/>
      <c r="F403" s="82"/>
      <c r="G403" s="37"/>
      <c r="H403" s="82"/>
      <c r="L403" s="84"/>
      <c r="M403" s="84"/>
      <c r="N403" s="84"/>
      <c r="O403" s="84"/>
      <c r="P403" s="84"/>
      <c r="Q403" s="84"/>
      <c r="R403" s="84"/>
      <c r="S403" s="84"/>
      <c r="T403" s="84"/>
      <c r="X403" s="84"/>
      <c r="Y403" s="84"/>
      <c r="Z403" s="84"/>
    </row>
    <row r="404" spans="1:26">
      <c r="A404" s="84"/>
      <c r="B404" s="84"/>
      <c r="C404" s="84"/>
      <c r="D404" s="76" t="str">
        <f>IF($C404="","",VLOOKUP($C404,分類コード!$B$1:$C$9,2,0))</f>
        <v/>
      </c>
      <c r="E404" s="81"/>
      <c r="F404" s="82"/>
      <c r="G404" s="37"/>
      <c r="H404" s="82"/>
      <c r="L404" s="84"/>
      <c r="M404" s="84"/>
      <c r="N404" s="84"/>
      <c r="O404" s="84"/>
      <c r="P404" s="84"/>
      <c r="Q404" s="84"/>
      <c r="R404" s="84"/>
      <c r="S404" s="84"/>
      <c r="T404" s="84"/>
      <c r="X404" s="84"/>
      <c r="Y404" s="84"/>
      <c r="Z404" s="84"/>
    </row>
    <row r="405" spans="1:26">
      <c r="A405" s="84"/>
      <c r="B405" s="84"/>
      <c r="C405" s="84"/>
      <c r="D405" s="76" t="str">
        <f>IF($C405="","",VLOOKUP($C405,分類コード!$B$1:$C$9,2,0))</f>
        <v/>
      </c>
      <c r="E405" s="81"/>
      <c r="F405" s="82"/>
      <c r="G405" s="37"/>
      <c r="H405" s="82"/>
      <c r="L405" s="84"/>
      <c r="M405" s="84"/>
      <c r="N405" s="84"/>
      <c r="O405" s="84"/>
      <c r="P405" s="84"/>
      <c r="Q405" s="84"/>
      <c r="R405" s="84"/>
      <c r="S405" s="84"/>
      <c r="T405" s="84"/>
      <c r="X405" s="84"/>
      <c r="Y405" s="84"/>
      <c r="Z405" s="84"/>
    </row>
    <row r="406" spans="1:26">
      <c r="A406" s="84"/>
      <c r="B406" s="84"/>
      <c r="C406" s="84"/>
      <c r="D406" s="76" t="str">
        <f>IF($C406="","",VLOOKUP($C406,分類コード!$B$1:$C$9,2,0))</f>
        <v/>
      </c>
      <c r="E406" s="81"/>
      <c r="F406" s="82"/>
      <c r="G406" s="37"/>
      <c r="H406" s="82"/>
      <c r="L406" s="84"/>
      <c r="M406" s="84"/>
      <c r="N406" s="84"/>
      <c r="O406" s="84"/>
      <c r="P406" s="84"/>
      <c r="Q406" s="84"/>
      <c r="R406" s="84"/>
      <c r="S406" s="84"/>
      <c r="T406" s="84"/>
      <c r="X406" s="84"/>
      <c r="Y406" s="84"/>
      <c r="Z406" s="84"/>
    </row>
    <row r="407" spans="1:26">
      <c r="A407" s="84"/>
      <c r="B407" s="84"/>
      <c r="C407" s="84"/>
      <c r="D407" s="76" t="str">
        <f>IF($C407="","",VLOOKUP($C407,分類コード!$B$1:$C$9,2,0))</f>
        <v/>
      </c>
      <c r="E407" s="81"/>
      <c r="F407" s="82"/>
      <c r="G407" s="37"/>
      <c r="H407" s="82"/>
      <c r="L407" s="84"/>
      <c r="M407" s="84"/>
      <c r="N407" s="84"/>
      <c r="O407" s="84"/>
      <c r="P407" s="84"/>
      <c r="Q407" s="84"/>
      <c r="R407" s="84"/>
      <c r="S407" s="84"/>
      <c r="T407" s="84"/>
      <c r="X407" s="84"/>
      <c r="Y407" s="84"/>
      <c r="Z407" s="84"/>
    </row>
    <row r="408" spans="1:26">
      <c r="A408" s="84"/>
      <c r="B408" s="84"/>
      <c r="C408" s="84"/>
      <c r="D408" s="76" t="str">
        <f>IF($C408="","",VLOOKUP($C408,分類コード!$B$1:$C$9,2,0))</f>
        <v/>
      </c>
      <c r="E408" s="81"/>
      <c r="F408" s="82"/>
      <c r="G408" s="37"/>
      <c r="H408" s="82"/>
      <c r="L408" s="84"/>
      <c r="M408" s="84"/>
      <c r="N408" s="84"/>
      <c r="O408" s="84"/>
      <c r="P408" s="84"/>
      <c r="Q408" s="84"/>
      <c r="R408" s="84"/>
      <c r="S408" s="84"/>
      <c r="T408" s="84"/>
      <c r="X408" s="84"/>
      <c r="Y408" s="84"/>
      <c r="Z408" s="84"/>
    </row>
    <row r="409" spans="1:26">
      <c r="A409" s="84"/>
      <c r="B409" s="84"/>
      <c r="C409" s="84"/>
      <c r="D409" s="76" t="str">
        <f>IF($C409="","",VLOOKUP($C409,分類コード!$B$1:$C$9,2,0))</f>
        <v/>
      </c>
      <c r="E409" s="81"/>
      <c r="F409" s="82"/>
      <c r="G409" s="37"/>
      <c r="H409" s="82"/>
      <c r="L409" s="84"/>
      <c r="M409" s="84"/>
      <c r="N409" s="84"/>
      <c r="O409" s="84"/>
      <c r="P409" s="84"/>
      <c r="Q409" s="84"/>
      <c r="R409" s="84"/>
      <c r="S409" s="84"/>
      <c r="T409" s="84"/>
      <c r="X409" s="84"/>
      <c r="Y409" s="84"/>
      <c r="Z409" s="84"/>
    </row>
    <row r="410" spans="1:26">
      <c r="A410" s="84"/>
      <c r="B410" s="84"/>
      <c r="C410" s="84"/>
      <c r="D410" s="76" t="str">
        <f>IF($C410="","",VLOOKUP($C410,分類コード!$B$1:$C$9,2,0))</f>
        <v/>
      </c>
      <c r="E410" s="81"/>
      <c r="F410" s="82"/>
      <c r="G410" s="37"/>
      <c r="H410" s="82"/>
      <c r="L410" s="84"/>
      <c r="M410" s="84"/>
      <c r="N410" s="84"/>
      <c r="O410" s="84"/>
      <c r="P410" s="84"/>
      <c r="Q410" s="84"/>
      <c r="R410" s="84"/>
      <c r="S410" s="84"/>
      <c r="T410" s="84"/>
      <c r="X410" s="84"/>
      <c r="Y410" s="84"/>
      <c r="Z410" s="84"/>
    </row>
    <row r="411" spans="1:26">
      <c r="A411" s="84"/>
      <c r="B411" s="84"/>
      <c r="C411" s="84"/>
      <c r="D411" s="76" t="str">
        <f>IF($C411="","",VLOOKUP($C411,分類コード!$B$1:$C$9,2,0))</f>
        <v/>
      </c>
      <c r="E411" s="81"/>
      <c r="F411" s="82"/>
      <c r="G411" s="37"/>
      <c r="H411" s="82"/>
      <c r="L411" s="84"/>
      <c r="M411" s="84"/>
      <c r="N411" s="84"/>
      <c r="O411" s="84"/>
      <c r="P411" s="84"/>
      <c r="Q411" s="84"/>
      <c r="R411" s="84"/>
      <c r="S411" s="84"/>
      <c r="T411" s="84"/>
      <c r="X411" s="84"/>
      <c r="Y411" s="84"/>
      <c r="Z411" s="84"/>
    </row>
    <row r="412" spans="1:26">
      <c r="A412" s="84"/>
      <c r="B412" s="84"/>
      <c r="C412" s="84"/>
      <c r="D412" s="76" t="str">
        <f>IF($C412="","",VLOOKUP($C412,分類コード!$B$1:$C$9,2,0))</f>
        <v/>
      </c>
      <c r="E412" s="81"/>
      <c r="F412" s="82"/>
      <c r="G412" s="37"/>
      <c r="H412" s="82"/>
      <c r="L412" s="84"/>
      <c r="M412" s="84"/>
      <c r="N412" s="84"/>
      <c r="O412" s="84"/>
      <c r="P412" s="84"/>
      <c r="Q412" s="84"/>
      <c r="R412" s="84"/>
      <c r="S412" s="84"/>
      <c r="T412" s="84"/>
      <c r="X412" s="84"/>
      <c r="Y412" s="84"/>
      <c r="Z412" s="84"/>
    </row>
    <row r="413" spans="1:26">
      <c r="A413" s="84"/>
      <c r="B413" s="84"/>
      <c r="C413" s="84"/>
      <c r="D413" s="76" t="str">
        <f>IF($C413="","",VLOOKUP($C413,分類コード!$B$1:$C$9,2,0))</f>
        <v/>
      </c>
      <c r="E413" s="81"/>
      <c r="F413" s="82"/>
      <c r="G413" s="37"/>
      <c r="H413" s="82"/>
      <c r="L413" s="84"/>
      <c r="M413" s="84"/>
      <c r="N413" s="84"/>
      <c r="O413" s="84"/>
      <c r="P413" s="84"/>
      <c r="Q413" s="84"/>
      <c r="R413" s="84"/>
      <c r="S413" s="84"/>
      <c r="T413" s="84"/>
      <c r="X413" s="84"/>
      <c r="Y413" s="84"/>
      <c r="Z413" s="84"/>
    </row>
    <row r="414" spans="1:26">
      <c r="A414" s="84"/>
      <c r="B414" s="84"/>
      <c r="C414" s="84"/>
      <c r="D414" s="76" t="str">
        <f>IF($C414="","",VLOOKUP($C414,分類コード!$B$1:$C$9,2,0))</f>
        <v/>
      </c>
      <c r="E414" s="81"/>
      <c r="F414" s="82"/>
      <c r="G414" s="37"/>
      <c r="H414" s="82"/>
      <c r="L414" s="84"/>
      <c r="M414" s="84"/>
      <c r="N414" s="84"/>
      <c r="O414" s="84"/>
      <c r="P414" s="84"/>
      <c r="Q414" s="84"/>
      <c r="R414" s="84"/>
      <c r="S414" s="84"/>
      <c r="T414" s="84"/>
      <c r="X414" s="84"/>
      <c r="Y414" s="84"/>
      <c r="Z414" s="84"/>
    </row>
    <row r="415" spans="1:26">
      <c r="A415" s="84"/>
      <c r="B415" s="84"/>
      <c r="C415" s="84"/>
      <c r="D415" s="76" t="str">
        <f>IF($C415="","",VLOOKUP($C415,分類コード!$B$1:$C$9,2,0))</f>
        <v/>
      </c>
      <c r="E415" s="81"/>
      <c r="F415" s="82"/>
      <c r="G415" s="37"/>
      <c r="H415" s="82"/>
      <c r="L415" s="84"/>
      <c r="M415" s="84"/>
      <c r="N415" s="84"/>
      <c r="O415" s="84"/>
      <c r="P415" s="84"/>
      <c r="Q415" s="84"/>
      <c r="R415" s="84"/>
      <c r="S415" s="84"/>
      <c r="T415" s="84"/>
      <c r="X415" s="84"/>
      <c r="Y415" s="84"/>
      <c r="Z415" s="84"/>
    </row>
    <row r="416" spans="1:26">
      <c r="A416" s="84"/>
      <c r="B416" s="84"/>
      <c r="C416" s="84"/>
      <c r="D416" s="76" t="str">
        <f>IF($C416="","",VLOOKUP($C416,分類コード!$B$1:$C$9,2,0))</f>
        <v/>
      </c>
      <c r="E416" s="81"/>
      <c r="F416" s="82"/>
      <c r="G416" s="37"/>
      <c r="H416" s="82"/>
      <c r="L416" s="84"/>
      <c r="M416" s="84"/>
      <c r="N416" s="84"/>
      <c r="O416" s="84"/>
      <c r="P416" s="84"/>
      <c r="Q416" s="84"/>
      <c r="R416" s="84"/>
      <c r="S416" s="84"/>
      <c r="T416" s="84"/>
      <c r="X416" s="84"/>
      <c r="Y416" s="84"/>
      <c r="Z416" s="84"/>
    </row>
    <row r="417" spans="1:26">
      <c r="A417" s="84"/>
      <c r="B417" s="84"/>
      <c r="C417" s="84"/>
      <c r="D417" s="76" t="str">
        <f>IF($C417="","",VLOOKUP($C417,分類コード!$B$1:$C$9,2,0))</f>
        <v/>
      </c>
      <c r="E417" s="81"/>
      <c r="F417" s="82"/>
      <c r="G417" s="37"/>
      <c r="H417" s="82"/>
      <c r="L417" s="84"/>
      <c r="M417" s="84"/>
      <c r="N417" s="84"/>
      <c r="O417" s="84"/>
      <c r="P417" s="84"/>
      <c r="Q417" s="84"/>
      <c r="R417" s="84"/>
      <c r="S417" s="84"/>
      <c r="T417" s="84"/>
      <c r="X417" s="84"/>
      <c r="Y417" s="84"/>
      <c r="Z417" s="84"/>
    </row>
    <row r="418" spans="1:26">
      <c r="A418" s="84"/>
      <c r="B418" s="84"/>
      <c r="C418" s="84"/>
      <c r="D418" s="76" t="str">
        <f>IF($C418="","",VLOOKUP($C418,分類コード!$B$1:$C$9,2,0))</f>
        <v/>
      </c>
      <c r="E418" s="81"/>
      <c r="F418" s="82"/>
      <c r="G418" s="37"/>
      <c r="H418" s="82"/>
      <c r="L418" s="84"/>
      <c r="M418" s="84"/>
      <c r="N418" s="84"/>
      <c r="O418" s="84"/>
      <c r="P418" s="84"/>
      <c r="Q418" s="84"/>
      <c r="R418" s="84"/>
      <c r="S418" s="84"/>
      <c r="T418" s="84"/>
      <c r="X418" s="84"/>
      <c r="Y418" s="84"/>
      <c r="Z418" s="84"/>
    </row>
    <row r="419" spans="1:26">
      <c r="A419" s="84"/>
      <c r="B419" s="84"/>
      <c r="C419" s="84"/>
      <c r="D419" s="76" t="str">
        <f>IF($C419="","",VLOOKUP($C419,分類コード!$B$1:$C$9,2,0))</f>
        <v/>
      </c>
      <c r="E419" s="81"/>
      <c r="F419" s="82"/>
      <c r="G419" s="37"/>
      <c r="H419" s="82"/>
      <c r="L419" s="84"/>
      <c r="M419" s="84"/>
      <c r="N419" s="84"/>
      <c r="O419" s="84"/>
      <c r="P419" s="84"/>
      <c r="Q419" s="84"/>
      <c r="R419" s="84"/>
      <c r="S419" s="84"/>
      <c r="T419" s="84"/>
      <c r="X419" s="84"/>
      <c r="Y419" s="84"/>
      <c r="Z419" s="84"/>
    </row>
    <row r="420" spans="1:26">
      <c r="A420" s="84"/>
      <c r="B420" s="84"/>
      <c r="C420" s="84"/>
      <c r="D420" s="76" t="str">
        <f>IF($C420="","",VLOOKUP($C420,分類コード!$B$1:$C$9,2,0))</f>
        <v/>
      </c>
      <c r="E420" s="81"/>
      <c r="F420" s="82"/>
      <c r="G420" s="37"/>
      <c r="H420" s="82"/>
      <c r="L420" s="84"/>
      <c r="M420" s="84"/>
      <c r="N420" s="84"/>
      <c r="O420" s="84"/>
      <c r="P420" s="84"/>
      <c r="Q420" s="84"/>
      <c r="R420" s="84"/>
      <c r="S420" s="84"/>
      <c r="T420" s="84"/>
      <c r="X420" s="84"/>
      <c r="Y420" s="84"/>
      <c r="Z420" s="84"/>
    </row>
    <row r="421" spans="1:26">
      <c r="A421" s="84"/>
      <c r="B421" s="84"/>
      <c r="C421" s="84"/>
      <c r="D421" s="76" t="str">
        <f>IF($C421="","",VLOOKUP($C421,分類コード!$B$1:$C$9,2,0))</f>
        <v/>
      </c>
      <c r="E421" s="81"/>
      <c r="F421" s="82"/>
      <c r="G421" s="37"/>
      <c r="H421" s="82"/>
      <c r="L421" s="84"/>
      <c r="M421" s="84"/>
      <c r="N421" s="84"/>
      <c r="O421" s="84"/>
      <c r="P421" s="84"/>
      <c r="Q421" s="84"/>
      <c r="R421" s="84"/>
      <c r="S421" s="84"/>
      <c r="T421" s="84"/>
      <c r="X421" s="84"/>
      <c r="Y421" s="84"/>
      <c r="Z421" s="84"/>
    </row>
    <row r="422" spans="1:26">
      <c r="A422" s="84"/>
      <c r="B422" s="84"/>
      <c r="C422" s="84"/>
      <c r="D422" s="76" t="str">
        <f>IF($C422="","",VLOOKUP($C422,分類コード!$B$1:$C$9,2,0))</f>
        <v/>
      </c>
      <c r="E422" s="81"/>
      <c r="F422" s="82"/>
      <c r="G422" s="37"/>
      <c r="H422" s="82"/>
      <c r="L422" s="84"/>
      <c r="M422" s="84"/>
      <c r="N422" s="84"/>
      <c r="O422" s="84"/>
      <c r="P422" s="84"/>
      <c r="Q422" s="84"/>
      <c r="R422" s="84"/>
      <c r="S422" s="84"/>
      <c r="T422" s="84"/>
      <c r="X422" s="84"/>
      <c r="Y422" s="84"/>
      <c r="Z422" s="84"/>
    </row>
    <row r="423" spans="1:26">
      <c r="A423" s="84"/>
      <c r="B423" s="84"/>
      <c r="C423" s="84"/>
      <c r="D423" s="76" t="str">
        <f>IF($C423="","",VLOOKUP($C423,分類コード!$B$1:$C$9,2,0))</f>
        <v/>
      </c>
      <c r="E423" s="81"/>
      <c r="F423" s="82"/>
      <c r="G423" s="37"/>
      <c r="H423" s="82"/>
      <c r="L423" s="84"/>
      <c r="M423" s="84"/>
      <c r="N423" s="84"/>
      <c r="O423" s="84"/>
      <c r="P423" s="84"/>
      <c r="Q423" s="84"/>
      <c r="R423" s="84"/>
      <c r="S423" s="84"/>
      <c r="T423" s="84"/>
      <c r="X423" s="84"/>
      <c r="Y423" s="84"/>
      <c r="Z423" s="84"/>
    </row>
    <row r="424" spans="1:26">
      <c r="A424" s="84"/>
      <c r="B424" s="84"/>
      <c r="C424" s="84"/>
      <c r="D424" s="76" t="str">
        <f>IF($C424="","",VLOOKUP($C424,分類コード!$B$1:$C$9,2,0))</f>
        <v/>
      </c>
      <c r="E424" s="81"/>
      <c r="F424" s="82"/>
      <c r="G424" s="37"/>
      <c r="H424" s="82"/>
      <c r="L424" s="84"/>
      <c r="M424" s="84"/>
      <c r="N424" s="84"/>
      <c r="O424" s="84"/>
      <c r="P424" s="84"/>
      <c r="Q424" s="84"/>
      <c r="R424" s="84"/>
      <c r="S424" s="84"/>
      <c r="T424" s="84"/>
      <c r="X424" s="84"/>
      <c r="Y424" s="84"/>
      <c r="Z424" s="84"/>
    </row>
    <row r="425" spans="1:26">
      <c r="A425" s="84"/>
      <c r="B425" s="84"/>
      <c r="C425" s="84"/>
      <c r="D425" s="76" t="str">
        <f>IF($C425="","",VLOOKUP($C425,分類コード!$B$1:$C$9,2,0))</f>
        <v/>
      </c>
      <c r="E425" s="81"/>
      <c r="F425" s="82"/>
      <c r="G425" s="37"/>
      <c r="H425" s="82"/>
      <c r="L425" s="84"/>
      <c r="M425" s="84"/>
      <c r="N425" s="84"/>
      <c r="O425" s="84"/>
      <c r="P425" s="84"/>
      <c r="Q425" s="84"/>
      <c r="R425" s="84"/>
      <c r="S425" s="84"/>
      <c r="T425" s="84"/>
      <c r="X425" s="84"/>
      <c r="Y425" s="84"/>
      <c r="Z425" s="84"/>
    </row>
    <row r="426" spans="1:26">
      <c r="A426" s="84"/>
      <c r="B426" s="84"/>
      <c r="C426" s="84"/>
      <c r="D426" s="76" t="str">
        <f>IF($C426="","",VLOOKUP($C426,分類コード!$B$1:$C$9,2,0))</f>
        <v/>
      </c>
      <c r="E426" s="81"/>
      <c r="F426" s="82"/>
      <c r="G426" s="37"/>
      <c r="H426" s="82"/>
      <c r="L426" s="84"/>
      <c r="M426" s="84"/>
      <c r="N426" s="84"/>
      <c r="O426" s="84"/>
      <c r="P426" s="84"/>
      <c r="Q426" s="84"/>
      <c r="R426" s="84"/>
      <c r="S426" s="84"/>
      <c r="T426" s="84"/>
      <c r="X426" s="84"/>
      <c r="Y426" s="84"/>
      <c r="Z426" s="84"/>
    </row>
    <row r="427" spans="1:26">
      <c r="A427" s="84"/>
      <c r="B427" s="84"/>
      <c r="C427" s="84"/>
      <c r="D427" s="76" t="str">
        <f>IF($C427="","",VLOOKUP($C427,分類コード!$B$1:$C$9,2,0))</f>
        <v/>
      </c>
      <c r="E427" s="81"/>
      <c r="F427" s="82"/>
      <c r="G427" s="37"/>
      <c r="H427" s="82"/>
      <c r="L427" s="84"/>
      <c r="M427" s="84"/>
      <c r="N427" s="84"/>
      <c r="O427" s="84"/>
      <c r="P427" s="84"/>
      <c r="Q427" s="84"/>
      <c r="R427" s="84"/>
      <c r="S427" s="84"/>
      <c r="T427" s="84"/>
      <c r="X427" s="84"/>
      <c r="Y427" s="84"/>
      <c r="Z427" s="84"/>
    </row>
    <row r="428" spans="1:26">
      <c r="A428" s="84"/>
      <c r="B428" s="84"/>
      <c r="C428" s="84"/>
      <c r="D428" s="76" t="str">
        <f>IF($C428="","",VLOOKUP($C428,分類コード!$B$1:$C$9,2,0))</f>
        <v/>
      </c>
      <c r="E428" s="81"/>
      <c r="F428" s="82"/>
      <c r="G428" s="37"/>
      <c r="H428" s="82"/>
      <c r="L428" s="84"/>
      <c r="M428" s="84"/>
      <c r="N428" s="84"/>
      <c r="O428" s="84"/>
      <c r="P428" s="84"/>
      <c r="Q428" s="84"/>
      <c r="R428" s="84"/>
      <c r="S428" s="84"/>
      <c r="T428" s="84"/>
      <c r="X428" s="84"/>
      <c r="Y428" s="84"/>
      <c r="Z428" s="84"/>
    </row>
    <row r="429" spans="1:26">
      <c r="A429" s="84"/>
      <c r="B429" s="84"/>
      <c r="C429" s="84"/>
      <c r="D429" s="76" t="str">
        <f>IF($C429="","",VLOOKUP($C429,分類コード!$B$1:$C$9,2,0))</f>
        <v/>
      </c>
      <c r="E429" s="81"/>
      <c r="F429" s="82"/>
      <c r="G429" s="37"/>
      <c r="H429" s="82"/>
      <c r="L429" s="84"/>
      <c r="M429" s="84"/>
      <c r="N429" s="84"/>
      <c r="O429" s="84"/>
      <c r="P429" s="84"/>
      <c r="Q429" s="84"/>
      <c r="R429" s="84"/>
      <c r="S429" s="84"/>
      <c r="T429" s="84"/>
      <c r="X429" s="84"/>
      <c r="Y429" s="84"/>
      <c r="Z429" s="84"/>
    </row>
    <row r="430" spans="1:26">
      <c r="A430" s="84"/>
      <c r="B430" s="84"/>
      <c r="C430" s="84"/>
      <c r="D430" s="76" t="str">
        <f>IF($C430="","",VLOOKUP($C430,分類コード!$B$1:$C$9,2,0))</f>
        <v/>
      </c>
      <c r="E430" s="81"/>
      <c r="F430" s="82"/>
      <c r="G430" s="37"/>
      <c r="H430" s="82"/>
      <c r="L430" s="84"/>
      <c r="M430" s="84"/>
      <c r="N430" s="84"/>
      <c r="O430" s="84"/>
      <c r="P430" s="84"/>
      <c r="Q430" s="84"/>
      <c r="R430" s="84"/>
      <c r="S430" s="84"/>
      <c r="T430" s="84"/>
      <c r="X430" s="84"/>
      <c r="Y430" s="84"/>
      <c r="Z430" s="84"/>
    </row>
    <row r="431" spans="1:26">
      <c r="A431" s="84"/>
      <c r="B431" s="84"/>
      <c r="C431" s="84"/>
      <c r="D431" s="76" t="str">
        <f>IF($C431="","",VLOOKUP($C431,分類コード!$B$1:$C$9,2,0))</f>
        <v/>
      </c>
      <c r="E431" s="81"/>
      <c r="F431" s="82"/>
      <c r="G431" s="37"/>
      <c r="H431" s="82"/>
      <c r="L431" s="84"/>
      <c r="M431" s="84"/>
      <c r="N431" s="84"/>
      <c r="O431" s="84"/>
      <c r="P431" s="84"/>
      <c r="Q431" s="84"/>
      <c r="R431" s="84"/>
      <c r="S431" s="84"/>
      <c r="T431" s="84"/>
      <c r="X431" s="84"/>
      <c r="Y431" s="84"/>
      <c r="Z431" s="84"/>
    </row>
    <row r="432" spans="1:26">
      <c r="A432" s="84"/>
      <c r="B432" s="84"/>
      <c r="C432" s="84"/>
      <c r="D432" s="76" t="str">
        <f>IF($C432="","",VLOOKUP($C432,分類コード!$B$1:$C$9,2,0))</f>
        <v/>
      </c>
      <c r="E432" s="81"/>
      <c r="F432" s="82"/>
      <c r="G432" s="37"/>
      <c r="H432" s="82"/>
      <c r="L432" s="84"/>
      <c r="M432" s="84"/>
      <c r="N432" s="84"/>
      <c r="O432" s="84"/>
      <c r="P432" s="84"/>
      <c r="Q432" s="84"/>
      <c r="R432" s="84"/>
      <c r="S432" s="84"/>
      <c r="T432" s="84"/>
      <c r="X432" s="84"/>
      <c r="Y432" s="84"/>
      <c r="Z432" s="84"/>
    </row>
    <row r="433" spans="1:26">
      <c r="A433" s="84"/>
      <c r="B433" s="84"/>
      <c r="C433" s="84"/>
      <c r="D433" s="76" t="str">
        <f>IF($C433="","",VLOOKUP($C433,分類コード!$B$1:$C$9,2,0))</f>
        <v/>
      </c>
      <c r="E433" s="81"/>
      <c r="F433" s="82"/>
      <c r="G433" s="37"/>
      <c r="H433" s="82"/>
      <c r="L433" s="84"/>
      <c r="M433" s="84"/>
      <c r="N433" s="84"/>
      <c r="O433" s="84"/>
      <c r="P433" s="84"/>
      <c r="Q433" s="84"/>
      <c r="R433" s="84"/>
      <c r="S433" s="84"/>
      <c r="T433" s="84"/>
      <c r="X433" s="84"/>
      <c r="Y433" s="84"/>
      <c r="Z433" s="84"/>
    </row>
    <row r="434" spans="1:26">
      <c r="A434" s="84"/>
      <c r="B434" s="84"/>
      <c r="C434" s="84"/>
      <c r="D434" s="76" t="str">
        <f>IF($C434="","",VLOOKUP($C434,分類コード!$B$1:$C$9,2,0))</f>
        <v/>
      </c>
      <c r="E434" s="81"/>
      <c r="F434" s="82"/>
      <c r="G434" s="37"/>
      <c r="H434" s="82"/>
      <c r="L434" s="84"/>
      <c r="M434" s="84"/>
      <c r="N434" s="84"/>
      <c r="O434" s="84"/>
      <c r="P434" s="84"/>
      <c r="Q434" s="84"/>
      <c r="R434" s="84"/>
      <c r="S434" s="84"/>
      <c r="T434" s="84"/>
      <c r="X434" s="84"/>
      <c r="Y434" s="84"/>
      <c r="Z434" s="84"/>
    </row>
    <row r="435" spans="1:26">
      <c r="A435" s="84"/>
      <c r="B435" s="84"/>
      <c r="C435" s="84"/>
      <c r="D435" s="76" t="str">
        <f>IF($C435="","",VLOOKUP($C435,分類コード!$B$1:$C$9,2,0))</f>
        <v/>
      </c>
      <c r="E435" s="81"/>
      <c r="F435" s="82"/>
      <c r="G435" s="37"/>
      <c r="H435" s="82"/>
      <c r="L435" s="84"/>
      <c r="M435" s="84"/>
      <c r="N435" s="84"/>
      <c r="O435" s="84"/>
      <c r="P435" s="84"/>
      <c r="Q435" s="84"/>
      <c r="R435" s="84"/>
      <c r="S435" s="84"/>
      <c r="T435" s="84"/>
      <c r="X435" s="84"/>
      <c r="Y435" s="84"/>
      <c r="Z435" s="84"/>
    </row>
    <row r="436" spans="1:26">
      <c r="A436" s="84"/>
      <c r="B436" s="84"/>
      <c r="C436" s="84"/>
      <c r="D436" s="76" t="str">
        <f>IF($C436="","",VLOOKUP($C436,分類コード!$B$1:$C$9,2,0))</f>
        <v/>
      </c>
      <c r="E436" s="81"/>
      <c r="F436" s="82"/>
      <c r="G436" s="37"/>
      <c r="H436" s="82"/>
      <c r="L436" s="84"/>
      <c r="M436" s="84"/>
      <c r="N436" s="84"/>
      <c r="O436" s="84"/>
      <c r="P436" s="84"/>
      <c r="Q436" s="84"/>
      <c r="R436" s="84"/>
      <c r="S436" s="84"/>
      <c r="T436" s="84"/>
      <c r="X436" s="84"/>
      <c r="Y436" s="84"/>
      <c r="Z436" s="84"/>
    </row>
    <row r="437" spans="1:26">
      <c r="A437" s="84"/>
      <c r="B437" s="84"/>
      <c r="C437" s="84"/>
      <c r="D437" s="76" t="str">
        <f>IF($C437="","",VLOOKUP($C437,分類コード!$B$1:$C$9,2,0))</f>
        <v/>
      </c>
      <c r="E437" s="81"/>
      <c r="F437" s="82"/>
      <c r="G437" s="37"/>
      <c r="H437" s="82"/>
      <c r="L437" s="84"/>
      <c r="M437" s="84"/>
      <c r="N437" s="84"/>
      <c r="O437" s="84"/>
      <c r="P437" s="84"/>
      <c r="Q437" s="84"/>
      <c r="R437" s="84"/>
      <c r="S437" s="84"/>
      <c r="T437" s="84"/>
      <c r="X437" s="84"/>
      <c r="Y437" s="84"/>
      <c r="Z437" s="84"/>
    </row>
    <row r="438" spans="1:26">
      <c r="A438" s="84"/>
      <c r="B438" s="84"/>
      <c r="C438" s="84"/>
      <c r="D438" s="76" t="str">
        <f>IF($C438="","",VLOOKUP($C438,分類コード!$B$1:$C$9,2,0))</f>
        <v/>
      </c>
      <c r="E438" s="81"/>
      <c r="F438" s="82"/>
      <c r="G438" s="37"/>
      <c r="H438" s="82"/>
      <c r="L438" s="84"/>
      <c r="M438" s="84"/>
      <c r="N438" s="84"/>
      <c r="O438" s="84"/>
      <c r="P438" s="84"/>
      <c r="Q438" s="84"/>
      <c r="R438" s="84"/>
      <c r="S438" s="84"/>
      <c r="T438" s="84"/>
      <c r="X438" s="84"/>
      <c r="Y438" s="84"/>
      <c r="Z438" s="84"/>
    </row>
    <row r="439" spans="1:26">
      <c r="A439" s="84"/>
      <c r="B439" s="84"/>
      <c r="C439" s="84"/>
      <c r="D439" s="76" t="str">
        <f>IF($C439="","",VLOOKUP($C439,分類コード!$B$1:$C$9,2,0))</f>
        <v/>
      </c>
      <c r="E439" s="81"/>
      <c r="F439" s="82"/>
      <c r="G439" s="37"/>
      <c r="H439" s="82"/>
      <c r="L439" s="84"/>
      <c r="M439" s="84"/>
      <c r="N439" s="84"/>
      <c r="O439" s="84"/>
      <c r="P439" s="84"/>
      <c r="Q439" s="84"/>
      <c r="R439" s="84"/>
      <c r="S439" s="84"/>
      <c r="T439" s="84"/>
      <c r="X439" s="84"/>
      <c r="Y439" s="84"/>
      <c r="Z439" s="84"/>
    </row>
    <row r="440" spans="1:26">
      <c r="A440" s="84"/>
      <c r="B440" s="84"/>
      <c r="C440" s="84"/>
      <c r="D440" s="76" t="str">
        <f>IF($C440="","",VLOOKUP($C440,分類コード!$B$1:$C$9,2,0))</f>
        <v/>
      </c>
      <c r="E440" s="81"/>
      <c r="F440" s="82"/>
      <c r="G440" s="37"/>
      <c r="H440" s="82"/>
      <c r="L440" s="84"/>
      <c r="M440" s="84"/>
      <c r="N440" s="84"/>
      <c r="O440" s="84"/>
      <c r="P440" s="84"/>
      <c r="Q440" s="84"/>
      <c r="R440" s="84"/>
      <c r="S440" s="84"/>
      <c r="T440" s="84"/>
      <c r="X440" s="84"/>
      <c r="Y440" s="84"/>
      <c r="Z440" s="84"/>
    </row>
    <row r="441" spans="1:26">
      <c r="A441" s="84"/>
      <c r="B441" s="84"/>
      <c r="C441" s="84"/>
      <c r="D441" s="76" t="str">
        <f>IF($C441="","",VLOOKUP($C441,分類コード!$B$1:$C$9,2,0))</f>
        <v/>
      </c>
      <c r="E441" s="81"/>
      <c r="F441" s="82"/>
      <c r="G441" s="37"/>
      <c r="H441" s="82"/>
      <c r="L441" s="84"/>
      <c r="M441" s="84"/>
      <c r="N441" s="84"/>
      <c r="O441" s="84"/>
      <c r="P441" s="84"/>
      <c r="Q441" s="84"/>
      <c r="R441" s="84"/>
      <c r="S441" s="84"/>
      <c r="T441" s="84"/>
      <c r="X441" s="84"/>
      <c r="Y441" s="84"/>
      <c r="Z441" s="84"/>
    </row>
    <row r="442" spans="1:26">
      <c r="A442" s="84"/>
      <c r="B442" s="84"/>
      <c r="C442" s="84"/>
      <c r="D442" s="76" t="str">
        <f>IF($C442="","",VLOOKUP($C442,分類コード!$B$1:$C$9,2,0))</f>
        <v/>
      </c>
      <c r="E442" s="81"/>
      <c r="F442" s="82"/>
      <c r="G442" s="37"/>
      <c r="H442" s="82"/>
      <c r="L442" s="84"/>
      <c r="M442" s="84"/>
      <c r="N442" s="84"/>
      <c r="O442" s="84"/>
      <c r="P442" s="84"/>
      <c r="Q442" s="84"/>
      <c r="R442" s="84"/>
      <c r="S442" s="84"/>
      <c r="T442" s="84"/>
      <c r="X442" s="84"/>
      <c r="Y442" s="84"/>
      <c r="Z442" s="84"/>
    </row>
    <row r="443" spans="1:26">
      <c r="A443" s="84"/>
      <c r="B443" s="84"/>
      <c r="C443" s="84"/>
      <c r="D443" s="76" t="str">
        <f>IF($C443="","",VLOOKUP($C443,分類コード!$B$1:$C$9,2,0))</f>
        <v/>
      </c>
      <c r="E443" s="81"/>
      <c r="F443" s="82"/>
      <c r="G443" s="37"/>
      <c r="H443" s="82"/>
      <c r="L443" s="84"/>
      <c r="M443" s="84"/>
      <c r="N443" s="84"/>
      <c r="O443" s="84"/>
      <c r="P443" s="84"/>
      <c r="Q443" s="84"/>
      <c r="R443" s="84"/>
      <c r="S443" s="84"/>
      <c r="T443" s="84"/>
      <c r="X443" s="84"/>
      <c r="Y443" s="84"/>
      <c r="Z443" s="84"/>
    </row>
    <row r="444" spans="1:26">
      <c r="A444" s="84"/>
      <c r="B444" s="84"/>
      <c r="C444" s="84"/>
      <c r="D444" s="76" t="str">
        <f>IF($C444="","",VLOOKUP($C444,分類コード!$B$1:$C$9,2,0))</f>
        <v/>
      </c>
      <c r="E444" s="81"/>
      <c r="F444" s="82"/>
      <c r="G444" s="37"/>
      <c r="H444" s="82"/>
      <c r="L444" s="84"/>
      <c r="M444" s="84"/>
      <c r="N444" s="84"/>
      <c r="O444" s="84"/>
      <c r="P444" s="84"/>
      <c r="Q444" s="84"/>
      <c r="R444" s="84"/>
      <c r="S444" s="84"/>
      <c r="T444" s="84"/>
      <c r="X444" s="84"/>
      <c r="Y444" s="84"/>
      <c r="Z444" s="84"/>
    </row>
    <row r="445" spans="1:26">
      <c r="A445" s="84"/>
      <c r="B445" s="84"/>
      <c r="C445" s="84"/>
      <c r="D445" s="76" t="str">
        <f>IF($C445="","",VLOOKUP($C445,分類コード!$B$1:$C$9,2,0))</f>
        <v/>
      </c>
      <c r="E445" s="81"/>
      <c r="F445" s="82"/>
      <c r="G445" s="37"/>
      <c r="H445" s="82"/>
      <c r="L445" s="84"/>
      <c r="M445" s="84"/>
      <c r="N445" s="84"/>
      <c r="O445" s="84"/>
      <c r="P445" s="84"/>
      <c r="Q445" s="84"/>
      <c r="R445" s="84"/>
      <c r="S445" s="84"/>
      <c r="T445" s="84"/>
      <c r="X445" s="84"/>
      <c r="Y445" s="84"/>
      <c r="Z445" s="84"/>
    </row>
    <row r="446" spans="1:26">
      <c r="A446" s="84"/>
      <c r="B446" s="84"/>
      <c r="C446" s="84"/>
      <c r="D446" s="76" t="str">
        <f>IF($C446="","",VLOOKUP($C446,分類コード!$B$1:$C$9,2,0))</f>
        <v/>
      </c>
      <c r="E446" s="81"/>
      <c r="F446" s="82"/>
      <c r="G446" s="37"/>
      <c r="H446" s="82"/>
      <c r="L446" s="84"/>
      <c r="M446" s="84"/>
      <c r="N446" s="84"/>
      <c r="O446" s="84"/>
      <c r="P446" s="84"/>
      <c r="Q446" s="84"/>
      <c r="R446" s="84"/>
      <c r="S446" s="84"/>
      <c r="T446" s="84"/>
      <c r="X446" s="84"/>
      <c r="Y446" s="84"/>
      <c r="Z446" s="84"/>
    </row>
    <row r="447" spans="1:26">
      <c r="A447" s="84"/>
      <c r="B447" s="84"/>
      <c r="C447" s="84"/>
      <c r="D447" s="76" t="str">
        <f>IF($C447="","",VLOOKUP($C447,分類コード!$B$1:$C$9,2,0))</f>
        <v/>
      </c>
      <c r="E447" s="81"/>
      <c r="F447" s="82"/>
      <c r="G447" s="37"/>
      <c r="H447" s="82"/>
      <c r="L447" s="84"/>
      <c r="M447" s="84"/>
      <c r="N447" s="84"/>
      <c r="O447" s="84"/>
      <c r="P447" s="84"/>
      <c r="Q447" s="84"/>
      <c r="R447" s="84"/>
      <c r="S447" s="84"/>
      <c r="T447" s="84"/>
      <c r="X447" s="84"/>
      <c r="Y447" s="84"/>
      <c r="Z447" s="84"/>
    </row>
    <row r="448" spans="1:26">
      <c r="A448" s="84"/>
      <c r="B448" s="84"/>
      <c r="C448" s="84"/>
      <c r="D448" s="76" t="str">
        <f>IF($C448="","",VLOOKUP($C448,分類コード!$B$1:$C$9,2,0))</f>
        <v/>
      </c>
      <c r="E448" s="81"/>
      <c r="F448" s="82"/>
      <c r="G448" s="37"/>
      <c r="H448" s="82"/>
      <c r="L448" s="84"/>
      <c r="M448" s="84"/>
      <c r="N448" s="84"/>
      <c r="O448" s="84"/>
      <c r="P448" s="84"/>
      <c r="Q448" s="84"/>
      <c r="R448" s="84"/>
      <c r="S448" s="84"/>
      <c r="T448" s="84"/>
      <c r="X448" s="84"/>
      <c r="Y448" s="84"/>
      <c r="Z448" s="84"/>
    </row>
    <row r="449" spans="1:26">
      <c r="A449" s="84"/>
      <c r="B449" s="84"/>
      <c r="C449" s="84"/>
      <c r="D449" s="76" t="str">
        <f>IF($C449="","",VLOOKUP($C449,分類コード!$B$1:$C$9,2,0))</f>
        <v/>
      </c>
      <c r="E449" s="81"/>
      <c r="F449" s="82"/>
      <c r="G449" s="37"/>
      <c r="H449" s="82"/>
      <c r="L449" s="84"/>
      <c r="M449" s="84"/>
      <c r="N449" s="84"/>
      <c r="O449" s="84"/>
      <c r="P449" s="84"/>
      <c r="Q449" s="84"/>
      <c r="R449" s="84"/>
      <c r="S449" s="84"/>
      <c r="T449" s="84"/>
      <c r="X449" s="84"/>
      <c r="Y449" s="84"/>
      <c r="Z449" s="84"/>
    </row>
    <row r="450" spans="1:26">
      <c r="A450" s="84"/>
      <c r="B450" s="84"/>
      <c r="C450" s="84"/>
      <c r="D450" s="76" t="str">
        <f>IF($C450="","",VLOOKUP($C450,分類コード!$B$1:$C$9,2,0))</f>
        <v/>
      </c>
      <c r="E450" s="81"/>
      <c r="F450" s="82"/>
      <c r="G450" s="37"/>
      <c r="H450" s="82"/>
      <c r="L450" s="84"/>
      <c r="M450" s="84"/>
      <c r="N450" s="84"/>
      <c r="O450" s="84"/>
      <c r="P450" s="84"/>
      <c r="Q450" s="84"/>
      <c r="R450" s="84"/>
      <c r="S450" s="84"/>
      <c r="T450" s="84"/>
      <c r="X450" s="84"/>
      <c r="Y450" s="84"/>
      <c r="Z450" s="84"/>
    </row>
    <row r="451" spans="1:26">
      <c r="A451" s="84"/>
      <c r="B451" s="84"/>
      <c r="C451" s="84"/>
      <c r="D451" s="76" t="str">
        <f>IF($C451="","",VLOOKUP($C451,分類コード!$B$1:$C$9,2,0))</f>
        <v/>
      </c>
      <c r="E451" s="81"/>
      <c r="F451" s="82"/>
      <c r="G451" s="37"/>
      <c r="H451" s="82"/>
      <c r="L451" s="84"/>
      <c r="M451" s="84"/>
      <c r="N451" s="84"/>
      <c r="O451" s="84"/>
      <c r="P451" s="84"/>
      <c r="Q451" s="84"/>
      <c r="R451" s="84"/>
      <c r="S451" s="84"/>
      <c r="T451" s="84"/>
      <c r="X451" s="84"/>
      <c r="Y451" s="84"/>
      <c r="Z451" s="84"/>
    </row>
    <row r="452" spans="1:26">
      <c r="A452" s="84"/>
      <c r="B452" s="84"/>
      <c r="C452" s="84"/>
      <c r="D452" s="76" t="str">
        <f>IF($C452="","",VLOOKUP($C452,分類コード!$B$1:$C$9,2,0))</f>
        <v/>
      </c>
      <c r="E452" s="81"/>
      <c r="F452" s="82"/>
      <c r="G452" s="37"/>
      <c r="H452" s="82"/>
      <c r="L452" s="84"/>
      <c r="M452" s="84"/>
      <c r="N452" s="84"/>
      <c r="O452" s="84"/>
      <c r="P452" s="84"/>
      <c r="Q452" s="84"/>
      <c r="R452" s="84"/>
      <c r="S452" s="84"/>
      <c r="T452" s="84"/>
      <c r="X452" s="84"/>
      <c r="Y452" s="84"/>
      <c r="Z452" s="84"/>
    </row>
    <row r="453" spans="1:26">
      <c r="A453" s="84"/>
      <c r="B453" s="84"/>
      <c r="C453" s="84"/>
      <c r="D453" s="76" t="str">
        <f>IF($C453="","",VLOOKUP($C453,分類コード!$B$1:$C$9,2,0))</f>
        <v/>
      </c>
      <c r="E453" s="81"/>
      <c r="F453" s="82"/>
      <c r="G453" s="37"/>
      <c r="H453" s="82"/>
      <c r="L453" s="84"/>
      <c r="M453" s="84"/>
      <c r="N453" s="84"/>
      <c r="O453" s="84"/>
      <c r="P453" s="84"/>
      <c r="Q453" s="84"/>
      <c r="R453" s="84"/>
      <c r="S453" s="84"/>
      <c r="T453" s="84"/>
      <c r="X453" s="84"/>
      <c r="Y453" s="84"/>
      <c r="Z453" s="84"/>
    </row>
    <row r="454" spans="1:26">
      <c r="A454" s="84"/>
      <c r="B454" s="84"/>
      <c r="C454" s="84"/>
      <c r="D454" s="76" t="str">
        <f>IF($C454="","",VLOOKUP($C454,分類コード!$B$1:$C$9,2,0))</f>
        <v/>
      </c>
      <c r="E454" s="81"/>
      <c r="F454" s="82"/>
      <c r="G454" s="37"/>
      <c r="H454" s="82"/>
      <c r="L454" s="84"/>
      <c r="M454" s="84"/>
      <c r="N454" s="84"/>
      <c r="O454" s="84"/>
      <c r="P454" s="84"/>
      <c r="Q454" s="84"/>
      <c r="R454" s="84"/>
      <c r="S454" s="84"/>
      <c r="T454" s="84"/>
      <c r="X454" s="84"/>
      <c r="Y454" s="84"/>
      <c r="Z454" s="84"/>
    </row>
    <row r="455" spans="1:26">
      <c r="A455" s="84"/>
      <c r="B455" s="84"/>
      <c r="C455" s="84"/>
      <c r="D455" s="76" t="str">
        <f>IF($C455="","",VLOOKUP($C455,分類コード!$B$1:$C$9,2,0))</f>
        <v/>
      </c>
      <c r="E455" s="81"/>
      <c r="F455" s="82"/>
      <c r="G455" s="37"/>
      <c r="H455" s="82"/>
      <c r="L455" s="84"/>
      <c r="M455" s="84"/>
      <c r="N455" s="84"/>
      <c r="O455" s="84"/>
      <c r="P455" s="84"/>
      <c r="Q455" s="84"/>
      <c r="R455" s="84"/>
      <c r="S455" s="84"/>
      <c r="T455" s="84"/>
      <c r="X455" s="84"/>
      <c r="Y455" s="84"/>
      <c r="Z455" s="84"/>
    </row>
    <row r="456" spans="1:26">
      <c r="A456" s="84"/>
      <c r="B456" s="84"/>
      <c r="C456" s="84"/>
      <c r="D456" s="76" t="str">
        <f>IF($C456="","",VLOOKUP($C456,分類コード!$B$1:$C$9,2,0))</f>
        <v/>
      </c>
      <c r="E456" s="81"/>
      <c r="F456" s="82"/>
      <c r="G456" s="37"/>
      <c r="H456" s="82"/>
      <c r="L456" s="84"/>
      <c r="M456" s="84"/>
      <c r="N456" s="84"/>
      <c r="O456" s="84"/>
      <c r="P456" s="84"/>
      <c r="Q456" s="84"/>
      <c r="R456" s="84"/>
      <c r="S456" s="84"/>
      <c r="T456" s="84"/>
      <c r="X456" s="84"/>
      <c r="Y456" s="84"/>
      <c r="Z456" s="84"/>
    </row>
    <row r="457" spans="1:26">
      <c r="A457" s="84"/>
      <c r="B457" s="84"/>
      <c r="C457" s="84"/>
      <c r="D457" s="76" t="str">
        <f>IF($C457="","",VLOOKUP($C457,分類コード!$B$1:$C$9,2,0))</f>
        <v/>
      </c>
      <c r="E457" s="81"/>
      <c r="F457" s="82"/>
      <c r="G457" s="37"/>
      <c r="H457" s="82"/>
      <c r="L457" s="84"/>
      <c r="M457" s="84"/>
      <c r="N457" s="84"/>
      <c r="O457" s="84"/>
      <c r="P457" s="84"/>
      <c r="Q457" s="84"/>
      <c r="R457" s="84"/>
      <c r="S457" s="84"/>
      <c r="T457" s="84"/>
      <c r="X457" s="84"/>
      <c r="Y457" s="84"/>
      <c r="Z457" s="84"/>
    </row>
    <row r="458" spans="1:26">
      <c r="A458" s="84"/>
      <c r="B458" s="84"/>
      <c r="C458" s="84"/>
      <c r="D458" s="76" t="str">
        <f>IF($C458="","",VLOOKUP($C458,分類コード!$B$1:$C$9,2,0))</f>
        <v/>
      </c>
      <c r="E458" s="81"/>
      <c r="F458" s="82"/>
      <c r="G458" s="37"/>
      <c r="H458" s="82"/>
      <c r="L458" s="84"/>
      <c r="M458" s="84"/>
      <c r="N458" s="84"/>
      <c r="O458" s="84"/>
      <c r="P458" s="84"/>
      <c r="Q458" s="84"/>
      <c r="R458" s="84"/>
      <c r="S458" s="84"/>
      <c r="T458" s="84"/>
      <c r="X458" s="84"/>
      <c r="Y458" s="84"/>
      <c r="Z458" s="84"/>
    </row>
    <row r="459" spans="1:26">
      <c r="A459" s="84"/>
      <c r="B459" s="84"/>
      <c r="C459" s="84"/>
      <c r="D459" s="76" t="str">
        <f>IF($C459="","",VLOOKUP($C459,分類コード!$B$1:$C$9,2,0))</f>
        <v/>
      </c>
      <c r="E459" s="81"/>
      <c r="F459" s="82"/>
      <c r="G459" s="37"/>
      <c r="H459" s="82"/>
      <c r="L459" s="84"/>
      <c r="M459" s="84"/>
      <c r="N459" s="84"/>
      <c r="O459" s="84"/>
      <c r="P459" s="84"/>
      <c r="Q459" s="84"/>
      <c r="R459" s="84"/>
      <c r="S459" s="84"/>
      <c r="T459" s="84"/>
      <c r="X459" s="84"/>
      <c r="Y459" s="84"/>
      <c r="Z459" s="84"/>
    </row>
    <row r="460" spans="1:26">
      <c r="A460" s="84"/>
      <c r="B460" s="84"/>
      <c r="C460" s="84"/>
      <c r="D460" s="76" t="str">
        <f>IF($C460="","",VLOOKUP($C460,分類コード!$B$1:$C$9,2,0))</f>
        <v/>
      </c>
      <c r="E460" s="81"/>
      <c r="F460" s="82"/>
      <c r="G460" s="37"/>
      <c r="H460" s="82"/>
      <c r="L460" s="84"/>
      <c r="M460" s="84"/>
      <c r="N460" s="84"/>
      <c r="O460" s="84"/>
      <c r="P460" s="84"/>
      <c r="Q460" s="84"/>
      <c r="R460" s="84"/>
      <c r="S460" s="84"/>
      <c r="T460" s="84"/>
      <c r="X460" s="84"/>
      <c r="Y460" s="84"/>
      <c r="Z460" s="84"/>
    </row>
    <row r="461" spans="1:26">
      <c r="A461" s="84"/>
      <c r="B461" s="84"/>
      <c r="C461" s="84"/>
      <c r="D461" s="76" t="str">
        <f>IF($C461="","",VLOOKUP($C461,分類コード!$B$1:$C$9,2,0))</f>
        <v/>
      </c>
      <c r="E461" s="81"/>
      <c r="F461" s="82"/>
      <c r="G461" s="37"/>
      <c r="H461" s="82"/>
      <c r="L461" s="84"/>
      <c r="M461" s="84"/>
      <c r="N461" s="84"/>
      <c r="O461" s="84"/>
      <c r="P461" s="84"/>
      <c r="Q461" s="84"/>
      <c r="R461" s="84"/>
      <c r="S461" s="84"/>
      <c r="T461" s="84"/>
      <c r="X461" s="84"/>
      <c r="Y461" s="84"/>
      <c r="Z461" s="84"/>
    </row>
    <row r="462" spans="1:26">
      <c r="A462" s="84"/>
      <c r="B462" s="84"/>
      <c r="C462" s="84"/>
      <c r="D462" s="76" t="str">
        <f>IF($C462="","",VLOOKUP($C462,分類コード!$B$1:$C$9,2,0))</f>
        <v/>
      </c>
      <c r="E462" s="81"/>
      <c r="F462" s="82"/>
      <c r="G462" s="37"/>
      <c r="H462" s="82"/>
      <c r="L462" s="84"/>
      <c r="M462" s="84"/>
      <c r="N462" s="84"/>
      <c r="O462" s="84"/>
      <c r="P462" s="84"/>
      <c r="Q462" s="84"/>
      <c r="R462" s="84"/>
      <c r="S462" s="84"/>
      <c r="T462" s="84"/>
      <c r="X462" s="84"/>
      <c r="Y462" s="84"/>
      <c r="Z462" s="84"/>
    </row>
    <row r="463" spans="1:26">
      <c r="A463" s="84"/>
      <c r="B463" s="84"/>
      <c r="C463" s="84"/>
      <c r="D463" s="76" t="str">
        <f>IF($C463="","",VLOOKUP($C463,分類コード!$B$1:$C$9,2,0))</f>
        <v/>
      </c>
      <c r="E463" s="81"/>
      <c r="F463" s="82"/>
      <c r="G463" s="37"/>
      <c r="H463" s="82"/>
      <c r="L463" s="84"/>
      <c r="M463" s="84"/>
      <c r="N463" s="84"/>
      <c r="O463" s="84"/>
      <c r="P463" s="84"/>
      <c r="Q463" s="84"/>
      <c r="R463" s="84"/>
      <c r="S463" s="84"/>
      <c r="T463" s="84"/>
      <c r="X463" s="84"/>
      <c r="Y463" s="84"/>
      <c r="Z463" s="84"/>
    </row>
    <row r="464" spans="1:26">
      <c r="A464" s="84"/>
      <c r="B464" s="84"/>
      <c r="C464" s="84"/>
      <c r="D464" s="76" t="str">
        <f>IF($C464="","",VLOOKUP($C464,分類コード!$B$1:$C$9,2,0))</f>
        <v/>
      </c>
      <c r="E464" s="81"/>
      <c r="F464" s="82"/>
      <c r="G464" s="37"/>
      <c r="H464" s="82"/>
      <c r="L464" s="84"/>
      <c r="M464" s="84"/>
      <c r="N464" s="84"/>
      <c r="O464" s="84"/>
      <c r="P464" s="84"/>
      <c r="Q464" s="84"/>
      <c r="R464" s="84"/>
      <c r="S464" s="84"/>
      <c r="T464" s="84"/>
      <c r="X464" s="84"/>
      <c r="Y464" s="84"/>
      <c r="Z464" s="84"/>
    </row>
    <row r="465" spans="1:26">
      <c r="A465" s="84"/>
      <c r="B465" s="84"/>
      <c r="C465" s="84"/>
      <c r="D465" s="76" t="str">
        <f>IF($C465="","",VLOOKUP($C465,分類コード!$B$1:$C$9,2,0))</f>
        <v/>
      </c>
      <c r="E465" s="81"/>
      <c r="F465" s="82"/>
      <c r="G465" s="37"/>
      <c r="H465" s="82"/>
      <c r="L465" s="84"/>
      <c r="M465" s="84"/>
      <c r="N465" s="84"/>
      <c r="O465" s="84"/>
      <c r="P465" s="84"/>
      <c r="Q465" s="84"/>
      <c r="R465" s="84"/>
      <c r="S465" s="84"/>
      <c r="T465" s="84"/>
      <c r="X465" s="84"/>
      <c r="Y465" s="84"/>
      <c r="Z465" s="84"/>
    </row>
    <row r="466" spans="1:26">
      <c r="A466" s="84"/>
      <c r="B466" s="84"/>
      <c r="C466" s="84"/>
      <c r="D466" s="76" t="str">
        <f>IF($C466="","",VLOOKUP($C466,分類コード!$B$1:$C$9,2,0))</f>
        <v/>
      </c>
      <c r="E466" s="81"/>
      <c r="F466" s="82"/>
      <c r="G466" s="37"/>
      <c r="H466" s="82"/>
      <c r="L466" s="84"/>
      <c r="M466" s="84"/>
      <c r="N466" s="84"/>
      <c r="O466" s="84"/>
      <c r="P466" s="84"/>
      <c r="Q466" s="84"/>
      <c r="R466" s="84"/>
      <c r="S466" s="84"/>
      <c r="T466" s="84"/>
      <c r="X466" s="84"/>
      <c r="Y466" s="84"/>
      <c r="Z466" s="84"/>
    </row>
    <row r="467" spans="1:26">
      <c r="A467" s="84"/>
      <c r="B467" s="84"/>
      <c r="C467" s="84"/>
      <c r="D467" s="76" t="str">
        <f>IF($C467="","",VLOOKUP($C467,分類コード!$B$1:$C$9,2,0))</f>
        <v/>
      </c>
      <c r="E467" s="81"/>
      <c r="F467" s="82"/>
      <c r="G467" s="37"/>
      <c r="H467" s="82"/>
      <c r="L467" s="84"/>
      <c r="M467" s="84"/>
      <c r="N467" s="84"/>
      <c r="O467" s="84"/>
      <c r="P467" s="84"/>
      <c r="Q467" s="84"/>
      <c r="R467" s="84"/>
      <c r="S467" s="84"/>
      <c r="T467" s="84"/>
      <c r="X467" s="84"/>
      <c r="Y467" s="84"/>
      <c r="Z467" s="84"/>
    </row>
    <row r="468" spans="1:26">
      <c r="A468" s="84"/>
      <c r="B468" s="84"/>
      <c r="C468" s="84"/>
      <c r="D468" s="76" t="str">
        <f>IF($C468="","",VLOOKUP($C468,分類コード!$B$1:$C$9,2,0))</f>
        <v/>
      </c>
      <c r="E468" s="81"/>
      <c r="F468" s="82"/>
      <c r="G468" s="37"/>
      <c r="H468" s="82"/>
      <c r="L468" s="84"/>
      <c r="M468" s="84"/>
      <c r="N468" s="84"/>
      <c r="O468" s="84"/>
      <c r="P468" s="84"/>
      <c r="Q468" s="84"/>
      <c r="R468" s="84"/>
      <c r="S468" s="84"/>
      <c r="T468" s="84"/>
      <c r="X468" s="84"/>
      <c r="Y468" s="84"/>
      <c r="Z468" s="84"/>
    </row>
    <row r="469" spans="1:26">
      <c r="A469" s="84"/>
      <c r="B469" s="84"/>
      <c r="C469" s="84"/>
      <c r="D469" s="76" t="str">
        <f>IF($C469="","",VLOOKUP($C469,分類コード!$B$1:$C$9,2,0))</f>
        <v/>
      </c>
      <c r="E469" s="81"/>
      <c r="F469" s="82"/>
      <c r="G469" s="37"/>
      <c r="H469" s="82"/>
      <c r="L469" s="84"/>
      <c r="M469" s="84"/>
      <c r="N469" s="84"/>
      <c r="O469" s="84"/>
      <c r="P469" s="84"/>
      <c r="Q469" s="84"/>
      <c r="R469" s="84"/>
      <c r="S469" s="84"/>
      <c r="T469" s="84"/>
      <c r="X469" s="84"/>
      <c r="Y469" s="84"/>
      <c r="Z469" s="84"/>
    </row>
    <row r="470" spans="1:26">
      <c r="A470" s="84"/>
      <c r="B470" s="84"/>
      <c r="C470" s="84"/>
      <c r="D470" s="76" t="str">
        <f>IF($C470="","",VLOOKUP($C470,分類コード!$B$1:$C$9,2,0))</f>
        <v/>
      </c>
      <c r="E470" s="81"/>
      <c r="F470" s="82"/>
      <c r="G470" s="37"/>
      <c r="H470" s="82"/>
      <c r="L470" s="84"/>
      <c r="M470" s="84"/>
      <c r="N470" s="84"/>
      <c r="O470" s="84"/>
      <c r="P470" s="84"/>
      <c r="Q470" s="84"/>
      <c r="R470" s="84"/>
      <c r="S470" s="84"/>
      <c r="T470" s="84"/>
      <c r="X470" s="84"/>
      <c r="Y470" s="84"/>
      <c r="Z470" s="84"/>
    </row>
    <row r="471" spans="1:26">
      <c r="A471" s="84"/>
      <c r="B471" s="84"/>
      <c r="C471" s="84"/>
      <c r="D471" s="76" t="str">
        <f>IF($C471="","",VLOOKUP($C471,分類コード!$B$1:$C$9,2,0))</f>
        <v/>
      </c>
      <c r="E471" s="81"/>
      <c r="F471" s="82"/>
      <c r="G471" s="37"/>
      <c r="H471" s="82"/>
      <c r="L471" s="84"/>
      <c r="M471" s="84"/>
      <c r="N471" s="84"/>
      <c r="O471" s="84"/>
      <c r="P471" s="84"/>
      <c r="Q471" s="84"/>
      <c r="R471" s="84"/>
      <c r="S471" s="84"/>
      <c r="T471" s="84"/>
      <c r="X471" s="84"/>
      <c r="Y471" s="84"/>
      <c r="Z471" s="84"/>
    </row>
    <row r="472" spans="1:26">
      <c r="A472" s="84"/>
      <c r="B472" s="84"/>
      <c r="C472" s="84"/>
      <c r="D472" s="76" t="str">
        <f>IF($C472="","",VLOOKUP($C472,分類コード!$B$1:$C$9,2,0))</f>
        <v/>
      </c>
      <c r="E472" s="81"/>
      <c r="F472" s="82"/>
      <c r="G472" s="37"/>
      <c r="H472" s="82"/>
      <c r="L472" s="84"/>
      <c r="M472" s="84"/>
      <c r="N472" s="84"/>
      <c r="O472" s="84"/>
      <c r="P472" s="84"/>
      <c r="Q472" s="84"/>
      <c r="R472" s="84"/>
      <c r="S472" s="84"/>
      <c r="T472" s="84"/>
      <c r="X472" s="84"/>
      <c r="Y472" s="84"/>
      <c r="Z472" s="84"/>
    </row>
    <row r="473" spans="1:26">
      <c r="A473" s="84"/>
      <c r="B473" s="84"/>
      <c r="C473" s="84"/>
      <c r="D473" s="76" t="str">
        <f>IF($C473="","",VLOOKUP($C473,分類コード!$B$1:$C$9,2,0))</f>
        <v/>
      </c>
      <c r="E473" s="81"/>
      <c r="F473" s="82"/>
      <c r="G473" s="37"/>
      <c r="H473" s="82"/>
      <c r="L473" s="84"/>
      <c r="M473" s="84"/>
      <c r="N473" s="84"/>
      <c r="O473" s="84"/>
      <c r="P473" s="84"/>
      <c r="Q473" s="84"/>
      <c r="R473" s="84"/>
      <c r="S473" s="84"/>
      <c r="T473" s="84"/>
      <c r="X473" s="84"/>
      <c r="Y473" s="84"/>
      <c r="Z473" s="84"/>
    </row>
    <row r="474" spans="1:26">
      <c r="A474" s="84"/>
      <c r="B474" s="84"/>
      <c r="C474" s="84"/>
      <c r="D474" s="76" t="str">
        <f>IF($C474="","",VLOOKUP($C474,分類コード!$B$1:$C$9,2,0))</f>
        <v/>
      </c>
      <c r="E474" s="81"/>
      <c r="F474" s="82"/>
      <c r="G474" s="37"/>
      <c r="H474" s="82"/>
      <c r="L474" s="84"/>
      <c r="M474" s="84"/>
      <c r="N474" s="84"/>
      <c r="O474" s="84"/>
      <c r="P474" s="84"/>
      <c r="Q474" s="84"/>
      <c r="R474" s="84"/>
      <c r="S474" s="84"/>
      <c r="T474" s="84"/>
      <c r="X474" s="84"/>
      <c r="Y474" s="84"/>
      <c r="Z474" s="84"/>
    </row>
    <row r="475" spans="1:26">
      <c r="A475" s="84"/>
      <c r="B475" s="84"/>
      <c r="C475" s="84"/>
      <c r="D475" s="76" t="str">
        <f>IF($C475="","",VLOOKUP($C475,分類コード!$B$1:$C$9,2,0))</f>
        <v/>
      </c>
      <c r="E475" s="81"/>
      <c r="F475" s="82"/>
      <c r="G475" s="37"/>
      <c r="H475" s="82"/>
      <c r="L475" s="84"/>
      <c r="M475" s="84"/>
      <c r="N475" s="84"/>
      <c r="O475" s="84"/>
      <c r="P475" s="84"/>
      <c r="Q475" s="84"/>
      <c r="R475" s="84"/>
      <c r="S475" s="84"/>
      <c r="T475" s="84"/>
      <c r="X475" s="84"/>
      <c r="Y475" s="84"/>
      <c r="Z475" s="84"/>
    </row>
    <row r="476" spans="1:26">
      <c r="A476" s="84"/>
      <c r="B476" s="84"/>
      <c r="C476" s="84"/>
      <c r="D476" s="76" t="str">
        <f>IF($C476="","",VLOOKUP($C476,分類コード!$B$1:$C$9,2,0))</f>
        <v/>
      </c>
      <c r="E476" s="81"/>
      <c r="F476" s="82"/>
      <c r="G476" s="37"/>
      <c r="H476" s="82"/>
      <c r="L476" s="84"/>
      <c r="M476" s="84"/>
      <c r="N476" s="84"/>
      <c r="O476" s="84"/>
      <c r="P476" s="84"/>
      <c r="Q476" s="84"/>
      <c r="R476" s="84"/>
      <c r="S476" s="84"/>
      <c r="T476" s="84"/>
      <c r="X476" s="84"/>
      <c r="Y476" s="84"/>
      <c r="Z476" s="84"/>
    </row>
    <row r="477" spans="1:26">
      <c r="A477" s="84"/>
      <c r="B477" s="84"/>
      <c r="C477" s="84"/>
      <c r="D477" s="76" t="str">
        <f>IF($C477="","",VLOOKUP($C477,分類コード!$B$1:$C$9,2,0))</f>
        <v/>
      </c>
      <c r="E477" s="81"/>
      <c r="F477" s="82"/>
      <c r="G477" s="37"/>
      <c r="H477" s="82"/>
      <c r="L477" s="84"/>
      <c r="M477" s="84"/>
      <c r="N477" s="84"/>
      <c r="O477" s="84"/>
      <c r="P477" s="84"/>
      <c r="Q477" s="84"/>
      <c r="R477" s="84"/>
      <c r="S477" s="84"/>
      <c r="T477" s="84"/>
      <c r="X477" s="84"/>
      <c r="Y477" s="84"/>
      <c r="Z477" s="84"/>
    </row>
    <row r="478" spans="1:26">
      <c r="A478" s="84"/>
      <c r="B478" s="84"/>
      <c r="C478" s="84"/>
      <c r="D478" s="76" t="str">
        <f>IF($C478="","",VLOOKUP($C478,分類コード!$B$1:$C$9,2,0))</f>
        <v/>
      </c>
      <c r="E478" s="81"/>
      <c r="F478" s="82"/>
      <c r="G478" s="37"/>
      <c r="H478" s="82"/>
      <c r="L478" s="84"/>
      <c r="M478" s="84"/>
      <c r="N478" s="84"/>
      <c r="O478" s="84"/>
      <c r="P478" s="84"/>
      <c r="Q478" s="84"/>
      <c r="R478" s="84"/>
      <c r="S478" s="84"/>
      <c r="T478" s="84"/>
      <c r="X478" s="84"/>
      <c r="Y478" s="84"/>
      <c r="Z478" s="84"/>
    </row>
    <row r="479" spans="1:26">
      <c r="A479" s="84"/>
      <c r="B479" s="84"/>
      <c r="C479" s="84"/>
      <c r="D479" s="76" t="str">
        <f>IF($C479="","",VLOOKUP($C479,分類コード!$B$1:$C$9,2,0))</f>
        <v/>
      </c>
      <c r="E479" s="81"/>
      <c r="F479" s="82"/>
      <c r="G479" s="37"/>
      <c r="H479" s="82"/>
      <c r="L479" s="84"/>
      <c r="M479" s="84"/>
      <c r="N479" s="84"/>
      <c r="O479" s="84"/>
      <c r="P479" s="84"/>
      <c r="Q479" s="84"/>
      <c r="R479" s="84"/>
      <c r="S479" s="84"/>
      <c r="T479" s="84"/>
      <c r="X479" s="84"/>
      <c r="Y479" s="84"/>
      <c r="Z479" s="84"/>
    </row>
    <row r="480" spans="1:26">
      <c r="A480" s="84"/>
      <c r="B480" s="84"/>
      <c r="C480" s="84"/>
      <c r="D480" s="76" t="str">
        <f>IF($C480="","",VLOOKUP($C480,分類コード!$B$1:$C$9,2,0))</f>
        <v/>
      </c>
      <c r="E480" s="81"/>
      <c r="F480" s="82"/>
      <c r="G480" s="37"/>
      <c r="H480" s="82"/>
      <c r="L480" s="84"/>
      <c r="M480" s="84"/>
      <c r="N480" s="84"/>
      <c r="O480" s="84"/>
      <c r="P480" s="84"/>
      <c r="Q480" s="84"/>
      <c r="R480" s="84"/>
      <c r="S480" s="84"/>
      <c r="T480" s="84"/>
      <c r="X480" s="84"/>
      <c r="Y480" s="84"/>
      <c r="Z480" s="84"/>
    </row>
    <row r="481" spans="1:26">
      <c r="A481" s="84"/>
      <c r="B481" s="84"/>
      <c r="C481" s="84"/>
      <c r="D481" s="76" t="str">
        <f>IF($C481="","",VLOOKUP($C481,分類コード!$B$1:$C$9,2,0))</f>
        <v/>
      </c>
      <c r="E481" s="81"/>
      <c r="F481" s="82"/>
      <c r="G481" s="37"/>
      <c r="H481" s="82"/>
      <c r="L481" s="84"/>
      <c r="M481" s="84"/>
      <c r="N481" s="84"/>
      <c r="O481" s="84"/>
      <c r="P481" s="84"/>
      <c r="Q481" s="84"/>
      <c r="R481" s="84"/>
      <c r="S481" s="84"/>
      <c r="T481" s="84"/>
      <c r="X481" s="84"/>
      <c r="Y481" s="84"/>
      <c r="Z481" s="84"/>
    </row>
    <row r="482" spans="1:26">
      <c r="A482" s="84"/>
      <c r="B482" s="84"/>
      <c r="C482" s="84"/>
      <c r="D482" s="76" t="str">
        <f>IF($C482="","",VLOOKUP($C482,分類コード!$B$1:$C$9,2,0))</f>
        <v/>
      </c>
      <c r="E482" s="81"/>
      <c r="F482" s="82"/>
      <c r="G482" s="37"/>
      <c r="H482" s="82"/>
      <c r="L482" s="84"/>
      <c r="M482" s="84"/>
      <c r="N482" s="84"/>
      <c r="O482" s="84"/>
      <c r="P482" s="84"/>
      <c r="Q482" s="84"/>
      <c r="R482" s="84"/>
      <c r="S482" s="84"/>
      <c r="T482" s="84"/>
      <c r="X482" s="84"/>
      <c r="Y482" s="84"/>
      <c r="Z482" s="84"/>
    </row>
    <row r="483" spans="1:26">
      <c r="A483" s="84"/>
      <c r="B483" s="84"/>
      <c r="C483" s="84"/>
      <c r="D483" s="76" t="str">
        <f>IF($C483="","",VLOOKUP($C483,分類コード!$B$1:$C$9,2,0))</f>
        <v/>
      </c>
      <c r="E483" s="81"/>
      <c r="F483" s="82"/>
      <c r="G483" s="37"/>
      <c r="H483" s="82"/>
      <c r="L483" s="84"/>
      <c r="M483" s="84"/>
      <c r="N483" s="84"/>
      <c r="O483" s="84"/>
      <c r="P483" s="84"/>
      <c r="Q483" s="84"/>
      <c r="R483" s="84"/>
      <c r="S483" s="84"/>
      <c r="T483" s="84"/>
      <c r="X483" s="84"/>
      <c r="Y483" s="84"/>
      <c r="Z483" s="84"/>
    </row>
    <row r="484" spans="1:26">
      <c r="A484" s="84"/>
      <c r="B484" s="84"/>
      <c r="C484" s="84"/>
      <c r="D484" s="76" t="str">
        <f>IF($C484="","",VLOOKUP($C484,分類コード!$B$1:$C$9,2,0))</f>
        <v/>
      </c>
      <c r="E484" s="81"/>
      <c r="F484" s="82"/>
      <c r="G484" s="37"/>
      <c r="H484" s="82"/>
      <c r="L484" s="84"/>
      <c r="M484" s="84"/>
      <c r="N484" s="84"/>
      <c r="O484" s="84"/>
      <c r="P484" s="84"/>
      <c r="Q484" s="84"/>
      <c r="R484" s="84"/>
      <c r="S484" s="84"/>
      <c r="T484" s="84"/>
      <c r="X484" s="84"/>
      <c r="Y484" s="84"/>
      <c r="Z484" s="84"/>
    </row>
    <row r="485" spans="1:26">
      <c r="A485" s="84"/>
      <c r="B485" s="84"/>
      <c r="C485" s="84"/>
      <c r="D485" s="76" t="str">
        <f>IF($C485="","",VLOOKUP($C485,分類コード!$B$1:$C$9,2,0))</f>
        <v/>
      </c>
      <c r="E485" s="81"/>
      <c r="F485" s="82"/>
      <c r="G485" s="37"/>
      <c r="H485" s="82"/>
      <c r="L485" s="84"/>
      <c r="M485" s="84"/>
      <c r="N485" s="84"/>
      <c r="O485" s="84"/>
      <c r="P485" s="84"/>
      <c r="Q485" s="84"/>
      <c r="R485" s="84"/>
      <c r="S485" s="84"/>
      <c r="T485" s="84"/>
      <c r="X485" s="84"/>
      <c r="Y485" s="84"/>
      <c r="Z485" s="84"/>
    </row>
    <row r="486" spans="1:26">
      <c r="A486" s="84"/>
      <c r="B486" s="84"/>
      <c r="C486" s="84"/>
      <c r="D486" s="76" t="str">
        <f>IF($C486="","",VLOOKUP($C486,分類コード!$B$1:$C$9,2,0))</f>
        <v/>
      </c>
      <c r="E486" s="81"/>
      <c r="F486" s="82"/>
      <c r="G486" s="37"/>
      <c r="H486" s="82"/>
      <c r="L486" s="84"/>
      <c r="M486" s="84"/>
      <c r="N486" s="84"/>
      <c r="O486" s="84"/>
      <c r="P486" s="84"/>
      <c r="Q486" s="84"/>
      <c r="R486" s="84"/>
      <c r="S486" s="84"/>
      <c r="T486" s="84"/>
      <c r="X486" s="84"/>
      <c r="Y486" s="84"/>
      <c r="Z486" s="84"/>
    </row>
    <row r="487" spans="1:26">
      <c r="A487" s="84"/>
      <c r="B487" s="84"/>
      <c r="C487" s="84"/>
      <c r="D487" s="76" t="str">
        <f>IF($C487="","",VLOOKUP($C487,分類コード!$B$1:$C$9,2,0))</f>
        <v/>
      </c>
      <c r="E487" s="81"/>
      <c r="F487" s="82"/>
      <c r="G487" s="37"/>
      <c r="H487" s="82"/>
      <c r="L487" s="84"/>
      <c r="M487" s="84"/>
      <c r="N487" s="84"/>
      <c r="O487" s="84"/>
      <c r="P487" s="84"/>
      <c r="Q487" s="84"/>
      <c r="R487" s="84"/>
      <c r="S487" s="84"/>
      <c r="T487" s="84"/>
      <c r="X487" s="84"/>
      <c r="Y487" s="84"/>
      <c r="Z487" s="84"/>
    </row>
    <row r="488" spans="1:26">
      <c r="A488" s="84"/>
      <c r="B488" s="84"/>
      <c r="C488" s="84"/>
      <c r="D488" s="76" t="str">
        <f>IF($C488="","",VLOOKUP($C488,分類コード!$B$1:$C$9,2,0))</f>
        <v/>
      </c>
      <c r="E488" s="81"/>
      <c r="F488" s="82"/>
      <c r="G488" s="37"/>
      <c r="H488" s="82"/>
      <c r="L488" s="84"/>
      <c r="M488" s="84"/>
      <c r="N488" s="84"/>
      <c r="O488" s="84"/>
      <c r="P488" s="84"/>
      <c r="Q488" s="84"/>
      <c r="R488" s="84"/>
      <c r="S488" s="84"/>
      <c r="T488" s="84"/>
      <c r="X488" s="84"/>
      <c r="Y488" s="84"/>
      <c r="Z488" s="84"/>
    </row>
    <row r="489" spans="1:26">
      <c r="A489" s="84"/>
      <c r="B489" s="84"/>
      <c r="C489" s="84"/>
      <c r="D489" s="76" t="str">
        <f>IF($C489="","",VLOOKUP($C489,分類コード!$B$1:$C$9,2,0))</f>
        <v/>
      </c>
      <c r="E489" s="81"/>
      <c r="F489" s="82"/>
      <c r="G489" s="37"/>
      <c r="H489" s="82"/>
      <c r="L489" s="84"/>
      <c r="M489" s="84"/>
      <c r="N489" s="84"/>
      <c r="O489" s="84"/>
      <c r="P489" s="84"/>
      <c r="Q489" s="84"/>
      <c r="R489" s="84"/>
      <c r="S489" s="84"/>
      <c r="T489" s="84"/>
      <c r="X489" s="84"/>
      <c r="Y489" s="84"/>
      <c r="Z489" s="84"/>
    </row>
    <row r="490" spans="1:26">
      <c r="A490" s="84"/>
      <c r="B490" s="84"/>
      <c r="C490" s="84"/>
      <c r="D490" s="76" t="str">
        <f>IF($C490="","",VLOOKUP($C490,分類コード!$B$1:$C$9,2,0))</f>
        <v/>
      </c>
      <c r="E490" s="81"/>
      <c r="F490" s="82"/>
      <c r="G490" s="37"/>
      <c r="H490" s="82"/>
      <c r="L490" s="84"/>
      <c r="M490" s="84"/>
      <c r="N490" s="84"/>
      <c r="O490" s="84"/>
      <c r="P490" s="84"/>
      <c r="Q490" s="84"/>
      <c r="R490" s="84"/>
      <c r="S490" s="84"/>
      <c r="T490" s="84"/>
      <c r="X490" s="84"/>
      <c r="Y490" s="84"/>
      <c r="Z490" s="84"/>
    </row>
    <row r="491" spans="1:26">
      <c r="A491" s="84"/>
      <c r="B491" s="84"/>
      <c r="C491" s="84"/>
      <c r="D491" s="76" t="str">
        <f>IF($C491="","",VLOOKUP($C491,分類コード!$B$1:$C$9,2,0))</f>
        <v/>
      </c>
      <c r="E491" s="81"/>
      <c r="F491" s="82"/>
      <c r="G491" s="37"/>
      <c r="H491" s="82"/>
      <c r="L491" s="84"/>
      <c r="M491" s="84"/>
      <c r="N491" s="84"/>
      <c r="O491" s="84"/>
      <c r="P491" s="84"/>
      <c r="Q491" s="84"/>
      <c r="R491" s="84"/>
      <c r="S491" s="84"/>
      <c r="T491" s="84"/>
      <c r="X491" s="84"/>
      <c r="Y491" s="84"/>
      <c r="Z491" s="84"/>
    </row>
    <row r="492" spans="1:26">
      <c r="A492" s="84"/>
      <c r="B492" s="84"/>
      <c r="C492" s="84"/>
      <c r="D492" s="76" t="str">
        <f>IF($C492="","",VLOOKUP($C492,分類コード!$B$1:$C$9,2,0))</f>
        <v/>
      </c>
      <c r="E492" s="81"/>
      <c r="F492" s="82"/>
      <c r="G492" s="37"/>
      <c r="H492" s="82"/>
      <c r="L492" s="84"/>
      <c r="M492" s="84"/>
      <c r="N492" s="84"/>
      <c r="O492" s="84"/>
      <c r="P492" s="84"/>
      <c r="Q492" s="84"/>
      <c r="R492" s="84"/>
      <c r="S492" s="84"/>
      <c r="T492" s="84"/>
      <c r="X492" s="84"/>
      <c r="Y492" s="84"/>
      <c r="Z492" s="84"/>
    </row>
    <row r="493" spans="1:26">
      <c r="A493" s="84"/>
      <c r="B493" s="84"/>
      <c r="C493" s="84"/>
      <c r="D493" s="76" t="str">
        <f>IF($C493="","",VLOOKUP($C493,分類コード!$B$1:$C$9,2,0))</f>
        <v/>
      </c>
      <c r="E493" s="81"/>
      <c r="F493" s="82"/>
      <c r="G493" s="37"/>
      <c r="H493" s="82"/>
      <c r="L493" s="84"/>
      <c r="M493" s="84"/>
      <c r="N493" s="84"/>
      <c r="O493" s="84"/>
      <c r="P493" s="84"/>
      <c r="Q493" s="84"/>
      <c r="R493" s="84"/>
      <c r="S493" s="84"/>
      <c r="T493" s="84"/>
      <c r="X493" s="84"/>
      <c r="Y493" s="84"/>
      <c r="Z493" s="84"/>
    </row>
    <row r="494" spans="1:26">
      <c r="A494" s="84"/>
      <c r="B494" s="84"/>
      <c r="C494" s="84"/>
      <c r="D494" s="76" t="str">
        <f>IF($C494="","",VLOOKUP($C494,分類コード!$B$1:$C$9,2,0))</f>
        <v/>
      </c>
      <c r="E494" s="81"/>
      <c r="F494" s="82"/>
      <c r="G494" s="37"/>
      <c r="H494" s="82"/>
      <c r="L494" s="84"/>
      <c r="M494" s="84"/>
      <c r="N494" s="84"/>
      <c r="O494" s="84"/>
      <c r="P494" s="84"/>
      <c r="Q494" s="84"/>
      <c r="R494" s="84"/>
      <c r="S494" s="84"/>
      <c r="T494" s="84"/>
      <c r="X494" s="84"/>
      <c r="Y494" s="84"/>
      <c r="Z494" s="84"/>
    </row>
    <row r="495" spans="1:26">
      <c r="A495" s="84"/>
      <c r="B495" s="84"/>
      <c r="C495" s="84"/>
      <c r="D495" s="76" t="str">
        <f>IF($C495="","",VLOOKUP($C495,分類コード!$B$1:$C$9,2,0))</f>
        <v/>
      </c>
      <c r="E495" s="81"/>
      <c r="F495" s="82"/>
      <c r="G495" s="37"/>
      <c r="H495" s="82"/>
      <c r="L495" s="84"/>
      <c r="M495" s="84"/>
      <c r="N495" s="84"/>
      <c r="O495" s="84"/>
      <c r="P495" s="84"/>
      <c r="Q495" s="84"/>
      <c r="R495" s="84"/>
      <c r="S495" s="84"/>
      <c r="T495" s="84"/>
      <c r="X495" s="84"/>
      <c r="Y495" s="84"/>
      <c r="Z495" s="84"/>
    </row>
    <row r="496" spans="1:26">
      <c r="A496" s="84"/>
      <c r="B496" s="84"/>
      <c r="C496" s="84"/>
      <c r="D496" s="76" t="str">
        <f>IF($C496="","",VLOOKUP($C496,分類コード!$B$1:$C$9,2,0))</f>
        <v/>
      </c>
      <c r="E496" s="81"/>
      <c r="F496" s="82"/>
      <c r="G496" s="37"/>
      <c r="H496" s="82"/>
      <c r="L496" s="84"/>
      <c r="M496" s="84"/>
      <c r="N496" s="84"/>
      <c r="O496" s="84"/>
      <c r="P496" s="84"/>
      <c r="Q496" s="84"/>
      <c r="R496" s="84"/>
      <c r="S496" s="84"/>
      <c r="T496" s="84"/>
      <c r="X496" s="84"/>
      <c r="Y496" s="84"/>
      <c r="Z496" s="84"/>
    </row>
    <row r="497" spans="1:26">
      <c r="A497" s="84"/>
      <c r="B497" s="84"/>
      <c r="C497" s="84"/>
      <c r="D497" s="76" t="str">
        <f>IF($C497="","",VLOOKUP($C497,分類コード!$B$1:$C$9,2,0))</f>
        <v/>
      </c>
      <c r="E497" s="81"/>
      <c r="F497" s="82"/>
      <c r="G497" s="37"/>
      <c r="H497" s="82"/>
      <c r="L497" s="84"/>
      <c r="M497" s="84"/>
      <c r="N497" s="84"/>
      <c r="O497" s="84"/>
      <c r="P497" s="84"/>
      <c r="Q497" s="84"/>
      <c r="R497" s="84"/>
      <c r="S497" s="84"/>
      <c r="T497" s="84"/>
      <c r="X497" s="84"/>
      <c r="Y497" s="84"/>
      <c r="Z497" s="84"/>
    </row>
    <row r="498" spans="1:26">
      <c r="A498" s="84"/>
      <c r="B498" s="84"/>
      <c r="C498" s="84"/>
      <c r="D498" s="76" t="str">
        <f>IF($C498="","",VLOOKUP($C498,分類コード!$B$1:$C$9,2,0))</f>
        <v/>
      </c>
      <c r="E498" s="81"/>
      <c r="F498" s="82"/>
      <c r="G498" s="37"/>
      <c r="H498" s="82"/>
      <c r="L498" s="84"/>
      <c r="M498" s="84"/>
      <c r="N498" s="84"/>
      <c r="O498" s="84"/>
      <c r="P498" s="84"/>
      <c r="Q498" s="84"/>
      <c r="R498" s="84"/>
      <c r="S498" s="84"/>
      <c r="T498" s="84"/>
      <c r="X498" s="84"/>
      <c r="Y498" s="84"/>
      <c r="Z498" s="84"/>
    </row>
    <row r="499" spans="1:26">
      <c r="A499" s="84"/>
      <c r="B499" s="84"/>
      <c r="C499" s="84"/>
      <c r="D499" s="76" t="str">
        <f>IF($C499="","",VLOOKUP($C499,分類コード!$B$1:$C$9,2,0))</f>
        <v/>
      </c>
      <c r="E499" s="81"/>
      <c r="F499" s="82"/>
      <c r="G499" s="37"/>
      <c r="H499" s="82"/>
      <c r="L499" s="84"/>
      <c r="M499" s="84"/>
      <c r="N499" s="84"/>
      <c r="O499" s="84"/>
      <c r="P499" s="84"/>
      <c r="Q499" s="84"/>
      <c r="R499" s="84"/>
      <c r="S499" s="84"/>
      <c r="T499" s="84"/>
      <c r="X499" s="84"/>
      <c r="Y499" s="84"/>
      <c r="Z499" s="84"/>
    </row>
    <row r="500" spans="1:26">
      <c r="A500" s="84"/>
      <c r="B500" s="84"/>
      <c r="C500" s="84"/>
      <c r="D500" s="76" t="str">
        <f>IF($C500="","",VLOOKUP($C500,分類コード!$B$1:$C$9,2,0))</f>
        <v/>
      </c>
      <c r="E500" s="81"/>
      <c r="F500" s="82"/>
      <c r="G500" s="37"/>
      <c r="H500" s="82"/>
      <c r="L500" s="84"/>
      <c r="M500" s="84"/>
      <c r="N500" s="84"/>
      <c r="O500" s="84"/>
      <c r="P500" s="84"/>
      <c r="Q500" s="84"/>
      <c r="R500" s="84"/>
      <c r="S500" s="84"/>
      <c r="T500" s="84"/>
      <c r="X500" s="84"/>
      <c r="Y500" s="84"/>
      <c r="Z500" s="84"/>
    </row>
    <row r="501" spans="1:26">
      <c r="A501" s="84"/>
      <c r="B501" s="84"/>
      <c r="C501" s="84"/>
      <c r="D501" s="76" t="str">
        <f>IF($C501="","",VLOOKUP($C501,分類コード!$B$1:$C$9,2,0))</f>
        <v/>
      </c>
      <c r="E501" s="81"/>
      <c r="F501" s="82"/>
      <c r="G501" s="37"/>
      <c r="H501" s="82"/>
      <c r="L501" s="84"/>
      <c r="M501" s="84"/>
      <c r="N501" s="84"/>
      <c r="O501" s="84"/>
      <c r="P501" s="84"/>
      <c r="Q501" s="84"/>
      <c r="R501" s="84"/>
      <c r="S501" s="84"/>
      <c r="T501" s="84"/>
      <c r="X501" s="84"/>
      <c r="Y501" s="84"/>
      <c r="Z501" s="84"/>
    </row>
    <row r="502" spans="1:26">
      <c r="A502" s="84"/>
      <c r="B502" s="84"/>
      <c r="C502" s="84"/>
      <c r="D502" s="76" t="str">
        <f>IF($C502="","",VLOOKUP($C502,分類コード!$B$1:$C$9,2,0))</f>
        <v/>
      </c>
      <c r="E502" s="81"/>
      <c r="F502" s="82"/>
      <c r="G502" s="37"/>
      <c r="H502" s="82"/>
      <c r="L502" s="84"/>
      <c r="M502" s="84"/>
      <c r="N502" s="84"/>
      <c r="O502" s="84"/>
      <c r="P502" s="84"/>
      <c r="Q502" s="84"/>
      <c r="R502" s="84"/>
      <c r="S502" s="84"/>
      <c r="T502" s="84"/>
      <c r="X502" s="84"/>
      <c r="Y502" s="84"/>
      <c r="Z502" s="84"/>
    </row>
    <row r="503" spans="1:26">
      <c r="A503" s="84"/>
      <c r="B503" s="84"/>
      <c r="C503" s="84"/>
      <c r="D503" s="76" t="str">
        <f>IF($C503="","",VLOOKUP($C503,分類コード!$B$1:$C$9,2,0))</f>
        <v/>
      </c>
      <c r="E503" s="81"/>
      <c r="F503" s="82"/>
      <c r="G503" s="37"/>
      <c r="H503" s="82"/>
      <c r="L503" s="84"/>
      <c r="M503" s="84"/>
      <c r="N503" s="84"/>
      <c r="O503" s="84"/>
      <c r="P503" s="84"/>
      <c r="Q503" s="84"/>
      <c r="R503" s="84"/>
      <c r="S503" s="84"/>
      <c r="T503" s="84"/>
      <c r="X503" s="84"/>
      <c r="Y503" s="84"/>
      <c r="Z503" s="84"/>
    </row>
    <row r="504" spans="1:26">
      <c r="A504" s="84"/>
      <c r="B504" s="84"/>
      <c r="C504" s="84"/>
      <c r="D504" s="76" t="str">
        <f>IF($C504="","",VLOOKUP($C504,分類コード!$B$1:$C$9,2,0))</f>
        <v/>
      </c>
      <c r="E504" s="81"/>
      <c r="F504" s="82"/>
      <c r="G504" s="37"/>
      <c r="H504" s="82"/>
      <c r="L504" s="84"/>
      <c r="M504" s="84"/>
      <c r="N504" s="84"/>
      <c r="O504" s="84"/>
      <c r="P504" s="84"/>
      <c r="Q504" s="84"/>
      <c r="R504" s="84"/>
      <c r="S504" s="84"/>
      <c r="T504" s="84"/>
      <c r="X504" s="84"/>
      <c r="Y504" s="84"/>
      <c r="Z504" s="84"/>
    </row>
    <row r="505" spans="1:26">
      <c r="A505" s="84"/>
      <c r="B505" s="84"/>
      <c r="C505" s="84"/>
      <c r="D505" s="76" t="str">
        <f>IF($C505="","",VLOOKUP($C505,分類コード!$B$1:$C$9,2,0))</f>
        <v/>
      </c>
      <c r="E505" s="81"/>
      <c r="F505" s="82"/>
      <c r="G505" s="37"/>
      <c r="H505" s="82"/>
      <c r="L505" s="84"/>
      <c r="M505" s="84"/>
      <c r="N505" s="84"/>
      <c r="O505" s="84"/>
      <c r="P505" s="84"/>
      <c r="Q505" s="84"/>
      <c r="R505" s="84"/>
      <c r="S505" s="84"/>
      <c r="T505" s="84"/>
      <c r="X505" s="84"/>
      <c r="Y505" s="84"/>
      <c r="Z505" s="84"/>
    </row>
    <row r="506" spans="1:26">
      <c r="A506" s="84"/>
      <c r="B506" s="84"/>
      <c r="C506" s="84"/>
      <c r="D506" s="76" t="str">
        <f>IF($C506="","",VLOOKUP($C506,分類コード!$B$1:$C$9,2,0))</f>
        <v/>
      </c>
      <c r="E506" s="81"/>
      <c r="F506" s="82"/>
      <c r="G506" s="37"/>
      <c r="H506" s="82"/>
      <c r="L506" s="84"/>
      <c r="M506" s="84"/>
      <c r="N506" s="84"/>
      <c r="O506" s="84"/>
      <c r="P506" s="84"/>
      <c r="Q506" s="84"/>
      <c r="R506" s="84"/>
      <c r="S506" s="84"/>
      <c r="T506" s="84"/>
      <c r="X506" s="84"/>
      <c r="Y506" s="84"/>
      <c r="Z506" s="84"/>
    </row>
    <row r="507" spans="1:26">
      <c r="A507" s="84"/>
      <c r="B507" s="84"/>
      <c r="C507" s="84"/>
      <c r="D507" s="76" t="str">
        <f>IF($C507="","",VLOOKUP($C507,分類コード!$B$1:$C$9,2,0))</f>
        <v/>
      </c>
      <c r="E507" s="81"/>
      <c r="F507" s="82"/>
      <c r="G507" s="37"/>
      <c r="H507" s="82"/>
      <c r="L507" s="84"/>
      <c r="M507" s="84"/>
      <c r="N507" s="84"/>
      <c r="O507" s="84"/>
      <c r="P507" s="84"/>
      <c r="Q507" s="84"/>
      <c r="R507" s="84"/>
      <c r="S507" s="84"/>
      <c r="T507" s="84"/>
      <c r="X507" s="84"/>
      <c r="Y507" s="84"/>
      <c r="Z507" s="84"/>
    </row>
    <row r="508" spans="1:26">
      <c r="A508" s="84"/>
      <c r="B508" s="84"/>
      <c r="C508" s="84"/>
      <c r="D508" s="76" t="str">
        <f>IF($C508="","",VLOOKUP($C508,分類コード!$B$1:$C$9,2,0))</f>
        <v/>
      </c>
      <c r="E508" s="81"/>
      <c r="F508" s="82"/>
      <c r="G508" s="37"/>
      <c r="H508" s="82"/>
      <c r="L508" s="84"/>
      <c r="M508" s="84"/>
      <c r="N508" s="84"/>
      <c r="O508" s="84"/>
      <c r="P508" s="84"/>
      <c r="Q508" s="84"/>
      <c r="R508" s="84"/>
      <c r="S508" s="84"/>
      <c r="T508" s="84"/>
      <c r="X508" s="84"/>
      <c r="Y508" s="84"/>
      <c r="Z508" s="84"/>
    </row>
    <row r="509" spans="1:26">
      <c r="A509" s="84"/>
      <c r="B509" s="84"/>
      <c r="C509" s="84"/>
      <c r="D509" s="76" t="str">
        <f>IF($C509="","",VLOOKUP($C509,分類コード!$B$1:$C$9,2,0))</f>
        <v/>
      </c>
      <c r="E509" s="81"/>
      <c r="F509" s="82"/>
      <c r="G509" s="37"/>
      <c r="H509" s="82"/>
      <c r="L509" s="84"/>
      <c r="M509" s="84"/>
      <c r="N509" s="84"/>
      <c r="O509" s="84"/>
      <c r="P509" s="84"/>
      <c r="Q509" s="84"/>
      <c r="R509" s="84"/>
      <c r="S509" s="84"/>
      <c r="T509" s="84"/>
      <c r="X509" s="84"/>
      <c r="Y509" s="84"/>
      <c r="Z509" s="84"/>
    </row>
    <row r="510" spans="1:26">
      <c r="A510" s="84"/>
      <c r="B510" s="84"/>
      <c r="C510" s="84"/>
      <c r="D510" s="76" t="str">
        <f>IF($C510="","",VLOOKUP($C510,分類コード!$B$1:$C$9,2,0))</f>
        <v/>
      </c>
      <c r="E510" s="81"/>
      <c r="F510" s="82"/>
      <c r="G510" s="37"/>
      <c r="H510" s="82"/>
      <c r="L510" s="84"/>
      <c r="M510" s="84"/>
      <c r="N510" s="84"/>
      <c r="O510" s="84"/>
      <c r="P510" s="84"/>
      <c r="Q510" s="84"/>
      <c r="R510" s="84"/>
      <c r="S510" s="84"/>
      <c r="T510" s="84"/>
      <c r="X510" s="84"/>
      <c r="Y510" s="84"/>
      <c r="Z510" s="84"/>
    </row>
    <row r="511" spans="1:26">
      <c r="A511" s="84"/>
      <c r="B511" s="84"/>
      <c r="C511" s="84"/>
      <c r="D511" s="76" t="str">
        <f>IF($C511="","",VLOOKUP($C511,分類コード!$B$1:$C$9,2,0))</f>
        <v/>
      </c>
      <c r="E511" s="81"/>
      <c r="F511" s="82"/>
      <c r="G511" s="37"/>
      <c r="H511" s="82"/>
      <c r="L511" s="84"/>
      <c r="M511" s="84"/>
      <c r="N511" s="84"/>
      <c r="O511" s="84"/>
      <c r="P511" s="84"/>
      <c r="Q511" s="84"/>
      <c r="R511" s="84"/>
      <c r="S511" s="84"/>
      <c r="T511" s="84"/>
      <c r="X511" s="84"/>
      <c r="Y511" s="84"/>
      <c r="Z511" s="84"/>
    </row>
    <row r="512" spans="1:26">
      <c r="A512" s="84"/>
      <c r="B512" s="84"/>
      <c r="C512" s="84"/>
      <c r="D512" s="76" t="str">
        <f>IF($C512="","",VLOOKUP($C512,分類コード!$B$1:$C$9,2,0))</f>
        <v/>
      </c>
      <c r="E512" s="81"/>
      <c r="F512" s="82"/>
      <c r="G512" s="37"/>
      <c r="H512" s="82"/>
      <c r="L512" s="84"/>
      <c r="M512" s="84"/>
      <c r="N512" s="84"/>
      <c r="O512" s="84"/>
      <c r="P512" s="84"/>
      <c r="Q512" s="84"/>
      <c r="R512" s="84"/>
      <c r="S512" s="84"/>
      <c r="T512" s="84"/>
      <c r="X512" s="84"/>
      <c r="Y512" s="84"/>
      <c r="Z512" s="84"/>
    </row>
    <row r="513" spans="1:26">
      <c r="A513" s="84"/>
      <c r="B513" s="84"/>
      <c r="C513" s="84"/>
      <c r="D513" s="76" t="str">
        <f>IF($C513="","",VLOOKUP($C513,分類コード!$B$1:$C$9,2,0))</f>
        <v/>
      </c>
      <c r="E513" s="81"/>
      <c r="F513" s="82"/>
      <c r="G513" s="37"/>
      <c r="H513" s="82"/>
      <c r="L513" s="84"/>
      <c r="M513" s="84"/>
      <c r="N513" s="84"/>
      <c r="O513" s="84"/>
      <c r="P513" s="84"/>
      <c r="Q513" s="84"/>
      <c r="R513" s="84"/>
      <c r="S513" s="84"/>
      <c r="T513" s="84"/>
      <c r="X513" s="84"/>
      <c r="Y513" s="84"/>
      <c r="Z513" s="84"/>
    </row>
    <row r="514" spans="1:26">
      <c r="A514" s="84"/>
      <c r="B514" s="84"/>
      <c r="C514" s="84"/>
      <c r="D514" s="76" t="str">
        <f>IF($C514="","",VLOOKUP($C514,分類コード!$B$1:$C$9,2,0))</f>
        <v/>
      </c>
      <c r="E514" s="81"/>
      <c r="F514" s="82"/>
      <c r="G514" s="37"/>
      <c r="H514" s="82"/>
      <c r="L514" s="84"/>
      <c r="M514" s="84"/>
      <c r="N514" s="84"/>
      <c r="O514" s="84"/>
      <c r="P514" s="84"/>
      <c r="Q514" s="84"/>
      <c r="R514" s="84"/>
      <c r="S514" s="84"/>
      <c r="T514" s="84"/>
      <c r="X514" s="84"/>
      <c r="Y514" s="84"/>
      <c r="Z514" s="84"/>
    </row>
    <row r="515" spans="1:26">
      <c r="A515" s="84"/>
      <c r="B515" s="84"/>
      <c r="C515" s="84"/>
      <c r="D515" s="76" t="str">
        <f>IF($C515="","",VLOOKUP($C515,分類コード!$B$1:$C$9,2,0))</f>
        <v/>
      </c>
      <c r="E515" s="81"/>
      <c r="F515" s="82"/>
      <c r="G515" s="37"/>
      <c r="H515" s="82"/>
      <c r="L515" s="84"/>
      <c r="M515" s="84"/>
      <c r="N515" s="84"/>
      <c r="O515" s="84"/>
      <c r="P515" s="84"/>
      <c r="Q515" s="84"/>
      <c r="R515" s="84"/>
      <c r="S515" s="84"/>
      <c r="T515" s="84"/>
      <c r="X515" s="84"/>
      <c r="Y515" s="84"/>
      <c r="Z515" s="84"/>
    </row>
    <row r="516" spans="1:26">
      <c r="A516" s="84"/>
      <c r="B516" s="84"/>
      <c r="C516" s="84"/>
      <c r="D516" s="76" t="str">
        <f>IF($C516="","",VLOOKUP($C516,分類コード!$B$1:$C$9,2,0))</f>
        <v/>
      </c>
      <c r="E516" s="81"/>
      <c r="F516" s="82"/>
      <c r="G516" s="37"/>
      <c r="H516" s="82"/>
      <c r="L516" s="84"/>
      <c r="M516" s="84"/>
      <c r="N516" s="84"/>
      <c r="O516" s="84"/>
      <c r="P516" s="84"/>
      <c r="Q516" s="84"/>
      <c r="R516" s="84"/>
      <c r="S516" s="84"/>
      <c r="T516" s="84"/>
      <c r="X516" s="84"/>
      <c r="Y516" s="84"/>
      <c r="Z516" s="84"/>
    </row>
    <row r="517" spans="1:26">
      <c r="A517" s="84"/>
      <c r="B517" s="84"/>
      <c r="C517" s="84"/>
      <c r="D517" s="76" t="str">
        <f>IF($C517="","",VLOOKUP($C517,分類コード!$B$1:$C$9,2,0))</f>
        <v/>
      </c>
      <c r="E517" s="81"/>
      <c r="F517" s="82"/>
      <c r="G517" s="37"/>
      <c r="H517" s="82"/>
      <c r="L517" s="84"/>
      <c r="M517" s="84"/>
      <c r="N517" s="84"/>
      <c r="O517" s="84"/>
      <c r="P517" s="84"/>
      <c r="Q517" s="84"/>
      <c r="R517" s="84"/>
      <c r="S517" s="84"/>
      <c r="T517" s="84"/>
      <c r="X517" s="84"/>
      <c r="Y517" s="84"/>
      <c r="Z517" s="84"/>
    </row>
    <row r="518" spans="1:26">
      <c r="A518" s="84"/>
      <c r="B518" s="84"/>
      <c r="C518" s="84"/>
      <c r="D518" s="76" t="str">
        <f>IF($C518="","",VLOOKUP($C518,分類コード!$B$1:$C$9,2,0))</f>
        <v/>
      </c>
      <c r="E518" s="81"/>
      <c r="F518" s="82"/>
      <c r="G518" s="37"/>
      <c r="H518" s="82"/>
      <c r="L518" s="84"/>
      <c r="M518" s="84"/>
      <c r="N518" s="84"/>
      <c r="O518" s="84"/>
      <c r="P518" s="84"/>
      <c r="Q518" s="84"/>
      <c r="R518" s="84"/>
      <c r="S518" s="84"/>
      <c r="T518" s="84"/>
      <c r="X518" s="84"/>
      <c r="Y518" s="84"/>
      <c r="Z518" s="84"/>
    </row>
    <row r="519" spans="1:26">
      <c r="A519" s="84"/>
      <c r="B519" s="84"/>
      <c r="C519" s="84"/>
      <c r="D519" s="76" t="str">
        <f>IF($C519="","",VLOOKUP($C519,分類コード!$B$1:$C$9,2,0))</f>
        <v/>
      </c>
      <c r="E519" s="81"/>
      <c r="F519" s="82"/>
      <c r="G519" s="37"/>
      <c r="H519" s="82"/>
      <c r="L519" s="84"/>
      <c r="M519" s="84"/>
      <c r="N519" s="84"/>
      <c r="O519" s="84"/>
      <c r="P519" s="84"/>
      <c r="Q519" s="84"/>
      <c r="R519" s="84"/>
      <c r="S519" s="84"/>
      <c r="T519" s="84"/>
      <c r="X519" s="84"/>
      <c r="Y519" s="84"/>
      <c r="Z519" s="84"/>
    </row>
    <row r="520" spans="1:26">
      <c r="A520" s="84"/>
      <c r="B520" s="84"/>
      <c r="C520" s="84"/>
      <c r="D520" s="76" t="str">
        <f>IF($C520="","",VLOOKUP($C520,分類コード!$B$1:$C$9,2,0))</f>
        <v/>
      </c>
      <c r="E520" s="81"/>
      <c r="F520" s="82"/>
      <c r="G520" s="37"/>
      <c r="H520" s="82"/>
      <c r="L520" s="84"/>
      <c r="M520" s="84"/>
      <c r="N520" s="84"/>
      <c r="O520" s="84"/>
      <c r="P520" s="84"/>
      <c r="Q520" s="84"/>
      <c r="R520" s="84"/>
      <c r="S520" s="84"/>
      <c r="T520" s="84"/>
      <c r="X520" s="84"/>
      <c r="Y520" s="84"/>
      <c r="Z520" s="84"/>
    </row>
    <row r="521" spans="1:26">
      <c r="A521" s="84"/>
      <c r="B521" s="84"/>
      <c r="C521" s="84"/>
      <c r="D521" s="76" t="str">
        <f>IF($C521="","",VLOOKUP($C521,分類コード!$B$1:$C$9,2,0))</f>
        <v/>
      </c>
      <c r="E521" s="81"/>
      <c r="F521" s="82"/>
      <c r="G521" s="37"/>
      <c r="H521" s="82"/>
      <c r="L521" s="84"/>
      <c r="M521" s="84"/>
      <c r="N521" s="84"/>
      <c r="O521" s="84"/>
      <c r="P521" s="84"/>
      <c r="Q521" s="84"/>
      <c r="R521" s="84"/>
      <c r="S521" s="84"/>
      <c r="T521" s="84"/>
      <c r="X521" s="84"/>
      <c r="Y521" s="84"/>
      <c r="Z521" s="84"/>
    </row>
    <row r="522" spans="1:26">
      <c r="A522" s="84"/>
      <c r="B522" s="84"/>
      <c r="C522" s="84"/>
      <c r="D522" s="76" t="str">
        <f>IF($C522="","",VLOOKUP($C522,分類コード!$B$1:$C$9,2,0))</f>
        <v/>
      </c>
      <c r="E522" s="81"/>
      <c r="F522" s="82"/>
      <c r="G522" s="37"/>
      <c r="H522" s="82"/>
      <c r="L522" s="84"/>
      <c r="M522" s="84"/>
      <c r="N522" s="84"/>
      <c r="O522" s="84"/>
      <c r="P522" s="84"/>
      <c r="Q522" s="84"/>
      <c r="R522" s="84"/>
      <c r="S522" s="84"/>
      <c r="T522" s="84"/>
      <c r="X522" s="84"/>
      <c r="Y522" s="84"/>
      <c r="Z522" s="84"/>
    </row>
    <row r="523" spans="1:26">
      <c r="A523" s="84"/>
      <c r="B523" s="84"/>
      <c r="C523" s="84"/>
      <c r="D523" s="76" t="str">
        <f>IF($C523="","",VLOOKUP($C523,分類コード!$B$1:$C$9,2,0))</f>
        <v/>
      </c>
      <c r="E523" s="81"/>
      <c r="F523" s="82"/>
      <c r="G523" s="37"/>
      <c r="H523" s="82"/>
      <c r="L523" s="84"/>
      <c r="M523" s="84"/>
      <c r="N523" s="84"/>
      <c r="O523" s="84"/>
      <c r="P523" s="84"/>
      <c r="Q523" s="84"/>
      <c r="R523" s="84"/>
      <c r="S523" s="84"/>
      <c r="T523" s="84"/>
      <c r="X523" s="84"/>
      <c r="Y523" s="84"/>
      <c r="Z523" s="84"/>
    </row>
    <row r="524" spans="1:26">
      <c r="A524" s="84"/>
      <c r="B524" s="84"/>
      <c r="C524" s="84"/>
      <c r="D524" s="76" t="str">
        <f>IF($C524="","",VLOOKUP($C524,分類コード!$B$1:$C$9,2,0))</f>
        <v/>
      </c>
      <c r="E524" s="81"/>
      <c r="F524" s="82"/>
      <c r="G524" s="37"/>
      <c r="H524" s="82"/>
      <c r="L524" s="84"/>
      <c r="M524" s="84"/>
      <c r="N524" s="84"/>
      <c r="O524" s="84"/>
      <c r="P524" s="84"/>
      <c r="Q524" s="84"/>
      <c r="R524" s="84"/>
      <c r="S524" s="84"/>
      <c r="T524" s="84"/>
      <c r="X524" s="84"/>
      <c r="Y524" s="84"/>
      <c r="Z524" s="84"/>
    </row>
    <row r="525" spans="1:26">
      <c r="A525" s="84"/>
      <c r="B525" s="84"/>
      <c r="C525" s="84"/>
      <c r="D525" s="76" t="str">
        <f>IF($C525="","",VLOOKUP($C525,分類コード!$B$1:$C$9,2,0))</f>
        <v/>
      </c>
      <c r="E525" s="81"/>
      <c r="F525" s="82"/>
      <c r="G525" s="37"/>
      <c r="H525" s="82"/>
      <c r="L525" s="84"/>
      <c r="M525" s="84"/>
      <c r="N525" s="84"/>
      <c r="O525" s="84"/>
      <c r="P525" s="84"/>
      <c r="Q525" s="84"/>
      <c r="R525" s="84"/>
      <c r="S525" s="84"/>
      <c r="T525" s="84"/>
      <c r="X525" s="84"/>
      <c r="Y525" s="84"/>
      <c r="Z525" s="84"/>
    </row>
    <row r="526" spans="1:26">
      <c r="A526" s="84"/>
      <c r="B526" s="84"/>
      <c r="C526" s="84"/>
      <c r="D526" s="76" t="str">
        <f>IF($C526="","",VLOOKUP($C526,分類コード!$B$1:$C$9,2,0))</f>
        <v/>
      </c>
      <c r="E526" s="81"/>
      <c r="F526" s="82"/>
      <c r="G526" s="37"/>
      <c r="H526" s="82"/>
      <c r="L526" s="84"/>
      <c r="M526" s="84"/>
      <c r="N526" s="84"/>
      <c r="O526" s="84"/>
      <c r="P526" s="84"/>
      <c r="Q526" s="84"/>
      <c r="R526" s="84"/>
      <c r="S526" s="84"/>
      <c r="T526" s="84"/>
      <c r="X526" s="84"/>
      <c r="Y526" s="84"/>
      <c r="Z526" s="84"/>
    </row>
    <row r="527" spans="1:26">
      <c r="A527" s="84"/>
      <c r="B527" s="84"/>
      <c r="C527" s="84"/>
      <c r="D527" s="76" t="str">
        <f>IF($C527="","",VLOOKUP($C527,分類コード!$B$1:$C$9,2,0))</f>
        <v/>
      </c>
      <c r="E527" s="81"/>
      <c r="F527" s="82"/>
      <c r="G527" s="37"/>
      <c r="H527" s="82"/>
      <c r="L527" s="84"/>
      <c r="M527" s="84"/>
      <c r="N527" s="84"/>
      <c r="O527" s="84"/>
      <c r="P527" s="84"/>
      <c r="Q527" s="84"/>
      <c r="R527" s="84"/>
      <c r="S527" s="84"/>
      <c r="T527" s="84"/>
      <c r="X527" s="84"/>
      <c r="Y527" s="84"/>
      <c r="Z527" s="84"/>
    </row>
    <row r="528" spans="1:26">
      <c r="A528" s="84"/>
      <c r="B528" s="84"/>
      <c r="C528" s="84"/>
      <c r="D528" s="76" t="str">
        <f>IF($C528="","",VLOOKUP($C528,分類コード!$B$1:$C$9,2,0))</f>
        <v/>
      </c>
      <c r="E528" s="81"/>
      <c r="F528" s="82"/>
      <c r="G528" s="37"/>
      <c r="H528" s="82"/>
      <c r="L528" s="84"/>
      <c r="M528" s="84"/>
      <c r="N528" s="84"/>
      <c r="O528" s="84"/>
      <c r="P528" s="84"/>
      <c r="Q528" s="84"/>
      <c r="R528" s="84"/>
      <c r="S528" s="84"/>
      <c r="T528" s="84"/>
      <c r="X528" s="84"/>
      <c r="Y528" s="84"/>
      <c r="Z528" s="84"/>
    </row>
    <row r="529" spans="1:26">
      <c r="A529" s="84"/>
      <c r="B529" s="84"/>
      <c r="C529" s="84"/>
      <c r="D529" s="76" t="str">
        <f>IF($C529="","",VLOOKUP($C529,分類コード!$B$1:$C$9,2,0))</f>
        <v/>
      </c>
      <c r="E529" s="81"/>
      <c r="F529" s="82"/>
      <c r="G529" s="37"/>
      <c r="H529" s="82"/>
      <c r="L529" s="84"/>
      <c r="M529" s="84"/>
      <c r="N529" s="84"/>
      <c r="O529" s="84"/>
      <c r="P529" s="84"/>
      <c r="Q529" s="84"/>
      <c r="R529" s="84"/>
      <c r="S529" s="84"/>
      <c r="T529" s="84"/>
      <c r="X529" s="84"/>
      <c r="Y529" s="84"/>
      <c r="Z529" s="84"/>
    </row>
    <row r="530" spans="1:26">
      <c r="A530" s="84"/>
      <c r="B530" s="84"/>
      <c r="C530" s="84"/>
      <c r="D530" s="76" t="str">
        <f>IF($C530="","",VLOOKUP($C530,分類コード!$B$1:$C$9,2,0))</f>
        <v/>
      </c>
      <c r="E530" s="81"/>
      <c r="F530" s="82"/>
      <c r="G530" s="37"/>
      <c r="H530" s="82"/>
      <c r="L530" s="84"/>
      <c r="M530" s="84"/>
      <c r="N530" s="84"/>
      <c r="O530" s="84"/>
      <c r="P530" s="84"/>
      <c r="Q530" s="84"/>
      <c r="R530" s="84"/>
      <c r="S530" s="84"/>
      <c r="T530" s="84"/>
      <c r="X530" s="84"/>
      <c r="Y530" s="84"/>
      <c r="Z530" s="84"/>
    </row>
    <row r="531" spans="1:26">
      <c r="A531" s="84"/>
      <c r="B531" s="84"/>
      <c r="C531" s="84"/>
      <c r="D531" s="76" t="str">
        <f>IF($C531="","",VLOOKUP($C531,分類コード!$B$1:$C$9,2,0))</f>
        <v/>
      </c>
      <c r="E531" s="81"/>
      <c r="F531" s="82"/>
      <c r="G531" s="37"/>
      <c r="H531" s="82"/>
      <c r="L531" s="84"/>
      <c r="M531" s="84"/>
      <c r="N531" s="84"/>
      <c r="O531" s="84"/>
      <c r="P531" s="84"/>
      <c r="Q531" s="84"/>
      <c r="R531" s="84"/>
      <c r="S531" s="84"/>
      <c r="T531" s="84"/>
      <c r="X531" s="84"/>
      <c r="Y531" s="84"/>
      <c r="Z531" s="84"/>
    </row>
    <row r="532" spans="1:26">
      <c r="A532" s="84"/>
      <c r="B532" s="84"/>
      <c r="C532" s="84"/>
      <c r="D532" s="76" t="str">
        <f>IF($C532="","",VLOOKUP($C532,分類コード!$B$1:$C$9,2,0))</f>
        <v/>
      </c>
      <c r="E532" s="81"/>
      <c r="F532" s="82"/>
      <c r="G532" s="37"/>
      <c r="H532" s="82"/>
      <c r="L532" s="84"/>
      <c r="M532" s="84"/>
      <c r="N532" s="84"/>
      <c r="O532" s="84"/>
      <c r="P532" s="84"/>
      <c r="Q532" s="84"/>
      <c r="R532" s="84"/>
      <c r="S532" s="84"/>
      <c r="T532" s="84"/>
      <c r="X532" s="84"/>
      <c r="Y532" s="84"/>
      <c r="Z532" s="84"/>
    </row>
    <row r="533" spans="1:26">
      <c r="A533" s="84"/>
      <c r="B533" s="84"/>
      <c r="C533" s="84"/>
      <c r="D533" s="76" t="str">
        <f>IF($C533="","",VLOOKUP($C533,分類コード!$B$1:$C$9,2,0))</f>
        <v/>
      </c>
      <c r="E533" s="81"/>
      <c r="F533" s="82"/>
      <c r="G533" s="37"/>
      <c r="H533" s="82"/>
      <c r="L533" s="84"/>
      <c r="M533" s="84"/>
      <c r="N533" s="84"/>
      <c r="O533" s="84"/>
      <c r="P533" s="84"/>
      <c r="Q533" s="84"/>
      <c r="R533" s="84"/>
      <c r="S533" s="84"/>
      <c r="T533" s="84"/>
      <c r="X533" s="84"/>
      <c r="Y533" s="84"/>
      <c r="Z533" s="84"/>
    </row>
    <row r="534" spans="1:26">
      <c r="A534" s="84"/>
      <c r="B534" s="84"/>
      <c r="C534" s="84"/>
      <c r="D534" s="76" t="str">
        <f>IF($C534="","",VLOOKUP($C534,分類コード!$B$1:$C$9,2,0))</f>
        <v/>
      </c>
      <c r="E534" s="81"/>
      <c r="F534" s="82"/>
      <c r="G534" s="37"/>
      <c r="H534" s="82"/>
      <c r="L534" s="84"/>
      <c r="M534" s="84"/>
      <c r="N534" s="84"/>
      <c r="O534" s="84"/>
      <c r="P534" s="84"/>
      <c r="Q534" s="84"/>
      <c r="R534" s="84"/>
      <c r="S534" s="84"/>
      <c r="T534" s="84"/>
      <c r="X534" s="84"/>
      <c r="Y534" s="84"/>
      <c r="Z534" s="84"/>
    </row>
    <row r="535" spans="1:26">
      <c r="A535" s="84"/>
      <c r="B535" s="84"/>
      <c r="C535" s="84"/>
      <c r="D535" s="76" t="str">
        <f>IF($C535="","",VLOOKUP($C535,分類コード!$B$1:$C$9,2,0))</f>
        <v/>
      </c>
      <c r="E535" s="81"/>
      <c r="F535" s="82"/>
      <c r="G535" s="37"/>
      <c r="H535" s="82"/>
      <c r="L535" s="84"/>
      <c r="M535" s="84"/>
      <c r="N535" s="84"/>
      <c r="O535" s="84"/>
      <c r="P535" s="84"/>
      <c r="Q535" s="84"/>
      <c r="R535" s="84"/>
      <c r="S535" s="84"/>
      <c r="T535" s="84"/>
      <c r="X535" s="84"/>
      <c r="Y535" s="84"/>
      <c r="Z535" s="84"/>
    </row>
    <row r="536" spans="1:26">
      <c r="A536" s="84"/>
      <c r="B536" s="84"/>
      <c r="C536" s="84"/>
      <c r="D536" s="76" t="str">
        <f>IF($C536="","",VLOOKUP($C536,分類コード!$B$1:$C$9,2,0))</f>
        <v/>
      </c>
      <c r="E536" s="81"/>
      <c r="F536" s="82"/>
      <c r="G536" s="37"/>
      <c r="H536" s="82"/>
      <c r="L536" s="84"/>
      <c r="M536" s="84"/>
      <c r="N536" s="84"/>
      <c r="O536" s="84"/>
      <c r="P536" s="84"/>
      <c r="Q536" s="84"/>
      <c r="R536" s="84"/>
      <c r="S536" s="84"/>
      <c r="T536" s="84"/>
      <c r="X536" s="84"/>
      <c r="Y536" s="84"/>
      <c r="Z536" s="84"/>
    </row>
    <row r="537" spans="1:26">
      <c r="A537" s="84"/>
      <c r="B537" s="84"/>
      <c r="C537" s="84"/>
      <c r="D537" s="76" t="str">
        <f>IF($C537="","",VLOOKUP($C537,分類コード!$B$1:$C$9,2,0))</f>
        <v/>
      </c>
      <c r="E537" s="81"/>
      <c r="F537" s="82"/>
      <c r="G537" s="37"/>
      <c r="H537" s="82"/>
      <c r="L537" s="84"/>
      <c r="M537" s="84"/>
      <c r="N537" s="84"/>
      <c r="O537" s="84"/>
      <c r="P537" s="84"/>
      <c r="Q537" s="84"/>
      <c r="R537" s="84"/>
      <c r="S537" s="84"/>
      <c r="T537" s="84"/>
      <c r="X537" s="84"/>
      <c r="Y537" s="84"/>
      <c r="Z537" s="84"/>
    </row>
    <row r="538" spans="1:26">
      <c r="A538" s="84"/>
      <c r="B538" s="84"/>
      <c r="C538" s="84"/>
      <c r="D538" s="76" t="str">
        <f>IF($C538="","",VLOOKUP($C538,分類コード!$B$1:$C$9,2,0))</f>
        <v/>
      </c>
      <c r="E538" s="81"/>
      <c r="F538" s="82"/>
      <c r="G538" s="37"/>
      <c r="H538" s="82"/>
      <c r="L538" s="84"/>
      <c r="M538" s="84"/>
      <c r="N538" s="84"/>
      <c r="O538" s="84"/>
      <c r="P538" s="84"/>
      <c r="Q538" s="84"/>
      <c r="R538" s="84"/>
      <c r="S538" s="84"/>
      <c r="T538" s="84"/>
      <c r="X538" s="84"/>
      <c r="Y538" s="84"/>
      <c r="Z538" s="84"/>
    </row>
    <row r="539" spans="1:26">
      <c r="A539" s="84"/>
      <c r="B539" s="84"/>
      <c r="C539" s="84"/>
      <c r="D539" s="76" t="str">
        <f>IF($C539="","",VLOOKUP($C539,分類コード!$B$1:$C$9,2,0))</f>
        <v/>
      </c>
      <c r="E539" s="81"/>
      <c r="F539" s="82"/>
      <c r="G539" s="37"/>
      <c r="H539" s="82"/>
      <c r="L539" s="84"/>
      <c r="M539" s="84"/>
      <c r="N539" s="84"/>
      <c r="O539" s="84"/>
      <c r="P539" s="84"/>
      <c r="Q539" s="84"/>
      <c r="R539" s="84"/>
      <c r="S539" s="84"/>
      <c r="T539" s="84"/>
      <c r="X539" s="84"/>
      <c r="Y539" s="84"/>
      <c r="Z539" s="84"/>
    </row>
    <row r="540" spans="1:26">
      <c r="A540" s="84"/>
      <c r="B540" s="84"/>
      <c r="C540" s="84"/>
      <c r="D540" s="76" t="str">
        <f>IF($C540="","",VLOOKUP($C540,分類コード!$B$1:$C$9,2,0))</f>
        <v/>
      </c>
      <c r="E540" s="81"/>
      <c r="F540" s="82"/>
      <c r="G540" s="37"/>
      <c r="H540" s="82"/>
      <c r="L540" s="84"/>
      <c r="M540" s="84"/>
      <c r="N540" s="84"/>
      <c r="O540" s="84"/>
      <c r="P540" s="84"/>
      <c r="Q540" s="84"/>
      <c r="R540" s="84"/>
      <c r="S540" s="84"/>
      <c r="T540" s="84"/>
      <c r="X540" s="84"/>
      <c r="Y540" s="84"/>
      <c r="Z540" s="84"/>
    </row>
    <row r="541" spans="1:26">
      <c r="A541" s="84"/>
      <c r="B541" s="84"/>
      <c r="C541" s="84"/>
      <c r="D541" s="76" t="str">
        <f>IF($C541="","",VLOOKUP($C541,分類コード!$B$1:$C$9,2,0))</f>
        <v/>
      </c>
      <c r="E541" s="81"/>
      <c r="F541" s="82"/>
      <c r="G541" s="37"/>
      <c r="H541" s="82"/>
      <c r="L541" s="84"/>
      <c r="M541" s="84"/>
      <c r="N541" s="84"/>
      <c r="O541" s="84"/>
      <c r="P541" s="84"/>
      <c r="Q541" s="84"/>
      <c r="R541" s="84"/>
      <c r="S541" s="84"/>
      <c r="T541" s="84"/>
      <c r="X541" s="84"/>
      <c r="Y541" s="84"/>
      <c r="Z541" s="84"/>
    </row>
    <row r="542" spans="1:26">
      <c r="A542" s="84"/>
      <c r="B542" s="84"/>
      <c r="C542" s="84"/>
      <c r="D542" s="76" t="str">
        <f>IF($C542="","",VLOOKUP($C542,分類コード!$B$1:$C$9,2,0))</f>
        <v/>
      </c>
      <c r="E542" s="81"/>
      <c r="F542" s="82"/>
      <c r="G542" s="37"/>
      <c r="H542" s="82"/>
      <c r="L542" s="84"/>
      <c r="M542" s="84"/>
      <c r="N542" s="84"/>
      <c r="O542" s="84"/>
      <c r="P542" s="84"/>
      <c r="Q542" s="84"/>
      <c r="R542" s="84"/>
      <c r="S542" s="84"/>
      <c r="T542" s="84"/>
      <c r="X542" s="84"/>
      <c r="Y542" s="84"/>
      <c r="Z542" s="84"/>
    </row>
    <row r="543" spans="1:26">
      <c r="A543" s="84"/>
      <c r="B543" s="84"/>
      <c r="C543" s="84"/>
      <c r="D543" s="76" t="str">
        <f>IF($C543="","",VLOOKUP($C543,分類コード!$B$1:$C$9,2,0))</f>
        <v/>
      </c>
      <c r="E543" s="81"/>
      <c r="F543" s="82"/>
      <c r="G543" s="37"/>
      <c r="H543" s="82"/>
      <c r="L543" s="84"/>
      <c r="M543" s="84"/>
      <c r="N543" s="84"/>
      <c r="O543" s="84"/>
      <c r="P543" s="84"/>
      <c r="Q543" s="84"/>
      <c r="R543" s="84"/>
      <c r="S543" s="84"/>
      <c r="T543" s="84"/>
      <c r="X543" s="84"/>
      <c r="Y543" s="84"/>
      <c r="Z543" s="84"/>
    </row>
    <row r="544" spans="1:26">
      <c r="A544" s="84"/>
      <c r="B544" s="84"/>
      <c r="C544" s="84"/>
      <c r="D544" s="76" t="str">
        <f>IF($C544="","",VLOOKUP($C544,分類コード!$B$1:$C$9,2,0))</f>
        <v/>
      </c>
      <c r="E544" s="81"/>
      <c r="F544" s="82"/>
      <c r="G544" s="37"/>
      <c r="H544" s="82"/>
      <c r="L544" s="84"/>
      <c r="M544" s="84"/>
      <c r="N544" s="84"/>
      <c r="O544" s="84"/>
      <c r="P544" s="84"/>
      <c r="Q544" s="84"/>
      <c r="R544" s="84"/>
      <c r="S544" s="84"/>
      <c r="T544" s="84"/>
      <c r="X544" s="84"/>
      <c r="Y544" s="84"/>
      <c r="Z544" s="84"/>
    </row>
    <row r="545" spans="1:26">
      <c r="A545" s="84"/>
      <c r="B545" s="84"/>
      <c r="C545" s="84"/>
      <c r="D545" s="76" t="str">
        <f>IF($C545="","",VLOOKUP($C545,分類コード!$B$1:$C$9,2,0))</f>
        <v/>
      </c>
      <c r="E545" s="81"/>
      <c r="F545" s="82"/>
      <c r="G545" s="37"/>
      <c r="H545" s="82"/>
      <c r="L545" s="84"/>
      <c r="M545" s="84"/>
      <c r="N545" s="84"/>
      <c r="O545" s="84"/>
      <c r="P545" s="84"/>
      <c r="Q545" s="84"/>
      <c r="R545" s="84"/>
      <c r="S545" s="84"/>
      <c r="T545" s="84"/>
      <c r="X545" s="84"/>
      <c r="Y545" s="84"/>
      <c r="Z545" s="84"/>
    </row>
    <row r="546" spans="1:26">
      <c r="A546" s="84"/>
      <c r="B546" s="84"/>
      <c r="C546" s="84"/>
      <c r="D546" s="76" t="str">
        <f>IF($C546="","",VLOOKUP($C546,分類コード!$B$1:$C$9,2,0))</f>
        <v/>
      </c>
      <c r="E546" s="81"/>
      <c r="F546" s="82"/>
      <c r="G546" s="37"/>
      <c r="H546" s="82"/>
      <c r="L546" s="84"/>
      <c r="M546" s="84"/>
      <c r="N546" s="84"/>
      <c r="O546" s="84"/>
      <c r="P546" s="84"/>
      <c r="Q546" s="84"/>
      <c r="R546" s="84"/>
      <c r="S546" s="84"/>
      <c r="T546" s="84"/>
      <c r="X546" s="84"/>
      <c r="Y546" s="84"/>
      <c r="Z546" s="84"/>
    </row>
    <row r="547" spans="1:26">
      <c r="A547" s="84"/>
      <c r="B547" s="84"/>
      <c r="C547" s="84"/>
      <c r="D547" s="76" t="str">
        <f>IF($C547="","",VLOOKUP($C547,分類コード!$B$1:$C$9,2,0))</f>
        <v/>
      </c>
      <c r="E547" s="81"/>
      <c r="F547" s="82"/>
      <c r="G547" s="37"/>
      <c r="H547" s="82"/>
      <c r="L547" s="84"/>
      <c r="M547" s="84"/>
      <c r="N547" s="84"/>
      <c r="O547" s="84"/>
      <c r="P547" s="84"/>
      <c r="Q547" s="84"/>
      <c r="R547" s="84"/>
      <c r="S547" s="84"/>
      <c r="T547" s="84"/>
      <c r="X547" s="84"/>
      <c r="Y547" s="84"/>
      <c r="Z547" s="84"/>
    </row>
    <row r="548" spans="1:26">
      <c r="A548" s="84"/>
      <c r="B548" s="84"/>
      <c r="C548" s="84"/>
      <c r="D548" s="76" t="str">
        <f>IF($C548="","",VLOOKUP($C548,分類コード!$B$1:$C$9,2,0))</f>
        <v/>
      </c>
      <c r="E548" s="81"/>
      <c r="F548" s="82"/>
      <c r="G548" s="37"/>
      <c r="H548" s="82"/>
      <c r="L548" s="84"/>
      <c r="M548" s="84"/>
      <c r="N548" s="84"/>
      <c r="O548" s="84"/>
      <c r="P548" s="84"/>
      <c r="Q548" s="84"/>
      <c r="R548" s="84"/>
      <c r="S548" s="84"/>
      <c r="T548" s="84"/>
      <c r="X548" s="84"/>
      <c r="Y548" s="84"/>
      <c r="Z548" s="84"/>
    </row>
    <row r="549" spans="1:26">
      <c r="A549" s="84"/>
      <c r="B549" s="84"/>
      <c r="C549" s="84"/>
      <c r="D549" s="76" t="str">
        <f>IF($C549="","",VLOOKUP($C549,分類コード!$B$1:$C$9,2,0))</f>
        <v/>
      </c>
      <c r="E549" s="81"/>
      <c r="F549" s="82"/>
      <c r="G549" s="37"/>
      <c r="H549" s="82"/>
      <c r="L549" s="84"/>
      <c r="M549" s="84"/>
      <c r="N549" s="84"/>
      <c r="O549" s="84"/>
      <c r="P549" s="84"/>
      <c r="Q549" s="84"/>
      <c r="R549" s="84"/>
      <c r="S549" s="84"/>
      <c r="T549" s="84"/>
      <c r="X549" s="84"/>
      <c r="Y549" s="84"/>
      <c r="Z549" s="84"/>
    </row>
    <row r="550" spans="1:26">
      <c r="A550" s="84"/>
      <c r="B550" s="84"/>
      <c r="C550" s="84"/>
      <c r="D550" s="76" t="str">
        <f>IF($C550="","",VLOOKUP($C550,分類コード!$B$1:$C$9,2,0))</f>
        <v/>
      </c>
      <c r="E550" s="81"/>
      <c r="F550" s="82"/>
      <c r="G550" s="37"/>
      <c r="H550" s="82"/>
      <c r="L550" s="84"/>
      <c r="M550" s="84"/>
      <c r="N550" s="84"/>
      <c r="O550" s="84"/>
      <c r="P550" s="84"/>
      <c r="Q550" s="84"/>
      <c r="R550" s="84"/>
      <c r="S550" s="84"/>
      <c r="T550" s="84"/>
      <c r="X550" s="84"/>
      <c r="Y550" s="84"/>
      <c r="Z550" s="84"/>
    </row>
    <row r="551" spans="1:26">
      <c r="A551" s="84"/>
      <c r="B551" s="84"/>
      <c r="C551" s="84"/>
      <c r="D551" s="76" t="str">
        <f>IF($C551="","",VLOOKUP($C551,分類コード!$B$1:$C$9,2,0))</f>
        <v/>
      </c>
      <c r="E551" s="81"/>
      <c r="F551" s="82"/>
      <c r="G551" s="37"/>
      <c r="H551" s="82"/>
      <c r="L551" s="84"/>
      <c r="M551" s="84"/>
      <c r="N551" s="84"/>
      <c r="O551" s="84"/>
      <c r="P551" s="84"/>
      <c r="Q551" s="84"/>
      <c r="R551" s="84"/>
      <c r="S551" s="84"/>
      <c r="T551" s="84"/>
      <c r="X551" s="84"/>
      <c r="Y551" s="84"/>
      <c r="Z551" s="84"/>
    </row>
    <row r="552" spans="1:26">
      <c r="A552" s="84"/>
      <c r="B552" s="84"/>
      <c r="C552" s="84"/>
      <c r="D552" s="76" t="str">
        <f>IF($C552="","",VLOOKUP($C552,分類コード!$B$1:$C$9,2,0))</f>
        <v/>
      </c>
      <c r="E552" s="81"/>
      <c r="F552" s="82"/>
      <c r="G552" s="37"/>
      <c r="H552" s="82"/>
      <c r="L552" s="84"/>
      <c r="M552" s="84"/>
      <c r="N552" s="84"/>
      <c r="O552" s="84"/>
      <c r="P552" s="84"/>
      <c r="Q552" s="84"/>
      <c r="R552" s="84"/>
      <c r="S552" s="84"/>
      <c r="T552" s="84"/>
      <c r="X552" s="84"/>
      <c r="Y552" s="84"/>
      <c r="Z552" s="84"/>
    </row>
    <row r="553" spans="1:26">
      <c r="A553" s="84"/>
      <c r="B553" s="84"/>
      <c r="C553" s="84"/>
      <c r="D553" s="76" t="str">
        <f>IF($C553="","",VLOOKUP($C553,分類コード!$B$1:$C$9,2,0))</f>
        <v/>
      </c>
      <c r="E553" s="81"/>
      <c r="F553" s="82"/>
      <c r="G553" s="37"/>
      <c r="H553" s="82"/>
      <c r="L553" s="84"/>
      <c r="M553" s="84"/>
      <c r="N553" s="84"/>
      <c r="O553" s="84"/>
      <c r="P553" s="84"/>
      <c r="Q553" s="84"/>
      <c r="R553" s="84"/>
      <c r="S553" s="84"/>
      <c r="T553" s="84"/>
      <c r="X553" s="84"/>
      <c r="Y553" s="84"/>
      <c r="Z553" s="84"/>
    </row>
    <row r="554" spans="1:26">
      <c r="A554" s="84"/>
      <c r="B554" s="84"/>
      <c r="C554" s="84"/>
      <c r="D554" s="76" t="str">
        <f>IF($C554="","",VLOOKUP($C554,分類コード!$B$1:$C$9,2,0))</f>
        <v/>
      </c>
      <c r="E554" s="81"/>
      <c r="F554" s="82"/>
      <c r="G554" s="37"/>
      <c r="H554" s="82"/>
      <c r="L554" s="84"/>
      <c r="M554" s="84"/>
      <c r="N554" s="84"/>
      <c r="O554" s="84"/>
      <c r="P554" s="84"/>
      <c r="Q554" s="84"/>
      <c r="R554" s="84"/>
      <c r="S554" s="84"/>
      <c r="T554" s="84"/>
      <c r="X554" s="84"/>
      <c r="Y554" s="84"/>
      <c r="Z554" s="84"/>
    </row>
    <row r="555" spans="1:26">
      <c r="A555" s="84"/>
      <c r="B555" s="84"/>
      <c r="C555" s="84"/>
      <c r="D555" s="76" t="str">
        <f>IF($C555="","",VLOOKUP($C555,分類コード!$B$1:$C$9,2,0))</f>
        <v/>
      </c>
      <c r="E555" s="81"/>
      <c r="F555" s="82"/>
      <c r="G555" s="37"/>
      <c r="H555" s="82"/>
      <c r="L555" s="84"/>
      <c r="M555" s="84"/>
      <c r="N555" s="84"/>
      <c r="O555" s="84"/>
      <c r="P555" s="84"/>
      <c r="Q555" s="84"/>
      <c r="R555" s="84"/>
      <c r="S555" s="84"/>
      <c r="T555" s="84"/>
      <c r="X555" s="84"/>
      <c r="Y555" s="84"/>
      <c r="Z555" s="84"/>
    </row>
    <row r="556" spans="1:26">
      <c r="A556" s="84"/>
      <c r="B556" s="84"/>
      <c r="C556" s="84"/>
      <c r="D556" s="76" t="str">
        <f>IF($C556="","",VLOOKUP($C556,分類コード!$B$1:$C$9,2,0))</f>
        <v/>
      </c>
      <c r="E556" s="81"/>
      <c r="F556" s="82"/>
      <c r="G556" s="37"/>
      <c r="H556" s="82"/>
      <c r="L556" s="84"/>
      <c r="M556" s="84"/>
      <c r="N556" s="84"/>
      <c r="O556" s="84"/>
      <c r="P556" s="84"/>
      <c r="Q556" s="84"/>
      <c r="R556" s="84"/>
      <c r="S556" s="84"/>
      <c r="T556" s="84"/>
      <c r="X556" s="84"/>
      <c r="Y556" s="84"/>
      <c r="Z556" s="84"/>
    </row>
    <row r="557" spans="1:26">
      <c r="A557" s="84"/>
      <c r="B557" s="84"/>
      <c r="C557" s="84"/>
      <c r="D557" s="76" t="str">
        <f>IF($C557="","",VLOOKUP($C557,分類コード!$B$1:$C$9,2,0))</f>
        <v/>
      </c>
      <c r="E557" s="81"/>
      <c r="F557" s="82"/>
      <c r="G557" s="37"/>
      <c r="H557" s="82"/>
      <c r="L557" s="84"/>
      <c r="M557" s="84"/>
      <c r="N557" s="84"/>
      <c r="O557" s="84"/>
      <c r="P557" s="84"/>
      <c r="Q557" s="84"/>
      <c r="R557" s="84"/>
      <c r="S557" s="84"/>
      <c r="T557" s="84"/>
      <c r="X557" s="84"/>
      <c r="Y557" s="84"/>
      <c r="Z557" s="84"/>
    </row>
    <row r="558" spans="1:26">
      <c r="A558" s="84"/>
      <c r="B558" s="84"/>
      <c r="C558" s="84"/>
      <c r="D558" s="76" t="str">
        <f>IF($C558="","",VLOOKUP($C558,分類コード!$B$1:$C$9,2,0))</f>
        <v/>
      </c>
      <c r="E558" s="81"/>
      <c r="F558" s="82"/>
      <c r="G558" s="37"/>
      <c r="H558" s="82"/>
      <c r="L558" s="84"/>
      <c r="M558" s="84"/>
      <c r="N558" s="84"/>
      <c r="O558" s="84"/>
      <c r="P558" s="84"/>
      <c r="Q558" s="84"/>
      <c r="R558" s="84"/>
      <c r="S558" s="84"/>
      <c r="T558" s="84"/>
      <c r="X558" s="84"/>
      <c r="Y558" s="84"/>
      <c r="Z558" s="84"/>
    </row>
    <row r="559" spans="1:26">
      <c r="A559" s="84"/>
      <c r="B559" s="84"/>
      <c r="C559" s="84"/>
      <c r="D559" s="76" t="str">
        <f>IF($C559="","",VLOOKUP($C559,分類コード!$B$1:$C$9,2,0))</f>
        <v/>
      </c>
      <c r="E559" s="81"/>
      <c r="F559" s="82"/>
      <c r="G559" s="37"/>
      <c r="H559" s="82"/>
      <c r="L559" s="84"/>
      <c r="M559" s="84"/>
      <c r="N559" s="84"/>
      <c r="O559" s="84"/>
      <c r="P559" s="84"/>
      <c r="Q559" s="84"/>
      <c r="R559" s="84"/>
      <c r="S559" s="84"/>
      <c r="T559" s="84"/>
      <c r="X559" s="84"/>
      <c r="Y559" s="84"/>
      <c r="Z559" s="84"/>
    </row>
    <row r="560" spans="1:26">
      <c r="A560" s="84"/>
      <c r="B560" s="84"/>
      <c r="C560" s="84"/>
      <c r="D560" s="76" t="str">
        <f>IF($C560="","",VLOOKUP($C560,分類コード!$B$1:$C$9,2,0))</f>
        <v/>
      </c>
      <c r="E560" s="81"/>
      <c r="F560" s="82"/>
      <c r="G560" s="37"/>
      <c r="H560" s="82"/>
      <c r="L560" s="84"/>
      <c r="M560" s="84"/>
      <c r="N560" s="84"/>
      <c r="O560" s="84"/>
      <c r="P560" s="84"/>
      <c r="Q560" s="84"/>
      <c r="R560" s="84"/>
      <c r="S560" s="84"/>
      <c r="T560" s="84"/>
      <c r="X560" s="84"/>
      <c r="Y560" s="84"/>
      <c r="Z560" s="84"/>
    </row>
    <row r="561" spans="1:26">
      <c r="A561" s="84"/>
      <c r="B561" s="84"/>
      <c r="C561" s="84"/>
      <c r="D561" s="76" t="str">
        <f>IF($C561="","",VLOOKUP($C561,分類コード!$B$1:$C$9,2,0))</f>
        <v/>
      </c>
      <c r="E561" s="81"/>
      <c r="F561" s="82"/>
      <c r="G561" s="37"/>
      <c r="H561" s="82"/>
      <c r="L561" s="84"/>
      <c r="M561" s="84"/>
      <c r="N561" s="84"/>
      <c r="O561" s="84"/>
      <c r="P561" s="84"/>
      <c r="Q561" s="84"/>
      <c r="R561" s="84"/>
      <c r="S561" s="84"/>
      <c r="T561" s="84"/>
      <c r="X561" s="84"/>
      <c r="Y561" s="84"/>
      <c r="Z561" s="84"/>
    </row>
    <row r="562" spans="1:26">
      <c r="A562" s="84"/>
      <c r="B562" s="84"/>
      <c r="C562" s="84"/>
      <c r="D562" s="76" t="str">
        <f>IF($C562="","",VLOOKUP($C562,分類コード!$B$1:$C$9,2,0))</f>
        <v/>
      </c>
      <c r="E562" s="81"/>
      <c r="F562" s="82"/>
      <c r="G562" s="37"/>
      <c r="H562" s="82"/>
      <c r="L562" s="84"/>
      <c r="M562" s="84"/>
      <c r="N562" s="84"/>
      <c r="O562" s="84"/>
      <c r="P562" s="84"/>
      <c r="Q562" s="84"/>
      <c r="R562" s="84"/>
      <c r="S562" s="84"/>
      <c r="T562" s="84"/>
      <c r="X562" s="84"/>
      <c r="Y562" s="84"/>
      <c r="Z562" s="84"/>
    </row>
    <row r="563" spans="1:26">
      <c r="A563" s="84"/>
      <c r="B563" s="84"/>
      <c r="C563" s="84"/>
      <c r="D563" s="76" t="str">
        <f>IF($C563="","",VLOOKUP($C563,分類コード!$B$1:$C$9,2,0))</f>
        <v/>
      </c>
      <c r="E563" s="81"/>
      <c r="F563" s="82"/>
      <c r="G563" s="37"/>
      <c r="H563" s="82"/>
      <c r="L563" s="84"/>
      <c r="M563" s="84"/>
      <c r="N563" s="84"/>
      <c r="O563" s="84"/>
      <c r="P563" s="84"/>
      <c r="Q563" s="84"/>
      <c r="R563" s="84"/>
      <c r="S563" s="84"/>
      <c r="T563" s="84"/>
      <c r="X563" s="84"/>
      <c r="Y563" s="84"/>
      <c r="Z563" s="84"/>
    </row>
    <row r="564" spans="1:26">
      <c r="A564" s="84"/>
      <c r="B564" s="84"/>
      <c r="C564" s="84"/>
      <c r="D564" s="76" t="str">
        <f>IF($C564="","",VLOOKUP($C564,分類コード!$B$1:$C$9,2,0))</f>
        <v/>
      </c>
      <c r="E564" s="81"/>
      <c r="F564" s="82"/>
      <c r="G564" s="37"/>
      <c r="H564" s="82"/>
      <c r="L564" s="84"/>
      <c r="M564" s="84"/>
      <c r="N564" s="84"/>
      <c r="O564" s="84"/>
      <c r="P564" s="84"/>
      <c r="Q564" s="84"/>
      <c r="R564" s="84"/>
      <c r="S564" s="84"/>
      <c r="T564" s="84"/>
      <c r="X564" s="84"/>
      <c r="Y564" s="84"/>
      <c r="Z564" s="84"/>
    </row>
    <row r="565" spans="1:26">
      <c r="A565" s="84"/>
      <c r="B565" s="84"/>
      <c r="C565" s="84"/>
      <c r="D565" s="76" t="str">
        <f>IF($C565="","",VLOOKUP($C565,分類コード!$B$1:$C$9,2,0))</f>
        <v/>
      </c>
      <c r="E565" s="81"/>
      <c r="F565" s="82"/>
      <c r="G565" s="37"/>
      <c r="H565" s="82"/>
      <c r="L565" s="84"/>
      <c r="M565" s="84"/>
      <c r="N565" s="84"/>
      <c r="O565" s="84"/>
      <c r="P565" s="84"/>
      <c r="Q565" s="84"/>
      <c r="R565" s="84"/>
      <c r="S565" s="84"/>
      <c r="T565" s="84"/>
      <c r="X565" s="84"/>
      <c r="Y565" s="84"/>
      <c r="Z565" s="84"/>
    </row>
    <row r="566" spans="1:26">
      <c r="A566" s="84"/>
      <c r="B566" s="84"/>
      <c r="C566" s="84"/>
      <c r="D566" s="76" t="str">
        <f>IF($C566="","",VLOOKUP($C566,分類コード!$B$1:$C$9,2,0))</f>
        <v/>
      </c>
      <c r="E566" s="81"/>
      <c r="F566" s="82"/>
      <c r="G566" s="37"/>
      <c r="H566" s="82"/>
      <c r="L566" s="84"/>
      <c r="M566" s="84"/>
      <c r="N566" s="84"/>
      <c r="O566" s="84"/>
      <c r="P566" s="84"/>
      <c r="Q566" s="84"/>
      <c r="R566" s="84"/>
      <c r="S566" s="84"/>
      <c r="T566" s="84"/>
      <c r="X566" s="84"/>
      <c r="Y566" s="84"/>
      <c r="Z566" s="84"/>
    </row>
    <row r="567" spans="1:26">
      <c r="A567" s="84"/>
      <c r="B567" s="84"/>
      <c r="C567" s="84"/>
      <c r="D567" s="76" t="str">
        <f>IF($C567="","",VLOOKUP($C567,分類コード!$B$1:$C$9,2,0))</f>
        <v/>
      </c>
      <c r="E567" s="81"/>
      <c r="F567" s="82"/>
      <c r="G567" s="37"/>
      <c r="H567" s="82"/>
      <c r="L567" s="84"/>
      <c r="M567" s="84"/>
      <c r="N567" s="84"/>
      <c r="O567" s="84"/>
      <c r="P567" s="84"/>
      <c r="Q567" s="84"/>
      <c r="R567" s="84"/>
      <c r="S567" s="84"/>
      <c r="T567" s="84"/>
      <c r="X567" s="84"/>
      <c r="Y567" s="84"/>
      <c r="Z567" s="84"/>
    </row>
    <row r="568" spans="1:26">
      <c r="A568" s="84"/>
      <c r="B568" s="84"/>
      <c r="C568" s="84"/>
      <c r="D568" s="76" t="str">
        <f>IF($C568="","",VLOOKUP($C568,分類コード!$B$1:$C$9,2,0))</f>
        <v/>
      </c>
      <c r="E568" s="81"/>
      <c r="F568" s="82"/>
      <c r="G568" s="37"/>
      <c r="H568" s="82"/>
      <c r="L568" s="84"/>
      <c r="M568" s="84"/>
      <c r="N568" s="84"/>
      <c r="O568" s="84"/>
      <c r="P568" s="84"/>
      <c r="Q568" s="84"/>
      <c r="R568" s="84"/>
      <c r="S568" s="84"/>
      <c r="T568" s="84"/>
      <c r="X568" s="84"/>
      <c r="Y568" s="84"/>
      <c r="Z568" s="84"/>
    </row>
    <row r="569" spans="1:26">
      <c r="A569" s="84"/>
      <c r="B569" s="84"/>
      <c r="C569" s="84"/>
      <c r="D569" s="76" t="str">
        <f>IF($C569="","",VLOOKUP($C569,分類コード!$B$1:$C$9,2,0))</f>
        <v/>
      </c>
      <c r="E569" s="81"/>
      <c r="F569" s="82"/>
      <c r="G569" s="37"/>
      <c r="H569" s="82"/>
      <c r="L569" s="84"/>
      <c r="M569" s="84"/>
      <c r="N569" s="84"/>
      <c r="O569" s="84"/>
      <c r="P569" s="84"/>
      <c r="Q569" s="84"/>
      <c r="R569" s="84"/>
      <c r="S569" s="84"/>
      <c r="T569" s="84"/>
      <c r="X569" s="84"/>
      <c r="Y569" s="84"/>
      <c r="Z569" s="84"/>
    </row>
    <row r="570" spans="1:26">
      <c r="A570" s="84"/>
      <c r="B570" s="84"/>
      <c r="C570" s="84"/>
      <c r="D570" s="76" t="str">
        <f>IF($C570="","",VLOOKUP($C570,分類コード!$B$1:$C$9,2,0))</f>
        <v/>
      </c>
      <c r="E570" s="81"/>
      <c r="F570" s="82"/>
      <c r="G570" s="37"/>
      <c r="H570" s="82"/>
      <c r="L570" s="84"/>
      <c r="M570" s="84"/>
      <c r="N570" s="84"/>
      <c r="O570" s="84"/>
      <c r="P570" s="84"/>
      <c r="Q570" s="84"/>
      <c r="R570" s="84"/>
      <c r="S570" s="84"/>
      <c r="T570" s="84"/>
      <c r="X570" s="84"/>
      <c r="Y570" s="84"/>
      <c r="Z570" s="84"/>
    </row>
    <row r="571" spans="1:26">
      <c r="A571" s="84"/>
      <c r="B571" s="84"/>
      <c r="C571" s="84"/>
      <c r="D571" s="76" t="str">
        <f>IF($C571="","",VLOOKUP($C571,分類コード!$B$1:$C$9,2,0))</f>
        <v/>
      </c>
      <c r="E571" s="81"/>
      <c r="F571" s="82"/>
      <c r="G571" s="37"/>
      <c r="H571" s="82"/>
      <c r="L571" s="84"/>
      <c r="M571" s="84"/>
      <c r="N571" s="84"/>
      <c r="O571" s="84"/>
      <c r="P571" s="84"/>
      <c r="Q571" s="84"/>
      <c r="R571" s="84"/>
      <c r="S571" s="84"/>
      <c r="T571" s="84"/>
      <c r="X571" s="84"/>
      <c r="Y571" s="84"/>
      <c r="Z571" s="84"/>
    </row>
    <row r="572" spans="1:26">
      <c r="A572" s="84"/>
      <c r="B572" s="84"/>
      <c r="C572" s="84"/>
      <c r="D572" s="76" t="str">
        <f>IF($C572="","",VLOOKUP($C572,分類コード!$B$1:$C$9,2,0))</f>
        <v/>
      </c>
      <c r="E572" s="81"/>
      <c r="F572" s="82"/>
      <c r="G572" s="37"/>
      <c r="H572" s="82"/>
      <c r="L572" s="84"/>
      <c r="M572" s="84"/>
      <c r="N572" s="84"/>
      <c r="O572" s="84"/>
      <c r="P572" s="84"/>
      <c r="Q572" s="84"/>
      <c r="R572" s="84"/>
      <c r="S572" s="84"/>
      <c r="T572" s="84"/>
      <c r="X572" s="84"/>
      <c r="Y572" s="84"/>
      <c r="Z572" s="84"/>
    </row>
    <row r="573" spans="1:26">
      <c r="A573" s="84"/>
      <c r="B573" s="84"/>
      <c r="C573" s="84"/>
      <c r="D573" s="76" t="str">
        <f>IF($C573="","",VLOOKUP($C573,分類コード!$B$1:$C$9,2,0))</f>
        <v/>
      </c>
      <c r="E573" s="81"/>
      <c r="F573" s="82"/>
      <c r="G573" s="37"/>
      <c r="H573" s="82"/>
      <c r="L573" s="84"/>
      <c r="M573" s="84"/>
      <c r="N573" s="84"/>
      <c r="O573" s="84"/>
      <c r="P573" s="84"/>
      <c r="Q573" s="84"/>
      <c r="R573" s="84"/>
      <c r="S573" s="84"/>
      <c r="T573" s="84"/>
      <c r="X573" s="84"/>
      <c r="Y573" s="84"/>
      <c r="Z573" s="84"/>
    </row>
    <row r="574" spans="1:26">
      <c r="A574" s="84"/>
      <c r="B574" s="84"/>
      <c r="C574" s="84"/>
      <c r="D574" s="76" t="str">
        <f>IF($C574="","",VLOOKUP($C574,分類コード!$B$1:$C$9,2,0))</f>
        <v/>
      </c>
      <c r="E574" s="81"/>
      <c r="F574" s="82"/>
      <c r="G574" s="37"/>
      <c r="H574" s="82"/>
      <c r="L574" s="84"/>
      <c r="M574" s="84"/>
      <c r="N574" s="84"/>
      <c r="O574" s="84"/>
      <c r="P574" s="84"/>
      <c r="Q574" s="84"/>
      <c r="R574" s="84"/>
      <c r="S574" s="84"/>
      <c r="T574" s="84"/>
      <c r="X574" s="84"/>
      <c r="Y574" s="84"/>
      <c r="Z574" s="84"/>
    </row>
    <row r="575" spans="1:26">
      <c r="A575" s="84"/>
      <c r="B575" s="84"/>
      <c r="C575" s="84"/>
      <c r="D575" s="76" t="str">
        <f>IF($C575="","",VLOOKUP($C575,分類コード!$B$1:$C$9,2,0))</f>
        <v/>
      </c>
      <c r="E575" s="81"/>
      <c r="F575" s="82"/>
      <c r="G575" s="37"/>
      <c r="H575" s="82"/>
      <c r="L575" s="84"/>
      <c r="M575" s="84"/>
      <c r="N575" s="84"/>
      <c r="O575" s="84"/>
      <c r="P575" s="84"/>
      <c r="Q575" s="84"/>
      <c r="R575" s="84"/>
      <c r="S575" s="84"/>
      <c r="T575" s="84"/>
      <c r="X575" s="84"/>
      <c r="Y575" s="84"/>
      <c r="Z575" s="84"/>
    </row>
    <row r="576" spans="1:26">
      <c r="A576" s="84"/>
      <c r="B576" s="84"/>
      <c r="C576" s="84"/>
      <c r="D576" s="76" t="str">
        <f>IF($C576="","",VLOOKUP($C576,分類コード!$B$1:$C$9,2,0))</f>
        <v/>
      </c>
      <c r="E576" s="81"/>
      <c r="F576" s="82"/>
      <c r="G576" s="37"/>
      <c r="H576" s="82"/>
      <c r="L576" s="84"/>
      <c r="M576" s="84"/>
      <c r="N576" s="84"/>
      <c r="O576" s="84"/>
      <c r="P576" s="84"/>
      <c r="Q576" s="84"/>
      <c r="R576" s="84"/>
      <c r="S576" s="84"/>
      <c r="T576" s="84"/>
      <c r="X576" s="84"/>
      <c r="Y576" s="84"/>
      <c r="Z576" s="84"/>
    </row>
    <row r="577" spans="1:26">
      <c r="A577" s="84"/>
      <c r="B577" s="84"/>
      <c r="C577" s="84"/>
      <c r="D577" s="76" t="str">
        <f>IF($C577="","",VLOOKUP($C577,分類コード!$B$1:$C$9,2,0))</f>
        <v/>
      </c>
      <c r="E577" s="81"/>
      <c r="F577" s="82"/>
      <c r="G577" s="37"/>
      <c r="H577" s="82"/>
      <c r="L577" s="84"/>
      <c r="M577" s="84"/>
      <c r="N577" s="84"/>
      <c r="O577" s="84"/>
      <c r="P577" s="84"/>
      <c r="Q577" s="84"/>
      <c r="R577" s="84"/>
      <c r="S577" s="84"/>
      <c r="T577" s="84"/>
      <c r="X577" s="84"/>
      <c r="Y577" s="84"/>
      <c r="Z577" s="84"/>
    </row>
    <row r="578" spans="1:26">
      <c r="A578" s="84"/>
      <c r="B578" s="84"/>
      <c r="C578" s="84"/>
      <c r="D578" s="76" t="str">
        <f>IF($C578="","",VLOOKUP($C578,分類コード!$B$1:$C$9,2,0))</f>
        <v/>
      </c>
      <c r="E578" s="81"/>
      <c r="F578" s="82"/>
      <c r="G578" s="37"/>
      <c r="H578" s="82"/>
      <c r="L578" s="84"/>
      <c r="M578" s="84"/>
      <c r="N578" s="84"/>
      <c r="O578" s="84"/>
      <c r="P578" s="84"/>
      <c r="Q578" s="84"/>
      <c r="R578" s="84"/>
      <c r="S578" s="84"/>
      <c r="T578" s="84"/>
      <c r="X578" s="84"/>
      <c r="Y578" s="84"/>
      <c r="Z578" s="84"/>
    </row>
    <row r="579" spans="1:26">
      <c r="A579" s="84"/>
      <c r="B579" s="84"/>
      <c r="C579" s="84"/>
      <c r="D579" s="76" t="str">
        <f>IF($C579="","",VLOOKUP($C579,分類コード!$B$1:$C$9,2,0))</f>
        <v/>
      </c>
      <c r="E579" s="81"/>
      <c r="F579" s="82"/>
      <c r="G579" s="37"/>
      <c r="H579" s="82"/>
      <c r="L579" s="84"/>
      <c r="M579" s="84"/>
      <c r="N579" s="84"/>
      <c r="O579" s="84"/>
      <c r="P579" s="84"/>
      <c r="Q579" s="84"/>
      <c r="R579" s="84"/>
      <c r="S579" s="84"/>
      <c r="T579" s="84"/>
      <c r="X579" s="84"/>
      <c r="Y579" s="84"/>
      <c r="Z579" s="84"/>
    </row>
    <row r="580" spans="1:26">
      <c r="A580" s="84"/>
      <c r="B580" s="84"/>
      <c r="C580" s="84"/>
      <c r="D580" s="76" t="str">
        <f>IF($C580="","",VLOOKUP($C580,分類コード!$B$1:$C$9,2,0))</f>
        <v/>
      </c>
      <c r="E580" s="81"/>
      <c r="F580" s="82"/>
      <c r="G580" s="37"/>
      <c r="H580" s="82"/>
      <c r="L580" s="84"/>
      <c r="M580" s="84"/>
      <c r="N580" s="84"/>
      <c r="O580" s="84"/>
      <c r="P580" s="84"/>
      <c r="Q580" s="84"/>
      <c r="R580" s="84"/>
      <c r="S580" s="84"/>
      <c r="T580" s="84"/>
      <c r="X580" s="84"/>
      <c r="Y580" s="84"/>
      <c r="Z580" s="84"/>
    </row>
    <row r="581" spans="1:26">
      <c r="A581" s="84"/>
      <c r="B581" s="84"/>
      <c r="C581" s="84"/>
      <c r="D581" s="76" t="str">
        <f>IF($C581="","",VLOOKUP($C581,分類コード!$B$1:$C$9,2,0))</f>
        <v/>
      </c>
      <c r="E581" s="81"/>
      <c r="F581" s="82"/>
      <c r="G581" s="37"/>
      <c r="H581" s="82"/>
      <c r="L581" s="84"/>
      <c r="M581" s="84"/>
      <c r="N581" s="84"/>
      <c r="O581" s="84"/>
      <c r="P581" s="84"/>
      <c r="Q581" s="84"/>
      <c r="R581" s="84"/>
      <c r="S581" s="84"/>
      <c r="T581" s="84"/>
      <c r="X581" s="84"/>
      <c r="Y581" s="84"/>
      <c r="Z581" s="84"/>
    </row>
    <row r="582" spans="1:26">
      <c r="A582" s="84"/>
      <c r="B582" s="84"/>
      <c r="C582" s="84"/>
      <c r="D582" s="76" t="str">
        <f>IF($C582="","",VLOOKUP($C582,分類コード!$B$1:$C$9,2,0))</f>
        <v/>
      </c>
      <c r="E582" s="81"/>
      <c r="F582" s="82"/>
      <c r="G582" s="37"/>
      <c r="H582" s="82"/>
      <c r="L582" s="84"/>
      <c r="M582" s="84"/>
      <c r="N582" s="84"/>
      <c r="O582" s="84"/>
      <c r="P582" s="84"/>
      <c r="Q582" s="84"/>
      <c r="R582" s="84"/>
      <c r="S582" s="84"/>
      <c r="T582" s="84"/>
      <c r="X582" s="84"/>
      <c r="Y582" s="84"/>
      <c r="Z582" s="84"/>
    </row>
    <row r="583" spans="1:26">
      <c r="A583" s="84"/>
      <c r="B583" s="84"/>
      <c r="C583" s="84"/>
      <c r="D583" s="76" t="str">
        <f>IF($C583="","",VLOOKUP($C583,分類コード!$B$1:$C$9,2,0))</f>
        <v/>
      </c>
      <c r="E583" s="81"/>
      <c r="F583" s="82"/>
      <c r="G583" s="37"/>
      <c r="H583" s="82"/>
      <c r="L583" s="84"/>
      <c r="M583" s="84"/>
      <c r="N583" s="84"/>
      <c r="O583" s="84"/>
      <c r="P583" s="84"/>
      <c r="Q583" s="84"/>
      <c r="R583" s="84"/>
      <c r="S583" s="84"/>
      <c r="T583" s="84"/>
      <c r="X583" s="84"/>
      <c r="Y583" s="84"/>
      <c r="Z583" s="84"/>
    </row>
    <row r="584" spans="1:26">
      <c r="A584" s="84"/>
      <c r="B584" s="84"/>
      <c r="C584" s="84"/>
      <c r="D584" s="76" t="str">
        <f>IF($C584="","",VLOOKUP($C584,分類コード!$B$1:$C$9,2,0))</f>
        <v/>
      </c>
      <c r="E584" s="81"/>
      <c r="F584" s="82"/>
      <c r="G584" s="37"/>
      <c r="H584" s="82"/>
      <c r="L584" s="84"/>
      <c r="M584" s="84"/>
      <c r="N584" s="84"/>
      <c r="O584" s="84"/>
      <c r="P584" s="84"/>
      <c r="Q584" s="84"/>
      <c r="R584" s="84"/>
      <c r="S584" s="84"/>
      <c r="T584" s="84"/>
      <c r="X584" s="84"/>
      <c r="Y584" s="84"/>
      <c r="Z584" s="84"/>
    </row>
    <row r="585" spans="1:26">
      <c r="A585" s="84"/>
      <c r="B585" s="84"/>
      <c r="C585" s="84"/>
      <c r="D585" s="76" t="str">
        <f>IF($C585="","",VLOOKUP($C585,分類コード!$B$1:$C$9,2,0))</f>
        <v/>
      </c>
      <c r="E585" s="81"/>
      <c r="F585" s="82"/>
      <c r="G585" s="37"/>
      <c r="H585" s="82"/>
      <c r="L585" s="84"/>
      <c r="M585" s="84"/>
      <c r="N585" s="84"/>
      <c r="O585" s="84"/>
      <c r="P585" s="84"/>
      <c r="Q585" s="84"/>
      <c r="R585" s="84"/>
      <c r="S585" s="84"/>
      <c r="T585" s="84"/>
      <c r="X585" s="84"/>
      <c r="Y585" s="84"/>
      <c r="Z585" s="84"/>
    </row>
    <row r="586" spans="1:26">
      <c r="A586" s="84"/>
      <c r="B586" s="84"/>
      <c r="C586" s="84"/>
      <c r="D586" s="76" t="str">
        <f>IF($C586="","",VLOOKUP($C586,分類コード!$B$1:$C$9,2,0))</f>
        <v/>
      </c>
      <c r="E586" s="81"/>
      <c r="F586" s="82"/>
      <c r="G586" s="37"/>
      <c r="H586" s="82"/>
      <c r="L586" s="84"/>
      <c r="M586" s="84"/>
      <c r="N586" s="84"/>
      <c r="O586" s="84"/>
      <c r="P586" s="84"/>
      <c r="Q586" s="84"/>
      <c r="R586" s="84"/>
      <c r="S586" s="84"/>
      <c r="T586" s="84"/>
      <c r="X586" s="84"/>
      <c r="Y586" s="84"/>
      <c r="Z586" s="84"/>
    </row>
    <row r="587" spans="1:26">
      <c r="A587" s="84"/>
      <c r="B587" s="84"/>
      <c r="C587" s="84"/>
      <c r="D587" s="76" t="str">
        <f>IF($C587="","",VLOOKUP($C587,分類コード!$B$1:$C$9,2,0))</f>
        <v/>
      </c>
      <c r="E587" s="81"/>
      <c r="F587" s="82"/>
      <c r="G587" s="37"/>
      <c r="H587" s="82"/>
      <c r="L587" s="84"/>
      <c r="M587" s="84"/>
      <c r="N587" s="84"/>
      <c r="O587" s="84"/>
      <c r="P587" s="84"/>
      <c r="Q587" s="84"/>
      <c r="R587" s="84"/>
      <c r="S587" s="84"/>
      <c r="T587" s="84"/>
      <c r="X587" s="84"/>
      <c r="Y587" s="84"/>
      <c r="Z587" s="84"/>
    </row>
    <row r="588" spans="1:26">
      <c r="A588" s="84"/>
      <c r="B588" s="84"/>
      <c r="C588" s="84"/>
      <c r="D588" s="76" t="str">
        <f>IF($C588="","",VLOOKUP($C588,分類コード!$B$1:$C$9,2,0))</f>
        <v/>
      </c>
      <c r="E588" s="81"/>
      <c r="F588" s="82"/>
      <c r="G588" s="37"/>
      <c r="H588" s="82"/>
      <c r="L588" s="84"/>
      <c r="M588" s="84"/>
      <c r="N588" s="84"/>
      <c r="O588" s="84"/>
      <c r="P588" s="84"/>
      <c r="Q588" s="84"/>
      <c r="R588" s="84"/>
      <c r="S588" s="84"/>
      <c r="T588" s="84"/>
      <c r="X588" s="84"/>
      <c r="Y588" s="84"/>
      <c r="Z588" s="84"/>
    </row>
    <row r="589" spans="1:26">
      <c r="A589" s="84"/>
      <c r="B589" s="84"/>
      <c r="C589" s="84"/>
      <c r="D589" s="76" t="str">
        <f>IF($C589="","",VLOOKUP($C589,分類コード!$B$1:$C$9,2,0))</f>
        <v/>
      </c>
      <c r="E589" s="81"/>
      <c r="F589" s="82"/>
      <c r="G589" s="37"/>
      <c r="H589" s="82"/>
      <c r="L589" s="84"/>
      <c r="M589" s="84"/>
      <c r="N589" s="84"/>
      <c r="O589" s="84"/>
      <c r="P589" s="84"/>
      <c r="Q589" s="84"/>
      <c r="R589" s="84"/>
      <c r="S589" s="84"/>
      <c r="T589" s="84"/>
      <c r="X589" s="84"/>
      <c r="Y589" s="84"/>
      <c r="Z589" s="84"/>
    </row>
    <row r="590" spans="1:26">
      <c r="A590" s="84"/>
      <c r="B590" s="84"/>
      <c r="C590" s="84"/>
      <c r="D590" s="76" t="str">
        <f>IF($C590="","",VLOOKUP($C590,分類コード!$B$1:$C$9,2,0))</f>
        <v/>
      </c>
      <c r="E590" s="81"/>
      <c r="F590" s="82"/>
      <c r="G590" s="37"/>
      <c r="H590" s="82"/>
      <c r="L590" s="84"/>
      <c r="M590" s="84"/>
      <c r="N590" s="84"/>
      <c r="O590" s="84"/>
      <c r="P590" s="84"/>
      <c r="Q590" s="84"/>
      <c r="R590" s="84"/>
      <c r="S590" s="84"/>
      <c r="T590" s="84"/>
      <c r="X590" s="84"/>
      <c r="Y590" s="84"/>
      <c r="Z590" s="84"/>
    </row>
    <row r="591" spans="1:26">
      <c r="A591" s="84"/>
      <c r="B591" s="84"/>
      <c r="C591" s="84"/>
      <c r="D591" s="76" t="str">
        <f>IF($C591="","",VLOOKUP($C591,分類コード!$B$1:$C$9,2,0))</f>
        <v/>
      </c>
      <c r="E591" s="81"/>
      <c r="F591" s="82"/>
      <c r="G591" s="37"/>
      <c r="H591" s="82"/>
      <c r="L591" s="84"/>
      <c r="M591" s="84"/>
      <c r="N591" s="84"/>
      <c r="O591" s="84"/>
      <c r="P591" s="84"/>
      <c r="Q591" s="84"/>
      <c r="R591" s="84"/>
      <c r="S591" s="84"/>
      <c r="T591" s="84"/>
      <c r="X591" s="84"/>
      <c r="Y591" s="84"/>
      <c r="Z591" s="84"/>
    </row>
    <row r="592" spans="1:26">
      <c r="A592" s="84"/>
      <c r="B592" s="84"/>
      <c r="C592" s="84"/>
      <c r="D592" s="76" t="str">
        <f>IF($C592="","",VLOOKUP($C592,分類コード!$B$1:$C$9,2,0))</f>
        <v/>
      </c>
      <c r="E592" s="81"/>
      <c r="F592" s="82"/>
      <c r="G592" s="37"/>
      <c r="H592" s="82"/>
      <c r="L592" s="84"/>
      <c r="M592" s="84"/>
      <c r="N592" s="84"/>
      <c r="O592" s="84"/>
      <c r="P592" s="84"/>
      <c r="Q592" s="84"/>
      <c r="R592" s="84"/>
      <c r="S592" s="84"/>
      <c r="T592" s="84"/>
      <c r="X592" s="84"/>
      <c r="Y592" s="84"/>
      <c r="Z592" s="84"/>
    </row>
    <row r="593" spans="1:26">
      <c r="A593" s="84"/>
      <c r="B593" s="84"/>
      <c r="C593" s="84"/>
      <c r="D593" s="76" t="str">
        <f>IF($C593="","",VLOOKUP($C593,分類コード!$B$1:$C$9,2,0))</f>
        <v/>
      </c>
      <c r="E593" s="81"/>
      <c r="F593" s="82"/>
      <c r="G593" s="37"/>
      <c r="H593" s="82"/>
      <c r="L593" s="84"/>
      <c r="M593" s="84"/>
      <c r="N593" s="84"/>
      <c r="O593" s="84"/>
      <c r="P593" s="84"/>
      <c r="Q593" s="84"/>
      <c r="R593" s="84"/>
      <c r="S593" s="84"/>
      <c r="T593" s="84"/>
      <c r="X593" s="84"/>
      <c r="Y593" s="84"/>
      <c r="Z593" s="84"/>
    </row>
    <row r="594" spans="1:26">
      <c r="A594" s="84"/>
      <c r="B594" s="84"/>
      <c r="C594" s="84"/>
      <c r="D594" s="76" t="str">
        <f>IF($C594="","",VLOOKUP($C594,分類コード!$B$1:$C$9,2,0))</f>
        <v/>
      </c>
      <c r="E594" s="81"/>
      <c r="F594" s="82"/>
      <c r="G594" s="37"/>
      <c r="H594" s="82"/>
      <c r="L594" s="84"/>
      <c r="M594" s="84"/>
      <c r="N594" s="84"/>
      <c r="O594" s="84"/>
      <c r="P594" s="84"/>
      <c r="Q594" s="84"/>
      <c r="R594" s="84"/>
      <c r="S594" s="84"/>
      <c r="T594" s="84"/>
      <c r="X594" s="84"/>
      <c r="Y594" s="84"/>
      <c r="Z594" s="84"/>
    </row>
    <row r="595" spans="1:26">
      <c r="A595" s="84"/>
      <c r="B595" s="84"/>
      <c r="C595" s="84"/>
      <c r="D595" s="76" t="str">
        <f>IF($C595="","",VLOOKUP($C595,分類コード!$B$1:$C$9,2,0))</f>
        <v/>
      </c>
      <c r="E595" s="81"/>
      <c r="F595" s="82"/>
      <c r="G595" s="37"/>
      <c r="H595" s="82"/>
      <c r="L595" s="84"/>
      <c r="M595" s="84"/>
      <c r="N595" s="84"/>
      <c r="O595" s="84"/>
      <c r="P595" s="84"/>
      <c r="Q595" s="84"/>
      <c r="R595" s="84"/>
      <c r="S595" s="84"/>
      <c r="T595" s="84"/>
      <c r="X595" s="84"/>
      <c r="Y595" s="84"/>
      <c r="Z595" s="84"/>
    </row>
    <row r="596" spans="1:26">
      <c r="A596" s="84"/>
      <c r="B596" s="84"/>
      <c r="C596" s="84"/>
      <c r="D596" s="76" t="str">
        <f>IF($C596="","",VLOOKUP($C596,分類コード!$B$1:$C$9,2,0))</f>
        <v/>
      </c>
      <c r="E596" s="81"/>
      <c r="F596" s="82"/>
      <c r="G596" s="37"/>
      <c r="H596" s="82"/>
      <c r="L596" s="84"/>
      <c r="M596" s="84"/>
      <c r="N596" s="84"/>
      <c r="O596" s="84"/>
      <c r="P596" s="84"/>
      <c r="Q596" s="84"/>
      <c r="R596" s="84"/>
      <c r="S596" s="84"/>
      <c r="T596" s="84"/>
      <c r="X596" s="84"/>
      <c r="Y596" s="84"/>
      <c r="Z596" s="84"/>
    </row>
    <row r="597" spans="1:26">
      <c r="A597" s="84"/>
      <c r="B597" s="84"/>
      <c r="C597" s="84"/>
      <c r="D597" s="76" t="str">
        <f>IF($C597="","",VLOOKUP($C597,分類コード!$B$1:$C$9,2,0))</f>
        <v/>
      </c>
      <c r="E597" s="81"/>
      <c r="F597" s="82"/>
      <c r="G597" s="37"/>
      <c r="H597" s="82"/>
      <c r="L597" s="84"/>
      <c r="M597" s="84"/>
      <c r="N597" s="84"/>
      <c r="O597" s="84"/>
      <c r="P597" s="84"/>
      <c r="Q597" s="84"/>
      <c r="R597" s="84"/>
      <c r="S597" s="84"/>
      <c r="T597" s="84"/>
      <c r="X597" s="84"/>
      <c r="Y597" s="84"/>
      <c r="Z597" s="84"/>
    </row>
    <row r="598" spans="1:26">
      <c r="A598" s="84"/>
      <c r="B598" s="84"/>
      <c r="C598" s="84"/>
      <c r="D598" s="76" t="str">
        <f>IF($C598="","",VLOOKUP($C598,分類コード!$B$1:$C$9,2,0))</f>
        <v/>
      </c>
      <c r="E598" s="81"/>
      <c r="F598" s="82"/>
      <c r="G598" s="37"/>
      <c r="H598" s="82"/>
      <c r="L598" s="84"/>
      <c r="M598" s="84"/>
      <c r="N598" s="84"/>
      <c r="O598" s="84"/>
      <c r="P598" s="84"/>
      <c r="Q598" s="84"/>
      <c r="R598" s="84"/>
      <c r="S598" s="84"/>
      <c r="T598" s="84"/>
      <c r="X598" s="84"/>
      <c r="Y598" s="84"/>
      <c r="Z598" s="84"/>
    </row>
    <row r="599" spans="1:26">
      <c r="A599" s="84"/>
      <c r="B599" s="84"/>
      <c r="C599" s="84"/>
      <c r="D599" s="76" t="str">
        <f>IF($C599="","",VLOOKUP($C599,分類コード!$B$1:$C$9,2,0))</f>
        <v/>
      </c>
      <c r="E599" s="81"/>
      <c r="F599" s="82"/>
      <c r="G599" s="37"/>
      <c r="H599" s="82"/>
      <c r="L599" s="84"/>
      <c r="M599" s="84"/>
      <c r="N599" s="84"/>
      <c r="O599" s="84"/>
      <c r="P599" s="84"/>
      <c r="Q599" s="84"/>
      <c r="R599" s="84"/>
      <c r="S599" s="84"/>
      <c r="T599" s="84"/>
      <c r="X599" s="84"/>
      <c r="Y599" s="84"/>
      <c r="Z599" s="84"/>
    </row>
    <row r="600" spans="1:26">
      <c r="A600" s="84"/>
      <c r="B600" s="84"/>
      <c r="C600" s="84"/>
      <c r="D600" s="76" t="str">
        <f>IF($C600="","",VLOOKUP($C600,分類コード!$B$1:$C$9,2,0))</f>
        <v/>
      </c>
      <c r="E600" s="81"/>
      <c r="F600" s="82"/>
      <c r="G600" s="37"/>
      <c r="H600" s="82"/>
      <c r="L600" s="84"/>
      <c r="M600" s="84"/>
      <c r="N600" s="84"/>
      <c r="O600" s="84"/>
      <c r="P600" s="84"/>
      <c r="Q600" s="84"/>
      <c r="R600" s="84"/>
      <c r="S600" s="84"/>
      <c r="T600" s="84"/>
      <c r="X600" s="84"/>
      <c r="Y600" s="84"/>
      <c r="Z600" s="84"/>
    </row>
    <row r="601" spans="1:26">
      <c r="A601" s="84"/>
      <c r="B601" s="84"/>
      <c r="C601" s="84"/>
      <c r="D601" s="76" t="str">
        <f>IF($C601="","",VLOOKUP($C601,分類コード!$B$1:$C$9,2,0))</f>
        <v/>
      </c>
      <c r="E601" s="81"/>
      <c r="F601" s="82"/>
      <c r="G601" s="37"/>
      <c r="H601" s="82"/>
      <c r="L601" s="84"/>
      <c r="M601" s="84"/>
      <c r="N601" s="84"/>
      <c r="O601" s="84"/>
      <c r="P601" s="84"/>
      <c r="Q601" s="84"/>
      <c r="R601" s="84"/>
      <c r="S601" s="84"/>
      <c r="T601" s="84"/>
      <c r="X601" s="84"/>
      <c r="Y601" s="84"/>
      <c r="Z601" s="84"/>
    </row>
    <row r="602" spans="1:26">
      <c r="A602" s="84"/>
      <c r="B602" s="84"/>
      <c r="C602" s="84"/>
      <c r="D602" s="76" t="str">
        <f>IF($C602="","",VLOOKUP($C602,分類コード!$B$1:$C$9,2,0))</f>
        <v/>
      </c>
      <c r="E602" s="81"/>
      <c r="F602" s="82"/>
      <c r="G602" s="37"/>
      <c r="H602" s="82"/>
      <c r="L602" s="84"/>
      <c r="M602" s="84"/>
      <c r="N602" s="84"/>
      <c r="O602" s="84"/>
      <c r="P602" s="84"/>
      <c r="Q602" s="84"/>
      <c r="R602" s="84"/>
      <c r="S602" s="84"/>
      <c r="T602" s="84"/>
      <c r="X602" s="84"/>
      <c r="Y602" s="84"/>
      <c r="Z602" s="84"/>
    </row>
    <row r="603" spans="1:26">
      <c r="A603" s="84"/>
      <c r="B603" s="84"/>
      <c r="C603" s="84"/>
      <c r="D603" s="76" t="str">
        <f>IF($C603="","",VLOOKUP($C603,分類コード!$B$1:$C$9,2,0))</f>
        <v/>
      </c>
      <c r="E603" s="81"/>
      <c r="F603" s="82"/>
      <c r="G603" s="37"/>
      <c r="H603" s="82"/>
      <c r="L603" s="84"/>
      <c r="M603" s="84"/>
      <c r="N603" s="84"/>
      <c r="O603" s="84"/>
      <c r="P603" s="84"/>
      <c r="Q603" s="84"/>
      <c r="R603" s="84"/>
      <c r="S603" s="84"/>
      <c r="T603" s="84"/>
      <c r="X603" s="84"/>
      <c r="Y603" s="84"/>
      <c r="Z603" s="84"/>
    </row>
    <row r="604" spans="1:26">
      <c r="A604" s="84"/>
      <c r="B604" s="84"/>
      <c r="C604" s="84"/>
      <c r="D604" s="76" t="str">
        <f>IF($C604="","",VLOOKUP($C604,分類コード!$B$1:$C$9,2,0))</f>
        <v/>
      </c>
      <c r="E604" s="81"/>
      <c r="F604" s="82"/>
      <c r="G604" s="37"/>
      <c r="H604" s="82"/>
      <c r="L604" s="84"/>
      <c r="M604" s="84"/>
      <c r="N604" s="84"/>
      <c r="O604" s="84"/>
      <c r="P604" s="84"/>
      <c r="Q604" s="84"/>
      <c r="R604" s="84"/>
      <c r="S604" s="84"/>
      <c r="T604" s="84"/>
      <c r="X604" s="84"/>
      <c r="Y604" s="84"/>
      <c r="Z604" s="84"/>
    </row>
    <row r="605" spans="1:26">
      <c r="A605" s="84"/>
      <c r="B605" s="84"/>
      <c r="C605" s="84"/>
      <c r="D605" s="76" t="str">
        <f>IF($C605="","",VLOOKUP($C605,分類コード!$B$1:$C$9,2,0))</f>
        <v/>
      </c>
      <c r="E605" s="81"/>
      <c r="F605" s="82"/>
      <c r="G605" s="37"/>
      <c r="H605" s="82"/>
      <c r="L605" s="84"/>
      <c r="M605" s="84"/>
      <c r="N605" s="84"/>
      <c r="O605" s="84"/>
      <c r="P605" s="84"/>
      <c r="Q605" s="84"/>
      <c r="R605" s="84"/>
      <c r="S605" s="84"/>
      <c r="T605" s="84"/>
      <c r="X605" s="84"/>
      <c r="Y605" s="84"/>
      <c r="Z605" s="84"/>
    </row>
    <row r="606" spans="1:26">
      <c r="A606" s="84"/>
      <c r="B606" s="84"/>
      <c r="C606" s="84"/>
      <c r="D606" s="76" t="str">
        <f>IF($C606="","",VLOOKUP($C606,分類コード!$B$1:$C$9,2,0))</f>
        <v/>
      </c>
      <c r="E606" s="81"/>
      <c r="F606" s="82"/>
      <c r="G606" s="37"/>
      <c r="H606" s="82"/>
      <c r="L606" s="84"/>
      <c r="M606" s="84"/>
      <c r="N606" s="84"/>
      <c r="O606" s="84"/>
      <c r="P606" s="84"/>
      <c r="Q606" s="84"/>
      <c r="R606" s="84"/>
      <c r="S606" s="84"/>
      <c r="T606" s="84"/>
      <c r="X606" s="84"/>
      <c r="Y606" s="84"/>
      <c r="Z606" s="84"/>
    </row>
    <row r="607" spans="1:26">
      <c r="A607" s="84"/>
      <c r="B607" s="84"/>
      <c r="C607" s="84"/>
      <c r="D607" s="76" t="str">
        <f>IF($C607="","",VLOOKUP($C607,分類コード!$B$1:$C$9,2,0))</f>
        <v/>
      </c>
      <c r="E607" s="81"/>
      <c r="F607" s="82"/>
      <c r="G607" s="37"/>
      <c r="H607" s="82"/>
      <c r="L607" s="84"/>
      <c r="M607" s="84"/>
      <c r="N607" s="84"/>
      <c r="O607" s="84"/>
      <c r="P607" s="84"/>
      <c r="Q607" s="84"/>
      <c r="R607" s="84"/>
      <c r="S607" s="84"/>
      <c r="T607" s="84"/>
      <c r="X607" s="84"/>
      <c r="Y607" s="84"/>
      <c r="Z607" s="84"/>
    </row>
    <row r="608" spans="1:26">
      <c r="A608" s="84"/>
      <c r="B608" s="84"/>
      <c r="C608" s="84"/>
      <c r="D608" s="76" t="str">
        <f>IF($C608="","",VLOOKUP($C608,分類コード!$B$1:$C$9,2,0))</f>
        <v/>
      </c>
      <c r="E608" s="81"/>
      <c r="F608" s="82"/>
      <c r="G608" s="37"/>
      <c r="H608" s="82"/>
      <c r="L608" s="84"/>
      <c r="M608" s="84"/>
      <c r="N608" s="84"/>
      <c r="O608" s="84"/>
      <c r="P608" s="84"/>
      <c r="Q608" s="84"/>
      <c r="R608" s="84"/>
      <c r="S608" s="84"/>
      <c r="T608" s="84"/>
      <c r="X608" s="84"/>
      <c r="Y608" s="84"/>
      <c r="Z608" s="84"/>
    </row>
    <row r="609" spans="1:26">
      <c r="A609" s="84"/>
      <c r="B609" s="84"/>
      <c r="C609" s="84"/>
      <c r="D609" s="76" t="str">
        <f>IF($C609="","",VLOOKUP($C609,分類コード!$B$1:$C$9,2,0))</f>
        <v/>
      </c>
      <c r="E609" s="81"/>
      <c r="F609" s="82"/>
      <c r="G609" s="37"/>
      <c r="H609" s="82"/>
      <c r="L609" s="84"/>
      <c r="M609" s="84"/>
      <c r="N609" s="84"/>
      <c r="O609" s="84"/>
      <c r="P609" s="84"/>
      <c r="Q609" s="84"/>
      <c r="R609" s="84"/>
      <c r="S609" s="84"/>
      <c r="T609" s="84"/>
      <c r="X609" s="84"/>
      <c r="Y609" s="84"/>
      <c r="Z609" s="84"/>
    </row>
    <row r="610" spans="1:26">
      <c r="A610" s="84"/>
      <c r="B610" s="84"/>
      <c r="C610" s="84"/>
      <c r="D610" s="76" t="str">
        <f>IF($C610="","",VLOOKUP($C610,分類コード!$B$1:$C$9,2,0))</f>
        <v/>
      </c>
      <c r="E610" s="81"/>
      <c r="F610" s="82"/>
      <c r="G610" s="37"/>
      <c r="H610" s="82"/>
      <c r="L610" s="84"/>
      <c r="M610" s="84"/>
      <c r="N610" s="84"/>
      <c r="O610" s="84"/>
      <c r="P610" s="84"/>
      <c r="Q610" s="84"/>
      <c r="R610" s="84"/>
      <c r="S610" s="84"/>
      <c r="T610" s="84"/>
      <c r="X610" s="84"/>
      <c r="Y610" s="84"/>
      <c r="Z610" s="84"/>
    </row>
    <row r="611" spans="1:26">
      <c r="A611" s="84"/>
      <c r="B611" s="84"/>
      <c r="C611" s="84"/>
      <c r="D611" s="76" t="str">
        <f>IF($C611="","",VLOOKUP($C611,分類コード!$B$1:$C$9,2,0))</f>
        <v/>
      </c>
      <c r="E611" s="81"/>
      <c r="F611" s="82"/>
      <c r="G611" s="37"/>
      <c r="H611" s="82"/>
      <c r="L611" s="84"/>
      <c r="M611" s="84"/>
      <c r="N611" s="84"/>
      <c r="O611" s="84"/>
      <c r="P611" s="84"/>
      <c r="Q611" s="84"/>
      <c r="R611" s="84"/>
      <c r="S611" s="84"/>
      <c r="T611" s="84"/>
      <c r="X611" s="84"/>
      <c r="Y611" s="84"/>
      <c r="Z611" s="84"/>
    </row>
    <row r="612" spans="1:26">
      <c r="A612" s="84"/>
      <c r="B612" s="84"/>
      <c r="C612" s="84"/>
      <c r="D612" s="76" t="str">
        <f>IF($C612="","",VLOOKUP($C612,分類コード!$B$1:$C$9,2,0))</f>
        <v/>
      </c>
      <c r="E612" s="81"/>
      <c r="F612" s="82"/>
      <c r="G612" s="37"/>
      <c r="H612" s="82"/>
      <c r="L612" s="84"/>
      <c r="M612" s="84"/>
      <c r="N612" s="84"/>
      <c r="O612" s="84"/>
      <c r="P612" s="84"/>
      <c r="Q612" s="84"/>
      <c r="R612" s="84"/>
      <c r="S612" s="84"/>
      <c r="T612" s="84"/>
      <c r="X612" s="84"/>
      <c r="Y612" s="84"/>
      <c r="Z612" s="84"/>
    </row>
    <row r="613" spans="1:26">
      <c r="A613" s="84"/>
      <c r="B613" s="84"/>
      <c r="C613" s="84"/>
      <c r="D613" s="76" t="str">
        <f>IF($C613="","",VLOOKUP($C613,分類コード!$B$1:$C$9,2,0))</f>
        <v/>
      </c>
      <c r="E613" s="81"/>
      <c r="F613" s="82"/>
      <c r="G613" s="37"/>
      <c r="H613" s="82"/>
      <c r="L613" s="84"/>
      <c r="M613" s="84"/>
      <c r="N613" s="84"/>
      <c r="O613" s="84"/>
      <c r="P613" s="84"/>
      <c r="Q613" s="84"/>
      <c r="R613" s="84"/>
      <c r="S613" s="84"/>
      <c r="T613" s="84"/>
      <c r="X613" s="84"/>
      <c r="Y613" s="84"/>
      <c r="Z613" s="84"/>
    </row>
    <row r="614" spans="1:26">
      <c r="A614" s="84"/>
      <c r="B614" s="84"/>
      <c r="C614" s="84"/>
      <c r="D614" s="76" t="str">
        <f>IF($C614="","",VLOOKUP($C614,分類コード!$B$1:$C$9,2,0))</f>
        <v/>
      </c>
      <c r="E614" s="81"/>
      <c r="F614" s="82"/>
      <c r="G614" s="37"/>
      <c r="H614" s="82"/>
      <c r="L614" s="84"/>
      <c r="M614" s="84"/>
      <c r="N614" s="84"/>
      <c r="O614" s="84"/>
      <c r="P614" s="84"/>
      <c r="Q614" s="84"/>
      <c r="R614" s="84"/>
      <c r="S614" s="84"/>
      <c r="T614" s="84"/>
      <c r="X614" s="84"/>
      <c r="Y614" s="84"/>
      <c r="Z614" s="84"/>
    </row>
    <row r="615" spans="1:26">
      <c r="A615" s="84"/>
      <c r="B615" s="84"/>
      <c r="C615" s="84"/>
      <c r="D615" s="76" t="str">
        <f>IF($C615="","",VLOOKUP($C615,分類コード!$B$1:$C$9,2,0))</f>
        <v/>
      </c>
      <c r="E615" s="81"/>
      <c r="F615" s="82"/>
      <c r="G615" s="37"/>
      <c r="H615" s="82"/>
      <c r="L615" s="84"/>
      <c r="M615" s="84"/>
      <c r="N615" s="84"/>
      <c r="O615" s="84"/>
      <c r="P615" s="84"/>
      <c r="Q615" s="84"/>
      <c r="R615" s="84"/>
      <c r="S615" s="84"/>
      <c r="T615" s="84"/>
      <c r="X615" s="84"/>
      <c r="Y615" s="84"/>
      <c r="Z615" s="84"/>
    </row>
    <row r="616" spans="1:26">
      <c r="A616" s="84"/>
      <c r="B616" s="84"/>
      <c r="C616" s="84"/>
      <c r="D616" s="76" t="str">
        <f>IF($C616="","",VLOOKUP($C616,分類コード!$B$1:$C$9,2,0))</f>
        <v/>
      </c>
      <c r="E616" s="81"/>
      <c r="F616" s="82"/>
      <c r="G616" s="37"/>
      <c r="H616" s="82"/>
      <c r="L616" s="84"/>
      <c r="M616" s="84"/>
      <c r="N616" s="84"/>
      <c r="O616" s="84"/>
      <c r="P616" s="84"/>
      <c r="Q616" s="84"/>
      <c r="R616" s="84"/>
      <c r="S616" s="84"/>
      <c r="T616" s="84"/>
      <c r="X616" s="84"/>
      <c r="Y616" s="84"/>
      <c r="Z616" s="84"/>
    </row>
    <row r="617" spans="1:26">
      <c r="A617" s="84"/>
      <c r="B617" s="84"/>
      <c r="C617" s="84"/>
      <c r="D617" s="76" t="str">
        <f>IF($C617="","",VLOOKUP($C617,分類コード!$B$1:$C$9,2,0))</f>
        <v/>
      </c>
      <c r="E617" s="81"/>
      <c r="F617" s="82"/>
      <c r="G617" s="37"/>
      <c r="H617" s="82"/>
      <c r="L617" s="84"/>
      <c r="M617" s="84"/>
      <c r="N617" s="84"/>
      <c r="O617" s="84"/>
      <c r="P617" s="84"/>
      <c r="Q617" s="84"/>
      <c r="R617" s="84"/>
      <c r="S617" s="84"/>
      <c r="T617" s="84"/>
      <c r="X617" s="84"/>
      <c r="Y617" s="84"/>
      <c r="Z617" s="84"/>
    </row>
    <row r="618" spans="1:26">
      <c r="A618" s="84"/>
      <c r="B618" s="84"/>
      <c r="C618" s="84"/>
      <c r="D618" s="76" t="str">
        <f>IF($C618="","",VLOOKUP($C618,分類コード!$B$1:$C$9,2,0))</f>
        <v/>
      </c>
      <c r="E618" s="81"/>
      <c r="F618" s="82"/>
      <c r="G618" s="37"/>
      <c r="H618" s="82"/>
      <c r="L618" s="84"/>
      <c r="M618" s="84"/>
      <c r="N618" s="84"/>
      <c r="O618" s="84"/>
      <c r="P618" s="84"/>
      <c r="Q618" s="84"/>
      <c r="R618" s="84"/>
      <c r="S618" s="84"/>
      <c r="T618" s="84"/>
      <c r="X618" s="84"/>
      <c r="Y618" s="84"/>
      <c r="Z618" s="84"/>
    </row>
    <row r="619" spans="1:26">
      <c r="A619" s="84"/>
      <c r="B619" s="84"/>
      <c r="C619" s="84"/>
      <c r="D619" s="76" t="str">
        <f>IF($C619="","",VLOOKUP($C619,分類コード!$B$1:$C$9,2,0))</f>
        <v/>
      </c>
      <c r="E619" s="81"/>
      <c r="F619" s="82"/>
      <c r="G619" s="37"/>
      <c r="H619" s="82"/>
      <c r="L619" s="84"/>
      <c r="M619" s="84"/>
      <c r="N619" s="84"/>
      <c r="O619" s="84"/>
      <c r="P619" s="84"/>
      <c r="Q619" s="84"/>
      <c r="R619" s="84"/>
      <c r="S619" s="84"/>
      <c r="T619" s="84"/>
      <c r="X619" s="84"/>
      <c r="Y619" s="84"/>
      <c r="Z619" s="84"/>
    </row>
    <row r="620" spans="1:26">
      <c r="A620" s="84"/>
      <c r="B620" s="84"/>
      <c r="C620" s="84"/>
      <c r="D620" s="76" t="str">
        <f>IF($C620="","",VLOOKUP($C620,分類コード!$B$1:$C$9,2,0))</f>
        <v/>
      </c>
      <c r="E620" s="81"/>
      <c r="F620" s="82"/>
      <c r="G620" s="37"/>
      <c r="H620" s="82"/>
      <c r="L620" s="84"/>
      <c r="M620" s="84"/>
      <c r="N620" s="84"/>
      <c r="O620" s="84"/>
      <c r="P620" s="84"/>
      <c r="Q620" s="84"/>
      <c r="R620" s="84"/>
      <c r="S620" s="84"/>
      <c r="T620" s="84"/>
      <c r="X620" s="84"/>
      <c r="Y620" s="84"/>
      <c r="Z620" s="84"/>
    </row>
    <row r="621" spans="1:26">
      <c r="A621" s="84"/>
      <c r="B621" s="84"/>
      <c r="C621" s="84"/>
      <c r="D621" s="76" t="str">
        <f>IF($C621="","",VLOOKUP($C621,分類コード!$B$1:$C$9,2,0))</f>
        <v/>
      </c>
      <c r="E621" s="81"/>
      <c r="F621" s="82"/>
      <c r="G621" s="37"/>
      <c r="H621" s="82"/>
      <c r="L621" s="84"/>
      <c r="M621" s="84"/>
      <c r="N621" s="84"/>
      <c r="O621" s="84"/>
      <c r="P621" s="84"/>
      <c r="Q621" s="84"/>
      <c r="R621" s="84"/>
      <c r="S621" s="84"/>
      <c r="T621" s="84"/>
      <c r="X621" s="84"/>
      <c r="Y621" s="84"/>
      <c r="Z621" s="84"/>
    </row>
    <row r="622" spans="1:26">
      <c r="A622" s="84"/>
      <c r="B622" s="84"/>
      <c r="C622" s="84"/>
      <c r="D622" s="76" t="str">
        <f>IF($C622="","",VLOOKUP($C622,分類コード!$B$1:$C$9,2,0))</f>
        <v/>
      </c>
      <c r="E622" s="81"/>
      <c r="F622" s="82"/>
      <c r="G622" s="37"/>
      <c r="H622" s="82"/>
      <c r="L622" s="84"/>
      <c r="M622" s="84"/>
      <c r="N622" s="84"/>
      <c r="O622" s="84"/>
      <c r="P622" s="84"/>
      <c r="Q622" s="84"/>
      <c r="R622" s="84"/>
      <c r="S622" s="84"/>
      <c r="T622" s="84"/>
      <c r="X622" s="84"/>
      <c r="Y622" s="84"/>
      <c r="Z622" s="84"/>
    </row>
    <row r="623" spans="1:26">
      <c r="A623" s="84"/>
      <c r="B623" s="84"/>
      <c r="C623" s="84"/>
      <c r="D623" s="76" t="str">
        <f>IF($C623="","",VLOOKUP($C623,分類コード!$B$1:$C$9,2,0))</f>
        <v/>
      </c>
      <c r="E623" s="81"/>
      <c r="F623" s="82"/>
      <c r="G623" s="37"/>
      <c r="H623" s="82"/>
      <c r="L623" s="84"/>
      <c r="M623" s="84"/>
      <c r="N623" s="84"/>
      <c r="O623" s="84"/>
      <c r="P623" s="84"/>
      <c r="Q623" s="84"/>
      <c r="R623" s="84"/>
      <c r="S623" s="84"/>
      <c r="T623" s="84"/>
      <c r="X623" s="84"/>
      <c r="Y623" s="84"/>
      <c r="Z623" s="84"/>
    </row>
    <row r="624" spans="1:26">
      <c r="A624" s="84"/>
      <c r="B624" s="84"/>
      <c r="C624" s="84"/>
      <c r="D624" s="76" t="str">
        <f>IF($C624="","",VLOOKUP($C624,分類コード!$B$1:$C$9,2,0))</f>
        <v/>
      </c>
      <c r="E624" s="81"/>
      <c r="F624" s="82"/>
      <c r="G624" s="37"/>
      <c r="H624" s="82"/>
      <c r="L624" s="84"/>
      <c r="M624" s="84"/>
      <c r="N624" s="84"/>
      <c r="O624" s="84"/>
      <c r="P624" s="84"/>
      <c r="Q624" s="84"/>
      <c r="R624" s="84"/>
      <c r="S624" s="84"/>
      <c r="T624" s="84"/>
      <c r="X624" s="84"/>
      <c r="Y624" s="84"/>
      <c r="Z624" s="84"/>
    </row>
    <row r="625" spans="1:26">
      <c r="A625" s="84"/>
      <c r="B625" s="84"/>
      <c r="C625" s="84"/>
      <c r="D625" s="76" t="str">
        <f>IF($C625="","",VLOOKUP($C625,分類コード!$B$1:$C$9,2,0))</f>
        <v/>
      </c>
      <c r="E625" s="81"/>
      <c r="F625" s="82"/>
      <c r="G625" s="37"/>
      <c r="H625" s="82"/>
      <c r="L625" s="84"/>
      <c r="M625" s="84"/>
      <c r="N625" s="84"/>
      <c r="O625" s="84"/>
      <c r="P625" s="84"/>
      <c r="Q625" s="84"/>
      <c r="R625" s="84"/>
      <c r="S625" s="84"/>
      <c r="T625" s="84"/>
      <c r="X625" s="84"/>
      <c r="Y625" s="84"/>
      <c r="Z625" s="84"/>
    </row>
    <row r="626" spans="1:26">
      <c r="A626" s="84"/>
      <c r="B626" s="84"/>
      <c r="C626" s="84"/>
      <c r="D626" s="76" t="str">
        <f>IF($C626="","",VLOOKUP($C626,分類コード!$B$1:$C$9,2,0))</f>
        <v/>
      </c>
      <c r="E626" s="81"/>
      <c r="F626" s="82"/>
      <c r="G626" s="37"/>
      <c r="H626" s="82"/>
      <c r="L626" s="84"/>
      <c r="M626" s="84"/>
      <c r="N626" s="84"/>
      <c r="O626" s="84"/>
      <c r="P626" s="84"/>
      <c r="Q626" s="84"/>
      <c r="R626" s="84"/>
      <c r="S626" s="84"/>
      <c r="T626" s="84"/>
      <c r="X626" s="84"/>
      <c r="Y626" s="84"/>
      <c r="Z626" s="84"/>
    </row>
    <row r="627" spans="1:26">
      <c r="A627" s="84"/>
      <c r="B627" s="84"/>
      <c r="C627" s="84"/>
      <c r="D627" s="76" t="str">
        <f>IF($C627="","",VLOOKUP($C627,分類コード!$B$1:$C$9,2,0))</f>
        <v/>
      </c>
      <c r="E627" s="81"/>
      <c r="F627" s="82"/>
      <c r="G627" s="37"/>
      <c r="H627" s="82"/>
      <c r="L627" s="84"/>
      <c r="M627" s="84"/>
      <c r="N627" s="84"/>
      <c r="O627" s="84"/>
      <c r="P627" s="84"/>
      <c r="Q627" s="84"/>
      <c r="R627" s="84"/>
      <c r="S627" s="84"/>
      <c r="T627" s="84"/>
      <c r="X627" s="84"/>
      <c r="Y627" s="84"/>
      <c r="Z627" s="84"/>
    </row>
    <row r="628" spans="1:26">
      <c r="A628" s="84"/>
      <c r="B628" s="84"/>
      <c r="C628" s="84"/>
      <c r="D628" s="76" t="str">
        <f>IF($C628="","",VLOOKUP($C628,分類コード!$B$1:$C$9,2,0))</f>
        <v/>
      </c>
      <c r="E628" s="81"/>
      <c r="F628" s="82"/>
      <c r="G628" s="37"/>
      <c r="H628" s="82"/>
      <c r="L628" s="84"/>
      <c r="M628" s="84"/>
      <c r="N628" s="84"/>
      <c r="O628" s="84"/>
      <c r="P628" s="84"/>
      <c r="Q628" s="84"/>
      <c r="R628" s="84"/>
      <c r="S628" s="84"/>
      <c r="T628" s="84"/>
      <c r="X628" s="84"/>
      <c r="Y628" s="84"/>
      <c r="Z628" s="84"/>
    </row>
    <row r="629" spans="1:26">
      <c r="A629" s="84"/>
      <c r="B629" s="84"/>
      <c r="C629" s="84"/>
      <c r="D629" s="76" t="str">
        <f>IF($C629="","",VLOOKUP($C629,分類コード!$B$1:$C$9,2,0))</f>
        <v/>
      </c>
      <c r="E629" s="81"/>
      <c r="F629" s="82"/>
      <c r="G629" s="37"/>
      <c r="H629" s="82"/>
      <c r="L629" s="84"/>
      <c r="M629" s="84"/>
      <c r="N629" s="84"/>
      <c r="O629" s="84"/>
      <c r="P629" s="84"/>
      <c r="Q629" s="84"/>
      <c r="R629" s="84"/>
      <c r="S629" s="84"/>
      <c r="T629" s="84"/>
      <c r="X629" s="84"/>
      <c r="Y629" s="84"/>
      <c r="Z629" s="84"/>
    </row>
    <row r="630" spans="1:26">
      <c r="A630" s="84"/>
      <c r="B630" s="84"/>
      <c r="C630" s="84"/>
      <c r="D630" s="76" t="str">
        <f>IF($C630="","",VLOOKUP($C630,分類コード!$B$1:$C$9,2,0))</f>
        <v/>
      </c>
      <c r="E630" s="81"/>
      <c r="F630" s="82"/>
      <c r="G630" s="37"/>
      <c r="H630" s="82"/>
      <c r="L630" s="84"/>
      <c r="M630" s="84"/>
      <c r="N630" s="84"/>
      <c r="O630" s="84"/>
      <c r="P630" s="84"/>
      <c r="Q630" s="84"/>
      <c r="R630" s="84"/>
      <c r="S630" s="84"/>
      <c r="T630" s="84"/>
      <c r="X630" s="84"/>
      <c r="Y630" s="84"/>
      <c r="Z630" s="84"/>
    </row>
    <row r="631" spans="1:26">
      <c r="A631" s="84"/>
      <c r="B631" s="84"/>
      <c r="C631" s="84"/>
      <c r="D631" s="76" t="str">
        <f>IF($C631="","",VLOOKUP($C631,分類コード!$B$1:$C$9,2,0))</f>
        <v/>
      </c>
      <c r="E631" s="81"/>
      <c r="F631" s="82"/>
      <c r="G631" s="37"/>
      <c r="H631" s="82"/>
      <c r="L631" s="84"/>
      <c r="M631" s="84"/>
      <c r="N631" s="84"/>
      <c r="O631" s="84"/>
      <c r="P631" s="84"/>
      <c r="Q631" s="84"/>
      <c r="R631" s="84"/>
      <c r="S631" s="84"/>
      <c r="T631" s="84"/>
      <c r="X631" s="84"/>
      <c r="Y631" s="84"/>
      <c r="Z631" s="84"/>
    </row>
    <row r="632" spans="1:26">
      <c r="A632" s="84"/>
      <c r="B632" s="84"/>
      <c r="C632" s="84"/>
      <c r="D632" s="76" t="str">
        <f>IF($C632="","",VLOOKUP($C632,分類コード!$B$1:$C$9,2,0))</f>
        <v/>
      </c>
      <c r="E632" s="81"/>
      <c r="F632" s="82"/>
      <c r="G632" s="37"/>
      <c r="H632" s="82"/>
      <c r="L632" s="84"/>
      <c r="M632" s="84"/>
      <c r="N632" s="84"/>
      <c r="O632" s="84"/>
      <c r="P632" s="84"/>
      <c r="Q632" s="84"/>
      <c r="R632" s="84"/>
      <c r="S632" s="84"/>
      <c r="T632" s="84"/>
      <c r="X632" s="84"/>
      <c r="Y632" s="84"/>
      <c r="Z632" s="84"/>
    </row>
    <row r="633" spans="1:26">
      <c r="A633" s="84"/>
      <c r="B633" s="84"/>
      <c r="C633" s="84"/>
      <c r="D633" s="76" t="str">
        <f>IF($C633="","",VLOOKUP($C633,分類コード!$B$1:$C$9,2,0))</f>
        <v/>
      </c>
      <c r="E633" s="81"/>
      <c r="F633" s="82"/>
      <c r="G633" s="37"/>
      <c r="H633" s="82"/>
      <c r="L633" s="84"/>
      <c r="M633" s="84"/>
      <c r="N633" s="84"/>
      <c r="O633" s="84"/>
      <c r="P633" s="84"/>
      <c r="Q633" s="84"/>
      <c r="R633" s="84"/>
      <c r="S633" s="84"/>
      <c r="T633" s="84"/>
      <c r="X633" s="84"/>
      <c r="Y633" s="84"/>
      <c r="Z633" s="84"/>
    </row>
    <row r="634" spans="1:26">
      <c r="A634" s="84"/>
      <c r="B634" s="84"/>
      <c r="C634" s="84"/>
      <c r="D634" s="76" t="str">
        <f>IF($C634="","",VLOOKUP($C634,分類コード!$B$1:$C$9,2,0))</f>
        <v/>
      </c>
      <c r="E634" s="81"/>
      <c r="F634" s="82"/>
      <c r="G634" s="37"/>
      <c r="H634" s="82"/>
      <c r="L634" s="84"/>
      <c r="M634" s="84"/>
      <c r="N634" s="84"/>
      <c r="O634" s="84"/>
      <c r="P634" s="84"/>
      <c r="Q634" s="84"/>
      <c r="R634" s="84"/>
      <c r="S634" s="84"/>
      <c r="T634" s="84"/>
      <c r="X634" s="84"/>
      <c r="Y634" s="84"/>
      <c r="Z634" s="84"/>
    </row>
    <row r="635" spans="1:26">
      <c r="A635" s="84"/>
      <c r="B635" s="84"/>
      <c r="C635" s="84"/>
      <c r="D635" s="76" t="str">
        <f>IF($C635="","",VLOOKUP($C635,分類コード!$B$1:$C$9,2,0))</f>
        <v/>
      </c>
      <c r="E635" s="81"/>
      <c r="F635" s="82"/>
      <c r="G635" s="37"/>
      <c r="H635" s="82"/>
      <c r="L635" s="84"/>
      <c r="M635" s="84"/>
      <c r="N635" s="84"/>
      <c r="O635" s="84"/>
      <c r="P635" s="84"/>
      <c r="Q635" s="84"/>
      <c r="R635" s="84"/>
      <c r="S635" s="84"/>
      <c r="T635" s="84"/>
      <c r="X635" s="84"/>
      <c r="Y635" s="84"/>
      <c r="Z635" s="84"/>
    </row>
    <row r="636" spans="1:26">
      <c r="A636" s="84"/>
      <c r="B636" s="84"/>
      <c r="C636" s="84"/>
      <c r="D636" s="76" t="str">
        <f>IF($C636="","",VLOOKUP($C636,分類コード!$B$1:$C$9,2,0))</f>
        <v/>
      </c>
      <c r="E636" s="81"/>
      <c r="F636" s="82"/>
      <c r="G636" s="37"/>
      <c r="H636" s="82"/>
      <c r="L636" s="84"/>
      <c r="M636" s="84"/>
      <c r="N636" s="84"/>
      <c r="O636" s="84"/>
      <c r="P636" s="84"/>
      <c r="Q636" s="84"/>
      <c r="R636" s="84"/>
      <c r="S636" s="84"/>
      <c r="T636" s="84"/>
      <c r="X636" s="84"/>
      <c r="Y636" s="84"/>
      <c r="Z636" s="84"/>
    </row>
    <row r="637" spans="1:26">
      <c r="A637" s="84"/>
      <c r="B637" s="84"/>
      <c r="C637" s="84"/>
      <c r="D637" s="76" t="str">
        <f>IF($C637="","",VLOOKUP($C637,分類コード!$B$1:$C$9,2,0))</f>
        <v/>
      </c>
      <c r="E637" s="81"/>
      <c r="F637" s="82"/>
      <c r="G637" s="37"/>
      <c r="H637" s="82"/>
      <c r="L637" s="84"/>
      <c r="M637" s="84"/>
      <c r="N637" s="84"/>
      <c r="O637" s="84"/>
      <c r="P637" s="84"/>
      <c r="Q637" s="84"/>
      <c r="R637" s="84"/>
      <c r="S637" s="84"/>
      <c r="T637" s="84"/>
      <c r="X637" s="84"/>
      <c r="Y637" s="84"/>
      <c r="Z637" s="84"/>
    </row>
    <row r="638" spans="1:26">
      <c r="A638" s="84"/>
      <c r="B638" s="84"/>
      <c r="C638" s="84"/>
      <c r="D638" s="76" t="str">
        <f>IF($C638="","",VLOOKUP($C638,分類コード!$B$1:$C$9,2,0))</f>
        <v/>
      </c>
      <c r="E638" s="81"/>
      <c r="F638" s="82"/>
      <c r="G638" s="37"/>
      <c r="H638" s="82"/>
      <c r="L638" s="84"/>
      <c r="M638" s="84"/>
      <c r="N638" s="84"/>
      <c r="O638" s="84"/>
      <c r="P638" s="84"/>
      <c r="Q638" s="84"/>
      <c r="R638" s="84"/>
      <c r="S638" s="84"/>
      <c r="T638" s="84"/>
      <c r="X638" s="84"/>
      <c r="Y638" s="84"/>
      <c r="Z638" s="84"/>
    </row>
    <row r="639" spans="1:26">
      <c r="A639" s="84"/>
      <c r="B639" s="84"/>
      <c r="C639" s="84"/>
      <c r="D639" s="76" t="str">
        <f>IF($C639="","",VLOOKUP($C639,分類コード!$B$1:$C$9,2,0))</f>
        <v/>
      </c>
      <c r="E639" s="81"/>
      <c r="F639" s="82"/>
      <c r="G639" s="37"/>
      <c r="H639" s="82"/>
      <c r="L639" s="84"/>
      <c r="M639" s="84"/>
      <c r="N639" s="84"/>
      <c r="O639" s="84"/>
      <c r="P639" s="84"/>
      <c r="Q639" s="84"/>
      <c r="R639" s="84"/>
      <c r="S639" s="84"/>
      <c r="T639" s="84"/>
      <c r="X639" s="84"/>
      <c r="Y639" s="84"/>
      <c r="Z639" s="84"/>
    </row>
    <row r="640" spans="1:26">
      <c r="A640" s="84"/>
      <c r="B640" s="84"/>
      <c r="C640" s="84"/>
      <c r="D640" s="76" t="str">
        <f>IF($C640="","",VLOOKUP($C640,分類コード!$B$1:$C$9,2,0))</f>
        <v/>
      </c>
      <c r="E640" s="81"/>
      <c r="F640" s="82"/>
      <c r="G640" s="37"/>
      <c r="H640" s="82"/>
      <c r="L640" s="84"/>
      <c r="M640" s="84"/>
      <c r="N640" s="84"/>
      <c r="O640" s="84"/>
      <c r="P640" s="84"/>
      <c r="Q640" s="84"/>
      <c r="R640" s="84"/>
      <c r="S640" s="84"/>
      <c r="T640" s="84"/>
      <c r="X640" s="84"/>
      <c r="Y640" s="84"/>
      <c r="Z640" s="84"/>
    </row>
    <row r="641" spans="1:26">
      <c r="A641" s="84"/>
      <c r="B641" s="84"/>
      <c r="C641" s="84"/>
      <c r="D641" s="76" t="str">
        <f>IF($C641="","",VLOOKUP($C641,分類コード!$B$1:$C$9,2,0))</f>
        <v/>
      </c>
      <c r="E641" s="81"/>
      <c r="F641" s="82"/>
      <c r="G641" s="37"/>
      <c r="H641" s="82"/>
      <c r="L641" s="84"/>
      <c r="M641" s="84"/>
      <c r="N641" s="84"/>
      <c r="O641" s="84"/>
      <c r="P641" s="84"/>
      <c r="Q641" s="84"/>
      <c r="R641" s="84"/>
      <c r="S641" s="84"/>
      <c r="T641" s="84"/>
      <c r="X641" s="84"/>
      <c r="Y641" s="84"/>
      <c r="Z641" s="84"/>
    </row>
    <row r="642" spans="1:26">
      <c r="A642" s="84"/>
      <c r="B642" s="84"/>
      <c r="C642" s="84"/>
      <c r="D642" s="76" t="str">
        <f>IF($C642="","",VLOOKUP($C642,分類コード!$B$1:$C$9,2,0))</f>
        <v/>
      </c>
      <c r="E642" s="81"/>
      <c r="F642" s="82"/>
      <c r="G642" s="37"/>
      <c r="H642" s="82"/>
      <c r="L642" s="84"/>
      <c r="M642" s="84"/>
      <c r="N642" s="84"/>
      <c r="O642" s="84"/>
      <c r="P642" s="84"/>
      <c r="Q642" s="84"/>
      <c r="R642" s="84"/>
      <c r="S642" s="84"/>
      <c r="T642" s="84"/>
      <c r="X642" s="84"/>
      <c r="Y642" s="84"/>
      <c r="Z642" s="84"/>
    </row>
    <row r="643" spans="1:26">
      <c r="A643" s="84"/>
      <c r="B643" s="84"/>
      <c r="C643" s="84"/>
      <c r="D643" s="76" t="str">
        <f>IF($C643="","",VLOOKUP($C643,分類コード!$B$1:$C$9,2,0))</f>
        <v/>
      </c>
      <c r="E643" s="81"/>
      <c r="F643" s="82"/>
      <c r="G643" s="37"/>
      <c r="H643" s="82"/>
      <c r="L643" s="84"/>
      <c r="M643" s="84"/>
      <c r="N643" s="84"/>
      <c r="O643" s="84"/>
      <c r="P643" s="84"/>
      <c r="Q643" s="84"/>
      <c r="R643" s="84"/>
      <c r="S643" s="84"/>
      <c r="T643" s="84"/>
      <c r="X643" s="84"/>
      <c r="Y643" s="84"/>
      <c r="Z643" s="84"/>
    </row>
    <row r="644" spans="1:26">
      <c r="A644" s="84"/>
      <c r="B644" s="84"/>
      <c r="C644" s="84"/>
      <c r="D644" s="76" t="str">
        <f>IF($C644="","",VLOOKUP($C644,分類コード!$B$1:$C$9,2,0))</f>
        <v/>
      </c>
      <c r="E644" s="81"/>
      <c r="F644" s="82"/>
      <c r="G644" s="37"/>
      <c r="H644" s="82"/>
      <c r="L644" s="84"/>
      <c r="M644" s="84"/>
      <c r="N644" s="84"/>
      <c r="O644" s="84"/>
      <c r="P644" s="84"/>
      <c r="Q644" s="84"/>
      <c r="R644" s="84"/>
      <c r="S644" s="84"/>
      <c r="T644" s="84"/>
      <c r="X644" s="84"/>
      <c r="Y644" s="84"/>
      <c r="Z644" s="84"/>
    </row>
    <row r="645" spans="1:26">
      <c r="A645" s="84"/>
      <c r="B645" s="84"/>
      <c r="C645" s="84"/>
      <c r="D645" s="76" t="str">
        <f>IF($C645="","",VLOOKUP($C645,分類コード!$B$1:$C$9,2,0))</f>
        <v/>
      </c>
      <c r="E645" s="81"/>
      <c r="F645" s="82"/>
      <c r="G645" s="37"/>
      <c r="H645" s="82"/>
      <c r="L645" s="84"/>
      <c r="M645" s="84"/>
      <c r="N645" s="84"/>
      <c r="O645" s="84"/>
      <c r="P645" s="84"/>
      <c r="Q645" s="84"/>
      <c r="R645" s="84"/>
      <c r="S645" s="84"/>
      <c r="T645" s="84"/>
      <c r="X645" s="84"/>
      <c r="Y645" s="84"/>
      <c r="Z645" s="84"/>
    </row>
    <row r="646" spans="1:26">
      <c r="A646" s="84"/>
      <c r="B646" s="84"/>
      <c r="C646" s="84"/>
      <c r="D646" s="76" t="str">
        <f>IF($C646="","",VLOOKUP($C646,分類コード!$B$1:$C$9,2,0))</f>
        <v/>
      </c>
      <c r="E646" s="81"/>
      <c r="F646" s="82"/>
      <c r="G646" s="37"/>
      <c r="H646" s="82"/>
      <c r="L646" s="84"/>
      <c r="M646" s="84"/>
      <c r="N646" s="84"/>
      <c r="O646" s="84"/>
      <c r="P646" s="84"/>
      <c r="Q646" s="84"/>
      <c r="R646" s="84"/>
      <c r="S646" s="84"/>
      <c r="T646" s="84"/>
      <c r="X646" s="84"/>
      <c r="Y646" s="84"/>
      <c r="Z646" s="84"/>
    </row>
    <row r="647" spans="1:26">
      <c r="A647" s="84"/>
      <c r="B647" s="84"/>
      <c r="C647" s="84"/>
      <c r="D647" s="76" t="str">
        <f>IF($C647="","",VLOOKUP($C647,分類コード!$B$1:$C$9,2,0))</f>
        <v/>
      </c>
      <c r="E647" s="81"/>
      <c r="F647" s="82"/>
      <c r="G647" s="37"/>
      <c r="H647" s="82"/>
      <c r="L647" s="84"/>
      <c r="M647" s="84"/>
      <c r="N647" s="84"/>
      <c r="O647" s="84"/>
      <c r="P647" s="84"/>
      <c r="Q647" s="84"/>
      <c r="R647" s="84"/>
      <c r="S647" s="84"/>
      <c r="T647" s="84"/>
      <c r="X647" s="84"/>
      <c r="Y647" s="84"/>
      <c r="Z647" s="84"/>
    </row>
    <row r="648" spans="1:26">
      <c r="A648" s="84"/>
      <c r="B648" s="84"/>
      <c r="C648" s="84"/>
      <c r="D648" s="76" t="str">
        <f>IF($C648="","",VLOOKUP($C648,分類コード!$B$1:$C$9,2,0))</f>
        <v/>
      </c>
      <c r="E648" s="81"/>
      <c r="F648" s="82"/>
      <c r="G648" s="37"/>
      <c r="H648" s="82"/>
      <c r="L648" s="84"/>
      <c r="M648" s="84"/>
      <c r="N648" s="84"/>
      <c r="O648" s="84"/>
      <c r="P648" s="84"/>
      <c r="Q648" s="84"/>
      <c r="R648" s="84"/>
      <c r="S648" s="84"/>
      <c r="T648" s="84"/>
      <c r="X648" s="84"/>
      <c r="Y648" s="84"/>
      <c r="Z648" s="84"/>
    </row>
    <row r="649" spans="1:26">
      <c r="A649" s="84"/>
      <c r="B649" s="84"/>
      <c r="C649" s="84"/>
      <c r="D649" s="76" t="str">
        <f>IF($C649="","",VLOOKUP($C649,分類コード!$B$1:$C$9,2,0))</f>
        <v/>
      </c>
      <c r="E649" s="81"/>
      <c r="F649" s="82"/>
      <c r="G649" s="37"/>
      <c r="H649" s="82"/>
      <c r="L649" s="84"/>
      <c r="M649" s="84"/>
      <c r="N649" s="84"/>
      <c r="O649" s="84"/>
      <c r="P649" s="84"/>
      <c r="Q649" s="84"/>
      <c r="R649" s="84"/>
      <c r="S649" s="84"/>
      <c r="T649" s="84"/>
      <c r="X649" s="84"/>
      <c r="Y649" s="84"/>
      <c r="Z649" s="84"/>
    </row>
    <row r="650" spans="1:26">
      <c r="A650" s="84"/>
      <c r="B650" s="84"/>
      <c r="C650" s="84"/>
      <c r="D650" s="76" t="str">
        <f>IF($C650="","",VLOOKUP($C650,分類コード!$B$1:$C$9,2,0))</f>
        <v/>
      </c>
      <c r="E650" s="81"/>
      <c r="F650" s="82"/>
      <c r="G650" s="37"/>
      <c r="H650" s="82"/>
      <c r="L650" s="84"/>
      <c r="M650" s="84"/>
      <c r="N650" s="84"/>
      <c r="O650" s="84"/>
      <c r="P650" s="84"/>
      <c r="Q650" s="84"/>
      <c r="R650" s="84"/>
      <c r="S650" s="84"/>
      <c r="T650" s="84"/>
      <c r="X650" s="84"/>
      <c r="Y650" s="84"/>
      <c r="Z650" s="84"/>
    </row>
    <row r="651" spans="1:26">
      <c r="A651" s="84"/>
      <c r="B651" s="84"/>
      <c r="C651" s="84"/>
      <c r="D651" s="76" t="str">
        <f>IF($C651="","",VLOOKUP($C651,分類コード!$B$1:$C$9,2,0))</f>
        <v/>
      </c>
      <c r="E651" s="81"/>
      <c r="F651" s="82"/>
      <c r="G651" s="37"/>
      <c r="H651" s="82"/>
      <c r="L651" s="84"/>
      <c r="M651" s="84"/>
      <c r="N651" s="84"/>
      <c r="O651" s="84"/>
      <c r="P651" s="84"/>
      <c r="Q651" s="84"/>
      <c r="R651" s="84"/>
      <c r="S651" s="84"/>
      <c r="T651" s="84"/>
      <c r="X651" s="84"/>
      <c r="Y651" s="84"/>
      <c r="Z651" s="84"/>
    </row>
    <row r="652" spans="1:26">
      <c r="A652" s="84"/>
      <c r="B652" s="84"/>
      <c r="C652" s="84"/>
      <c r="D652" s="76" t="str">
        <f>IF($C652="","",VLOOKUP($C652,分類コード!$B$1:$C$9,2,0))</f>
        <v/>
      </c>
      <c r="E652" s="81"/>
      <c r="F652" s="82"/>
      <c r="G652" s="37"/>
      <c r="H652" s="82"/>
      <c r="L652" s="84"/>
      <c r="M652" s="84"/>
      <c r="N652" s="84"/>
      <c r="O652" s="84"/>
      <c r="P652" s="84"/>
      <c r="Q652" s="84"/>
      <c r="R652" s="84"/>
      <c r="S652" s="84"/>
      <c r="T652" s="84"/>
      <c r="X652" s="84"/>
      <c r="Y652" s="84"/>
      <c r="Z652" s="84"/>
    </row>
    <row r="653" spans="1:26">
      <c r="A653" s="84"/>
      <c r="B653" s="84"/>
      <c r="C653" s="84"/>
      <c r="D653" s="76" t="str">
        <f>IF($C653="","",VLOOKUP($C653,分類コード!$B$1:$C$9,2,0))</f>
        <v/>
      </c>
      <c r="E653" s="81"/>
      <c r="F653" s="82"/>
      <c r="G653" s="37"/>
      <c r="H653" s="82"/>
      <c r="L653" s="84"/>
      <c r="M653" s="84"/>
      <c r="N653" s="84"/>
      <c r="O653" s="84"/>
      <c r="P653" s="84"/>
      <c r="Q653" s="84"/>
      <c r="R653" s="84"/>
      <c r="S653" s="84"/>
      <c r="T653" s="84"/>
      <c r="X653" s="84"/>
      <c r="Y653" s="84"/>
      <c r="Z653" s="84"/>
    </row>
    <row r="654" spans="1:26">
      <c r="A654" s="84"/>
      <c r="B654" s="84"/>
      <c r="C654" s="84"/>
      <c r="D654" s="76" t="str">
        <f>IF($C654="","",VLOOKUP($C654,分類コード!$B$1:$C$9,2,0))</f>
        <v/>
      </c>
      <c r="E654" s="81"/>
      <c r="F654" s="82"/>
      <c r="G654" s="37"/>
      <c r="H654" s="82"/>
      <c r="L654" s="84"/>
      <c r="M654" s="84"/>
      <c r="N654" s="84"/>
      <c r="O654" s="84"/>
      <c r="P654" s="84"/>
      <c r="Q654" s="84"/>
      <c r="R654" s="84"/>
      <c r="S654" s="84"/>
      <c r="T654" s="84"/>
      <c r="X654" s="84"/>
      <c r="Y654" s="84"/>
      <c r="Z654" s="84"/>
    </row>
    <row r="655" spans="1:26">
      <c r="A655" s="84"/>
      <c r="B655" s="84"/>
      <c r="C655" s="84"/>
      <c r="D655" s="76" t="str">
        <f>IF($C655="","",VLOOKUP($C655,分類コード!$B$1:$C$9,2,0))</f>
        <v/>
      </c>
      <c r="E655" s="81"/>
      <c r="F655" s="82"/>
      <c r="G655" s="37"/>
      <c r="H655" s="82"/>
      <c r="L655" s="84"/>
      <c r="M655" s="84"/>
      <c r="N655" s="84"/>
      <c r="O655" s="84"/>
      <c r="P655" s="84"/>
      <c r="Q655" s="84"/>
      <c r="R655" s="84"/>
      <c r="S655" s="84"/>
      <c r="T655" s="84"/>
      <c r="X655" s="84"/>
      <c r="Y655" s="84"/>
      <c r="Z655" s="84"/>
    </row>
    <row r="656" spans="1:26">
      <c r="A656" s="84"/>
      <c r="B656" s="84"/>
      <c r="C656" s="84"/>
      <c r="D656" s="76" t="str">
        <f>IF($C656="","",VLOOKUP($C656,分類コード!$B$1:$C$9,2,0))</f>
        <v/>
      </c>
      <c r="E656" s="81"/>
      <c r="F656" s="82"/>
      <c r="G656" s="37"/>
      <c r="H656" s="82"/>
      <c r="L656" s="84"/>
      <c r="M656" s="84"/>
      <c r="N656" s="84"/>
      <c r="O656" s="84"/>
      <c r="P656" s="84"/>
      <c r="Q656" s="84"/>
      <c r="R656" s="84"/>
      <c r="S656" s="84"/>
      <c r="T656" s="84"/>
      <c r="X656" s="84"/>
      <c r="Y656" s="84"/>
      <c r="Z656" s="84"/>
    </row>
    <row r="657" spans="1:26">
      <c r="A657" s="84"/>
      <c r="B657" s="84"/>
      <c r="C657" s="84"/>
      <c r="D657" s="76" t="str">
        <f>IF($C657="","",VLOOKUP($C657,分類コード!$B$1:$C$9,2,0))</f>
        <v/>
      </c>
      <c r="E657" s="81"/>
      <c r="F657" s="82"/>
      <c r="G657" s="37"/>
      <c r="H657" s="82"/>
      <c r="L657" s="84"/>
      <c r="M657" s="84"/>
      <c r="N657" s="84"/>
      <c r="O657" s="84"/>
      <c r="P657" s="84"/>
      <c r="Q657" s="84"/>
      <c r="R657" s="84"/>
      <c r="S657" s="84"/>
      <c r="T657" s="84"/>
      <c r="X657" s="84"/>
      <c r="Y657" s="84"/>
      <c r="Z657" s="84"/>
    </row>
    <row r="658" spans="1:26">
      <c r="A658" s="84"/>
      <c r="B658" s="84"/>
      <c r="C658" s="84"/>
      <c r="D658" s="76" t="str">
        <f>IF($C658="","",VLOOKUP($C658,分類コード!$B$1:$C$9,2,0))</f>
        <v/>
      </c>
      <c r="E658" s="81"/>
      <c r="F658" s="82"/>
      <c r="G658" s="37"/>
      <c r="H658" s="82"/>
      <c r="L658" s="84"/>
      <c r="M658" s="84"/>
      <c r="N658" s="84"/>
      <c r="O658" s="84"/>
      <c r="P658" s="84"/>
      <c r="Q658" s="84"/>
      <c r="R658" s="84"/>
      <c r="S658" s="84"/>
      <c r="T658" s="84"/>
      <c r="X658" s="84"/>
      <c r="Y658" s="84"/>
      <c r="Z658" s="84"/>
    </row>
    <row r="659" spans="1:26">
      <c r="A659" s="84"/>
      <c r="B659" s="84"/>
      <c r="C659" s="84"/>
      <c r="D659" s="76" t="str">
        <f>IF($C659="","",VLOOKUP($C659,分類コード!$B$1:$C$9,2,0))</f>
        <v/>
      </c>
      <c r="E659" s="81"/>
      <c r="F659" s="82"/>
      <c r="G659" s="37"/>
      <c r="H659" s="82"/>
      <c r="L659" s="84"/>
      <c r="M659" s="84"/>
      <c r="N659" s="84"/>
      <c r="O659" s="84"/>
      <c r="P659" s="84"/>
      <c r="Q659" s="84"/>
      <c r="R659" s="84"/>
      <c r="S659" s="84"/>
      <c r="T659" s="84"/>
      <c r="X659" s="84"/>
      <c r="Y659" s="84"/>
      <c r="Z659" s="84"/>
    </row>
    <row r="660" spans="1:26">
      <c r="A660" s="84"/>
      <c r="B660" s="84"/>
      <c r="C660" s="84"/>
      <c r="D660" s="76" t="str">
        <f>IF($C660="","",VLOOKUP($C660,分類コード!$B$1:$C$9,2,0))</f>
        <v/>
      </c>
      <c r="E660" s="81"/>
      <c r="F660" s="82"/>
      <c r="G660" s="37"/>
      <c r="H660" s="82"/>
      <c r="L660" s="84"/>
      <c r="M660" s="84"/>
      <c r="N660" s="84"/>
      <c r="O660" s="84"/>
      <c r="P660" s="84"/>
      <c r="Q660" s="84"/>
      <c r="R660" s="84"/>
      <c r="S660" s="84"/>
      <c r="T660" s="84"/>
      <c r="X660" s="84"/>
      <c r="Y660" s="84"/>
      <c r="Z660" s="84"/>
    </row>
    <row r="661" spans="1:26">
      <c r="A661" s="84"/>
      <c r="B661" s="84"/>
      <c r="C661" s="84"/>
      <c r="D661" s="76" t="str">
        <f>IF($C661="","",VLOOKUP($C661,分類コード!$B$1:$C$9,2,0))</f>
        <v/>
      </c>
      <c r="E661" s="81"/>
      <c r="F661" s="82"/>
      <c r="G661" s="37"/>
      <c r="H661" s="82"/>
      <c r="L661" s="84"/>
      <c r="M661" s="84"/>
      <c r="N661" s="84"/>
      <c r="O661" s="84"/>
      <c r="P661" s="84"/>
      <c r="Q661" s="84"/>
      <c r="R661" s="84"/>
      <c r="S661" s="84"/>
      <c r="T661" s="84"/>
      <c r="X661" s="84"/>
      <c r="Y661" s="84"/>
      <c r="Z661" s="84"/>
    </row>
    <row r="662" spans="1:26">
      <c r="A662" s="84"/>
      <c r="B662" s="84"/>
      <c r="C662" s="84"/>
      <c r="D662" s="76" t="str">
        <f>IF($C662="","",VLOOKUP($C662,分類コード!$B$1:$C$9,2,0))</f>
        <v/>
      </c>
      <c r="E662" s="81"/>
      <c r="F662" s="82"/>
      <c r="G662" s="37"/>
      <c r="H662" s="82"/>
      <c r="L662" s="84"/>
      <c r="M662" s="84"/>
      <c r="N662" s="84"/>
      <c r="O662" s="84"/>
      <c r="P662" s="84"/>
      <c r="Q662" s="84"/>
      <c r="R662" s="84"/>
      <c r="S662" s="84"/>
      <c r="T662" s="84"/>
      <c r="X662" s="84"/>
      <c r="Y662" s="84"/>
      <c r="Z662" s="84"/>
    </row>
    <row r="663" spans="1:26">
      <c r="A663" s="84"/>
      <c r="B663" s="84"/>
      <c r="C663" s="84"/>
      <c r="D663" s="76" t="str">
        <f>IF($C663="","",VLOOKUP($C663,分類コード!$B$1:$C$9,2,0))</f>
        <v/>
      </c>
      <c r="E663" s="81"/>
      <c r="F663" s="82"/>
      <c r="G663" s="37"/>
      <c r="H663" s="82"/>
      <c r="L663" s="84"/>
      <c r="M663" s="84"/>
      <c r="N663" s="84"/>
      <c r="O663" s="84"/>
      <c r="P663" s="84"/>
      <c r="Q663" s="84"/>
      <c r="R663" s="84"/>
      <c r="S663" s="84"/>
      <c r="T663" s="84"/>
      <c r="X663" s="84"/>
      <c r="Y663" s="84"/>
      <c r="Z663" s="84"/>
    </row>
    <row r="664" spans="1:26">
      <c r="A664" s="84"/>
      <c r="B664" s="84"/>
      <c r="C664" s="84"/>
      <c r="D664" s="76" t="str">
        <f>IF($C664="","",VLOOKUP($C664,分類コード!$B$1:$C$9,2,0))</f>
        <v/>
      </c>
      <c r="E664" s="81"/>
      <c r="F664" s="82"/>
      <c r="G664" s="37"/>
      <c r="H664" s="82"/>
      <c r="L664" s="84"/>
      <c r="M664" s="84"/>
      <c r="N664" s="84"/>
      <c r="O664" s="84"/>
      <c r="P664" s="84"/>
      <c r="Q664" s="84"/>
      <c r="R664" s="84"/>
      <c r="S664" s="84"/>
      <c r="T664" s="84"/>
      <c r="X664" s="84"/>
      <c r="Y664" s="84"/>
      <c r="Z664" s="84"/>
    </row>
    <row r="665" spans="1:26">
      <c r="A665" s="84"/>
      <c r="B665" s="84"/>
      <c r="C665" s="84"/>
      <c r="D665" s="76" t="str">
        <f>IF($C665="","",VLOOKUP($C665,分類コード!$B$1:$C$9,2,0))</f>
        <v/>
      </c>
      <c r="E665" s="81"/>
      <c r="F665" s="82"/>
      <c r="G665" s="37"/>
      <c r="H665" s="82"/>
      <c r="L665" s="84"/>
      <c r="M665" s="84"/>
      <c r="N665" s="84"/>
      <c r="O665" s="84"/>
      <c r="P665" s="84"/>
      <c r="Q665" s="84"/>
      <c r="R665" s="84"/>
      <c r="S665" s="84"/>
      <c r="T665" s="84"/>
      <c r="X665" s="84"/>
      <c r="Y665" s="84"/>
      <c r="Z665" s="84"/>
    </row>
    <row r="666" spans="1:26">
      <c r="A666" s="84"/>
      <c r="B666" s="84"/>
      <c r="C666" s="84"/>
      <c r="D666" s="76" t="str">
        <f>IF($C666="","",VLOOKUP($C666,分類コード!$B$1:$C$9,2,0))</f>
        <v/>
      </c>
      <c r="E666" s="81"/>
      <c r="F666" s="82"/>
      <c r="G666" s="37"/>
      <c r="H666" s="82"/>
      <c r="L666" s="84"/>
      <c r="M666" s="84"/>
      <c r="N666" s="84"/>
      <c r="O666" s="84"/>
      <c r="P666" s="84"/>
      <c r="Q666" s="84"/>
      <c r="R666" s="84"/>
      <c r="S666" s="84"/>
      <c r="T666" s="84"/>
      <c r="X666" s="84"/>
      <c r="Y666" s="84"/>
      <c r="Z666" s="84"/>
    </row>
    <row r="667" spans="1:26">
      <c r="A667" s="84"/>
      <c r="B667" s="84"/>
      <c r="C667" s="84"/>
      <c r="D667" s="76" t="str">
        <f>IF($C667="","",VLOOKUP($C667,分類コード!$B$1:$C$9,2,0))</f>
        <v/>
      </c>
      <c r="E667" s="81"/>
      <c r="F667" s="82"/>
      <c r="G667" s="37"/>
      <c r="H667" s="82"/>
      <c r="L667" s="84"/>
      <c r="M667" s="84"/>
      <c r="N667" s="84"/>
      <c r="O667" s="84"/>
      <c r="P667" s="84"/>
      <c r="Q667" s="84"/>
      <c r="R667" s="84"/>
      <c r="S667" s="84"/>
      <c r="T667" s="84"/>
      <c r="X667" s="84"/>
      <c r="Y667" s="84"/>
      <c r="Z667" s="84"/>
    </row>
    <row r="668" spans="1:26">
      <c r="A668" s="84"/>
      <c r="B668" s="84"/>
      <c r="C668" s="84"/>
      <c r="D668" s="76" t="str">
        <f>IF($C668="","",VLOOKUP($C668,分類コード!$B$1:$C$9,2,0))</f>
        <v/>
      </c>
      <c r="E668" s="81"/>
      <c r="F668" s="82"/>
      <c r="G668" s="37"/>
      <c r="H668" s="82"/>
      <c r="L668" s="84"/>
      <c r="M668" s="84"/>
      <c r="N668" s="84"/>
      <c r="O668" s="84"/>
      <c r="P668" s="84"/>
      <c r="Q668" s="84"/>
      <c r="R668" s="84"/>
      <c r="S668" s="84"/>
      <c r="T668" s="84"/>
      <c r="X668" s="84"/>
      <c r="Y668" s="84"/>
      <c r="Z668" s="84"/>
    </row>
    <row r="669" spans="1:26">
      <c r="A669" s="84"/>
      <c r="B669" s="84"/>
      <c r="C669" s="84"/>
      <c r="D669" s="76" t="str">
        <f>IF($C669="","",VLOOKUP($C669,分類コード!$B$1:$C$9,2,0))</f>
        <v/>
      </c>
      <c r="E669" s="81"/>
      <c r="F669" s="82"/>
      <c r="G669" s="37"/>
      <c r="H669" s="82"/>
      <c r="L669" s="84"/>
      <c r="M669" s="84"/>
      <c r="N669" s="84"/>
      <c r="O669" s="84"/>
      <c r="P669" s="84"/>
      <c r="Q669" s="84"/>
      <c r="R669" s="84"/>
      <c r="S669" s="84"/>
      <c r="T669" s="84"/>
      <c r="X669" s="84"/>
      <c r="Y669" s="84"/>
      <c r="Z669" s="84"/>
    </row>
    <row r="670" spans="1:26">
      <c r="A670" s="84"/>
      <c r="B670" s="84"/>
      <c r="C670" s="84"/>
      <c r="D670" s="76" t="str">
        <f>IF($C670="","",VLOOKUP($C670,分類コード!$B$1:$C$9,2,0))</f>
        <v/>
      </c>
      <c r="E670" s="81"/>
      <c r="F670" s="82"/>
      <c r="G670" s="37"/>
      <c r="H670" s="82"/>
      <c r="L670" s="84"/>
      <c r="M670" s="84"/>
      <c r="N670" s="84"/>
      <c r="O670" s="84"/>
      <c r="P670" s="84"/>
      <c r="Q670" s="84"/>
      <c r="R670" s="84"/>
      <c r="S670" s="84"/>
      <c r="T670" s="84"/>
      <c r="X670" s="84"/>
      <c r="Y670" s="84"/>
      <c r="Z670" s="84"/>
    </row>
    <row r="671" spans="1:26">
      <c r="A671" s="84"/>
      <c r="B671" s="84"/>
      <c r="C671" s="84"/>
      <c r="D671" s="76" t="str">
        <f>IF($C671="","",VLOOKUP($C671,分類コード!$B$1:$C$9,2,0))</f>
        <v/>
      </c>
      <c r="E671" s="81"/>
      <c r="F671" s="82"/>
      <c r="G671" s="37"/>
      <c r="H671" s="82"/>
      <c r="L671" s="84"/>
      <c r="M671" s="84"/>
      <c r="N671" s="84"/>
      <c r="O671" s="84"/>
      <c r="P671" s="84"/>
      <c r="Q671" s="84"/>
      <c r="R671" s="84"/>
      <c r="S671" s="84"/>
      <c r="T671" s="84"/>
      <c r="X671" s="84"/>
      <c r="Y671" s="84"/>
      <c r="Z671" s="84"/>
    </row>
    <row r="672" spans="1:26">
      <c r="A672" s="84"/>
      <c r="B672" s="84"/>
      <c r="C672" s="84"/>
      <c r="D672" s="76" t="str">
        <f>IF($C672="","",VLOOKUP($C672,分類コード!$B$1:$C$9,2,0))</f>
        <v/>
      </c>
      <c r="E672" s="81"/>
      <c r="F672" s="82"/>
      <c r="G672" s="37"/>
      <c r="H672" s="82"/>
      <c r="L672" s="84"/>
      <c r="M672" s="84"/>
      <c r="N672" s="84"/>
      <c r="O672" s="84"/>
      <c r="P672" s="84"/>
      <c r="Q672" s="84"/>
      <c r="R672" s="84"/>
      <c r="S672" s="84"/>
      <c r="T672" s="84"/>
      <c r="X672" s="84"/>
      <c r="Y672" s="84"/>
      <c r="Z672" s="84"/>
    </row>
    <row r="673" spans="1:26">
      <c r="A673" s="84"/>
      <c r="B673" s="84"/>
      <c r="C673" s="84"/>
      <c r="D673" s="76" t="str">
        <f>IF($C673="","",VLOOKUP($C673,分類コード!$B$1:$C$9,2,0))</f>
        <v/>
      </c>
      <c r="E673" s="81"/>
      <c r="F673" s="82"/>
      <c r="G673" s="37"/>
      <c r="H673" s="82"/>
      <c r="L673" s="84"/>
      <c r="M673" s="84"/>
      <c r="N673" s="84"/>
      <c r="O673" s="84"/>
      <c r="P673" s="84"/>
      <c r="Q673" s="84"/>
      <c r="R673" s="84"/>
      <c r="S673" s="84"/>
      <c r="T673" s="84"/>
      <c r="X673" s="84"/>
      <c r="Y673" s="84"/>
      <c r="Z673" s="84"/>
    </row>
    <row r="674" spans="1:26">
      <c r="A674" s="84"/>
      <c r="B674" s="84"/>
      <c r="C674" s="84"/>
      <c r="D674" s="76" t="str">
        <f>IF($C674="","",VLOOKUP($C674,分類コード!$B$1:$C$9,2,0))</f>
        <v/>
      </c>
      <c r="E674" s="81"/>
      <c r="F674" s="82"/>
      <c r="G674" s="37"/>
      <c r="H674" s="82"/>
      <c r="L674" s="84"/>
      <c r="M674" s="84"/>
      <c r="N674" s="84"/>
      <c r="O674" s="84"/>
      <c r="P674" s="84"/>
      <c r="Q674" s="84"/>
      <c r="R674" s="84"/>
      <c r="S674" s="84"/>
      <c r="T674" s="84"/>
      <c r="X674" s="84"/>
      <c r="Y674" s="84"/>
      <c r="Z674" s="84"/>
    </row>
    <row r="675" spans="1:26">
      <c r="A675" s="84"/>
      <c r="B675" s="84"/>
      <c r="C675" s="84"/>
      <c r="D675" s="76" t="str">
        <f>IF($C675="","",VLOOKUP($C675,分類コード!$B$1:$C$9,2,0))</f>
        <v/>
      </c>
      <c r="E675" s="81"/>
      <c r="F675" s="82"/>
      <c r="G675" s="37"/>
      <c r="H675" s="82"/>
      <c r="L675" s="84"/>
      <c r="M675" s="84"/>
      <c r="N675" s="84"/>
      <c r="O675" s="84"/>
      <c r="P675" s="84"/>
      <c r="Q675" s="84"/>
      <c r="R675" s="84"/>
      <c r="S675" s="84"/>
      <c r="T675" s="84"/>
      <c r="X675" s="84"/>
      <c r="Y675" s="84"/>
      <c r="Z675" s="84"/>
    </row>
    <row r="676" spans="1:26">
      <c r="A676" s="84"/>
      <c r="B676" s="84"/>
      <c r="C676" s="84"/>
      <c r="D676" s="76" t="str">
        <f>IF($C676="","",VLOOKUP($C676,分類コード!$B$1:$C$9,2,0))</f>
        <v/>
      </c>
      <c r="E676" s="81"/>
      <c r="F676" s="82"/>
      <c r="G676" s="37"/>
      <c r="H676" s="82"/>
      <c r="L676" s="84"/>
      <c r="M676" s="84"/>
      <c r="N676" s="84"/>
      <c r="O676" s="84"/>
      <c r="P676" s="84"/>
      <c r="Q676" s="84"/>
      <c r="R676" s="84"/>
      <c r="S676" s="84"/>
      <c r="T676" s="84"/>
      <c r="X676" s="84"/>
      <c r="Y676" s="84"/>
      <c r="Z676" s="84"/>
    </row>
    <row r="677" spans="1:26">
      <c r="A677" s="84"/>
      <c r="B677" s="84"/>
      <c r="C677" s="84"/>
      <c r="D677" s="76" t="str">
        <f>IF($C677="","",VLOOKUP($C677,分類コード!$B$1:$C$9,2,0))</f>
        <v/>
      </c>
      <c r="E677" s="81"/>
      <c r="F677" s="82"/>
      <c r="G677" s="37"/>
      <c r="H677" s="82"/>
      <c r="L677" s="84"/>
      <c r="M677" s="84"/>
      <c r="N677" s="84"/>
      <c r="O677" s="84"/>
      <c r="P677" s="84"/>
      <c r="Q677" s="84"/>
      <c r="R677" s="84"/>
      <c r="S677" s="84"/>
      <c r="T677" s="84"/>
      <c r="X677" s="84"/>
      <c r="Y677" s="84"/>
      <c r="Z677" s="84"/>
    </row>
    <row r="678" spans="1:26">
      <c r="A678" s="84"/>
      <c r="B678" s="84"/>
      <c r="C678" s="84"/>
      <c r="D678" s="76" t="str">
        <f>IF($C678="","",VLOOKUP($C678,分類コード!$B$1:$C$9,2,0))</f>
        <v/>
      </c>
      <c r="E678" s="81"/>
      <c r="F678" s="82"/>
      <c r="G678" s="37"/>
      <c r="H678" s="82"/>
      <c r="L678" s="84"/>
      <c r="M678" s="84"/>
      <c r="N678" s="84"/>
      <c r="O678" s="84"/>
      <c r="P678" s="84"/>
      <c r="Q678" s="84"/>
      <c r="R678" s="84"/>
      <c r="S678" s="84"/>
      <c r="T678" s="84"/>
      <c r="X678" s="84"/>
      <c r="Y678" s="84"/>
      <c r="Z678" s="84"/>
    </row>
    <row r="679" spans="1:26">
      <c r="A679" s="84"/>
      <c r="B679" s="84"/>
      <c r="C679" s="84"/>
      <c r="D679" s="76" t="str">
        <f>IF($C679="","",VLOOKUP($C679,分類コード!$B$1:$C$9,2,0))</f>
        <v/>
      </c>
      <c r="E679" s="81"/>
      <c r="F679" s="82"/>
      <c r="G679" s="37"/>
      <c r="H679" s="82"/>
      <c r="L679" s="84"/>
      <c r="M679" s="84"/>
      <c r="N679" s="84"/>
      <c r="O679" s="84"/>
      <c r="P679" s="84"/>
      <c r="Q679" s="84"/>
      <c r="R679" s="84"/>
      <c r="S679" s="84"/>
      <c r="T679" s="84"/>
      <c r="X679" s="84"/>
      <c r="Y679" s="84"/>
      <c r="Z679" s="84"/>
    </row>
    <row r="680" spans="1:26">
      <c r="A680" s="84"/>
      <c r="B680" s="84"/>
      <c r="C680" s="84"/>
      <c r="D680" s="76" t="str">
        <f>IF($C680="","",VLOOKUP($C680,分類コード!$B$1:$C$9,2,0))</f>
        <v/>
      </c>
      <c r="E680" s="81"/>
      <c r="F680" s="82"/>
      <c r="G680" s="37"/>
      <c r="H680" s="82"/>
      <c r="L680" s="84"/>
      <c r="M680" s="84"/>
      <c r="N680" s="84"/>
      <c r="O680" s="84"/>
      <c r="P680" s="84"/>
      <c r="Q680" s="84"/>
      <c r="R680" s="84"/>
      <c r="S680" s="84"/>
      <c r="T680" s="84"/>
      <c r="X680" s="84"/>
      <c r="Y680" s="84"/>
      <c r="Z680" s="84"/>
    </row>
    <row r="681" spans="1:26">
      <c r="A681" s="84"/>
      <c r="B681" s="84"/>
      <c r="C681" s="84"/>
      <c r="D681" s="76" t="str">
        <f>IF($C681="","",VLOOKUP($C681,分類コード!$B$1:$C$9,2,0))</f>
        <v/>
      </c>
      <c r="E681" s="81"/>
      <c r="F681" s="82"/>
      <c r="G681" s="37"/>
      <c r="H681" s="82"/>
      <c r="L681" s="84"/>
      <c r="M681" s="84"/>
      <c r="N681" s="84"/>
      <c r="O681" s="84"/>
      <c r="P681" s="84"/>
      <c r="Q681" s="84"/>
      <c r="R681" s="84"/>
      <c r="S681" s="84"/>
      <c r="T681" s="84"/>
      <c r="X681" s="84"/>
      <c r="Y681" s="84"/>
      <c r="Z681" s="84"/>
    </row>
    <row r="682" spans="1:26">
      <c r="A682" s="84"/>
      <c r="B682" s="84"/>
      <c r="C682" s="84"/>
      <c r="D682" s="76" t="str">
        <f>IF($C682="","",VLOOKUP($C682,分類コード!$B$1:$C$9,2,0))</f>
        <v/>
      </c>
      <c r="E682" s="81"/>
      <c r="F682" s="82"/>
      <c r="G682" s="37"/>
      <c r="H682" s="82"/>
      <c r="L682" s="84"/>
      <c r="M682" s="84"/>
      <c r="N682" s="84"/>
      <c r="O682" s="84"/>
      <c r="P682" s="84"/>
      <c r="Q682" s="84"/>
      <c r="R682" s="84"/>
      <c r="S682" s="84"/>
      <c r="T682" s="84"/>
      <c r="X682" s="84"/>
      <c r="Y682" s="84"/>
      <c r="Z682" s="84"/>
    </row>
    <row r="683" spans="1:26">
      <c r="A683" s="84"/>
      <c r="B683" s="84"/>
      <c r="C683" s="84"/>
      <c r="D683" s="76" t="str">
        <f>IF($C683="","",VLOOKUP($C683,分類コード!$B$1:$C$9,2,0))</f>
        <v/>
      </c>
      <c r="E683" s="81"/>
      <c r="F683" s="82"/>
      <c r="G683" s="37"/>
      <c r="H683" s="82"/>
      <c r="L683" s="84"/>
      <c r="M683" s="84"/>
      <c r="N683" s="84"/>
      <c r="O683" s="84"/>
      <c r="P683" s="84"/>
      <c r="Q683" s="84"/>
      <c r="R683" s="84"/>
      <c r="S683" s="84"/>
      <c r="T683" s="84"/>
      <c r="X683" s="84"/>
      <c r="Y683" s="84"/>
      <c r="Z683" s="84"/>
    </row>
    <row r="684" spans="1:26">
      <c r="A684" s="84"/>
      <c r="B684" s="84"/>
      <c r="C684" s="84"/>
      <c r="D684" s="76" t="str">
        <f>IF($C684="","",VLOOKUP($C684,分類コード!$B$1:$C$9,2,0))</f>
        <v/>
      </c>
      <c r="E684" s="81"/>
      <c r="F684" s="82"/>
      <c r="G684" s="37"/>
      <c r="H684" s="82"/>
      <c r="L684" s="84"/>
      <c r="M684" s="84"/>
      <c r="N684" s="84"/>
      <c r="O684" s="84"/>
      <c r="P684" s="84"/>
      <c r="Q684" s="84"/>
      <c r="R684" s="84"/>
      <c r="S684" s="84"/>
      <c r="T684" s="84"/>
      <c r="X684" s="84"/>
      <c r="Y684" s="84"/>
      <c r="Z684" s="84"/>
    </row>
    <row r="685" spans="1:26">
      <c r="A685" s="84"/>
      <c r="B685" s="84"/>
      <c r="C685" s="84"/>
      <c r="D685" s="76" t="str">
        <f>IF($C685="","",VLOOKUP($C685,分類コード!$B$1:$C$9,2,0))</f>
        <v/>
      </c>
      <c r="E685" s="81"/>
      <c r="F685" s="82"/>
      <c r="G685" s="37"/>
      <c r="H685" s="82"/>
      <c r="L685" s="84"/>
      <c r="M685" s="84"/>
      <c r="N685" s="84"/>
      <c r="O685" s="84"/>
      <c r="P685" s="84"/>
      <c r="Q685" s="84"/>
      <c r="R685" s="84"/>
      <c r="S685" s="84"/>
      <c r="T685" s="84"/>
      <c r="X685" s="84"/>
      <c r="Y685" s="84"/>
      <c r="Z685" s="84"/>
    </row>
    <row r="686" spans="1:26">
      <c r="A686" s="84"/>
      <c r="B686" s="84"/>
      <c r="C686" s="84"/>
      <c r="D686" s="76" t="str">
        <f>IF($C686="","",VLOOKUP($C686,分類コード!$B$1:$C$9,2,0))</f>
        <v/>
      </c>
      <c r="E686" s="81"/>
      <c r="F686" s="82"/>
      <c r="G686" s="37"/>
      <c r="H686" s="82"/>
      <c r="L686" s="84"/>
      <c r="M686" s="84"/>
      <c r="N686" s="84"/>
      <c r="O686" s="84"/>
      <c r="P686" s="84"/>
      <c r="Q686" s="84"/>
      <c r="R686" s="84"/>
      <c r="S686" s="84"/>
      <c r="T686" s="84"/>
      <c r="X686" s="84"/>
      <c r="Y686" s="84"/>
      <c r="Z686" s="84"/>
    </row>
    <row r="687" spans="1:26">
      <c r="A687" s="84"/>
      <c r="B687" s="84"/>
      <c r="C687" s="84"/>
      <c r="D687" s="76" t="str">
        <f>IF($C687="","",VLOOKUP($C687,分類コード!$B$1:$C$9,2,0))</f>
        <v/>
      </c>
      <c r="E687" s="81"/>
      <c r="F687" s="82"/>
      <c r="G687" s="37"/>
      <c r="H687" s="82"/>
      <c r="L687" s="84"/>
      <c r="M687" s="84"/>
      <c r="N687" s="84"/>
      <c r="O687" s="84"/>
      <c r="P687" s="84"/>
      <c r="Q687" s="84"/>
      <c r="R687" s="84"/>
      <c r="S687" s="84"/>
      <c r="T687" s="84"/>
      <c r="X687" s="84"/>
      <c r="Y687" s="84"/>
      <c r="Z687" s="84"/>
    </row>
    <row r="688" spans="1:26">
      <c r="A688" s="84"/>
      <c r="B688" s="84"/>
      <c r="C688" s="84"/>
      <c r="D688" s="76" t="str">
        <f>IF($C688="","",VLOOKUP($C688,分類コード!$B$1:$C$9,2,0))</f>
        <v/>
      </c>
      <c r="E688" s="81"/>
      <c r="F688" s="82"/>
      <c r="G688" s="37"/>
      <c r="H688" s="82"/>
      <c r="L688" s="84"/>
      <c r="M688" s="84"/>
      <c r="N688" s="84"/>
      <c r="O688" s="84"/>
      <c r="P688" s="84"/>
      <c r="Q688" s="84"/>
      <c r="R688" s="84"/>
      <c r="S688" s="84"/>
      <c r="T688" s="84"/>
      <c r="X688" s="84"/>
      <c r="Y688" s="84"/>
      <c r="Z688" s="84"/>
    </row>
    <row r="689" spans="1:26">
      <c r="A689" s="84"/>
      <c r="B689" s="84"/>
      <c r="C689" s="84"/>
      <c r="D689" s="76" t="str">
        <f>IF($C689="","",VLOOKUP($C689,分類コード!$B$1:$C$9,2,0))</f>
        <v/>
      </c>
      <c r="E689" s="81"/>
      <c r="F689" s="82"/>
      <c r="G689" s="37"/>
      <c r="H689" s="82"/>
      <c r="L689" s="84"/>
      <c r="M689" s="84"/>
      <c r="N689" s="84"/>
      <c r="O689" s="84"/>
      <c r="P689" s="84"/>
      <c r="Q689" s="84"/>
      <c r="R689" s="84"/>
      <c r="S689" s="84"/>
      <c r="T689" s="84"/>
      <c r="X689" s="84"/>
      <c r="Y689" s="84"/>
      <c r="Z689" s="84"/>
    </row>
    <row r="690" spans="1:26">
      <c r="A690" s="84"/>
      <c r="B690" s="84"/>
      <c r="C690" s="84"/>
      <c r="D690" s="76" t="str">
        <f>IF($C690="","",VLOOKUP($C690,分類コード!$B$1:$C$9,2,0))</f>
        <v/>
      </c>
      <c r="E690" s="81"/>
      <c r="F690" s="82"/>
      <c r="G690" s="37"/>
      <c r="H690" s="82"/>
      <c r="L690" s="84"/>
      <c r="M690" s="84"/>
      <c r="N690" s="84"/>
      <c r="O690" s="84"/>
      <c r="P690" s="84"/>
      <c r="Q690" s="84"/>
      <c r="R690" s="84"/>
      <c r="S690" s="84"/>
      <c r="T690" s="84"/>
      <c r="X690" s="84"/>
      <c r="Y690" s="84"/>
      <c r="Z690" s="84"/>
    </row>
    <row r="691" spans="1:26">
      <c r="A691" s="84"/>
      <c r="B691" s="84"/>
      <c r="C691" s="84"/>
      <c r="D691" s="76" t="str">
        <f>IF($C691="","",VLOOKUP($C691,分類コード!$B$1:$C$9,2,0))</f>
        <v/>
      </c>
      <c r="E691" s="81"/>
      <c r="F691" s="82"/>
      <c r="G691" s="37"/>
      <c r="H691" s="82"/>
      <c r="L691" s="84"/>
      <c r="M691" s="84"/>
      <c r="N691" s="84"/>
      <c r="O691" s="84"/>
      <c r="P691" s="84"/>
      <c r="Q691" s="84"/>
      <c r="R691" s="84"/>
      <c r="S691" s="84"/>
      <c r="T691" s="84"/>
      <c r="X691" s="84"/>
      <c r="Y691" s="84"/>
      <c r="Z691" s="84"/>
    </row>
    <row r="692" spans="1:26">
      <c r="A692" s="84"/>
      <c r="B692" s="84"/>
      <c r="C692" s="84"/>
      <c r="D692" s="76" t="str">
        <f>IF($C692="","",VLOOKUP($C692,分類コード!$B$1:$C$9,2,0))</f>
        <v/>
      </c>
      <c r="E692" s="81"/>
      <c r="F692" s="82"/>
      <c r="G692" s="37"/>
      <c r="H692" s="82"/>
      <c r="L692" s="84"/>
      <c r="M692" s="84"/>
      <c r="N692" s="84"/>
      <c r="O692" s="84"/>
      <c r="P692" s="84"/>
      <c r="Q692" s="84"/>
      <c r="R692" s="84"/>
      <c r="S692" s="84"/>
      <c r="T692" s="84"/>
      <c r="X692" s="84"/>
      <c r="Y692" s="84"/>
      <c r="Z692" s="84"/>
    </row>
    <row r="693" spans="1:26">
      <c r="A693" s="84"/>
      <c r="B693" s="84"/>
      <c r="C693" s="84"/>
      <c r="D693" s="76" t="str">
        <f>IF($C693="","",VLOOKUP($C693,分類コード!$B$1:$C$9,2,0))</f>
        <v/>
      </c>
      <c r="E693" s="81"/>
      <c r="F693" s="82"/>
      <c r="G693" s="37"/>
      <c r="H693" s="82"/>
      <c r="L693" s="84"/>
      <c r="M693" s="84"/>
      <c r="N693" s="84"/>
      <c r="O693" s="84"/>
      <c r="P693" s="84"/>
      <c r="Q693" s="84"/>
      <c r="R693" s="84"/>
      <c r="S693" s="84"/>
      <c r="T693" s="84"/>
      <c r="X693" s="84"/>
      <c r="Y693" s="84"/>
      <c r="Z693" s="84"/>
    </row>
    <row r="694" spans="1:26">
      <c r="A694" s="84"/>
      <c r="B694" s="84"/>
      <c r="C694" s="84"/>
      <c r="D694" s="76" t="str">
        <f>IF($C694="","",VLOOKUP($C694,分類コード!$B$1:$C$9,2,0))</f>
        <v/>
      </c>
      <c r="E694" s="81"/>
      <c r="F694" s="82"/>
      <c r="G694" s="37"/>
      <c r="H694" s="82"/>
      <c r="L694" s="84"/>
      <c r="M694" s="84"/>
      <c r="N694" s="84"/>
      <c r="O694" s="84"/>
      <c r="P694" s="84"/>
      <c r="Q694" s="84"/>
      <c r="R694" s="84"/>
      <c r="S694" s="84"/>
      <c r="T694" s="84"/>
      <c r="X694" s="84"/>
      <c r="Y694" s="84"/>
      <c r="Z694" s="84"/>
    </row>
    <row r="695" spans="1:26">
      <c r="A695" s="84"/>
      <c r="B695" s="84"/>
      <c r="C695" s="84"/>
      <c r="D695" s="76" t="str">
        <f>IF($C695="","",VLOOKUP($C695,分類コード!$B$1:$C$9,2,0))</f>
        <v/>
      </c>
      <c r="E695" s="81"/>
      <c r="F695" s="82"/>
      <c r="G695" s="37"/>
      <c r="H695" s="82"/>
      <c r="L695" s="84"/>
      <c r="M695" s="84"/>
      <c r="N695" s="84"/>
      <c r="O695" s="84"/>
      <c r="P695" s="84"/>
      <c r="Q695" s="84"/>
      <c r="R695" s="84"/>
      <c r="S695" s="84"/>
      <c r="T695" s="84"/>
      <c r="X695" s="84"/>
      <c r="Y695" s="84"/>
      <c r="Z695" s="84"/>
    </row>
    <row r="696" spans="1:26">
      <c r="A696" s="84"/>
      <c r="B696" s="84"/>
      <c r="C696" s="84"/>
      <c r="D696" s="76" t="str">
        <f>IF($C696="","",VLOOKUP($C696,分類コード!$B$1:$C$9,2,0))</f>
        <v/>
      </c>
      <c r="E696" s="81"/>
      <c r="F696" s="82"/>
      <c r="G696" s="37"/>
      <c r="H696" s="82"/>
      <c r="L696" s="84"/>
      <c r="M696" s="84"/>
      <c r="N696" s="84"/>
      <c r="O696" s="84"/>
      <c r="P696" s="84"/>
      <c r="Q696" s="84"/>
      <c r="R696" s="84"/>
      <c r="S696" s="84"/>
      <c r="T696" s="84"/>
      <c r="X696" s="84"/>
      <c r="Y696" s="84"/>
      <c r="Z696" s="84"/>
    </row>
    <row r="697" spans="1:26">
      <c r="A697" s="84"/>
      <c r="B697" s="84"/>
      <c r="C697" s="84"/>
      <c r="D697" s="76" t="str">
        <f>IF($C697="","",VLOOKUP($C697,分類コード!$B$1:$C$9,2,0))</f>
        <v/>
      </c>
      <c r="E697" s="81"/>
      <c r="F697" s="82"/>
      <c r="G697" s="37"/>
      <c r="H697" s="82"/>
      <c r="L697" s="84"/>
      <c r="M697" s="84"/>
      <c r="N697" s="84"/>
      <c r="O697" s="84"/>
      <c r="P697" s="84"/>
      <c r="Q697" s="84"/>
      <c r="R697" s="84"/>
      <c r="S697" s="84"/>
      <c r="T697" s="84"/>
      <c r="X697" s="84"/>
      <c r="Y697" s="84"/>
      <c r="Z697" s="84"/>
    </row>
    <row r="698" spans="1:26">
      <c r="A698" s="84"/>
      <c r="B698" s="84"/>
      <c r="C698" s="84"/>
      <c r="D698" s="76" t="str">
        <f>IF($C698="","",VLOOKUP($C698,分類コード!$B$1:$C$9,2,0))</f>
        <v/>
      </c>
      <c r="E698" s="81"/>
      <c r="F698" s="82"/>
      <c r="G698" s="37"/>
      <c r="H698" s="82"/>
      <c r="L698" s="84"/>
      <c r="M698" s="84"/>
      <c r="N698" s="84"/>
      <c r="O698" s="84"/>
      <c r="P698" s="84"/>
      <c r="Q698" s="84"/>
      <c r="R698" s="84"/>
      <c r="S698" s="84"/>
      <c r="T698" s="84"/>
      <c r="X698" s="84"/>
      <c r="Y698" s="84"/>
      <c r="Z698" s="84"/>
    </row>
    <row r="699" spans="1:26">
      <c r="A699" s="84"/>
      <c r="B699" s="84"/>
      <c r="C699" s="84"/>
      <c r="D699" s="76" t="str">
        <f>IF($C699="","",VLOOKUP($C699,分類コード!$B$1:$C$9,2,0))</f>
        <v/>
      </c>
      <c r="E699" s="81"/>
      <c r="F699" s="82"/>
      <c r="G699" s="37"/>
      <c r="H699" s="82"/>
      <c r="L699" s="84"/>
      <c r="M699" s="84"/>
      <c r="N699" s="84"/>
      <c r="O699" s="84"/>
      <c r="P699" s="84"/>
      <c r="Q699" s="84"/>
      <c r="R699" s="84"/>
      <c r="S699" s="84"/>
      <c r="T699" s="84"/>
      <c r="X699" s="84"/>
      <c r="Y699" s="84"/>
      <c r="Z699" s="84"/>
    </row>
    <row r="700" spans="1:26">
      <c r="A700" s="84"/>
      <c r="B700" s="84"/>
      <c r="C700" s="84"/>
      <c r="D700" s="76" t="str">
        <f>IF($C700="","",VLOOKUP($C700,分類コード!$B$1:$C$9,2,0))</f>
        <v/>
      </c>
      <c r="E700" s="81"/>
      <c r="F700" s="82"/>
      <c r="G700" s="37"/>
      <c r="H700" s="82"/>
      <c r="L700" s="84"/>
      <c r="M700" s="84"/>
      <c r="N700" s="84"/>
      <c r="O700" s="84"/>
      <c r="P700" s="84"/>
      <c r="Q700" s="84"/>
      <c r="R700" s="84"/>
      <c r="S700" s="84"/>
      <c r="T700" s="84"/>
      <c r="X700" s="84"/>
      <c r="Y700" s="84"/>
      <c r="Z700" s="84"/>
    </row>
    <row r="701" spans="1:26">
      <c r="A701" s="84"/>
      <c r="B701" s="84"/>
      <c r="C701" s="84"/>
      <c r="D701" s="76" t="str">
        <f>IF($C701="","",VLOOKUP($C701,分類コード!$B$1:$C$9,2,0))</f>
        <v/>
      </c>
      <c r="E701" s="81"/>
      <c r="F701" s="82"/>
      <c r="G701" s="37"/>
      <c r="H701" s="82"/>
      <c r="L701" s="84"/>
      <c r="M701" s="84"/>
      <c r="N701" s="84"/>
      <c r="O701" s="84"/>
      <c r="P701" s="84"/>
      <c r="Q701" s="84"/>
      <c r="R701" s="84"/>
      <c r="S701" s="84"/>
      <c r="T701" s="84"/>
      <c r="X701" s="84"/>
      <c r="Y701" s="84"/>
      <c r="Z701" s="84"/>
    </row>
    <row r="702" spans="1:26">
      <c r="A702" s="84"/>
      <c r="B702" s="84"/>
      <c r="C702" s="84"/>
      <c r="D702" s="76" t="str">
        <f>IF($C702="","",VLOOKUP($C702,分類コード!$B$1:$C$9,2,0))</f>
        <v/>
      </c>
      <c r="E702" s="81"/>
      <c r="F702" s="82"/>
      <c r="G702" s="37"/>
      <c r="H702" s="82"/>
      <c r="L702" s="84"/>
      <c r="M702" s="84"/>
      <c r="N702" s="84"/>
      <c r="O702" s="84"/>
      <c r="P702" s="84"/>
      <c r="Q702" s="84"/>
      <c r="R702" s="84"/>
      <c r="S702" s="84"/>
      <c r="T702" s="84"/>
      <c r="X702" s="84"/>
      <c r="Y702" s="84"/>
      <c r="Z702" s="84"/>
    </row>
    <row r="703" spans="1:26">
      <c r="A703" s="84"/>
      <c r="B703" s="84"/>
      <c r="C703" s="84"/>
      <c r="D703" s="76" t="str">
        <f>IF($C703="","",VLOOKUP($C703,分類コード!$B$1:$C$9,2,0))</f>
        <v/>
      </c>
      <c r="E703" s="81"/>
      <c r="F703" s="82"/>
      <c r="G703" s="37"/>
      <c r="H703" s="82"/>
      <c r="L703" s="84"/>
      <c r="M703" s="84"/>
      <c r="N703" s="84"/>
      <c r="O703" s="84"/>
      <c r="P703" s="84"/>
      <c r="Q703" s="84"/>
      <c r="R703" s="84"/>
      <c r="S703" s="84"/>
      <c r="T703" s="84"/>
      <c r="X703" s="84"/>
      <c r="Y703" s="84"/>
      <c r="Z703" s="84"/>
    </row>
    <row r="704" spans="1:26">
      <c r="A704" s="84"/>
      <c r="B704" s="84"/>
      <c r="C704" s="84"/>
      <c r="D704" s="76" t="str">
        <f>IF($C704="","",VLOOKUP($C704,分類コード!$B$1:$C$9,2,0))</f>
        <v/>
      </c>
      <c r="E704" s="81"/>
      <c r="F704" s="82"/>
      <c r="G704" s="37"/>
      <c r="H704" s="82"/>
      <c r="L704" s="84"/>
      <c r="M704" s="84"/>
      <c r="N704" s="84"/>
      <c r="O704" s="84"/>
      <c r="P704" s="84"/>
      <c r="Q704" s="84"/>
      <c r="R704" s="84"/>
      <c r="S704" s="84"/>
      <c r="T704" s="84"/>
      <c r="X704" s="84"/>
      <c r="Y704" s="84"/>
      <c r="Z704" s="84"/>
    </row>
    <row r="705" spans="1:26">
      <c r="A705" s="84"/>
      <c r="B705" s="84"/>
      <c r="C705" s="84"/>
      <c r="D705" s="76" t="str">
        <f>IF($C705="","",VLOOKUP($C705,分類コード!$B$1:$C$9,2,0))</f>
        <v/>
      </c>
      <c r="E705" s="81"/>
      <c r="F705" s="82"/>
      <c r="G705" s="37"/>
      <c r="H705" s="82"/>
      <c r="L705" s="84"/>
      <c r="M705" s="84"/>
      <c r="N705" s="84"/>
      <c r="O705" s="84"/>
      <c r="P705" s="84"/>
      <c r="Q705" s="84"/>
      <c r="R705" s="84"/>
      <c r="S705" s="84"/>
      <c r="T705" s="84"/>
      <c r="X705" s="84"/>
      <c r="Y705" s="84"/>
      <c r="Z705" s="84"/>
    </row>
    <row r="706" spans="1:26">
      <c r="A706" s="84"/>
      <c r="B706" s="84"/>
      <c r="C706" s="84"/>
      <c r="D706" s="76" t="str">
        <f>IF($C706="","",VLOOKUP($C706,分類コード!$B$1:$C$9,2,0))</f>
        <v/>
      </c>
      <c r="E706" s="81"/>
      <c r="F706" s="82"/>
      <c r="G706" s="37"/>
      <c r="H706" s="82"/>
      <c r="L706" s="84"/>
      <c r="M706" s="84"/>
      <c r="N706" s="84"/>
      <c r="O706" s="84"/>
      <c r="P706" s="84"/>
      <c r="Q706" s="84"/>
      <c r="R706" s="84"/>
      <c r="S706" s="84"/>
      <c r="T706" s="84"/>
      <c r="X706" s="84"/>
      <c r="Y706" s="84"/>
      <c r="Z706" s="84"/>
    </row>
    <row r="707" spans="1:26">
      <c r="A707" s="84"/>
      <c r="B707" s="84"/>
      <c r="C707" s="84"/>
      <c r="D707" s="76" t="str">
        <f>IF($C707="","",VLOOKUP($C707,分類コード!$B$1:$C$9,2,0))</f>
        <v/>
      </c>
      <c r="E707" s="81"/>
      <c r="F707" s="82"/>
      <c r="G707" s="37"/>
      <c r="H707" s="82"/>
      <c r="L707" s="84"/>
      <c r="M707" s="84"/>
      <c r="N707" s="84"/>
      <c r="O707" s="84"/>
      <c r="P707" s="84"/>
      <c r="Q707" s="84"/>
      <c r="R707" s="84"/>
      <c r="S707" s="84"/>
      <c r="T707" s="84"/>
      <c r="X707" s="84"/>
      <c r="Y707" s="84"/>
      <c r="Z707" s="84"/>
    </row>
    <row r="708" spans="1:26">
      <c r="A708" s="84"/>
      <c r="B708" s="84"/>
      <c r="C708" s="84"/>
      <c r="D708" s="76" t="str">
        <f>IF($C708="","",VLOOKUP($C708,分類コード!$B$1:$C$9,2,0))</f>
        <v/>
      </c>
      <c r="E708" s="81"/>
      <c r="F708" s="82"/>
      <c r="G708" s="37"/>
      <c r="H708" s="82"/>
      <c r="L708" s="84"/>
      <c r="M708" s="84"/>
      <c r="N708" s="84"/>
      <c r="O708" s="84"/>
      <c r="P708" s="84"/>
      <c r="Q708" s="84"/>
      <c r="R708" s="84"/>
      <c r="S708" s="84"/>
      <c r="T708" s="84"/>
      <c r="X708" s="84"/>
      <c r="Y708" s="84"/>
      <c r="Z708" s="84"/>
    </row>
    <row r="709" spans="1:26">
      <c r="A709" s="84"/>
      <c r="B709" s="84"/>
      <c r="C709" s="84"/>
      <c r="D709" s="76" t="str">
        <f>IF($C709="","",VLOOKUP($C709,分類コード!$B$1:$C$9,2,0))</f>
        <v/>
      </c>
      <c r="E709" s="81"/>
      <c r="F709" s="82"/>
      <c r="G709" s="37"/>
      <c r="H709" s="82"/>
      <c r="L709" s="84"/>
      <c r="M709" s="84"/>
      <c r="N709" s="84"/>
      <c r="O709" s="84"/>
      <c r="P709" s="84"/>
      <c r="Q709" s="84"/>
      <c r="R709" s="84"/>
      <c r="S709" s="84"/>
      <c r="T709" s="84"/>
      <c r="X709" s="84"/>
      <c r="Y709" s="84"/>
      <c r="Z709" s="84"/>
    </row>
    <row r="710" spans="1:26">
      <c r="A710" s="84"/>
      <c r="B710" s="84"/>
      <c r="C710" s="84"/>
      <c r="D710" s="76" t="str">
        <f>IF($C710="","",VLOOKUP($C710,分類コード!$B$1:$C$9,2,0))</f>
        <v/>
      </c>
      <c r="E710" s="81"/>
      <c r="F710" s="82"/>
      <c r="G710" s="37"/>
      <c r="H710" s="82"/>
      <c r="L710" s="84"/>
      <c r="M710" s="84"/>
      <c r="N710" s="84"/>
      <c r="O710" s="84"/>
      <c r="P710" s="84"/>
      <c r="Q710" s="84"/>
      <c r="R710" s="84"/>
      <c r="S710" s="84"/>
      <c r="T710" s="84"/>
      <c r="X710" s="84"/>
      <c r="Y710" s="84"/>
      <c r="Z710" s="84"/>
    </row>
    <row r="711" spans="1:26">
      <c r="A711" s="84"/>
      <c r="B711" s="84"/>
      <c r="C711" s="84"/>
      <c r="D711" s="76" t="str">
        <f>IF($C711="","",VLOOKUP($C711,分類コード!$B$1:$C$9,2,0))</f>
        <v/>
      </c>
      <c r="E711" s="81"/>
      <c r="F711" s="82"/>
      <c r="G711" s="37"/>
      <c r="H711" s="82"/>
      <c r="L711" s="84"/>
      <c r="M711" s="84"/>
      <c r="N711" s="84"/>
      <c r="O711" s="84"/>
      <c r="P711" s="84"/>
      <c r="Q711" s="84"/>
      <c r="R711" s="84"/>
      <c r="S711" s="84"/>
      <c r="T711" s="84"/>
      <c r="X711" s="84"/>
      <c r="Y711" s="84"/>
      <c r="Z711" s="84"/>
    </row>
    <row r="712" spans="1:26">
      <c r="A712" s="84"/>
      <c r="B712" s="84"/>
      <c r="C712" s="84"/>
      <c r="D712" s="76" t="str">
        <f>IF($C712="","",VLOOKUP($C712,分類コード!$B$1:$C$9,2,0))</f>
        <v/>
      </c>
      <c r="E712" s="81"/>
      <c r="F712" s="82"/>
      <c r="G712" s="37"/>
      <c r="H712" s="82"/>
      <c r="L712" s="84"/>
      <c r="M712" s="84"/>
      <c r="N712" s="84"/>
      <c r="O712" s="84"/>
      <c r="P712" s="84"/>
      <c r="Q712" s="84"/>
      <c r="R712" s="84"/>
      <c r="S712" s="84"/>
      <c r="T712" s="84"/>
      <c r="X712" s="84"/>
      <c r="Y712" s="84"/>
      <c r="Z712" s="84"/>
    </row>
    <row r="713" spans="1:26">
      <c r="A713" s="84"/>
      <c r="B713" s="84"/>
      <c r="C713" s="84"/>
      <c r="D713" s="76" t="str">
        <f>IF($C713="","",VLOOKUP($C713,分類コード!$B$1:$C$9,2,0))</f>
        <v/>
      </c>
      <c r="E713" s="81"/>
      <c r="F713" s="82"/>
      <c r="G713" s="37"/>
      <c r="H713" s="82"/>
      <c r="L713" s="84"/>
      <c r="M713" s="84"/>
      <c r="N713" s="84"/>
      <c r="O713" s="84"/>
      <c r="P713" s="84"/>
      <c r="Q713" s="84"/>
      <c r="R713" s="84"/>
      <c r="S713" s="84"/>
      <c r="T713" s="84"/>
      <c r="X713" s="84"/>
      <c r="Y713" s="84"/>
      <c r="Z713" s="84"/>
    </row>
    <row r="714" spans="1:26">
      <c r="A714" s="84"/>
      <c r="B714" s="84"/>
      <c r="C714" s="84"/>
      <c r="D714" s="76" t="str">
        <f>IF($C714="","",VLOOKUP($C714,分類コード!$B$1:$C$9,2,0))</f>
        <v/>
      </c>
      <c r="E714" s="81"/>
      <c r="F714" s="82"/>
      <c r="G714" s="37"/>
      <c r="H714" s="82"/>
      <c r="L714" s="84"/>
      <c r="M714" s="84"/>
      <c r="N714" s="84"/>
      <c r="O714" s="84"/>
      <c r="P714" s="84"/>
      <c r="Q714" s="84"/>
      <c r="R714" s="84"/>
      <c r="S714" s="84"/>
      <c r="T714" s="84"/>
      <c r="X714" s="84"/>
      <c r="Y714" s="84"/>
      <c r="Z714" s="84"/>
    </row>
    <row r="715" spans="1:26">
      <c r="A715" s="84"/>
      <c r="B715" s="84"/>
      <c r="C715" s="84"/>
      <c r="D715" s="76" t="str">
        <f>IF($C715="","",VLOOKUP($C715,分類コード!$B$1:$C$9,2,0))</f>
        <v/>
      </c>
      <c r="E715" s="81"/>
      <c r="F715" s="82"/>
      <c r="G715" s="37"/>
      <c r="H715" s="82"/>
      <c r="L715" s="84"/>
      <c r="M715" s="84"/>
      <c r="N715" s="84"/>
      <c r="O715" s="84"/>
      <c r="P715" s="84"/>
      <c r="Q715" s="84"/>
      <c r="R715" s="84"/>
      <c r="S715" s="84"/>
      <c r="T715" s="84"/>
      <c r="X715" s="84"/>
      <c r="Y715" s="84"/>
      <c r="Z715" s="84"/>
    </row>
    <row r="716" spans="1:26">
      <c r="A716" s="84"/>
      <c r="B716" s="84"/>
      <c r="C716" s="84"/>
      <c r="D716" s="76" t="str">
        <f>IF($C716="","",VLOOKUP($C716,分類コード!$B$1:$C$9,2,0))</f>
        <v/>
      </c>
      <c r="E716" s="81"/>
      <c r="F716" s="82"/>
      <c r="G716" s="37"/>
      <c r="H716" s="82"/>
      <c r="L716" s="84"/>
      <c r="M716" s="84"/>
      <c r="N716" s="84"/>
      <c r="O716" s="84"/>
      <c r="P716" s="84"/>
      <c r="Q716" s="84"/>
      <c r="R716" s="84"/>
      <c r="S716" s="84"/>
      <c r="T716" s="84"/>
      <c r="X716" s="84"/>
      <c r="Y716" s="84"/>
      <c r="Z716" s="84"/>
    </row>
    <row r="717" spans="1:26">
      <c r="A717" s="84"/>
      <c r="B717" s="84"/>
      <c r="C717" s="84"/>
      <c r="D717" s="76" t="str">
        <f>IF($C717="","",VLOOKUP($C717,分類コード!$B$1:$C$9,2,0))</f>
        <v/>
      </c>
      <c r="E717" s="81"/>
      <c r="F717" s="82"/>
      <c r="G717" s="37"/>
      <c r="H717" s="82"/>
      <c r="L717" s="84"/>
      <c r="M717" s="84"/>
      <c r="N717" s="84"/>
      <c r="O717" s="84"/>
      <c r="P717" s="84"/>
      <c r="Q717" s="84"/>
      <c r="R717" s="84"/>
      <c r="S717" s="84"/>
      <c r="T717" s="84"/>
      <c r="X717" s="84"/>
      <c r="Y717" s="84"/>
      <c r="Z717" s="84"/>
    </row>
    <row r="718" spans="1:26">
      <c r="A718" s="84"/>
      <c r="B718" s="84"/>
      <c r="C718" s="84"/>
      <c r="D718" s="76" t="str">
        <f>IF($C718="","",VLOOKUP($C718,分類コード!$B$1:$C$9,2,0))</f>
        <v/>
      </c>
      <c r="E718" s="81"/>
      <c r="F718" s="82"/>
      <c r="G718" s="37"/>
      <c r="H718" s="82"/>
      <c r="L718" s="84"/>
      <c r="M718" s="84"/>
      <c r="N718" s="84"/>
      <c r="O718" s="84"/>
      <c r="P718" s="84"/>
      <c r="Q718" s="84"/>
      <c r="R718" s="84"/>
      <c r="S718" s="84"/>
      <c r="T718" s="84"/>
      <c r="X718" s="84"/>
      <c r="Y718" s="84"/>
      <c r="Z718" s="84"/>
    </row>
    <row r="719" spans="1:26">
      <c r="A719" s="84"/>
      <c r="B719" s="84"/>
      <c r="C719" s="84"/>
      <c r="D719" s="76" t="str">
        <f>IF($C719="","",VLOOKUP($C719,分類コード!$B$1:$C$9,2,0))</f>
        <v/>
      </c>
      <c r="E719" s="81"/>
      <c r="F719" s="82"/>
      <c r="G719" s="37"/>
      <c r="H719" s="82"/>
      <c r="L719" s="84"/>
      <c r="M719" s="84"/>
      <c r="N719" s="84"/>
      <c r="O719" s="84"/>
      <c r="P719" s="84"/>
      <c r="Q719" s="84"/>
      <c r="R719" s="84"/>
      <c r="S719" s="84"/>
      <c r="T719" s="84"/>
      <c r="X719" s="84"/>
      <c r="Y719" s="84"/>
      <c r="Z719" s="84"/>
    </row>
    <row r="720" spans="1:26">
      <c r="A720" s="84"/>
      <c r="B720" s="84"/>
      <c r="C720" s="84"/>
      <c r="D720" s="76" t="str">
        <f>IF($C720="","",VLOOKUP($C720,分類コード!$B$1:$C$9,2,0))</f>
        <v/>
      </c>
      <c r="E720" s="81"/>
      <c r="F720" s="82"/>
      <c r="G720" s="37"/>
      <c r="H720" s="82"/>
      <c r="L720" s="84"/>
      <c r="M720" s="84"/>
      <c r="N720" s="84"/>
      <c r="O720" s="84"/>
      <c r="P720" s="84"/>
      <c r="Q720" s="84"/>
      <c r="R720" s="84"/>
      <c r="S720" s="84"/>
      <c r="T720" s="84"/>
      <c r="X720" s="84"/>
      <c r="Y720" s="84"/>
      <c r="Z720" s="84"/>
    </row>
    <row r="721" spans="1:26">
      <c r="A721" s="84"/>
      <c r="B721" s="84"/>
      <c r="C721" s="84"/>
      <c r="D721" s="76" t="str">
        <f>IF($C721="","",VLOOKUP($C721,分類コード!$B$1:$C$9,2,0))</f>
        <v/>
      </c>
      <c r="E721" s="81"/>
      <c r="F721" s="82"/>
      <c r="G721" s="37"/>
      <c r="H721" s="82"/>
      <c r="L721" s="84"/>
      <c r="M721" s="84"/>
      <c r="N721" s="84"/>
      <c r="O721" s="84"/>
      <c r="P721" s="84"/>
      <c r="Q721" s="84"/>
      <c r="R721" s="84"/>
      <c r="S721" s="84"/>
      <c r="T721" s="84"/>
      <c r="X721" s="84"/>
      <c r="Y721" s="84"/>
      <c r="Z721" s="84"/>
    </row>
    <row r="722" spans="1:26">
      <c r="A722" s="84"/>
      <c r="B722" s="84"/>
      <c r="C722" s="84"/>
      <c r="D722" s="76" t="str">
        <f>IF($C722="","",VLOOKUP($C722,分類コード!$B$1:$C$9,2,0))</f>
        <v/>
      </c>
      <c r="E722" s="81"/>
      <c r="F722" s="82"/>
      <c r="G722" s="37"/>
      <c r="H722" s="82"/>
      <c r="L722" s="84"/>
      <c r="M722" s="84"/>
      <c r="N722" s="84"/>
      <c r="O722" s="84"/>
      <c r="P722" s="84"/>
      <c r="Q722" s="84"/>
      <c r="R722" s="84"/>
      <c r="S722" s="84"/>
      <c r="T722" s="84"/>
      <c r="X722" s="84"/>
      <c r="Y722" s="84"/>
      <c r="Z722" s="84"/>
    </row>
    <row r="723" spans="1:26">
      <c r="A723" s="84"/>
      <c r="B723" s="84"/>
      <c r="C723" s="84"/>
      <c r="D723" s="76" t="str">
        <f>IF($C723="","",VLOOKUP($C723,分類コード!$B$1:$C$9,2,0))</f>
        <v/>
      </c>
      <c r="E723" s="81"/>
      <c r="F723" s="82"/>
      <c r="G723" s="37"/>
      <c r="H723" s="82"/>
      <c r="L723" s="84"/>
      <c r="M723" s="84"/>
      <c r="N723" s="84"/>
      <c r="O723" s="84"/>
      <c r="P723" s="84"/>
      <c r="Q723" s="84"/>
      <c r="R723" s="84"/>
      <c r="S723" s="84"/>
      <c r="T723" s="84"/>
      <c r="X723" s="84"/>
      <c r="Y723" s="84"/>
      <c r="Z723" s="84"/>
    </row>
    <row r="724" spans="1:26">
      <c r="A724" s="84"/>
      <c r="B724" s="84"/>
      <c r="C724" s="84"/>
      <c r="D724" s="76" t="str">
        <f>IF($C724="","",VLOOKUP($C724,分類コード!$B$1:$C$9,2,0))</f>
        <v/>
      </c>
      <c r="E724" s="81"/>
      <c r="F724" s="82"/>
      <c r="G724" s="37"/>
      <c r="H724" s="82"/>
      <c r="L724" s="84"/>
      <c r="M724" s="84"/>
      <c r="N724" s="84"/>
      <c r="O724" s="84"/>
      <c r="P724" s="84"/>
      <c r="Q724" s="84"/>
      <c r="R724" s="84"/>
      <c r="S724" s="84"/>
      <c r="T724" s="84"/>
      <c r="X724" s="84"/>
      <c r="Y724" s="84"/>
      <c r="Z724" s="84"/>
    </row>
    <row r="725" spans="1:26">
      <c r="A725" s="84"/>
      <c r="B725" s="84"/>
      <c r="C725" s="84"/>
      <c r="D725" s="76" t="str">
        <f>IF($C725="","",VLOOKUP($C725,分類コード!$B$1:$C$9,2,0))</f>
        <v/>
      </c>
      <c r="E725" s="81"/>
      <c r="F725" s="82"/>
      <c r="G725" s="37"/>
      <c r="H725" s="82"/>
      <c r="L725" s="84"/>
      <c r="M725" s="84"/>
      <c r="N725" s="84"/>
      <c r="O725" s="84"/>
      <c r="P725" s="84"/>
      <c r="Q725" s="84"/>
      <c r="R725" s="84"/>
      <c r="S725" s="84"/>
      <c r="T725" s="84"/>
      <c r="X725" s="84"/>
      <c r="Y725" s="84"/>
      <c r="Z725" s="84"/>
    </row>
    <row r="726" spans="1:26">
      <c r="A726" s="84"/>
      <c r="B726" s="84"/>
      <c r="C726" s="84"/>
      <c r="D726" s="76" t="str">
        <f>IF($C726="","",VLOOKUP($C726,分類コード!$B$1:$C$9,2,0))</f>
        <v/>
      </c>
      <c r="E726" s="81"/>
      <c r="F726" s="82"/>
      <c r="G726" s="37"/>
      <c r="H726" s="82"/>
      <c r="L726" s="84"/>
      <c r="M726" s="84"/>
      <c r="N726" s="84"/>
      <c r="O726" s="84"/>
      <c r="P726" s="84"/>
      <c r="Q726" s="84"/>
      <c r="R726" s="84"/>
      <c r="S726" s="84"/>
      <c r="T726" s="84"/>
      <c r="X726" s="84"/>
      <c r="Y726" s="84"/>
      <c r="Z726" s="84"/>
    </row>
    <row r="727" spans="1:26">
      <c r="A727" s="84"/>
      <c r="B727" s="84"/>
      <c r="C727" s="84"/>
      <c r="D727" s="76" t="str">
        <f>IF($C727="","",VLOOKUP($C727,分類コード!$B$1:$C$9,2,0))</f>
        <v/>
      </c>
      <c r="E727" s="81"/>
      <c r="F727" s="82"/>
      <c r="G727" s="37"/>
      <c r="H727" s="82"/>
      <c r="L727" s="84"/>
      <c r="M727" s="84"/>
      <c r="N727" s="84"/>
      <c r="O727" s="84"/>
      <c r="P727" s="84"/>
      <c r="Q727" s="84"/>
      <c r="R727" s="84"/>
      <c r="S727" s="84"/>
      <c r="T727" s="84"/>
      <c r="X727" s="84"/>
      <c r="Y727" s="84"/>
      <c r="Z727" s="84"/>
    </row>
    <row r="728" spans="1:26">
      <c r="A728" s="84"/>
      <c r="B728" s="84"/>
      <c r="C728" s="84"/>
      <c r="D728" s="76" t="str">
        <f>IF($C728="","",VLOOKUP($C728,分類コード!$B$1:$C$9,2,0))</f>
        <v/>
      </c>
      <c r="E728" s="81"/>
      <c r="F728" s="82"/>
      <c r="G728" s="37"/>
      <c r="H728" s="82"/>
      <c r="L728" s="84"/>
      <c r="M728" s="84"/>
      <c r="N728" s="84"/>
      <c r="O728" s="84"/>
      <c r="P728" s="84"/>
      <c r="Q728" s="84"/>
      <c r="R728" s="84"/>
      <c r="S728" s="84"/>
      <c r="T728" s="84"/>
      <c r="X728" s="84"/>
      <c r="Y728" s="84"/>
      <c r="Z728" s="84"/>
    </row>
    <row r="729" spans="1:26">
      <c r="A729" s="84"/>
      <c r="B729" s="84"/>
      <c r="C729" s="84"/>
      <c r="D729" s="76" t="str">
        <f>IF($C729="","",VLOOKUP($C729,分類コード!$B$1:$C$9,2,0))</f>
        <v/>
      </c>
      <c r="E729" s="81"/>
      <c r="F729" s="82"/>
      <c r="G729" s="37"/>
      <c r="H729" s="82"/>
      <c r="L729" s="84"/>
      <c r="M729" s="84"/>
      <c r="N729" s="84"/>
      <c r="O729" s="84"/>
      <c r="P729" s="84"/>
      <c r="Q729" s="84"/>
      <c r="R729" s="84"/>
      <c r="S729" s="84"/>
      <c r="T729" s="84"/>
      <c r="X729" s="84"/>
      <c r="Y729" s="84"/>
      <c r="Z729" s="84"/>
    </row>
    <row r="730" spans="1:26">
      <c r="A730" s="84"/>
      <c r="B730" s="84"/>
      <c r="C730" s="84"/>
      <c r="D730" s="76" t="str">
        <f>IF($C730="","",VLOOKUP($C730,分類コード!$B$1:$C$9,2,0))</f>
        <v/>
      </c>
      <c r="E730" s="81"/>
      <c r="F730" s="82"/>
      <c r="G730" s="37"/>
      <c r="H730" s="82"/>
      <c r="L730" s="84"/>
      <c r="M730" s="84"/>
      <c r="N730" s="84"/>
      <c r="O730" s="84"/>
      <c r="P730" s="84"/>
      <c r="Q730" s="84"/>
      <c r="R730" s="84"/>
      <c r="S730" s="84"/>
      <c r="T730" s="84"/>
      <c r="X730" s="84"/>
      <c r="Y730" s="84"/>
      <c r="Z730" s="84"/>
    </row>
    <row r="731" spans="1:26">
      <c r="A731" s="84"/>
      <c r="B731" s="84"/>
      <c r="C731" s="84"/>
      <c r="D731" s="76" t="str">
        <f>IF($C731="","",VLOOKUP($C731,分類コード!$B$1:$C$9,2,0))</f>
        <v/>
      </c>
      <c r="E731" s="81"/>
      <c r="F731" s="82"/>
      <c r="G731" s="37"/>
      <c r="H731" s="82"/>
      <c r="L731" s="84"/>
      <c r="M731" s="84"/>
      <c r="N731" s="84"/>
      <c r="O731" s="84"/>
      <c r="P731" s="84"/>
      <c r="Q731" s="84"/>
      <c r="R731" s="84"/>
      <c r="S731" s="84"/>
      <c r="T731" s="84"/>
      <c r="X731" s="84"/>
      <c r="Y731" s="84"/>
      <c r="Z731" s="84"/>
    </row>
    <row r="732" spans="1:26">
      <c r="A732" s="84"/>
      <c r="B732" s="84"/>
      <c r="C732" s="84"/>
      <c r="D732" s="76" t="str">
        <f>IF($C732="","",VLOOKUP($C732,分類コード!$B$1:$C$9,2,0))</f>
        <v/>
      </c>
      <c r="E732" s="81"/>
      <c r="F732" s="82"/>
      <c r="G732" s="37"/>
      <c r="H732" s="82"/>
      <c r="L732" s="84"/>
      <c r="M732" s="84"/>
      <c r="N732" s="84"/>
      <c r="O732" s="84"/>
      <c r="P732" s="84"/>
      <c r="Q732" s="84"/>
      <c r="R732" s="84"/>
      <c r="S732" s="84"/>
      <c r="T732" s="84"/>
      <c r="X732" s="84"/>
      <c r="Y732" s="84"/>
      <c r="Z732" s="84"/>
    </row>
    <row r="733" spans="1:26">
      <c r="A733" s="84"/>
      <c r="B733" s="84"/>
      <c r="C733" s="84"/>
      <c r="D733" s="76" t="str">
        <f>IF($C733="","",VLOOKUP($C733,分類コード!$B$1:$C$9,2,0))</f>
        <v/>
      </c>
      <c r="E733" s="81"/>
      <c r="F733" s="82"/>
      <c r="G733" s="37"/>
      <c r="H733" s="82"/>
      <c r="L733" s="84"/>
      <c r="M733" s="84"/>
      <c r="N733" s="84"/>
      <c r="O733" s="84"/>
      <c r="P733" s="84"/>
      <c r="Q733" s="84"/>
      <c r="R733" s="84"/>
      <c r="S733" s="84"/>
      <c r="T733" s="84"/>
      <c r="X733" s="84"/>
      <c r="Y733" s="84"/>
      <c r="Z733" s="84"/>
    </row>
    <row r="734" spans="1:26">
      <c r="A734" s="84"/>
      <c r="B734" s="84"/>
      <c r="C734" s="84"/>
      <c r="D734" s="76" t="str">
        <f>IF($C734="","",VLOOKUP($C734,分類コード!$B$1:$C$9,2,0))</f>
        <v/>
      </c>
      <c r="E734" s="81"/>
      <c r="F734" s="82"/>
      <c r="G734" s="37"/>
      <c r="H734" s="82"/>
      <c r="L734" s="84"/>
      <c r="M734" s="84"/>
      <c r="N734" s="84"/>
      <c r="O734" s="84"/>
      <c r="P734" s="84"/>
      <c r="Q734" s="84"/>
      <c r="R734" s="84"/>
      <c r="S734" s="84"/>
      <c r="T734" s="84"/>
      <c r="X734" s="84"/>
      <c r="Y734" s="84"/>
      <c r="Z734" s="84"/>
    </row>
    <row r="735" spans="1:26">
      <c r="A735" s="84"/>
      <c r="B735" s="84"/>
      <c r="C735" s="84"/>
      <c r="D735" s="76" t="str">
        <f>IF($C735="","",VLOOKUP($C735,分類コード!$B$1:$C$9,2,0))</f>
        <v/>
      </c>
      <c r="E735" s="81"/>
      <c r="F735" s="82"/>
      <c r="G735" s="37"/>
      <c r="H735" s="82"/>
      <c r="L735" s="84"/>
      <c r="M735" s="84"/>
      <c r="N735" s="84"/>
      <c r="O735" s="84"/>
      <c r="P735" s="84"/>
      <c r="Q735" s="84"/>
      <c r="R735" s="84"/>
      <c r="S735" s="84"/>
      <c r="T735" s="84"/>
      <c r="X735" s="84"/>
      <c r="Y735" s="84"/>
      <c r="Z735" s="84"/>
    </row>
    <row r="736" spans="1:26">
      <c r="A736" s="84"/>
      <c r="B736" s="84"/>
      <c r="C736" s="84"/>
      <c r="D736" s="76" t="str">
        <f>IF($C736="","",VLOOKUP($C736,分類コード!$B$1:$C$9,2,0))</f>
        <v/>
      </c>
      <c r="E736" s="81"/>
      <c r="F736" s="82"/>
      <c r="G736" s="37"/>
      <c r="H736" s="82"/>
      <c r="L736" s="84"/>
      <c r="M736" s="84"/>
      <c r="N736" s="84"/>
      <c r="O736" s="84"/>
      <c r="P736" s="84"/>
      <c r="Q736" s="84"/>
      <c r="R736" s="84"/>
      <c r="S736" s="84"/>
      <c r="T736" s="84"/>
      <c r="X736" s="84"/>
      <c r="Y736" s="84"/>
      <c r="Z736" s="84"/>
    </row>
    <row r="737" spans="1:26">
      <c r="A737" s="84"/>
      <c r="B737" s="84"/>
      <c r="C737" s="84"/>
      <c r="D737" s="76" t="str">
        <f>IF($C737="","",VLOOKUP($C737,分類コード!$B$1:$C$9,2,0))</f>
        <v/>
      </c>
      <c r="E737" s="81"/>
      <c r="F737" s="82"/>
      <c r="G737" s="37"/>
      <c r="H737" s="82"/>
      <c r="L737" s="84"/>
      <c r="M737" s="84"/>
      <c r="N737" s="84"/>
      <c r="O737" s="84"/>
      <c r="P737" s="84"/>
      <c r="Q737" s="84"/>
      <c r="R737" s="84"/>
      <c r="S737" s="84"/>
      <c r="T737" s="84"/>
      <c r="X737" s="84"/>
      <c r="Y737" s="84"/>
      <c r="Z737" s="84"/>
    </row>
    <row r="738" spans="1:26">
      <c r="A738" s="84"/>
      <c r="B738" s="84"/>
      <c r="C738" s="84"/>
      <c r="D738" s="76" t="str">
        <f>IF($C738="","",VLOOKUP($C738,分類コード!$B$1:$C$9,2,0))</f>
        <v/>
      </c>
      <c r="E738" s="81"/>
      <c r="F738" s="82"/>
      <c r="G738" s="37"/>
      <c r="H738" s="82"/>
      <c r="L738" s="84"/>
      <c r="M738" s="84"/>
      <c r="N738" s="84"/>
      <c r="O738" s="84"/>
      <c r="P738" s="84"/>
      <c r="Q738" s="84"/>
      <c r="R738" s="84"/>
      <c r="S738" s="84"/>
      <c r="T738" s="84"/>
      <c r="X738" s="84"/>
      <c r="Y738" s="84"/>
      <c r="Z738" s="84"/>
    </row>
    <row r="739" spans="1:26">
      <c r="A739" s="84"/>
      <c r="B739" s="84"/>
      <c r="C739" s="84"/>
      <c r="D739" s="76" t="str">
        <f>IF($C739="","",VLOOKUP($C739,分類コード!$B$1:$C$9,2,0))</f>
        <v/>
      </c>
      <c r="E739" s="81"/>
      <c r="F739" s="82"/>
      <c r="G739" s="37"/>
      <c r="H739" s="82"/>
      <c r="L739" s="84"/>
      <c r="M739" s="84"/>
      <c r="N739" s="84"/>
      <c r="O739" s="84"/>
      <c r="P739" s="84"/>
      <c r="Q739" s="84"/>
      <c r="R739" s="84"/>
      <c r="S739" s="84"/>
      <c r="T739" s="84"/>
      <c r="X739" s="84"/>
      <c r="Y739" s="84"/>
      <c r="Z739" s="84"/>
    </row>
    <row r="740" spans="1:26">
      <c r="A740" s="84"/>
      <c r="B740" s="84"/>
      <c r="C740" s="84"/>
      <c r="D740" s="76" t="str">
        <f>IF($C740="","",VLOOKUP($C740,分類コード!$B$1:$C$9,2,0))</f>
        <v/>
      </c>
      <c r="E740" s="81"/>
      <c r="F740" s="82"/>
      <c r="G740" s="37"/>
      <c r="H740" s="82"/>
      <c r="L740" s="84"/>
      <c r="M740" s="84"/>
      <c r="N740" s="84"/>
      <c r="O740" s="84"/>
      <c r="P740" s="84"/>
      <c r="Q740" s="84"/>
      <c r="R740" s="84"/>
      <c r="S740" s="84"/>
      <c r="T740" s="84"/>
      <c r="X740" s="84"/>
      <c r="Y740" s="84"/>
      <c r="Z740" s="84"/>
    </row>
    <row r="741" spans="1:26">
      <c r="A741" s="84"/>
      <c r="B741" s="84"/>
      <c r="C741" s="84"/>
      <c r="D741" s="76" t="str">
        <f>IF($C741="","",VLOOKUP($C741,分類コード!$B$1:$C$9,2,0))</f>
        <v/>
      </c>
      <c r="E741" s="81"/>
      <c r="F741" s="82"/>
      <c r="G741" s="37"/>
      <c r="H741" s="82"/>
      <c r="L741" s="84"/>
      <c r="M741" s="84"/>
      <c r="N741" s="84"/>
      <c r="O741" s="84"/>
      <c r="P741" s="84"/>
      <c r="Q741" s="84"/>
      <c r="R741" s="84"/>
      <c r="S741" s="84"/>
      <c r="T741" s="84"/>
      <c r="X741" s="84"/>
      <c r="Y741" s="84"/>
      <c r="Z741" s="84"/>
    </row>
    <row r="742" spans="1:26">
      <c r="A742" s="84"/>
      <c r="B742" s="84"/>
      <c r="C742" s="84"/>
      <c r="D742" s="76" t="str">
        <f>IF($C742="","",VLOOKUP($C742,分類コード!$B$1:$C$9,2,0))</f>
        <v/>
      </c>
      <c r="E742" s="81"/>
      <c r="F742" s="82"/>
      <c r="G742" s="37"/>
      <c r="H742" s="82"/>
      <c r="L742" s="84"/>
      <c r="M742" s="84"/>
      <c r="N742" s="84"/>
      <c r="O742" s="84"/>
      <c r="P742" s="84"/>
      <c r="Q742" s="84"/>
      <c r="R742" s="84"/>
      <c r="S742" s="84"/>
      <c r="T742" s="84"/>
      <c r="X742" s="84"/>
      <c r="Y742" s="84"/>
      <c r="Z742" s="84"/>
    </row>
    <row r="743" spans="1:26">
      <c r="A743" s="84"/>
      <c r="B743" s="84"/>
      <c r="C743" s="84"/>
      <c r="D743" s="76" t="str">
        <f>IF($C743="","",VLOOKUP($C743,分類コード!$B$1:$C$9,2,0))</f>
        <v/>
      </c>
      <c r="E743" s="81"/>
      <c r="F743" s="82"/>
      <c r="G743" s="37"/>
      <c r="H743" s="82"/>
      <c r="L743" s="84"/>
      <c r="M743" s="84"/>
      <c r="N743" s="84"/>
      <c r="O743" s="84"/>
      <c r="P743" s="84"/>
      <c r="Q743" s="84"/>
      <c r="R743" s="84"/>
      <c r="S743" s="84"/>
      <c r="T743" s="84"/>
      <c r="X743" s="84"/>
      <c r="Y743" s="84"/>
      <c r="Z743" s="84"/>
    </row>
    <row r="744" spans="1:26">
      <c r="A744" s="84"/>
      <c r="B744" s="84"/>
      <c r="C744" s="84"/>
      <c r="D744" s="76" t="str">
        <f>IF($C744="","",VLOOKUP($C744,分類コード!$B$1:$C$9,2,0))</f>
        <v/>
      </c>
      <c r="E744" s="81"/>
      <c r="F744" s="82"/>
      <c r="G744" s="37"/>
      <c r="H744" s="82"/>
      <c r="L744" s="84"/>
      <c r="M744" s="84"/>
      <c r="N744" s="84"/>
      <c r="O744" s="84"/>
      <c r="P744" s="84"/>
      <c r="Q744" s="84"/>
      <c r="R744" s="84"/>
      <c r="S744" s="84"/>
      <c r="T744" s="84"/>
      <c r="X744" s="84"/>
      <c r="Y744" s="84"/>
      <c r="Z744" s="84"/>
    </row>
    <row r="745" spans="1:26">
      <c r="A745" s="84"/>
      <c r="B745" s="84"/>
      <c r="C745" s="84"/>
      <c r="D745" s="76" t="str">
        <f>IF($C745="","",VLOOKUP($C745,分類コード!$B$1:$C$9,2,0))</f>
        <v/>
      </c>
      <c r="E745" s="81"/>
      <c r="F745" s="82"/>
      <c r="G745" s="37"/>
      <c r="H745" s="82"/>
      <c r="L745" s="84"/>
      <c r="M745" s="84"/>
      <c r="N745" s="84"/>
      <c r="O745" s="84"/>
      <c r="P745" s="84"/>
      <c r="Q745" s="84"/>
      <c r="R745" s="84"/>
      <c r="S745" s="84"/>
      <c r="T745" s="84"/>
      <c r="X745" s="84"/>
      <c r="Y745" s="84"/>
      <c r="Z745" s="84"/>
    </row>
    <row r="746" spans="1:26">
      <c r="A746" s="84"/>
      <c r="B746" s="84"/>
      <c r="C746" s="84"/>
      <c r="D746" s="76" t="str">
        <f>IF($C746="","",VLOOKUP($C746,分類コード!$B$1:$C$9,2,0))</f>
        <v/>
      </c>
      <c r="E746" s="81"/>
      <c r="F746" s="82"/>
      <c r="G746" s="37"/>
      <c r="H746" s="82"/>
      <c r="L746" s="84"/>
      <c r="M746" s="84"/>
      <c r="N746" s="84"/>
      <c r="O746" s="84"/>
      <c r="P746" s="84"/>
      <c r="Q746" s="84"/>
      <c r="R746" s="84"/>
      <c r="S746" s="84"/>
      <c r="T746" s="84"/>
      <c r="X746" s="84"/>
      <c r="Y746" s="84"/>
      <c r="Z746" s="84"/>
    </row>
    <row r="747" spans="1:26">
      <c r="A747" s="84"/>
      <c r="B747" s="84"/>
      <c r="C747" s="84"/>
      <c r="D747" s="76" t="str">
        <f>IF($C747="","",VLOOKUP($C747,分類コード!$B$1:$C$9,2,0))</f>
        <v/>
      </c>
      <c r="E747" s="81"/>
      <c r="F747" s="82"/>
      <c r="G747" s="37"/>
      <c r="H747" s="82"/>
      <c r="L747" s="84"/>
      <c r="M747" s="84"/>
      <c r="N747" s="84"/>
      <c r="O747" s="84"/>
      <c r="P747" s="84"/>
      <c r="Q747" s="84"/>
      <c r="R747" s="84"/>
      <c r="S747" s="84"/>
      <c r="T747" s="84"/>
      <c r="X747" s="84"/>
      <c r="Y747" s="84"/>
      <c r="Z747" s="84"/>
    </row>
    <row r="748" spans="1:26">
      <c r="A748" s="84"/>
      <c r="B748" s="84"/>
      <c r="C748" s="84"/>
      <c r="D748" s="76" t="str">
        <f>IF($C748="","",VLOOKUP($C748,分類コード!$B$1:$C$9,2,0))</f>
        <v/>
      </c>
      <c r="E748" s="81"/>
      <c r="F748" s="82"/>
      <c r="G748" s="37"/>
      <c r="H748" s="82"/>
      <c r="L748" s="84"/>
      <c r="M748" s="84"/>
      <c r="N748" s="84"/>
      <c r="O748" s="84"/>
      <c r="P748" s="84"/>
      <c r="Q748" s="84"/>
      <c r="R748" s="84"/>
      <c r="S748" s="84"/>
      <c r="T748" s="84"/>
      <c r="X748" s="84"/>
      <c r="Y748" s="84"/>
      <c r="Z748" s="84"/>
    </row>
    <row r="749" spans="1:26">
      <c r="A749" s="84"/>
      <c r="B749" s="84"/>
      <c r="C749" s="84"/>
      <c r="D749" s="76" t="str">
        <f>IF($C749="","",VLOOKUP($C749,分類コード!$B$1:$C$9,2,0))</f>
        <v/>
      </c>
      <c r="E749" s="81"/>
      <c r="F749" s="82"/>
      <c r="G749" s="37"/>
      <c r="H749" s="82"/>
      <c r="L749" s="84"/>
      <c r="M749" s="84"/>
      <c r="N749" s="84"/>
      <c r="O749" s="84"/>
      <c r="P749" s="84"/>
      <c r="Q749" s="84"/>
      <c r="R749" s="84"/>
      <c r="S749" s="84"/>
      <c r="T749" s="84"/>
      <c r="X749" s="84"/>
      <c r="Y749" s="84"/>
      <c r="Z749" s="84"/>
    </row>
    <row r="750" spans="1:26">
      <c r="A750" s="84"/>
      <c r="B750" s="84"/>
      <c r="C750" s="84"/>
      <c r="D750" s="76" t="str">
        <f>IF($C750="","",VLOOKUP($C750,分類コード!$B$1:$C$9,2,0))</f>
        <v/>
      </c>
      <c r="E750" s="81"/>
      <c r="F750" s="82"/>
      <c r="G750" s="37"/>
      <c r="H750" s="82"/>
      <c r="L750" s="84"/>
      <c r="M750" s="84"/>
      <c r="N750" s="84"/>
      <c r="O750" s="84"/>
      <c r="P750" s="84"/>
      <c r="Q750" s="84"/>
      <c r="R750" s="84"/>
      <c r="S750" s="84"/>
      <c r="T750" s="84"/>
      <c r="X750" s="84"/>
      <c r="Y750" s="84"/>
      <c r="Z750" s="84"/>
    </row>
    <row r="751" spans="1:26">
      <c r="A751" s="84"/>
      <c r="B751" s="84"/>
      <c r="C751" s="84"/>
      <c r="D751" s="76" t="str">
        <f>IF($C751="","",VLOOKUP($C751,分類コード!$B$1:$C$9,2,0))</f>
        <v/>
      </c>
      <c r="E751" s="81"/>
      <c r="F751" s="82"/>
      <c r="G751" s="37"/>
      <c r="H751" s="82"/>
      <c r="L751" s="84"/>
      <c r="M751" s="84"/>
      <c r="N751" s="84"/>
      <c r="O751" s="84"/>
      <c r="P751" s="84"/>
      <c r="Q751" s="84"/>
      <c r="R751" s="84"/>
      <c r="S751" s="84"/>
      <c r="T751" s="84"/>
      <c r="X751" s="84"/>
      <c r="Y751" s="84"/>
      <c r="Z751" s="84"/>
    </row>
    <row r="752" spans="1:26">
      <c r="A752" s="84"/>
      <c r="B752" s="84"/>
      <c r="C752" s="84"/>
      <c r="D752" s="76" t="str">
        <f>IF($C752="","",VLOOKUP($C752,分類コード!$B$1:$C$9,2,0))</f>
        <v/>
      </c>
      <c r="E752" s="81"/>
      <c r="F752" s="82"/>
      <c r="G752" s="37"/>
      <c r="H752" s="82"/>
      <c r="L752" s="84"/>
      <c r="M752" s="84"/>
      <c r="N752" s="84"/>
      <c r="O752" s="84"/>
      <c r="P752" s="84"/>
      <c r="Q752" s="84"/>
      <c r="R752" s="84"/>
      <c r="S752" s="84"/>
      <c r="T752" s="84"/>
      <c r="X752" s="84"/>
      <c r="Y752" s="84"/>
      <c r="Z752" s="84"/>
    </row>
    <row r="753" spans="1:26">
      <c r="A753" s="84"/>
      <c r="B753" s="84"/>
      <c r="C753" s="84"/>
      <c r="D753" s="76" t="str">
        <f>IF($C753="","",VLOOKUP($C753,分類コード!$B$1:$C$9,2,0))</f>
        <v/>
      </c>
      <c r="E753" s="81"/>
      <c r="F753" s="82"/>
      <c r="G753" s="37"/>
      <c r="H753" s="82"/>
      <c r="L753" s="84"/>
      <c r="M753" s="84"/>
      <c r="N753" s="84"/>
      <c r="O753" s="84"/>
      <c r="P753" s="84"/>
      <c r="Q753" s="84"/>
      <c r="R753" s="84"/>
      <c r="S753" s="84"/>
      <c r="T753" s="84"/>
      <c r="X753" s="84"/>
      <c r="Y753" s="84"/>
      <c r="Z753" s="84"/>
    </row>
    <row r="754" spans="1:26">
      <c r="A754" s="84"/>
      <c r="B754" s="84"/>
      <c r="C754" s="84"/>
      <c r="D754" s="76" t="str">
        <f>IF($C754="","",VLOOKUP($C754,分類コード!$B$1:$C$9,2,0))</f>
        <v/>
      </c>
      <c r="E754" s="81"/>
      <c r="F754" s="82"/>
      <c r="G754" s="37"/>
      <c r="H754" s="82"/>
      <c r="L754" s="84"/>
      <c r="M754" s="84"/>
      <c r="N754" s="84"/>
      <c r="O754" s="84"/>
      <c r="P754" s="84"/>
      <c r="Q754" s="84"/>
      <c r="R754" s="84"/>
      <c r="S754" s="84"/>
      <c r="T754" s="84"/>
      <c r="X754" s="84"/>
      <c r="Y754" s="84"/>
      <c r="Z754" s="84"/>
    </row>
    <row r="755" spans="1:26">
      <c r="A755" s="84"/>
      <c r="B755" s="84"/>
      <c r="C755" s="84"/>
      <c r="D755" s="76" t="str">
        <f>IF($C755="","",VLOOKUP($C755,分類コード!$B$1:$C$9,2,0))</f>
        <v/>
      </c>
      <c r="E755" s="81"/>
      <c r="F755" s="82"/>
      <c r="G755" s="37"/>
      <c r="H755" s="82"/>
      <c r="L755" s="84"/>
      <c r="M755" s="84"/>
      <c r="N755" s="84"/>
      <c r="O755" s="84"/>
      <c r="P755" s="84"/>
      <c r="Q755" s="84"/>
      <c r="R755" s="84"/>
      <c r="S755" s="84"/>
      <c r="T755" s="84"/>
      <c r="X755" s="84"/>
      <c r="Y755" s="84"/>
      <c r="Z755" s="84"/>
    </row>
    <row r="756" spans="1:26">
      <c r="A756" s="84"/>
      <c r="B756" s="84"/>
      <c r="C756" s="84"/>
      <c r="D756" s="76" t="str">
        <f>IF($C756="","",VLOOKUP($C756,分類コード!$B$1:$C$9,2,0))</f>
        <v/>
      </c>
      <c r="E756" s="81"/>
      <c r="F756" s="82"/>
      <c r="G756" s="37"/>
      <c r="H756" s="82"/>
      <c r="L756" s="84"/>
      <c r="M756" s="84"/>
      <c r="N756" s="84"/>
      <c r="O756" s="84"/>
      <c r="P756" s="84"/>
      <c r="Q756" s="84"/>
      <c r="R756" s="84"/>
      <c r="S756" s="84"/>
      <c r="T756" s="84"/>
      <c r="X756" s="84"/>
      <c r="Y756" s="84"/>
      <c r="Z756" s="84"/>
    </row>
    <row r="757" spans="1:26">
      <c r="A757" s="84"/>
      <c r="B757" s="84"/>
      <c r="C757" s="84"/>
      <c r="D757" s="76" t="str">
        <f>IF($C757="","",VLOOKUP($C757,分類コード!$B$1:$C$9,2,0))</f>
        <v/>
      </c>
      <c r="E757" s="81"/>
      <c r="F757" s="82"/>
      <c r="G757" s="37"/>
      <c r="H757" s="82"/>
      <c r="L757" s="84"/>
      <c r="M757" s="84"/>
      <c r="N757" s="84"/>
      <c r="O757" s="84"/>
      <c r="P757" s="84"/>
      <c r="Q757" s="84"/>
      <c r="R757" s="84"/>
      <c r="S757" s="84"/>
      <c r="T757" s="84"/>
      <c r="X757" s="84"/>
      <c r="Y757" s="84"/>
      <c r="Z757" s="84"/>
    </row>
    <row r="758" spans="1:26">
      <c r="A758" s="84"/>
      <c r="B758" s="84"/>
      <c r="C758" s="84"/>
      <c r="D758" s="76" t="str">
        <f>IF($C758="","",VLOOKUP($C758,分類コード!$B$1:$C$9,2,0))</f>
        <v/>
      </c>
      <c r="E758" s="81"/>
      <c r="F758" s="82"/>
      <c r="G758" s="37"/>
      <c r="H758" s="82"/>
      <c r="L758" s="84"/>
      <c r="M758" s="84"/>
      <c r="N758" s="84"/>
      <c r="O758" s="84"/>
      <c r="P758" s="84"/>
      <c r="Q758" s="84"/>
      <c r="R758" s="84"/>
      <c r="S758" s="84"/>
      <c r="T758" s="84"/>
      <c r="X758" s="84"/>
      <c r="Y758" s="84"/>
      <c r="Z758" s="84"/>
    </row>
    <row r="759" spans="1:26">
      <c r="A759" s="84"/>
      <c r="B759" s="84"/>
      <c r="C759" s="84"/>
      <c r="D759" s="76" t="str">
        <f>IF($C759="","",VLOOKUP($C759,分類コード!$B$1:$C$9,2,0))</f>
        <v/>
      </c>
      <c r="E759" s="81"/>
      <c r="F759" s="82"/>
      <c r="G759" s="37"/>
      <c r="H759" s="82"/>
      <c r="L759" s="84"/>
      <c r="M759" s="84"/>
      <c r="N759" s="84"/>
      <c r="O759" s="84"/>
      <c r="P759" s="84"/>
      <c r="Q759" s="84"/>
      <c r="R759" s="84"/>
      <c r="S759" s="84"/>
      <c r="T759" s="84"/>
      <c r="X759" s="84"/>
      <c r="Y759" s="84"/>
      <c r="Z759" s="84"/>
    </row>
    <row r="760" spans="1:26">
      <c r="A760" s="84"/>
      <c r="B760" s="84"/>
      <c r="C760" s="84"/>
      <c r="D760" s="76" t="str">
        <f>IF($C760="","",VLOOKUP($C760,分類コード!$B$1:$C$9,2,0))</f>
        <v/>
      </c>
      <c r="E760" s="81"/>
      <c r="F760" s="82"/>
      <c r="G760" s="37"/>
      <c r="H760" s="82"/>
      <c r="L760" s="84"/>
      <c r="M760" s="84"/>
      <c r="N760" s="84"/>
      <c r="O760" s="84"/>
      <c r="P760" s="84"/>
      <c r="Q760" s="84"/>
      <c r="R760" s="84"/>
      <c r="S760" s="84"/>
      <c r="T760" s="84"/>
      <c r="X760" s="84"/>
      <c r="Y760" s="84"/>
      <c r="Z760" s="84"/>
    </row>
    <row r="761" spans="1:26">
      <c r="A761" s="84"/>
      <c r="B761" s="84"/>
      <c r="C761" s="84"/>
      <c r="D761" s="76" t="str">
        <f>IF($C761="","",VLOOKUP($C761,分類コード!$B$1:$C$9,2,0))</f>
        <v/>
      </c>
      <c r="E761" s="81"/>
      <c r="F761" s="82"/>
      <c r="G761" s="37"/>
      <c r="H761" s="82"/>
      <c r="L761" s="84"/>
      <c r="M761" s="84"/>
      <c r="N761" s="84"/>
      <c r="O761" s="84"/>
      <c r="P761" s="84"/>
      <c r="Q761" s="84"/>
      <c r="R761" s="84"/>
      <c r="S761" s="84"/>
      <c r="T761" s="84"/>
      <c r="X761" s="84"/>
      <c r="Y761" s="84"/>
      <c r="Z761" s="84"/>
    </row>
    <row r="762" spans="1:26">
      <c r="A762" s="84"/>
      <c r="B762" s="84"/>
      <c r="C762" s="84"/>
      <c r="D762" s="76" t="str">
        <f>IF($C762="","",VLOOKUP($C762,分類コード!$B$1:$C$9,2,0))</f>
        <v/>
      </c>
      <c r="E762" s="81"/>
      <c r="F762" s="82"/>
      <c r="G762" s="37"/>
      <c r="H762" s="82"/>
      <c r="L762" s="84"/>
      <c r="M762" s="84"/>
      <c r="N762" s="84"/>
      <c r="O762" s="84"/>
      <c r="P762" s="84"/>
      <c r="Q762" s="84"/>
      <c r="R762" s="84"/>
      <c r="S762" s="84"/>
      <c r="T762" s="84"/>
      <c r="X762" s="84"/>
      <c r="Y762" s="84"/>
      <c r="Z762" s="84"/>
    </row>
    <row r="763" spans="1:26">
      <c r="A763" s="84"/>
      <c r="B763" s="84"/>
      <c r="C763" s="84"/>
      <c r="D763" s="76" t="str">
        <f>IF($C763="","",VLOOKUP($C763,分類コード!$B$1:$C$9,2,0))</f>
        <v/>
      </c>
      <c r="E763" s="81"/>
      <c r="F763" s="82"/>
      <c r="G763" s="37"/>
      <c r="H763" s="82"/>
      <c r="L763" s="84"/>
      <c r="M763" s="84"/>
      <c r="N763" s="84"/>
      <c r="O763" s="84"/>
      <c r="P763" s="84"/>
      <c r="Q763" s="84"/>
      <c r="R763" s="84"/>
      <c r="S763" s="84"/>
      <c r="T763" s="84"/>
      <c r="X763" s="84"/>
      <c r="Y763" s="84"/>
      <c r="Z763" s="84"/>
    </row>
    <row r="764" spans="1:26">
      <c r="A764" s="84"/>
      <c r="B764" s="84"/>
      <c r="C764" s="84"/>
      <c r="D764" s="76" t="str">
        <f>IF($C764="","",VLOOKUP($C764,分類コード!$B$1:$C$9,2,0))</f>
        <v/>
      </c>
      <c r="E764" s="81"/>
      <c r="F764" s="82"/>
      <c r="G764" s="37"/>
      <c r="H764" s="82"/>
      <c r="L764" s="84"/>
      <c r="M764" s="84"/>
      <c r="N764" s="84"/>
      <c r="O764" s="84"/>
      <c r="P764" s="84"/>
      <c r="Q764" s="84"/>
      <c r="R764" s="84"/>
      <c r="S764" s="84"/>
      <c r="T764" s="84"/>
      <c r="X764" s="84"/>
      <c r="Y764" s="84"/>
      <c r="Z764" s="84"/>
    </row>
    <row r="765" spans="1:26">
      <c r="A765" s="84"/>
      <c r="B765" s="84"/>
      <c r="C765" s="84"/>
      <c r="D765" s="76" t="str">
        <f>IF($C765="","",VLOOKUP($C765,分類コード!$B$1:$C$9,2,0))</f>
        <v/>
      </c>
      <c r="E765" s="81"/>
      <c r="F765" s="82"/>
      <c r="G765" s="37"/>
      <c r="H765" s="82"/>
      <c r="L765" s="84"/>
      <c r="M765" s="84"/>
      <c r="N765" s="84"/>
      <c r="O765" s="84"/>
      <c r="P765" s="84"/>
      <c r="Q765" s="84"/>
      <c r="R765" s="84"/>
      <c r="S765" s="84"/>
      <c r="T765" s="84"/>
      <c r="X765" s="84"/>
      <c r="Y765" s="84"/>
      <c r="Z765" s="84"/>
    </row>
    <row r="766" spans="1:26">
      <c r="A766" s="84"/>
      <c r="B766" s="84"/>
      <c r="C766" s="84"/>
      <c r="D766" s="76" t="str">
        <f>IF($C766="","",VLOOKUP($C766,分類コード!$B$1:$C$9,2,0))</f>
        <v/>
      </c>
      <c r="E766" s="81"/>
      <c r="F766" s="82"/>
      <c r="G766" s="37"/>
      <c r="H766" s="82"/>
      <c r="L766" s="84"/>
      <c r="M766" s="84"/>
      <c r="N766" s="84"/>
      <c r="O766" s="84"/>
      <c r="P766" s="84"/>
      <c r="Q766" s="84"/>
      <c r="R766" s="84"/>
      <c r="S766" s="84"/>
      <c r="T766" s="84"/>
      <c r="X766" s="84"/>
      <c r="Y766" s="84"/>
      <c r="Z766" s="84"/>
    </row>
    <row r="767" spans="1:26">
      <c r="A767" s="84"/>
      <c r="B767" s="84"/>
      <c r="C767" s="84"/>
      <c r="D767" s="76" t="str">
        <f>IF($C767="","",VLOOKUP($C767,分類コード!$B$1:$C$9,2,0))</f>
        <v/>
      </c>
      <c r="E767" s="81"/>
      <c r="F767" s="82"/>
      <c r="G767" s="37"/>
      <c r="H767" s="82"/>
      <c r="L767" s="84"/>
      <c r="M767" s="84"/>
      <c r="N767" s="84"/>
      <c r="O767" s="84"/>
      <c r="P767" s="84"/>
      <c r="Q767" s="84"/>
      <c r="R767" s="84"/>
      <c r="S767" s="84"/>
      <c r="T767" s="84"/>
      <c r="X767" s="84"/>
      <c r="Y767" s="84"/>
      <c r="Z767" s="84"/>
    </row>
    <row r="768" spans="1:26">
      <c r="A768" s="84"/>
      <c r="B768" s="84"/>
      <c r="C768" s="84"/>
      <c r="D768" s="76" t="str">
        <f>IF($C768="","",VLOOKUP($C768,分類コード!$B$1:$C$9,2,0))</f>
        <v/>
      </c>
      <c r="E768" s="81"/>
      <c r="F768" s="82"/>
      <c r="G768" s="37"/>
      <c r="H768" s="82"/>
      <c r="L768" s="84"/>
      <c r="M768" s="84"/>
      <c r="N768" s="84"/>
      <c r="O768" s="84"/>
      <c r="P768" s="84"/>
      <c r="Q768" s="84"/>
      <c r="R768" s="84"/>
      <c r="S768" s="84"/>
      <c r="T768" s="84"/>
      <c r="X768" s="84"/>
      <c r="Y768" s="84"/>
      <c r="Z768" s="84"/>
    </row>
    <row r="769" spans="1:26">
      <c r="A769" s="84"/>
      <c r="B769" s="84"/>
      <c r="C769" s="84"/>
      <c r="D769" s="76" t="str">
        <f>IF($C769="","",VLOOKUP($C769,分類コード!$B$1:$C$9,2,0))</f>
        <v/>
      </c>
      <c r="E769" s="81"/>
      <c r="F769" s="82"/>
      <c r="G769" s="37"/>
      <c r="H769" s="82"/>
      <c r="L769" s="84"/>
      <c r="M769" s="84"/>
      <c r="N769" s="84"/>
      <c r="O769" s="84"/>
      <c r="P769" s="84"/>
      <c r="Q769" s="84"/>
      <c r="R769" s="84"/>
      <c r="S769" s="84"/>
      <c r="T769" s="84"/>
      <c r="X769" s="84"/>
      <c r="Y769" s="84"/>
      <c r="Z769" s="84"/>
    </row>
    <row r="770" spans="1:26">
      <c r="A770" s="84"/>
      <c r="B770" s="84"/>
      <c r="C770" s="84"/>
      <c r="D770" s="76" t="str">
        <f>IF($C770="","",VLOOKUP($C770,分類コード!$B$1:$C$9,2,0))</f>
        <v/>
      </c>
      <c r="E770" s="81"/>
      <c r="F770" s="82"/>
      <c r="G770" s="37"/>
      <c r="H770" s="82"/>
      <c r="L770" s="84"/>
      <c r="M770" s="84"/>
      <c r="N770" s="84"/>
      <c r="O770" s="84"/>
      <c r="P770" s="84"/>
      <c r="Q770" s="84"/>
      <c r="R770" s="84"/>
      <c r="S770" s="84"/>
      <c r="T770" s="84"/>
      <c r="X770" s="84"/>
      <c r="Y770" s="84"/>
      <c r="Z770" s="84"/>
    </row>
    <row r="771" spans="1:26">
      <c r="A771" s="84"/>
      <c r="B771" s="84"/>
      <c r="C771" s="84"/>
      <c r="D771" s="76" t="str">
        <f>IF($C771="","",VLOOKUP($C771,分類コード!$B$1:$C$9,2,0))</f>
        <v/>
      </c>
      <c r="E771" s="81"/>
      <c r="F771" s="82"/>
      <c r="G771" s="37"/>
      <c r="H771" s="82"/>
      <c r="L771" s="84"/>
      <c r="M771" s="84"/>
      <c r="N771" s="84"/>
      <c r="O771" s="84"/>
      <c r="P771" s="84"/>
      <c r="Q771" s="84"/>
      <c r="R771" s="84"/>
      <c r="S771" s="84"/>
      <c r="T771" s="84"/>
      <c r="X771" s="84"/>
      <c r="Y771" s="84"/>
      <c r="Z771" s="84"/>
    </row>
    <row r="772" spans="1:26">
      <c r="A772" s="84"/>
      <c r="B772" s="84"/>
      <c r="C772" s="84"/>
      <c r="D772" s="76" t="str">
        <f>IF($C772="","",VLOOKUP($C772,分類コード!$B$1:$C$9,2,0))</f>
        <v/>
      </c>
      <c r="E772" s="81"/>
      <c r="F772" s="82"/>
      <c r="G772" s="37"/>
      <c r="H772" s="82"/>
      <c r="L772" s="84"/>
      <c r="M772" s="84"/>
      <c r="N772" s="84"/>
      <c r="O772" s="84"/>
      <c r="P772" s="84"/>
      <c r="Q772" s="84"/>
      <c r="R772" s="84"/>
      <c r="S772" s="84"/>
      <c r="T772" s="84"/>
      <c r="X772" s="84"/>
      <c r="Y772" s="84"/>
      <c r="Z772" s="84"/>
    </row>
    <row r="773" spans="1:26">
      <c r="A773" s="84"/>
      <c r="B773" s="84"/>
      <c r="C773" s="84"/>
      <c r="D773" s="76" t="str">
        <f>IF($C773="","",VLOOKUP($C773,分類コード!$B$1:$C$9,2,0))</f>
        <v/>
      </c>
      <c r="E773" s="81"/>
      <c r="F773" s="82"/>
      <c r="G773" s="37"/>
      <c r="H773" s="82"/>
      <c r="L773" s="84"/>
      <c r="M773" s="84"/>
      <c r="N773" s="84"/>
      <c r="O773" s="84"/>
      <c r="P773" s="84"/>
      <c r="Q773" s="84"/>
      <c r="R773" s="84"/>
      <c r="S773" s="84"/>
      <c r="T773" s="84"/>
      <c r="X773" s="84"/>
      <c r="Y773" s="84"/>
      <c r="Z773" s="84"/>
    </row>
    <row r="774" spans="1:26">
      <c r="A774" s="84"/>
      <c r="B774" s="84"/>
      <c r="C774" s="84"/>
      <c r="D774" s="76" t="str">
        <f>IF($C774="","",VLOOKUP($C774,分類コード!$B$1:$C$9,2,0))</f>
        <v/>
      </c>
      <c r="E774" s="81"/>
      <c r="F774" s="82"/>
      <c r="G774" s="37"/>
      <c r="H774" s="82"/>
      <c r="L774" s="84"/>
      <c r="M774" s="84"/>
      <c r="N774" s="84"/>
      <c r="O774" s="84"/>
      <c r="P774" s="84"/>
      <c r="Q774" s="84"/>
      <c r="R774" s="84"/>
      <c r="S774" s="84"/>
      <c r="T774" s="84"/>
      <c r="X774" s="84"/>
      <c r="Y774" s="84"/>
      <c r="Z774" s="84"/>
    </row>
    <row r="775" spans="1:26">
      <c r="A775" s="84"/>
      <c r="B775" s="84"/>
      <c r="C775" s="84"/>
      <c r="D775" s="76" t="str">
        <f>IF($C775="","",VLOOKUP($C775,分類コード!$B$1:$C$9,2,0))</f>
        <v/>
      </c>
      <c r="E775" s="81"/>
      <c r="F775" s="82"/>
      <c r="G775" s="37"/>
      <c r="H775" s="82"/>
      <c r="L775" s="84"/>
      <c r="M775" s="84"/>
      <c r="N775" s="84"/>
      <c r="O775" s="84"/>
      <c r="P775" s="84"/>
      <c r="Q775" s="84"/>
      <c r="R775" s="84"/>
      <c r="S775" s="84"/>
      <c r="T775" s="84"/>
      <c r="X775" s="84"/>
      <c r="Y775" s="84"/>
      <c r="Z775" s="84"/>
    </row>
    <row r="776" spans="1:26">
      <c r="A776" s="84"/>
      <c r="B776" s="84"/>
      <c r="C776" s="84"/>
      <c r="D776" s="76" t="str">
        <f>IF($C776="","",VLOOKUP($C776,分類コード!$B$1:$C$9,2,0))</f>
        <v/>
      </c>
      <c r="E776" s="81"/>
      <c r="F776" s="82"/>
      <c r="G776" s="37"/>
      <c r="H776" s="82"/>
      <c r="L776" s="84"/>
      <c r="M776" s="84"/>
      <c r="N776" s="84"/>
      <c r="O776" s="84"/>
      <c r="P776" s="84"/>
      <c r="Q776" s="84"/>
      <c r="R776" s="84"/>
      <c r="S776" s="84"/>
      <c r="T776" s="84"/>
      <c r="X776" s="84"/>
      <c r="Y776" s="84"/>
      <c r="Z776" s="84"/>
    </row>
    <row r="777" spans="1:26">
      <c r="A777" s="84"/>
      <c r="B777" s="84"/>
      <c r="C777" s="84"/>
      <c r="D777" s="76" t="str">
        <f>IF($C777="","",VLOOKUP($C777,分類コード!$B$1:$C$9,2,0))</f>
        <v/>
      </c>
      <c r="E777" s="81"/>
      <c r="F777" s="82"/>
      <c r="G777" s="37"/>
      <c r="H777" s="82"/>
      <c r="L777" s="84"/>
      <c r="M777" s="84"/>
      <c r="N777" s="84"/>
      <c r="O777" s="84"/>
      <c r="P777" s="84"/>
      <c r="Q777" s="84"/>
      <c r="R777" s="84"/>
      <c r="S777" s="84"/>
      <c r="T777" s="84"/>
      <c r="X777" s="84"/>
      <c r="Y777" s="84"/>
      <c r="Z777" s="84"/>
    </row>
    <row r="778" spans="1:26">
      <c r="A778" s="84"/>
      <c r="B778" s="84"/>
      <c r="C778" s="84"/>
      <c r="D778" s="76" t="str">
        <f>IF($C778="","",VLOOKUP($C778,分類コード!$B$1:$C$9,2,0))</f>
        <v/>
      </c>
      <c r="E778" s="81"/>
      <c r="F778" s="82"/>
      <c r="G778" s="37"/>
      <c r="H778" s="82"/>
      <c r="L778" s="84"/>
      <c r="M778" s="84"/>
      <c r="N778" s="84"/>
      <c r="O778" s="84"/>
      <c r="P778" s="84"/>
      <c r="Q778" s="84"/>
      <c r="R778" s="84"/>
      <c r="S778" s="84"/>
      <c r="T778" s="84"/>
      <c r="X778" s="84"/>
      <c r="Y778" s="84"/>
      <c r="Z778" s="84"/>
    </row>
    <row r="779" spans="1:26">
      <c r="A779" s="84"/>
      <c r="B779" s="84"/>
      <c r="C779" s="84"/>
      <c r="D779" s="76" t="str">
        <f>IF($C779="","",VLOOKUP($C779,分類コード!$B$1:$C$9,2,0))</f>
        <v/>
      </c>
      <c r="E779" s="81"/>
      <c r="F779" s="82"/>
      <c r="G779" s="37"/>
      <c r="H779" s="82"/>
      <c r="L779" s="84"/>
      <c r="M779" s="84"/>
      <c r="N779" s="84"/>
      <c r="O779" s="84"/>
      <c r="P779" s="84"/>
      <c r="Q779" s="84"/>
      <c r="R779" s="84"/>
      <c r="S779" s="84"/>
      <c r="T779" s="84"/>
      <c r="X779" s="84"/>
      <c r="Y779" s="84"/>
      <c r="Z779" s="84"/>
    </row>
    <row r="780" spans="1:26">
      <c r="A780" s="84"/>
      <c r="B780" s="84"/>
      <c r="C780" s="84"/>
      <c r="D780" s="76" t="str">
        <f>IF($C780="","",VLOOKUP($C780,分類コード!$B$1:$C$9,2,0))</f>
        <v/>
      </c>
      <c r="E780" s="81"/>
      <c r="F780" s="82"/>
      <c r="G780" s="37"/>
      <c r="H780" s="82"/>
      <c r="L780" s="84"/>
      <c r="M780" s="84"/>
      <c r="N780" s="84"/>
      <c r="O780" s="84"/>
      <c r="P780" s="84"/>
      <c r="Q780" s="84"/>
      <c r="R780" s="84"/>
      <c r="S780" s="84"/>
      <c r="T780" s="84"/>
      <c r="X780" s="84"/>
      <c r="Y780" s="84"/>
      <c r="Z780" s="84"/>
    </row>
    <row r="781" spans="1:26">
      <c r="A781" s="84"/>
      <c r="B781" s="84"/>
      <c r="C781" s="84"/>
      <c r="D781" s="76" t="str">
        <f>IF($C781="","",VLOOKUP($C781,分類コード!$B$1:$C$9,2,0))</f>
        <v/>
      </c>
      <c r="E781" s="81"/>
      <c r="F781" s="82"/>
      <c r="G781" s="37"/>
      <c r="H781" s="82"/>
      <c r="L781" s="84"/>
      <c r="M781" s="84"/>
      <c r="N781" s="84"/>
      <c r="O781" s="84"/>
      <c r="P781" s="84"/>
      <c r="Q781" s="84"/>
      <c r="R781" s="84"/>
      <c r="S781" s="84"/>
      <c r="T781" s="84"/>
      <c r="X781" s="84"/>
      <c r="Y781" s="84"/>
      <c r="Z781" s="84"/>
    </row>
    <row r="782" spans="1:26">
      <c r="A782" s="84"/>
      <c r="B782" s="84"/>
      <c r="C782" s="84"/>
      <c r="D782" s="76" t="str">
        <f>IF($C782="","",VLOOKUP($C782,分類コード!$B$1:$C$9,2,0))</f>
        <v/>
      </c>
      <c r="E782" s="81"/>
      <c r="F782" s="82"/>
      <c r="G782" s="37"/>
      <c r="H782" s="82"/>
      <c r="L782" s="84"/>
      <c r="M782" s="84"/>
      <c r="N782" s="84"/>
      <c r="O782" s="84"/>
      <c r="P782" s="84"/>
      <c r="Q782" s="84"/>
      <c r="R782" s="84"/>
      <c r="S782" s="84"/>
      <c r="T782" s="84"/>
      <c r="X782" s="84"/>
      <c r="Y782" s="84"/>
      <c r="Z782" s="84"/>
    </row>
    <row r="783" spans="1:26">
      <c r="A783" s="84"/>
      <c r="B783" s="84"/>
      <c r="C783" s="84"/>
      <c r="D783" s="76" t="str">
        <f>IF($C783="","",VLOOKUP($C783,分類コード!$B$1:$C$9,2,0))</f>
        <v/>
      </c>
      <c r="E783" s="81"/>
      <c r="F783" s="82"/>
      <c r="G783" s="37"/>
      <c r="H783" s="82"/>
      <c r="L783" s="84"/>
      <c r="M783" s="84"/>
      <c r="N783" s="84"/>
      <c r="O783" s="84"/>
      <c r="P783" s="84"/>
      <c r="Q783" s="84"/>
      <c r="R783" s="84"/>
      <c r="S783" s="84"/>
      <c r="T783" s="84"/>
      <c r="X783" s="84"/>
      <c r="Y783" s="84"/>
      <c r="Z783" s="84"/>
    </row>
    <row r="784" spans="1:26">
      <c r="A784" s="84"/>
      <c r="B784" s="84"/>
      <c r="C784" s="84"/>
      <c r="D784" s="76" t="str">
        <f>IF($C784="","",VLOOKUP($C784,分類コード!$B$1:$C$9,2,0))</f>
        <v/>
      </c>
      <c r="E784" s="81"/>
      <c r="F784" s="82"/>
      <c r="G784" s="37"/>
      <c r="H784" s="82"/>
      <c r="L784" s="84"/>
      <c r="M784" s="84"/>
      <c r="N784" s="84"/>
      <c r="O784" s="84"/>
      <c r="P784" s="84"/>
      <c r="Q784" s="84"/>
      <c r="R784" s="84"/>
      <c r="S784" s="84"/>
      <c r="T784" s="84"/>
      <c r="X784" s="84"/>
      <c r="Y784" s="84"/>
      <c r="Z784" s="84"/>
    </row>
    <row r="785" spans="1:26">
      <c r="A785" s="84"/>
      <c r="B785" s="84"/>
      <c r="C785" s="84"/>
      <c r="D785" s="76" t="str">
        <f>IF($C785="","",VLOOKUP($C785,分類コード!$B$1:$C$9,2,0))</f>
        <v/>
      </c>
      <c r="E785" s="81"/>
      <c r="F785" s="82"/>
      <c r="G785" s="37"/>
      <c r="H785" s="82"/>
      <c r="L785" s="84"/>
      <c r="M785" s="84"/>
      <c r="N785" s="84"/>
      <c r="O785" s="84"/>
      <c r="P785" s="84"/>
      <c r="Q785" s="84"/>
      <c r="R785" s="84"/>
      <c r="S785" s="84"/>
      <c r="T785" s="84"/>
      <c r="X785" s="84"/>
      <c r="Y785" s="84"/>
      <c r="Z785" s="84"/>
    </row>
    <row r="786" spans="1:26">
      <c r="A786" s="84"/>
      <c r="B786" s="84"/>
      <c r="C786" s="84"/>
      <c r="D786" s="76" t="str">
        <f>IF($C786="","",VLOOKUP($C786,分類コード!$B$1:$C$9,2,0))</f>
        <v/>
      </c>
      <c r="E786" s="81"/>
      <c r="F786" s="82"/>
      <c r="G786" s="37"/>
      <c r="H786" s="82"/>
      <c r="L786" s="84"/>
      <c r="M786" s="84"/>
      <c r="N786" s="84"/>
      <c r="O786" s="84"/>
      <c r="P786" s="84"/>
      <c r="Q786" s="84"/>
      <c r="R786" s="84"/>
      <c r="S786" s="84"/>
      <c r="T786" s="84"/>
      <c r="X786" s="84"/>
      <c r="Y786" s="84"/>
      <c r="Z786" s="84"/>
    </row>
    <row r="787" spans="1:26">
      <c r="A787" s="84"/>
      <c r="B787" s="84"/>
      <c r="C787" s="84"/>
      <c r="D787" s="76" t="str">
        <f>IF($C787="","",VLOOKUP($C787,分類コード!$B$1:$C$9,2,0))</f>
        <v/>
      </c>
      <c r="E787" s="81"/>
      <c r="F787" s="82"/>
      <c r="G787" s="37"/>
      <c r="H787" s="82"/>
      <c r="L787" s="84"/>
      <c r="M787" s="84"/>
      <c r="N787" s="84"/>
      <c r="O787" s="84"/>
      <c r="P787" s="84"/>
      <c r="Q787" s="84"/>
      <c r="R787" s="84"/>
      <c r="S787" s="84"/>
      <c r="T787" s="84"/>
      <c r="X787" s="84"/>
      <c r="Y787" s="84"/>
      <c r="Z787" s="84"/>
    </row>
    <row r="788" spans="1:26">
      <c r="A788" s="84"/>
      <c r="B788" s="84"/>
      <c r="C788" s="84"/>
      <c r="D788" s="76" t="str">
        <f>IF($C788="","",VLOOKUP($C788,分類コード!$B$1:$C$9,2,0))</f>
        <v/>
      </c>
      <c r="E788" s="81"/>
      <c r="F788" s="82"/>
      <c r="G788" s="37"/>
      <c r="H788" s="82"/>
      <c r="L788" s="84"/>
      <c r="M788" s="84"/>
      <c r="N788" s="84"/>
      <c r="O788" s="84"/>
      <c r="P788" s="84"/>
      <c r="Q788" s="84"/>
      <c r="R788" s="84"/>
      <c r="S788" s="84"/>
      <c r="T788" s="84"/>
      <c r="X788" s="84"/>
      <c r="Y788" s="84"/>
      <c r="Z788" s="84"/>
    </row>
    <row r="789" spans="1:26">
      <c r="A789" s="84"/>
      <c r="B789" s="84"/>
      <c r="C789" s="84"/>
      <c r="D789" s="76" t="str">
        <f>IF($C789="","",VLOOKUP($C789,分類コード!$B$1:$C$9,2,0))</f>
        <v/>
      </c>
      <c r="E789" s="81"/>
      <c r="F789" s="82"/>
      <c r="G789" s="37"/>
      <c r="H789" s="82"/>
      <c r="L789" s="84"/>
      <c r="M789" s="84"/>
      <c r="N789" s="84"/>
      <c r="O789" s="84"/>
      <c r="P789" s="84"/>
      <c r="Q789" s="84"/>
      <c r="R789" s="84"/>
      <c r="S789" s="84"/>
      <c r="T789" s="84"/>
      <c r="X789" s="84"/>
      <c r="Y789" s="84"/>
      <c r="Z789" s="84"/>
    </row>
    <row r="790" spans="1:26">
      <c r="A790" s="84"/>
      <c r="B790" s="84"/>
      <c r="C790" s="84"/>
      <c r="D790" s="76" t="str">
        <f>IF($C790="","",VLOOKUP($C790,分類コード!$B$1:$C$9,2,0))</f>
        <v/>
      </c>
      <c r="E790" s="81"/>
      <c r="F790" s="82"/>
      <c r="G790" s="37"/>
      <c r="H790" s="82"/>
      <c r="L790" s="84"/>
      <c r="M790" s="84"/>
      <c r="N790" s="84"/>
      <c r="O790" s="84"/>
      <c r="P790" s="84"/>
      <c r="Q790" s="84"/>
      <c r="R790" s="84"/>
      <c r="S790" s="84"/>
      <c r="T790" s="84"/>
      <c r="X790" s="84"/>
      <c r="Y790" s="84"/>
      <c r="Z790" s="84"/>
    </row>
    <row r="791" spans="1:26">
      <c r="A791" s="84"/>
      <c r="B791" s="84"/>
      <c r="C791" s="84"/>
      <c r="D791" s="76" t="str">
        <f>IF($C791="","",VLOOKUP($C791,分類コード!$B$1:$C$9,2,0))</f>
        <v/>
      </c>
      <c r="E791" s="81"/>
      <c r="F791" s="82"/>
      <c r="G791" s="37"/>
      <c r="H791" s="82"/>
      <c r="L791" s="84"/>
      <c r="M791" s="84"/>
      <c r="N791" s="84"/>
      <c r="O791" s="84"/>
      <c r="P791" s="84"/>
      <c r="Q791" s="84"/>
      <c r="R791" s="84"/>
      <c r="S791" s="84"/>
      <c r="T791" s="84"/>
      <c r="X791" s="84"/>
      <c r="Y791" s="84"/>
      <c r="Z791" s="84"/>
    </row>
    <row r="792" spans="1:26">
      <c r="A792" s="84"/>
      <c r="B792" s="84"/>
      <c r="C792" s="84"/>
      <c r="D792" s="76" t="str">
        <f>IF($C792="","",VLOOKUP($C792,分類コード!$B$1:$C$9,2,0))</f>
        <v/>
      </c>
      <c r="E792" s="81"/>
      <c r="F792" s="82"/>
      <c r="G792" s="37"/>
      <c r="H792" s="82"/>
      <c r="L792" s="84"/>
      <c r="M792" s="84"/>
      <c r="N792" s="84"/>
      <c r="O792" s="84"/>
      <c r="P792" s="84"/>
      <c r="Q792" s="84"/>
      <c r="R792" s="84"/>
      <c r="S792" s="84"/>
      <c r="T792" s="84"/>
      <c r="X792" s="84"/>
      <c r="Y792" s="84"/>
      <c r="Z792" s="84"/>
    </row>
    <row r="793" spans="1:26">
      <c r="A793" s="84"/>
      <c r="B793" s="84"/>
      <c r="C793" s="84"/>
      <c r="D793" s="76" t="str">
        <f>IF($C793="","",VLOOKUP($C793,分類コード!$B$1:$C$9,2,0))</f>
        <v/>
      </c>
      <c r="E793" s="81"/>
      <c r="F793" s="82"/>
      <c r="G793" s="37"/>
      <c r="H793" s="82"/>
      <c r="L793" s="84"/>
      <c r="M793" s="84"/>
      <c r="N793" s="84"/>
      <c r="O793" s="84"/>
      <c r="P793" s="84"/>
      <c r="Q793" s="84"/>
      <c r="R793" s="84"/>
      <c r="S793" s="84"/>
      <c r="T793" s="84"/>
      <c r="X793" s="84"/>
      <c r="Y793" s="84"/>
      <c r="Z793" s="84"/>
    </row>
    <row r="794" spans="1:26">
      <c r="A794" s="84"/>
      <c r="B794" s="84"/>
      <c r="C794" s="84"/>
      <c r="D794" s="76" t="str">
        <f>IF($C794="","",VLOOKUP($C794,分類コード!$B$1:$C$9,2,0))</f>
        <v/>
      </c>
      <c r="E794" s="81"/>
      <c r="F794" s="82"/>
      <c r="G794" s="37"/>
      <c r="H794" s="82"/>
      <c r="L794" s="84"/>
      <c r="M794" s="84"/>
      <c r="N794" s="84"/>
      <c r="O794" s="84"/>
      <c r="P794" s="84"/>
      <c r="Q794" s="84"/>
      <c r="R794" s="84"/>
      <c r="S794" s="84"/>
      <c r="T794" s="84"/>
      <c r="X794" s="84"/>
      <c r="Y794" s="84"/>
      <c r="Z794" s="84"/>
    </row>
    <row r="795" spans="1:26">
      <c r="A795" s="84"/>
      <c r="B795" s="84"/>
      <c r="C795" s="84"/>
      <c r="D795" s="76" t="str">
        <f>IF($C795="","",VLOOKUP($C795,分類コード!$B$1:$C$9,2,0))</f>
        <v/>
      </c>
      <c r="E795" s="81"/>
      <c r="F795" s="82"/>
      <c r="G795" s="37"/>
      <c r="H795" s="82"/>
      <c r="L795" s="84"/>
      <c r="M795" s="84"/>
      <c r="N795" s="84"/>
      <c r="O795" s="84"/>
      <c r="P795" s="84"/>
      <c r="Q795" s="84"/>
      <c r="R795" s="84"/>
      <c r="S795" s="84"/>
      <c r="T795" s="84"/>
      <c r="X795" s="84"/>
      <c r="Y795" s="84"/>
      <c r="Z795" s="84"/>
    </row>
    <row r="796" spans="1:26">
      <c r="A796" s="84"/>
      <c r="B796" s="84"/>
      <c r="C796" s="84"/>
      <c r="D796" s="76" t="str">
        <f>IF($C796="","",VLOOKUP($C796,分類コード!$B$1:$C$9,2,0))</f>
        <v/>
      </c>
      <c r="E796" s="81"/>
      <c r="F796" s="82"/>
      <c r="G796" s="37"/>
      <c r="H796" s="82"/>
      <c r="L796" s="84"/>
      <c r="M796" s="84"/>
      <c r="N796" s="84"/>
      <c r="O796" s="84"/>
      <c r="P796" s="84"/>
      <c r="Q796" s="84"/>
      <c r="R796" s="84"/>
      <c r="S796" s="84"/>
      <c r="T796" s="84"/>
      <c r="X796" s="84"/>
      <c r="Y796" s="84"/>
      <c r="Z796" s="84"/>
    </row>
    <row r="797" spans="1:26">
      <c r="A797" s="84"/>
      <c r="B797" s="84"/>
      <c r="C797" s="84"/>
      <c r="D797" s="76" t="str">
        <f>IF($C797="","",VLOOKUP($C797,分類コード!$B$1:$C$9,2,0))</f>
        <v/>
      </c>
      <c r="E797" s="81"/>
      <c r="F797" s="82"/>
      <c r="G797" s="37"/>
      <c r="H797" s="82"/>
      <c r="L797" s="84"/>
      <c r="M797" s="84"/>
      <c r="N797" s="84"/>
      <c r="O797" s="84"/>
      <c r="P797" s="84"/>
      <c r="Q797" s="84"/>
      <c r="R797" s="84"/>
      <c r="S797" s="84"/>
      <c r="T797" s="84"/>
      <c r="X797" s="84"/>
      <c r="Y797" s="84"/>
      <c r="Z797" s="84"/>
    </row>
    <row r="798" spans="1:26">
      <c r="A798" s="84"/>
      <c r="B798" s="84"/>
      <c r="C798" s="84"/>
      <c r="D798" s="76" t="str">
        <f>IF($C798="","",VLOOKUP($C798,分類コード!$B$1:$C$9,2,0))</f>
        <v/>
      </c>
      <c r="E798" s="81"/>
      <c r="F798" s="82"/>
      <c r="G798" s="37"/>
      <c r="H798" s="82"/>
      <c r="L798" s="84"/>
      <c r="M798" s="84"/>
      <c r="N798" s="84"/>
      <c r="O798" s="84"/>
      <c r="P798" s="84"/>
      <c r="Q798" s="84"/>
      <c r="R798" s="84"/>
      <c r="S798" s="84"/>
      <c r="T798" s="84"/>
      <c r="X798" s="84"/>
      <c r="Y798" s="84"/>
      <c r="Z798" s="84"/>
    </row>
    <row r="799" spans="1:26">
      <c r="A799" s="84"/>
      <c r="B799" s="84"/>
      <c r="C799" s="84"/>
      <c r="D799" s="76" t="str">
        <f>IF($C799="","",VLOOKUP($C799,分類コード!$B$1:$C$9,2,0))</f>
        <v/>
      </c>
      <c r="E799" s="81"/>
      <c r="F799" s="82"/>
      <c r="G799" s="37"/>
      <c r="H799" s="82"/>
      <c r="L799" s="84"/>
      <c r="M799" s="84"/>
      <c r="N799" s="84"/>
      <c r="O799" s="84"/>
      <c r="P799" s="84"/>
      <c r="Q799" s="84"/>
      <c r="R799" s="84"/>
      <c r="S799" s="84"/>
      <c r="T799" s="84"/>
      <c r="X799" s="84"/>
      <c r="Y799" s="84"/>
      <c r="Z799" s="84"/>
    </row>
    <row r="800" spans="1:26">
      <c r="A800" s="84"/>
      <c r="B800" s="84"/>
      <c r="C800" s="84"/>
      <c r="D800" s="76" t="str">
        <f>IF($C800="","",VLOOKUP($C800,分類コード!$B$1:$C$9,2,0))</f>
        <v/>
      </c>
      <c r="E800" s="81"/>
      <c r="F800" s="82"/>
      <c r="G800" s="37"/>
      <c r="H800" s="82"/>
      <c r="L800" s="84"/>
      <c r="M800" s="84"/>
      <c r="N800" s="84"/>
      <c r="O800" s="84"/>
      <c r="P800" s="84"/>
      <c r="Q800" s="84"/>
      <c r="R800" s="84"/>
      <c r="S800" s="84"/>
      <c r="T800" s="84"/>
      <c r="X800" s="84"/>
      <c r="Y800" s="84"/>
      <c r="Z800" s="84"/>
    </row>
    <row r="801" spans="1:26">
      <c r="A801" s="84"/>
      <c r="B801" s="84"/>
      <c r="C801" s="84"/>
      <c r="D801" s="76" t="str">
        <f>IF($C801="","",VLOOKUP($C801,分類コード!$B$1:$C$9,2,0))</f>
        <v/>
      </c>
      <c r="E801" s="81"/>
      <c r="F801" s="82"/>
      <c r="G801" s="37"/>
      <c r="H801" s="82"/>
      <c r="L801" s="84"/>
      <c r="M801" s="84"/>
      <c r="N801" s="84"/>
      <c r="O801" s="84"/>
      <c r="P801" s="84"/>
      <c r="Q801" s="84"/>
      <c r="R801" s="84"/>
      <c r="S801" s="84"/>
      <c r="T801" s="84"/>
      <c r="X801" s="84"/>
      <c r="Y801" s="84"/>
      <c r="Z801" s="84"/>
    </row>
    <row r="802" spans="1:26">
      <c r="A802" s="84"/>
      <c r="B802" s="84"/>
      <c r="C802" s="84"/>
      <c r="D802" s="76" t="str">
        <f>IF($C802="","",VLOOKUP($C802,分類コード!$B$1:$C$9,2,0))</f>
        <v/>
      </c>
      <c r="E802" s="81"/>
      <c r="F802" s="82"/>
      <c r="G802" s="37"/>
      <c r="H802" s="82"/>
      <c r="L802" s="84"/>
      <c r="M802" s="84"/>
      <c r="N802" s="84"/>
      <c r="O802" s="84"/>
      <c r="P802" s="84"/>
      <c r="Q802" s="84"/>
      <c r="R802" s="84"/>
      <c r="S802" s="84"/>
      <c r="T802" s="84"/>
      <c r="X802" s="84"/>
      <c r="Y802" s="84"/>
      <c r="Z802" s="84"/>
    </row>
    <row r="803" spans="1:26">
      <c r="A803" s="84"/>
      <c r="B803" s="84"/>
      <c r="C803" s="84"/>
      <c r="D803" s="76" t="str">
        <f>IF($C803="","",VLOOKUP($C803,分類コード!$B$1:$C$9,2,0))</f>
        <v/>
      </c>
      <c r="E803" s="81"/>
      <c r="F803" s="82"/>
      <c r="G803" s="37"/>
      <c r="H803" s="82"/>
      <c r="L803" s="84"/>
      <c r="M803" s="84"/>
      <c r="N803" s="84"/>
      <c r="O803" s="84"/>
      <c r="P803" s="84"/>
      <c r="Q803" s="84"/>
      <c r="R803" s="84"/>
      <c r="S803" s="84"/>
      <c r="T803" s="84"/>
      <c r="X803" s="84"/>
      <c r="Y803" s="84"/>
      <c r="Z803" s="84"/>
    </row>
    <row r="804" spans="1:26">
      <c r="A804" s="84"/>
      <c r="B804" s="84"/>
      <c r="C804" s="84"/>
      <c r="D804" s="76" t="str">
        <f>IF($C804="","",VLOOKUP($C804,分類コード!$B$1:$C$9,2,0))</f>
        <v/>
      </c>
      <c r="E804" s="81"/>
      <c r="F804" s="82"/>
      <c r="G804" s="37"/>
      <c r="H804" s="82"/>
      <c r="L804" s="84"/>
      <c r="M804" s="84"/>
      <c r="N804" s="84"/>
      <c r="O804" s="84"/>
      <c r="P804" s="84"/>
      <c r="Q804" s="84"/>
      <c r="R804" s="84"/>
      <c r="S804" s="84"/>
      <c r="T804" s="84"/>
      <c r="X804" s="84"/>
      <c r="Y804" s="84"/>
      <c r="Z804" s="84"/>
    </row>
    <row r="805" spans="1:26">
      <c r="A805" s="84"/>
      <c r="B805" s="84"/>
      <c r="C805" s="84"/>
      <c r="D805" s="76" t="str">
        <f>IF($C805="","",VLOOKUP($C805,分類コード!$B$1:$C$9,2,0))</f>
        <v/>
      </c>
      <c r="E805" s="81"/>
      <c r="F805" s="82"/>
      <c r="G805" s="37"/>
      <c r="H805" s="82"/>
      <c r="L805" s="84"/>
      <c r="M805" s="84"/>
      <c r="N805" s="84"/>
      <c r="O805" s="84"/>
      <c r="P805" s="84"/>
      <c r="Q805" s="84"/>
      <c r="R805" s="84"/>
      <c r="S805" s="84"/>
      <c r="T805" s="84"/>
      <c r="X805" s="84"/>
      <c r="Y805" s="84"/>
      <c r="Z805" s="84"/>
    </row>
    <row r="806" spans="1:26">
      <c r="A806" s="84"/>
      <c r="B806" s="84"/>
      <c r="C806" s="84"/>
      <c r="D806" s="76" t="str">
        <f>IF($C806="","",VLOOKUP($C806,分類コード!$B$1:$C$9,2,0))</f>
        <v/>
      </c>
      <c r="E806" s="81"/>
      <c r="F806" s="82"/>
      <c r="G806" s="37"/>
      <c r="H806" s="82"/>
      <c r="L806" s="84"/>
      <c r="M806" s="84"/>
      <c r="N806" s="84"/>
      <c r="O806" s="84"/>
      <c r="P806" s="84"/>
      <c r="Q806" s="84"/>
      <c r="R806" s="84"/>
      <c r="S806" s="84"/>
      <c r="T806" s="84"/>
      <c r="X806" s="84"/>
      <c r="Y806" s="84"/>
      <c r="Z806" s="84"/>
    </row>
    <row r="807" spans="1:26">
      <c r="A807" s="84"/>
      <c r="B807" s="84"/>
      <c r="C807" s="84"/>
      <c r="D807" s="76" t="str">
        <f>IF($C807="","",VLOOKUP($C807,分類コード!$B$1:$C$9,2,0))</f>
        <v/>
      </c>
      <c r="E807" s="81"/>
      <c r="F807" s="82"/>
      <c r="G807" s="37"/>
      <c r="H807" s="82"/>
      <c r="L807" s="84"/>
      <c r="M807" s="84"/>
      <c r="N807" s="84"/>
      <c r="O807" s="84"/>
      <c r="P807" s="84"/>
      <c r="Q807" s="84"/>
      <c r="R807" s="84"/>
      <c r="S807" s="84"/>
      <c r="T807" s="84"/>
      <c r="X807" s="84"/>
      <c r="Y807" s="84"/>
      <c r="Z807" s="84"/>
    </row>
    <row r="808" spans="1:26">
      <c r="A808" s="84"/>
      <c r="B808" s="84"/>
      <c r="C808" s="84"/>
      <c r="D808" s="76" t="str">
        <f>IF($C808="","",VLOOKUP($C808,分類コード!$B$1:$C$9,2,0))</f>
        <v/>
      </c>
      <c r="E808" s="81"/>
      <c r="F808" s="82"/>
      <c r="G808" s="37"/>
      <c r="H808" s="82"/>
      <c r="L808" s="84"/>
      <c r="M808" s="84"/>
      <c r="N808" s="84"/>
      <c r="O808" s="84"/>
      <c r="P808" s="84"/>
      <c r="Q808" s="84"/>
      <c r="R808" s="84"/>
      <c r="S808" s="84"/>
      <c r="T808" s="84"/>
      <c r="X808" s="84"/>
      <c r="Y808" s="84"/>
      <c r="Z808" s="84"/>
    </row>
    <row r="809" spans="1:26">
      <c r="A809" s="84"/>
      <c r="B809" s="84"/>
      <c r="C809" s="84"/>
      <c r="D809" s="76" t="str">
        <f>IF($C809="","",VLOOKUP($C809,分類コード!$B$1:$C$9,2,0))</f>
        <v/>
      </c>
      <c r="E809" s="81"/>
      <c r="F809" s="82"/>
      <c r="G809" s="37"/>
      <c r="H809" s="82"/>
      <c r="L809" s="84"/>
      <c r="M809" s="84"/>
      <c r="N809" s="84"/>
      <c r="O809" s="84"/>
      <c r="P809" s="84"/>
      <c r="Q809" s="84"/>
      <c r="R809" s="84"/>
      <c r="S809" s="84"/>
      <c r="T809" s="84"/>
      <c r="X809" s="84"/>
      <c r="Y809" s="84"/>
      <c r="Z809" s="84"/>
    </row>
    <row r="810" spans="1:26">
      <c r="A810" s="84"/>
      <c r="B810" s="84"/>
      <c r="C810" s="84"/>
      <c r="D810" s="76" t="str">
        <f>IF($C810="","",VLOOKUP($C810,分類コード!$B$1:$C$9,2,0))</f>
        <v/>
      </c>
      <c r="E810" s="81"/>
      <c r="F810" s="82"/>
      <c r="G810" s="37"/>
      <c r="H810" s="82"/>
      <c r="L810" s="84"/>
      <c r="M810" s="84"/>
      <c r="N810" s="84"/>
      <c r="O810" s="84"/>
      <c r="P810" s="84"/>
      <c r="Q810" s="84"/>
      <c r="R810" s="84"/>
      <c r="S810" s="84"/>
      <c r="T810" s="84"/>
      <c r="X810" s="84"/>
      <c r="Y810" s="84"/>
      <c r="Z810" s="84"/>
    </row>
    <row r="811" spans="1:26">
      <c r="A811" s="84"/>
      <c r="B811" s="84"/>
      <c r="C811" s="84"/>
      <c r="D811" s="76" t="str">
        <f>IF($C811="","",VLOOKUP($C811,分類コード!$B$1:$C$9,2,0))</f>
        <v/>
      </c>
      <c r="E811" s="81"/>
      <c r="F811" s="82"/>
      <c r="G811" s="37"/>
      <c r="H811" s="82"/>
      <c r="L811" s="84"/>
      <c r="M811" s="84"/>
      <c r="N811" s="84"/>
      <c r="O811" s="84"/>
      <c r="P811" s="84"/>
      <c r="Q811" s="84"/>
      <c r="R811" s="84"/>
      <c r="S811" s="84"/>
      <c r="T811" s="84"/>
      <c r="X811" s="84"/>
      <c r="Y811" s="84"/>
      <c r="Z811" s="84"/>
    </row>
    <row r="812" spans="1:26">
      <c r="A812" s="84"/>
      <c r="B812" s="84"/>
      <c r="C812" s="84"/>
      <c r="D812" s="76" t="str">
        <f>IF($C812="","",VLOOKUP($C812,分類コード!$B$1:$C$9,2,0))</f>
        <v/>
      </c>
      <c r="E812" s="81"/>
      <c r="F812" s="82"/>
      <c r="G812" s="37"/>
      <c r="H812" s="82"/>
      <c r="L812" s="84"/>
      <c r="M812" s="84"/>
      <c r="N812" s="84"/>
      <c r="O812" s="84"/>
      <c r="P812" s="84"/>
      <c r="Q812" s="84"/>
      <c r="R812" s="84"/>
      <c r="S812" s="84"/>
      <c r="T812" s="84"/>
      <c r="X812" s="84"/>
      <c r="Y812" s="84"/>
      <c r="Z812" s="84"/>
    </row>
    <row r="813" spans="1:26">
      <c r="A813" s="84"/>
      <c r="B813" s="84"/>
      <c r="C813" s="84"/>
      <c r="D813" s="76" t="str">
        <f>IF($C813="","",VLOOKUP($C813,分類コード!$B$1:$C$9,2,0))</f>
        <v/>
      </c>
      <c r="E813" s="81"/>
      <c r="F813" s="82"/>
      <c r="G813" s="37"/>
      <c r="H813" s="82"/>
      <c r="L813" s="84"/>
      <c r="M813" s="84"/>
      <c r="N813" s="84"/>
      <c r="O813" s="84"/>
      <c r="P813" s="84"/>
      <c r="Q813" s="84"/>
      <c r="R813" s="84"/>
      <c r="S813" s="84"/>
      <c r="T813" s="84"/>
      <c r="X813" s="84"/>
      <c r="Y813" s="84"/>
      <c r="Z813" s="84"/>
    </row>
    <row r="814" spans="1:26">
      <c r="A814" s="84"/>
      <c r="B814" s="84"/>
      <c r="C814" s="84"/>
      <c r="D814" s="76" t="str">
        <f>IF($C814="","",VLOOKUP($C814,分類コード!$B$1:$C$9,2,0))</f>
        <v/>
      </c>
      <c r="E814" s="81"/>
      <c r="F814" s="82"/>
      <c r="G814" s="37"/>
      <c r="H814" s="82"/>
      <c r="L814" s="84"/>
      <c r="M814" s="84"/>
      <c r="N814" s="84"/>
      <c r="O814" s="84"/>
      <c r="P814" s="84"/>
      <c r="Q814" s="84"/>
      <c r="R814" s="84"/>
      <c r="S814" s="84"/>
      <c r="T814" s="84"/>
      <c r="X814" s="84"/>
      <c r="Y814" s="84"/>
      <c r="Z814" s="84"/>
    </row>
    <row r="815" spans="1:26">
      <c r="A815" s="84"/>
      <c r="B815" s="84"/>
      <c r="C815" s="84"/>
      <c r="D815" s="76" t="str">
        <f>IF($C815="","",VLOOKUP($C815,分類コード!$B$1:$C$9,2,0))</f>
        <v/>
      </c>
      <c r="E815" s="81"/>
      <c r="F815" s="82"/>
      <c r="G815" s="37"/>
      <c r="H815" s="82"/>
      <c r="L815" s="84"/>
      <c r="M815" s="84"/>
      <c r="N815" s="84"/>
      <c r="O815" s="84"/>
      <c r="P815" s="84"/>
      <c r="Q815" s="84"/>
      <c r="R815" s="84"/>
      <c r="S815" s="84"/>
      <c r="T815" s="84"/>
      <c r="X815" s="84"/>
      <c r="Y815" s="84"/>
      <c r="Z815" s="84"/>
    </row>
    <row r="816" spans="1:26">
      <c r="A816" s="84"/>
      <c r="B816" s="84"/>
      <c r="C816" s="84"/>
      <c r="D816" s="76" t="str">
        <f>IF($C816="","",VLOOKUP($C816,分類コード!$B$1:$C$9,2,0))</f>
        <v/>
      </c>
      <c r="E816" s="81"/>
      <c r="F816" s="82"/>
      <c r="G816" s="37"/>
      <c r="H816" s="82"/>
      <c r="L816" s="84"/>
      <c r="M816" s="84"/>
      <c r="N816" s="84"/>
      <c r="O816" s="84"/>
      <c r="P816" s="84"/>
      <c r="Q816" s="84"/>
      <c r="R816" s="84"/>
      <c r="S816" s="84"/>
      <c r="T816" s="84"/>
      <c r="X816" s="84"/>
      <c r="Y816" s="84"/>
      <c r="Z816" s="84"/>
    </row>
    <row r="817" spans="1:26">
      <c r="A817" s="84"/>
      <c r="B817" s="84"/>
      <c r="C817" s="84"/>
      <c r="D817" s="76" t="str">
        <f>IF($C817="","",VLOOKUP($C817,分類コード!$B$1:$C$9,2,0))</f>
        <v/>
      </c>
      <c r="E817" s="81"/>
      <c r="F817" s="82"/>
      <c r="G817" s="37"/>
      <c r="H817" s="82"/>
      <c r="L817" s="84"/>
      <c r="M817" s="84"/>
      <c r="N817" s="84"/>
      <c r="O817" s="84"/>
      <c r="P817" s="84"/>
      <c r="Q817" s="84"/>
      <c r="R817" s="84"/>
      <c r="S817" s="84"/>
      <c r="T817" s="84"/>
      <c r="X817" s="84"/>
      <c r="Y817" s="84"/>
      <c r="Z817" s="84"/>
    </row>
    <row r="818" spans="1:26">
      <c r="A818" s="84"/>
      <c r="B818" s="84"/>
      <c r="C818" s="84"/>
      <c r="D818" s="76" t="str">
        <f>IF($C818="","",VLOOKUP($C818,分類コード!$B$1:$C$9,2,0))</f>
        <v/>
      </c>
      <c r="E818" s="81"/>
      <c r="F818" s="82"/>
      <c r="G818" s="37"/>
      <c r="H818" s="82"/>
      <c r="L818" s="84"/>
      <c r="M818" s="84"/>
      <c r="N818" s="84"/>
      <c r="O818" s="84"/>
      <c r="P818" s="84"/>
      <c r="Q818" s="84"/>
      <c r="R818" s="84"/>
      <c r="S818" s="84"/>
      <c r="T818" s="84"/>
      <c r="X818" s="84"/>
      <c r="Y818" s="84"/>
      <c r="Z818" s="84"/>
    </row>
    <row r="819" spans="1:26">
      <c r="A819" s="84"/>
      <c r="B819" s="84"/>
      <c r="C819" s="84"/>
      <c r="D819" s="76" t="str">
        <f>IF($C819="","",VLOOKUP($C819,分類コード!$B$1:$C$9,2,0))</f>
        <v/>
      </c>
      <c r="E819" s="81"/>
      <c r="F819" s="82"/>
      <c r="G819" s="37"/>
      <c r="H819" s="82"/>
      <c r="L819" s="84"/>
      <c r="M819" s="84"/>
      <c r="N819" s="84"/>
      <c r="O819" s="84"/>
      <c r="P819" s="84"/>
      <c r="Q819" s="84"/>
      <c r="R819" s="84"/>
      <c r="S819" s="84"/>
      <c r="T819" s="84"/>
      <c r="X819" s="84"/>
      <c r="Y819" s="84"/>
      <c r="Z819" s="84"/>
    </row>
    <row r="820" spans="1:26">
      <c r="A820" s="84"/>
      <c r="B820" s="84"/>
      <c r="C820" s="84"/>
      <c r="D820" s="76" t="str">
        <f>IF($C820="","",VLOOKUP($C820,分類コード!$B$1:$C$9,2,0))</f>
        <v/>
      </c>
      <c r="E820" s="81"/>
      <c r="F820" s="82"/>
      <c r="G820" s="37"/>
      <c r="H820" s="82"/>
      <c r="L820" s="84"/>
      <c r="M820" s="84"/>
      <c r="N820" s="84"/>
      <c r="O820" s="84"/>
      <c r="P820" s="84"/>
      <c r="Q820" s="84"/>
      <c r="R820" s="84"/>
      <c r="S820" s="84"/>
      <c r="T820" s="84"/>
      <c r="X820" s="84"/>
      <c r="Y820" s="84"/>
      <c r="Z820" s="84"/>
    </row>
    <row r="821" spans="1:26">
      <c r="A821" s="84"/>
      <c r="B821" s="84"/>
      <c r="C821" s="84"/>
      <c r="D821" s="76" t="str">
        <f>IF($C821="","",VLOOKUP($C821,分類コード!$B$1:$C$9,2,0))</f>
        <v/>
      </c>
      <c r="E821" s="81"/>
      <c r="F821" s="82"/>
      <c r="G821" s="37"/>
      <c r="H821" s="82"/>
      <c r="L821" s="84"/>
      <c r="M821" s="84"/>
      <c r="N821" s="84"/>
      <c r="O821" s="84"/>
      <c r="P821" s="84"/>
      <c r="Q821" s="84"/>
      <c r="R821" s="84"/>
      <c r="S821" s="84"/>
      <c r="T821" s="84"/>
      <c r="X821" s="84"/>
      <c r="Y821" s="84"/>
      <c r="Z821" s="84"/>
    </row>
    <row r="822" spans="1:26">
      <c r="A822" s="84"/>
      <c r="B822" s="84"/>
      <c r="C822" s="84"/>
      <c r="D822" s="76" t="str">
        <f>IF($C822="","",VLOOKUP($C822,分類コード!$B$1:$C$9,2,0))</f>
        <v/>
      </c>
      <c r="E822" s="81"/>
      <c r="F822" s="82"/>
      <c r="G822" s="37"/>
      <c r="H822" s="82"/>
      <c r="L822" s="84"/>
      <c r="M822" s="84"/>
      <c r="N822" s="84"/>
      <c r="O822" s="84"/>
      <c r="P822" s="84"/>
      <c r="Q822" s="84"/>
      <c r="R822" s="84"/>
      <c r="S822" s="84"/>
      <c r="T822" s="84"/>
      <c r="X822" s="84"/>
      <c r="Y822" s="84"/>
      <c r="Z822" s="84"/>
    </row>
    <row r="823" spans="1:26">
      <c r="A823" s="84"/>
      <c r="B823" s="84"/>
      <c r="C823" s="84"/>
      <c r="D823" s="76" t="str">
        <f>IF($C823="","",VLOOKUP($C823,分類コード!$B$1:$C$9,2,0))</f>
        <v/>
      </c>
      <c r="E823" s="81"/>
      <c r="F823" s="82"/>
      <c r="G823" s="37"/>
      <c r="H823" s="82"/>
      <c r="L823" s="84"/>
      <c r="M823" s="84"/>
      <c r="N823" s="84"/>
      <c r="O823" s="84"/>
      <c r="P823" s="84"/>
      <c r="Q823" s="84"/>
      <c r="R823" s="84"/>
      <c r="S823" s="84"/>
      <c r="T823" s="84"/>
      <c r="X823" s="84"/>
      <c r="Y823" s="84"/>
      <c r="Z823" s="84"/>
    </row>
    <row r="824" spans="1:26">
      <c r="A824" s="84"/>
      <c r="B824" s="84"/>
      <c r="C824" s="84"/>
      <c r="D824" s="76" t="str">
        <f>IF($C824="","",VLOOKUP($C824,分類コード!$B$1:$C$9,2,0))</f>
        <v/>
      </c>
      <c r="E824" s="81"/>
      <c r="F824" s="82"/>
      <c r="G824" s="37"/>
      <c r="H824" s="82"/>
      <c r="L824" s="84"/>
      <c r="M824" s="84"/>
      <c r="N824" s="84"/>
      <c r="O824" s="84"/>
      <c r="P824" s="84"/>
      <c r="Q824" s="84"/>
      <c r="R824" s="84"/>
      <c r="S824" s="84"/>
      <c r="T824" s="84"/>
      <c r="X824" s="84"/>
      <c r="Y824" s="84"/>
      <c r="Z824" s="84"/>
    </row>
    <row r="825" spans="1:26">
      <c r="A825" s="84"/>
      <c r="B825" s="84"/>
      <c r="C825" s="84"/>
      <c r="D825" s="76" t="str">
        <f>IF($C825="","",VLOOKUP($C825,分類コード!$B$1:$C$9,2,0))</f>
        <v/>
      </c>
      <c r="E825" s="81"/>
      <c r="F825" s="82"/>
      <c r="G825" s="37"/>
      <c r="H825" s="82"/>
      <c r="L825" s="84"/>
      <c r="M825" s="84"/>
      <c r="N825" s="84"/>
      <c r="O825" s="84"/>
      <c r="P825" s="84"/>
      <c r="Q825" s="84"/>
      <c r="R825" s="84"/>
      <c r="S825" s="84"/>
      <c r="T825" s="84"/>
      <c r="X825" s="84"/>
      <c r="Y825" s="84"/>
      <c r="Z825" s="84"/>
    </row>
    <row r="826" spans="1:26">
      <c r="A826" s="84"/>
      <c r="B826" s="84"/>
      <c r="C826" s="84"/>
      <c r="D826" s="76" t="str">
        <f>IF($C826="","",VLOOKUP($C826,分類コード!$B$1:$C$9,2,0))</f>
        <v/>
      </c>
      <c r="E826" s="81"/>
      <c r="F826" s="82"/>
      <c r="G826" s="37"/>
      <c r="H826" s="82"/>
      <c r="L826" s="84"/>
      <c r="M826" s="84"/>
      <c r="N826" s="84"/>
      <c r="O826" s="84"/>
      <c r="P826" s="84"/>
      <c r="Q826" s="84"/>
      <c r="R826" s="84"/>
      <c r="S826" s="84"/>
      <c r="T826" s="84"/>
      <c r="X826" s="84"/>
      <c r="Y826" s="84"/>
      <c r="Z826" s="84"/>
    </row>
    <row r="827" spans="1:26">
      <c r="A827" s="84"/>
      <c r="B827" s="84"/>
      <c r="C827" s="84"/>
      <c r="D827" s="76" t="str">
        <f>IF($C827="","",VLOOKUP($C827,分類コード!$B$1:$C$9,2,0))</f>
        <v/>
      </c>
      <c r="E827" s="81"/>
      <c r="F827" s="82"/>
      <c r="G827" s="37"/>
      <c r="H827" s="82"/>
      <c r="L827" s="84"/>
      <c r="M827" s="84"/>
      <c r="N827" s="84"/>
      <c r="O827" s="84"/>
      <c r="P827" s="84"/>
      <c r="Q827" s="84"/>
      <c r="R827" s="84"/>
      <c r="S827" s="84"/>
      <c r="T827" s="84"/>
      <c r="X827" s="84"/>
      <c r="Y827" s="84"/>
      <c r="Z827" s="84"/>
    </row>
    <row r="828" spans="1:26">
      <c r="A828" s="84"/>
      <c r="B828" s="84"/>
      <c r="C828" s="84"/>
      <c r="D828" s="76" t="str">
        <f>IF($C828="","",VLOOKUP($C828,分類コード!$B$1:$C$9,2,0))</f>
        <v/>
      </c>
      <c r="E828" s="81"/>
      <c r="F828" s="82"/>
      <c r="G828" s="37"/>
      <c r="H828" s="82"/>
      <c r="L828" s="84"/>
      <c r="M828" s="84"/>
      <c r="N828" s="84"/>
      <c r="O828" s="84"/>
      <c r="P828" s="84"/>
      <c r="Q828" s="84"/>
      <c r="R828" s="84"/>
      <c r="S828" s="84"/>
      <c r="T828" s="84"/>
      <c r="X828" s="84"/>
      <c r="Y828" s="84"/>
      <c r="Z828" s="84"/>
    </row>
    <row r="829" spans="1:26">
      <c r="A829" s="84"/>
      <c r="B829" s="84"/>
      <c r="C829" s="84"/>
      <c r="D829" s="76" t="str">
        <f>IF($C829="","",VLOOKUP($C829,分類コード!$B$1:$C$9,2,0))</f>
        <v/>
      </c>
      <c r="E829" s="81"/>
      <c r="F829" s="82"/>
      <c r="G829" s="37"/>
      <c r="H829" s="82"/>
      <c r="L829" s="84"/>
      <c r="M829" s="84"/>
      <c r="N829" s="84"/>
      <c r="O829" s="84"/>
      <c r="P829" s="84"/>
      <c r="Q829" s="84"/>
      <c r="R829" s="84"/>
      <c r="S829" s="84"/>
      <c r="T829" s="84"/>
      <c r="X829" s="84"/>
      <c r="Y829" s="84"/>
      <c r="Z829" s="84"/>
    </row>
    <row r="830" spans="1:26">
      <c r="A830" s="84"/>
      <c r="B830" s="84"/>
      <c r="C830" s="84"/>
      <c r="D830" s="76" t="str">
        <f>IF($C830="","",VLOOKUP($C830,分類コード!$B$1:$C$9,2,0))</f>
        <v/>
      </c>
      <c r="E830" s="81"/>
      <c r="F830" s="82"/>
      <c r="G830" s="37"/>
      <c r="H830" s="82"/>
      <c r="L830" s="84"/>
      <c r="M830" s="84"/>
      <c r="N830" s="84"/>
      <c r="O830" s="84"/>
      <c r="P830" s="84"/>
      <c r="Q830" s="84"/>
      <c r="R830" s="84"/>
      <c r="S830" s="84"/>
      <c r="T830" s="84"/>
      <c r="X830" s="84"/>
      <c r="Y830" s="84"/>
      <c r="Z830" s="84"/>
    </row>
    <row r="831" spans="1:26">
      <c r="A831" s="84"/>
      <c r="B831" s="84"/>
      <c r="C831" s="84"/>
      <c r="D831" s="76" t="str">
        <f>IF($C831="","",VLOOKUP($C831,分類コード!$B$1:$C$9,2,0))</f>
        <v/>
      </c>
      <c r="E831" s="81"/>
      <c r="F831" s="82"/>
      <c r="G831" s="37"/>
      <c r="H831" s="82"/>
      <c r="L831" s="84"/>
      <c r="M831" s="84"/>
      <c r="N831" s="84"/>
      <c r="O831" s="84"/>
      <c r="P831" s="84"/>
      <c r="Q831" s="84"/>
      <c r="R831" s="84"/>
      <c r="S831" s="84"/>
      <c r="T831" s="84"/>
      <c r="X831" s="84"/>
      <c r="Y831" s="84"/>
      <c r="Z831" s="84"/>
    </row>
    <row r="832" spans="1:26">
      <c r="A832" s="84"/>
      <c r="B832" s="84"/>
      <c r="C832" s="84"/>
      <c r="D832" s="76" t="str">
        <f>IF($C832="","",VLOOKUP($C832,分類コード!$B$1:$C$9,2,0))</f>
        <v/>
      </c>
      <c r="E832" s="81"/>
      <c r="F832" s="82"/>
      <c r="G832" s="37"/>
      <c r="H832" s="82"/>
      <c r="L832" s="84"/>
      <c r="M832" s="84"/>
      <c r="N832" s="84"/>
      <c r="O832" s="84"/>
      <c r="P832" s="84"/>
      <c r="Q832" s="84"/>
      <c r="R832" s="84"/>
      <c r="S832" s="84"/>
      <c r="T832" s="84"/>
      <c r="X832" s="84"/>
      <c r="Y832" s="84"/>
      <c r="Z832" s="84"/>
    </row>
    <row r="833" spans="1:26">
      <c r="A833" s="84"/>
      <c r="B833" s="84"/>
      <c r="C833" s="84"/>
      <c r="D833" s="76" t="str">
        <f>IF($C833="","",VLOOKUP($C833,分類コード!$B$1:$C$9,2,0))</f>
        <v/>
      </c>
      <c r="E833" s="81"/>
      <c r="F833" s="82"/>
      <c r="G833" s="37"/>
      <c r="H833" s="82"/>
      <c r="L833" s="84"/>
      <c r="M833" s="84"/>
      <c r="N833" s="84"/>
      <c r="O833" s="84"/>
      <c r="P833" s="84"/>
      <c r="Q833" s="84"/>
      <c r="R833" s="84"/>
      <c r="S833" s="84"/>
      <c r="T833" s="84"/>
      <c r="X833" s="84"/>
      <c r="Y833" s="84"/>
      <c r="Z833" s="84"/>
    </row>
    <row r="834" spans="1:26">
      <c r="A834" s="84"/>
      <c r="B834" s="84"/>
      <c r="C834" s="84"/>
      <c r="D834" s="76" t="str">
        <f>IF($C834="","",VLOOKUP($C834,分類コード!$B$1:$C$9,2,0))</f>
        <v/>
      </c>
      <c r="E834" s="81"/>
      <c r="F834" s="82"/>
      <c r="G834" s="37"/>
      <c r="H834" s="82"/>
      <c r="L834" s="84"/>
      <c r="M834" s="84"/>
      <c r="N834" s="84"/>
      <c r="O834" s="84"/>
      <c r="P834" s="84"/>
      <c r="Q834" s="84"/>
      <c r="R834" s="84"/>
      <c r="S834" s="84"/>
      <c r="T834" s="84"/>
      <c r="X834" s="84"/>
      <c r="Y834" s="84"/>
      <c r="Z834" s="84"/>
    </row>
    <row r="835" spans="1:26">
      <c r="A835" s="84"/>
      <c r="B835" s="84"/>
      <c r="C835" s="84"/>
      <c r="D835" s="76" t="str">
        <f>IF($C835="","",VLOOKUP($C835,分類コード!$B$1:$C$9,2,0))</f>
        <v/>
      </c>
      <c r="E835" s="81"/>
      <c r="F835" s="82"/>
      <c r="G835" s="37"/>
      <c r="H835" s="82"/>
      <c r="L835" s="84"/>
      <c r="M835" s="84"/>
      <c r="N835" s="84"/>
      <c r="O835" s="84"/>
      <c r="P835" s="84"/>
      <c r="Q835" s="84"/>
      <c r="R835" s="84"/>
      <c r="S835" s="84"/>
      <c r="T835" s="84"/>
      <c r="X835" s="84"/>
      <c r="Y835" s="84"/>
      <c r="Z835" s="84"/>
    </row>
    <row r="836" spans="1:26">
      <c r="A836" s="84"/>
      <c r="B836" s="84"/>
      <c r="C836" s="84"/>
      <c r="D836" s="76" t="str">
        <f>IF($C836="","",VLOOKUP($C836,分類コード!$B$1:$C$9,2,0))</f>
        <v/>
      </c>
      <c r="E836" s="81"/>
      <c r="F836" s="82"/>
      <c r="G836" s="37"/>
      <c r="H836" s="82"/>
      <c r="L836" s="84"/>
      <c r="M836" s="84"/>
      <c r="N836" s="84"/>
      <c r="O836" s="84"/>
      <c r="P836" s="84"/>
      <c r="Q836" s="84"/>
      <c r="R836" s="84"/>
      <c r="S836" s="84"/>
      <c r="T836" s="84"/>
      <c r="X836" s="84"/>
      <c r="Y836" s="84"/>
      <c r="Z836" s="84"/>
    </row>
    <row r="837" spans="1:26">
      <c r="A837" s="84"/>
      <c r="B837" s="84"/>
      <c r="C837" s="84"/>
      <c r="D837" s="76" t="str">
        <f>IF($C837="","",VLOOKUP($C837,分類コード!$B$1:$C$9,2,0))</f>
        <v/>
      </c>
      <c r="E837" s="81"/>
      <c r="F837" s="82"/>
      <c r="G837" s="37"/>
      <c r="H837" s="82"/>
      <c r="L837" s="84"/>
      <c r="M837" s="84"/>
      <c r="N837" s="84"/>
      <c r="O837" s="84"/>
      <c r="P837" s="84"/>
      <c r="Q837" s="84"/>
      <c r="R837" s="84"/>
      <c r="S837" s="84"/>
      <c r="T837" s="84"/>
      <c r="X837" s="84"/>
      <c r="Y837" s="84"/>
      <c r="Z837" s="84"/>
    </row>
    <row r="838" spans="1:26">
      <c r="A838" s="84"/>
      <c r="B838" s="84"/>
      <c r="C838" s="84"/>
      <c r="D838" s="76" t="str">
        <f>IF($C838="","",VLOOKUP($C838,分類コード!$B$1:$C$9,2,0))</f>
        <v/>
      </c>
      <c r="E838" s="81"/>
      <c r="F838" s="82"/>
      <c r="G838" s="37"/>
      <c r="H838" s="82"/>
      <c r="L838" s="84"/>
      <c r="M838" s="84"/>
      <c r="N838" s="84"/>
      <c r="O838" s="84"/>
      <c r="P838" s="84"/>
      <c r="Q838" s="84"/>
      <c r="R838" s="84"/>
      <c r="S838" s="84"/>
      <c r="T838" s="84"/>
      <c r="X838" s="84"/>
      <c r="Y838" s="84"/>
      <c r="Z838" s="84"/>
    </row>
    <row r="839" spans="1:26">
      <c r="A839" s="84"/>
      <c r="B839" s="84"/>
      <c r="C839" s="84"/>
      <c r="D839" s="76" t="str">
        <f>IF($C839="","",VLOOKUP($C839,分類コード!$B$1:$C$9,2,0))</f>
        <v/>
      </c>
      <c r="E839" s="81"/>
      <c r="F839" s="82"/>
      <c r="G839" s="37"/>
      <c r="H839" s="82"/>
      <c r="L839" s="84"/>
      <c r="M839" s="84"/>
      <c r="N839" s="84"/>
      <c r="O839" s="84"/>
      <c r="P839" s="84"/>
      <c r="Q839" s="84"/>
      <c r="R839" s="84"/>
      <c r="S839" s="84"/>
      <c r="T839" s="84"/>
      <c r="X839" s="84"/>
      <c r="Y839" s="84"/>
      <c r="Z839" s="84"/>
    </row>
    <row r="840" spans="1:26">
      <c r="A840" s="84"/>
      <c r="B840" s="84"/>
      <c r="C840" s="84"/>
      <c r="D840" s="76" t="str">
        <f>IF($C840="","",VLOOKUP($C840,分類コード!$B$1:$C$9,2,0))</f>
        <v/>
      </c>
      <c r="E840" s="81"/>
      <c r="F840" s="82"/>
      <c r="G840" s="37"/>
      <c r="H840" s="82"/>
      <c r="L840" s="84"/>
      <c r="M840" s="84"/>
      <c r="N840" s="84"/>
      <c r="O840" s="84"/>
      <c r="P840" s="84"/>
      <c r="Q840" s="84"/>
      <c r="R840" s="84"/>
      <c r="S840" s="84"/>
      <c r="T840" s="84"/>
      <c r="X840" s="84"/>
      <c r="Y840" s="84"/>
      <c r="Z840" s="84"/>
    </row>
    <row r="841" spans="1:26">
      <c r="A841" s="84"/>
      <c r="B841" s="84"/>
      <c r="C841" s="84"/>
      <c r="D841" s="76" t="str">
        <f>IF($C841="","",VLOOKUP($C841,分類コード!$B$1:$C$9,2,0))</f>
        <v/>
      </c>
      <c r="E841" s="81"/>
      <c r="F841" s="82"/>
      <c r="G841" s="37"/>
      <c r="H841" s="82"/>
      <c r="L841" s="84"/>
      <c r="M841" s="84"/>
      <c r="N841" s="84"/>
      <c r="O841" s="84"/>
      <c r="P841" s="84"/>
      <c r="Q841" s="84"/>
      <c r="R841" s="84"/>
      <c r="S841" s="84"/>
      <c r="T841" s="84"/>
      <c r="X841" s="84"/>
      <c r="Y841" s="84"/>
      <c r="Z841" s="84"/>
    </row>
    <row r="842" spans="1:26">
      <c r="A842" s="84"/>
      <c r="B842" s="84"/>
      <c r="C842" s="84"/>
      <c r="D842" s="76" t="str">
        <f>IF($C842="","",VLOOKUP($C842,分類コード!$B$1:$C$9,2,0))</f>
        <v/>
      </c>
      <c r="E842" s="81"/>
      <c r="F842" s="82"/>
      <c r="G842" s="37"/>
      <c r="H842" s="82"/>
      <c r="L842" s="84"/>
      <c r="M842" s="84"/>
      <c r="N842" s="84"/>
      <c r="O842" s="84"/>
      <c r="P842" s="84"/>
      <c r="Q842" s="84"/>
      <c r="R842" s="84"/>
      <c r="S842" s="84"/>
      <c r="T842" s="84"/>
      <c r="X842" s="84"/>
      <c r="Y842" s="84"/>
      <c r="Z842" s="84"/>
    </row>
    <row r="843" spans="1:26">
      <c r="A843" s="84"/>
      <c r="B843" s="84"/>
      <c r="C843" s="84"/>
      <c r="D843" s="76" t="str">
        <f>IF($C843="","",VLOOKUP($C843,分類コード!$B$1:$C$9,2,0))</f>
        <v/>
      </c>
      <c r="E843" s="81"/>
      <c r="F843" s="82"/>
      <c r="G843" s="37"/>
      <c r="H843" s="82"/>
      <c r="L843" s="84"/>
      <c r="M843" s="84"/>
      <c r="N843" s="84"/>
      <c r="O843" s="84"/>
      <c r="P843" s="84"/>
      <c r="Q843" s="84"/>
      <c r="R843" s="84"/>
      <c r="S843" s="84"/>
      <c r="T843" s="84"/>
      <c r="X843" s="84"/>
      <c r="Y843" s="84"/>
      <c r="Z843" s="84"/>
    </row>
    <row r="844" spans="1:26">
      <c r="A844" s="84"/>
      <c r="B844" s="84"/>
      <c r="C844" s="84"/>
      <c r="D844" s="76" t="str">
        <f>IF($C844="","",VLOOKUP($C844,分類コード!$B$1:$C$9,2,0))</f>
        <v/>
      </c>
      <c r="E844" s="81"/>
      <c r="F844" s="82"/>
      <c r="G844" s="37"/>
      <c r="H844" s="82"/>
      <c r="L844" s="84"/>
      <c r="M844" s="84"/>
      <c r="N844" s="84"/>
      <c r="O844" s="84"/>
      <c r="P844" s="84"/>
      <c r="Q844" s="84"/>
      <c r="R844" s="84"/>
      <c r="S844" s="84"/>
      <c r="T844" s="84"/>
      <c r="X844" s="84"/>
      <c r="Y844" s="84"/>
      <c r="Z844" s="84"/>
    </row>
    <row r="845" spans="1:26">
      <c r="A845" s="84"/>
      <c r="B845" s="84"/>
      <c r="C845" s="84"/>
      <c r="D845" s="76" t="str">
        <f>IF($C845="","",VLOOKUP($C845,分類コード!$B$1:$C$9,2,0))</f>
        <v/>
      </c>
      <c r="E845" s="81"/>
      <c r="F845" s="82"/>
      <c r="G845" s="37"/>
      <c r="H845" s="82"/>
      <c r="L845" s="84"/>
      <c r="M845" s="84"/>
      <c r="N845" s="84"/>
      <c r="O845" s="84"/>
      <c r="P845" s="84"/>
      <c r="Q845" s="84"/>
      <c r="R845" s="84"/>
      <c r="S845" s="84"/>
      <c r="T845" s="84"/>
      <c r="X845" s="84"/>
      <c r="Y845" s="84"/>
      <c r="Z845" s="84"/>
    </row>
    <row r="846" spans="1:26">
      <c r="A846" s="84"/>
      <c r="B846" s="84"/>
      <c r="C846" s="84"/>
      <c r="D846" s="76" t="str">
        <f>IF($C846="","",VLOOKUP($C846,分類コード!$B$1:$C$9,2,0))</f>
        <v/>
      </c>
      <c r="E846" s="81"/>
      <c r="F846" s="82"/>
      <c r="G846" s="37"/>
      <c r="H846" s="82"/>
      <c r="L846" s="84"/>
      <c r="M846" s="84"/>
      <c r="N846" s="84"/>
      <c r="O846" s="84"/>
      <c r="P846" s="84"/>
      <c r="Q846" s="84"/>
      <c r="R846" s="84"/>
      <c r="S846" s="84"/>
      <c r="T846" s="84"/>
      <c r="X846" s="84"/>
      <c r="Y846" s="84"/>
      <c r="Z846" s="84"/>
    </row>
    <row r="847" spans="1:26">
      <c r="A847" s="84"/>
      <c r="B847" s="84"/>
      <c r="C847" s="84"/>
      <c r="D847" s="76" t="str">
        <f>IF($C847="","",VLOOKUP($C847,分類コード!$B$1:$C$9,2,0))</f>
        <v/>
      </c>
      <c r="E847" s="81"/>
      <c r="F847" s="82"/>
      <c r="G847" s="37"/>
      <c r="H847" s="82"/>
      <c r="L847" s="84"/>
      <c r="M847" s="84"/>
      <c r="N847" s="84"/>
      <c r="O847" s="84"/>
      <c r="P847" s="84"/>
      <c r="Q847" s="84"/>
      <c r="R847" s="84"/>
      <c r="S847" s="84"/>
      <c r="T847" s="84"/>
      <c r="X847" s="84"/>
      <c r="Y847" s="84"/>
      <c r="Z847" s="84"/>
    </row>
    <row r="848" spans="1:26">
      <c r="A848" s="84"/>
      <c r="B848" s="84"/>
      <c r="C848" s="84"/>
      <c r="D848" s="76" t="str">
        <f>IF($C848="","",VLOOKUP($C848,分類コード!$B$1:$C$9,2,0))</f>
        <v/>
      </c>
      <c r="E848" s="81"/>
      <c r="F848" s="82"/>
      <c r="G848" s="37"/>
      <c r="H848" s="82"/>
      <c r="L848" s="84"/>
      <c r="M848" s="84"/>
      <c r="N848" s="84"/>
      <c r="O848" s="84"/>
      <c r="P848" s="84"/>
      <c r="Q848" s="84"/>
      <c r="R848" s="84"/>
      <c r="S848" s="84"/>
      <c r="T848" s="84"/>
      <c r="X848" s="84"/>
      <c r="Y848" s="84"/>
      <c r="Z848" s="84"/>
    </row>
    <row r="849" spans="1:26">
      <c r="A849" s="84"/>
      <c r="B849" s="84"/>
      <c r="C849" s="84"/>
      <c r="D849" s="76" t="str">
        <f>IF($C849="","",VLOOKUP($C849,分類コード!$B$1:$C$9,2,0))</f>
        <v/>
      </c>
      <c r="E849" s="81"/>
      <c r="F849" s="82"/>
      <c r="G849" s="37"/>
      <c r="H849" s="82"/>
      <c r="L849" s="84"/>
      <c r="M849" s="84"/>
      <c r="N849" s="84"/>
      <c r="O849" s="84"/>
      <c r="P849" s="84"/>
      <c r="Q849" s="84"/>
      <c r="R849" s="84"/>
      <c r="S849" s="84"/>
      <c r="T849" s="84"/>
      <c r="X849" s="84"/>
      <c r="Y849" s="84"/>
      <c r="Z849" s="84"/>
    </row>
    <row r="850" spans="1:26">
      <c r="A850" s="84"/>
      <c r="B850" s="84"/>
      <c r="C850" s="84"/>
      <c r="D850" s="76" t="str">
        <f>IF($C850="","",VLOOKUP($C850,分類コード!$B$1:$C$9,2,0))</f>
        <v/>
      </c>
      <c r="E850" s="81"/>
      <c r="F850" s="82"/>
      <c r="G850" s="37"/>
      <c r="H850" s="82"/>
      <c r="L850" s="84"/>
      <c r="M850" s="84"/>
      <c r="N850" s="84"/>
      <c r="O850" s="84"/>
      <c r="P850" s="84"/>
      <c r="Q850" s="84"/>
      <c r="R850" s="84"/>
      <c r="S850" s="84"/>
      <c r="T850" s="84"/>
      <c r="X850" s="84"/>
      <c r="Y850" s="84"/>
      <c r="Z850" s="84"/>
    </row>
    <row r="851" spans="1:26">
      <c r="A851" s="84"/>
      <c r="B851" s="84"/>
      <c r="C851" s="84"/>
      <c r="D851" s="76" t="str">
        <f>IF($C851="","",VLOOKUP($C851,分類コード!$B$1:$C$9,2,0))</f>
        <v/>
      </c>
      <c r="E851" s="81"/>
      <c r="F851" s="82"/>
      <c r="G851" s="37"/>
      <c r="H851" s="82"/>
      <c r="L851" s="84"/>
      <c r="M851" s="84"/>
      <c r="N851" s="84"/>
      <c r="O851" s="84"/>
      <c r="P851" s="84"/>
      <c r="Q851" s="84"/>
      <c r="R851" s="84"/>
      <c r="S851" s="84"/>
      <c r="T851" s="84"/>
      <c r="X851" s="84"/>
      <c r="Y851" s="84"/>
      <c r="Z851" s="84"/>
    </row>
    <row r="852" spans="1:26">
      <c r="A852" s="84"/>
      <c r="B852" s="84"/>
      <c r="C852" s="84"/>
      <c r="D852" s="76" t="str">
        <f>IF($C852="","",VLOOKUP($C852,分類コード!$B$1:$C$9,2,0))</f>
        <v/>
      </c>
      <c r="E852" s="81"/>
      <c r="F852" s="82"/>
      <c r="G852" s="37"/>
      <c r="H852" s="82"/>
      <c r="L852" s="84"/>
      <c r="M852" s="84"/>
      <c r="N852" s="84"/>
      <c r="O852" s="84"/>
      <c r="P852" s="84"/>
      <c r="Q852" s="84"/>
      <c r="R852" s="84"/>
      <c r="S852" s="84"/>
      <c r="T852" s="84"/>
      <c r="X852" s="84"/>
      <c r="Y852" s="84"/>
      <c r="Z852" s="84"/>
    </row>
    <row r="853" spans="1:26">
      <c r="A853" s="84"/>
      <c r="B853" s="84"/>
      <c r="C853" s="84"/>
      <c r="D853" s="76" t="str">
        <f>IF($C853="","",VLOOKUP($C853,分類コード!$B$1:$C$9,2,0))</f>
        <v/>
      </c>
      <c r="E853" s="81"/>
      <c r="F853" s="82"/>
      <c r="G853" s="37"/>
      <c r="H853" s="82"/>
      <c r="L853" s="84"/>
      <c r="M853" s="84"/>
      <c r="N853" s="84"/>
      <c r="O853" s="84"/>
      <c r="P853" s="84"/>
      <c r="Q853" s="84"/>
      <c r="R853" s="84"/>
      <c r="S853" s="84"/>
      <c r="T853" s="84"/>
      <c r="X853" s="84"/>
      <c r="Y853" s="84"/>
      <c r="Z853" s="84"/>
    </row>
    <row r="854" spans="1:26">
      <c r="A854" s="84"/>
      <c r="B854" s="84"/>
      <c r="C854" s="84"/>
      <c r="D854" s="76" t="str">
        <f>IF($C854="","",VLOOKUP($C854,分類コード!$B$1:$C$9,2,0))</f>
        <v/>
      </c>
      <c r="E854" s="81"/>
      <c r="F854" s="82"/>
      <c r="G854" s="37"/>
      <c r="H854" s="82"/>
      <c r="L854" s="84"/>
      <c r="M854" s="84"/>
      <c r="N854" s="84"/>
      <c r="O854" s="84"/>
      <c r="P854" s="84"/>
      <c r="Q854" s="84"/>
      <c r="R854" s="84"/>
      <c r="S854" s="84"/>
      <c r="T854" s="84"/>
      <c r="X854" s="84"/>
      <c r="Y854" s="84"/>
      <c r="Z854" s="84"/>
    </row>
    <row r="855" spans="1:26">
      <c r="A855" s="84"/>
      <c r="B855" s="84"/>
      <c r="C855" s="84"/>
      <c r="D855" s="76" t="str">
        <f>IF($C855="","",VLOOKUP($C855,分類コード!$B$1:$C$9,2,0))</f>
        <v/>
      </c>
      <c r="E855" s="81"/>
      <c r="F855" s="82"/>
      <c r="G855" s="37"/>
      <c r="H855" s="82"/>
      <c r="L855" s="84"/>
      <c r="M855" s="84"/>
      <c r="N855" s="84"/>
      <c r="O855" s="84"/>
      <c r="P855" s="84"/>
      <c r="Q855" s="84"/>
      <c r="R855" s="84"/>
      <c r="S855" s="84"/>
      <c r="T855" s="84"/>
      <c r="X855" s="84"/>
      <c r="Y855" s="84"/>
      <c r="Z855" s="84"/>
    </row>
    <row r="856" spans="1:26">
      <c r="A856" s="84"/>
      <c r="B856" s="84"/>
      <c r="C856" s="84"/>
      <c r="D856" s="76" t="str">
        <f>IF($C856="","",VLOOKUP($C856,分類コード!$B$1:$C$9,2,0))</f>
        <v/>
      </c>
      <c r="E856" s="81"/>
      <c r="F856" s="82"/>
      <c r="G856" s="37"/>
      <c r="H856" s="82"/>
      <c r="L856" s="84"/>
      <c r="M856" s="84"/>
      <c r="N856" s="84"/>
      <c r="O856" s="84"/>
      <c r="P856" s="84"/>
      <c r="Q856" s="84"/>
      <c r="R856" s="84"/>
      <c r="S856" s="84"/>
      <c r="T856" s="84"/>
      <c r="X856" s="84"/>
      <c r="Y856" s="84"/>
      <c r="Z856" s="84"/>
    </row>
    <row r="857" spans="1:26">
      <c r="A857" s="84"/>
      <c r="B857" s="84"/>
      <c r="C857" s="84"/>
      <c r="D857" s="76" t="str">
        <f>IF($C857="","",VLOOKUP($C857,分類コード!$B$1:$C$9,2,0))</f>
        <v/>
      </c>
      <c r="E857" s="81"/>
      <c r="F857" s="82"/>
      <c r="G857" s="37"/>
      <c r="H857" s="82"/>
      <c r="L857" s="84"/>
      <c r="M857" s="84"/>
      <c r="N857" s="84"/>
      <c r="O857" s="84"/>
      <c r="P857" s="84"/>
      <c r="Q857" s="84"/>
      <c r="R857" s="84"/>
      <c r="S857" s="84"/>
      <c r="T857" s="84"/>
      <c r="X857" s="84"/>
      <c r="Y857" s="84"/>
      <c r="Z857" s="84"/>
    </row>
    <row r="858" spans="1:26">
      <c r="A858" s="84"/>
      <c r="B858" s="84"/>
      <c r="C858" s="84"/>
      <c r="D858" s="76" t="str">
        <f>IF($C858="","",VLOOKUP($C858,分類コード!$B$1:$C$9,2,0))</f>
        <v/>
      </c>
      <c r="E858" s="81"/>
      <c r="F858" s="82"/>
      <c r="G858" s="37"/>
      <c r="H858" s="82"/>
      <c r="L858" s="84"/>
      <c r="M858" s="84"/>
      <c r="N858" s="84"/>
      <c r="O858" s="84"/>
      <c r="P858" s="84"/>
      <c r="Q858" s="84"/>
      <c r="R858" s="84"/>
      <c r="S858" s="84"/>
      <c r="T858" s="84"/>
      <c r="X858" s="84"/>
      <c r="Y858" s="84"/>
      <c r="Z858" s="84"/>
    </row>
    <row r="859" spans="1:26">
      <c r="A859" s="84"/>
      <c r="B859" s="84"/>
      <c r="C859" s="84"/>
      <c r="D859" s="76" t="str">
        <f>IF($C859="","",VLOOKUP($C859,分類コード!$B$1:$C$9,2,0))</f>
        <v/>
      </c>
      <c r="E859" s="81"/>
      <c r="F859" s="82"/>
      <c r="G859" s="37"/>
      <c r="H859" s="82"/>
      <c r="L859" s="84"/>
      <c r="M859" s="84"/>
      <c r="N859" s="84"/>
      <c r="O859" s="84"/>
      <c r="P859" s="84"/>
      <c r="Q859" s="84"/>
      <c r="R859" s="84"/>
      <c r="S859" s="84"/>
      <c r="T859" s="84"/>
      <c r="X859" s="84"/>
      <c r="Y859" s="84"/>
      <c r="Z859" s="84"/>
    </row>
    <row r="860" spans="1:26">
      <c r="A860" s="84"/>
      <c r="B860" s="84"/>
      <c r="C860" s="84"/>
      <c r="D860" s="76" t="str">
        <f>IF($C860="","",VLOOKUP($C860,分類コード!$B$1:$C$9,2,0))</f>
        <v/>
      </c>
      <c r="E860" s="81"/>
      <c r="F860" s="82"/>
      <c r="G860" s="37"/>
      <c r="H860" s="82"/>
      <c r="L860" s="84"/>
      <c r="M860" s="84"/>
      <c r="N860" s="84"/>
      <c r="O860" s="84"/>
      <c r="P860" s="84"/>
      <c r="Q860" s="84"/>
      <c r="R860" s="84"/>
      <c r="S860" s="84"/>
      <c r="T860" s="84"/>
      <c r="X860" s="84"/>
      <c r="Y860" s="84"/>
      <c r="Z860" s="84"/>
    </row>
    <row r="861" spans="1:26">
      <c r="A861" s="84"/>
      <c r="B861" s="84"/>
      <c r="C861" s="84"/>
      <c r="D861" s="76" t="str">
        <f>IF($C861="","",VLOOKUP($C861,分類コード!$B$1:$C$9,2,0))</f>
        <v/>
      </c>
      <c r="E861" s="81"/>
      <c r="F861" s="82"/>
      <c r="G861" s="37"/>
      <c r="H861" s="82"/>
      <c r="L861" s="84"/>
      <c r="M861" s="84"/>
      <c r="N861" s="84"/>
      <c r="O861" s="84"/>
      <c r="P861" s="84"/>
      <c r="Q861" s="84"/>
      <c r="R861" s="84"/>
      <c r="S861" s="84"/>
      <c r="T861" s="84"/>
      <c r="X861" s="84"/>
      <c r="Y861" s="84"/>
      <c r="Z861" s="84"/>
    </row>
    <row r="862" spans="1:26">
      <c r="A862" s="84"/>
      <c r="B862" s="84"/>
      <c r="C862" s="84"/>
      <c r="D862" s="76" t="str">
        <f>IF($C862="","",VLOOKUP($C862,分類コード!$B$1:$C$9,2,0))</f>
        <v/>
      </c>
      <c r="E862" s="81"/>
      <c r="F862" s="82"/>
      <c r="G862" s="37"/>
      <c r="H862" s="82"/>
      <c r="L862" s="84"/>
      <c r="M862" s="84"/>
      <c r="N862" s="84"/>
      <c r="O862" s="84"/>
      <c r="P862" s="84"/>
      <c r="Q862" s="84"/>
      <c r="R862" s="84"/>
      <c r="S862" s="84"/>
      <c r="T862" s="84"/>
      <c r="X862" s="84"/>
      <c r="Y862" s="84"/>
      <c r="Z862" s="84"/>
    </row>
    <row r="863" spans="1:26">
      <c r="A863" s="84"/>
      <c r="B863" s="84"/>
      <c r="C863" s="84"/>
      <c r="D863" s="76" t="str">
        <f>IF($C863="","",VLOOKUP($C863,分類コード!$B$1:$C$9,2,0))</f>
        <v/>
      </c>
      <c r="E863" s="81"/>
      <c r="F863" s="82"/>
      <c r="G863" s="37"/>
      <c r="H863" s="82"/>
      <c r="L863" s="84"/>
      <c r="M863" s="84"/>
      <c r="N863" s="84"/>
      <c r="O863" s="84"/>
      <c r="P863" s="84"/>
      <c r="Q863" s="84"/>
      <c r="R863" s="84"/>
      <c r="S863" s="84"/>
      <c r="T863" s="84"/>
      <c r="X863" s="84"/>
      <c r="Y863" s="84"/>
      <c r="Z863" s="84"/>
    </row>
    <row r="864" spans="1:26">
      <c r="A864" s="84"/>
      <c r="B864" s="84"/>
      <c r="C864" s="84"/>
      <c r="D864" s="76" t="str">
        <f>IF($C864="","",VLOOKUP($C864,分類コード!$B$1:$C$9,2,0))</f>
        <v/>
      </c>
      <c r="E864" s="81"/>
      <c r="F864" s="82"/>
      <c r="G864" s="37"/>
      <c r="H864" s="82"/>
      <c r="L864" s="84"/>
      <c r="M864" s="84"/>
      <c r="N864" s="84"/>
      <c r="O864" s="84"/>
      <c r="P864" s="84"/>
      <c r="Q864" s="84"/>
      <c r="R864" s="84"/>
      <c r="S864" s="84"/>
      <c r="T864" s="84"/>
      <c r="X864" s="84"/>
      <c r="Y864" s="84"/>
      <c r="Z864" s="84"/>
    </row>
    <row r="865" spans="1:26">
      <c r="A865" s="84"/>
      <c r="B865" s="84"/>
      <c r="C865" s="84"/>
      <c r="D865" s="76" t="str">
        <f>IF($C865="","",VLOOKUP($C865,分類コード!$B$1:$C$9,2,0))</f>
        <v/>
      </c>
      <c r="E865" s="81"/>
      <c r="F865" s="82"/>
      <c r="G865" s="37"/>
      <c r="H865" s="82"/>
      <c r="L865" s="84"/>
      <c r="M865" s="84"/>
      <c r="N865" s="84"/>
      <c r="O865" s="84"/>
      <c r="P865" s="84"/>
      <c r="Q865" s="84"/>
      <c r="R865" s="84"/>
      <c r="S865" s="84"/>
      <c r="T865" s="84"/>
      <c r="X865" s="84"/>
      <c r="Y865" s="84"/>
      <c r="Z865" s="84"/>
    </row>
    <row r="866" spans="1:26">
      <c r="A866" s="84"/>
      <c r="B866" s="84"/>
      <c r="C866" s="84"/>
      <c r="D866" s="76" t="str">
        <f>IF($C866="","",VLOOKUP($C866,分類コード!$B$1:$C$9,2,0))</f>
        <v/>
      </c>
      <c r="E866" s="81"/>
      <c r="F866" s="82"/>
      <c r="G866" s="37"/>
      <c r="H866" s="82"/>
      <c r="L866" s="84"/>
      <c r="M866" s="84"/>
      <c r="N866" s="84"/>
      <c r="O866" s="84"/>
      <c r="P866" s="84"/>
      <c r="Q866" s="84"/>
      <c r="R866" s="84"/>
      <c r="S866" s="84"/>
      <c r="T866" s="84"/>
      <c r="X866" s="84"/>
      <c r="Y866" s="84"/>
      <c r="Z866" s="84"/>
    </row>
    <row r="867" spans="1:26">
      <c r="A867" s="84"/>
      <c r="B867" s="84"/>
      <c r="C867" s="84"/>
      <c r="D867" s="76" t="str">
        <f>IF($C867="","",VLOOKUP($C867,分類コード!$B$1:$C$9,2,0))</f>
        <v/>
      </c>
      <c r="E867" s="81"/>
      <c r="F867" s="82"/>
      <c r="G867" s="37"/>
      <c r="H867" s="82"/>
      <c r="L867" s="84"/>
      <c r="M867" s="84"/>
      <c r="N867" s="84"/>
      <c r="O867" s="84"/>
      <c r="P867" s="84"/>
      <c r="Q867" s="84"/>
      <c r="R867" s="84"/>
      <c r="S867" s="84"/>
      <c r="T867" s="84"/>
      <c r="X867" s="84"/>
      <c r="Y867" s="84"/>
      <c r="Z867" s="84"/>
    </row>
    <row r="868" spans="1:26">
      <c r="A868" s="84"/>
      <c r="B868" s="84"/>
      <c r="C868" s="84"/>
      <c r="D868" s="76" t="str">
        <f>IF($C868="","",VLOOKUP($C868,分類コード!$B$1:$C$9,2,0))</f>
        <v/>
      </c>
      <c r="E868" s="81"/>
      <c r="F868" s="82"/>
      <c r="G868" s="37"/>
      <c r="H868" s="82"/>
      <c r="L868" s="84"/>
      <c r="M868" s="84"/>
      <c r="N868" s="84"/>
      <c r="O868" s="84"/>
      <c r="P868" s="84"/>
      <c r="Q868" s="84"/>
      <c r="R868" s="84"/>
      <c r="S868" s="84"/>
      <c r="T868" s="84"/>
      <c r="X868" s="84"/>
      <c r="Y868" s="84"/>
      <c r="Z868" s="84"/>
    </row>
    <row r="869" spans="1:26">
      <c r="A869" s="84"/>
      <c r="B869" s="84"/>
      <c r="C869" s="84"/>
      <c r="D869" s="76" t="str">
        <f>IF($C869="","",VLOOKUP($C869,分類コード!$B$1:$C$9,2,0))</f>
        <v/>
      </c>
      <c r="E869" s="81"/>
      <c r="F869" s="82"/>
      <c r="G869" s="37"/>
      <c r="H869" s="82"/>
      <c r="L869" s="84"/>
      <c r="M869" s="84"/>
      <c r="N869" s="84"/>
      <c r="O869" s="84"/>
      <c r="P869" s="84"/>
      <c r="Q869" s="84"/>
      <c r="R869" s="84"/>
      <c r="S869" s="84"/>
      <c r="T869" s="84"/>
      <c r="X869" s="84"/>
      <c r="Y869" s="84"/>
      <c r="Z869" s="84"/>
    </row>
    <row r="870" spans="1:26">
      <c r="A870" s="84"/>
      <c r="B870" s="84"/>
      <c r="C870" s="84"/>
      <c r="D870" s="76" t="str">
        <f>IF($C870="","",VLOOKUP($C870,分類コード!$B$1:$C$9,2,0))</f>
        <v/>
      </c>
      <c r="E870" s="81"/>
      <c r="F870" s="82"/>
      <c r="G870" s="37"/>
      <c r="H870" s="82"/>
      <c r="L870" s="84"/>
      <c r="M870" s="84"/>
      <c r="N870" s="84"/>
      <c r="O870" s="84"/>
      <c r="P870" s="84"/>
      <c r="Q870" s="84"/>
      <c r="R870" s="84"/>
      <c r="S870" s="84"/>
      <c r="T870" s="84"/>
      <c r="X870" s="84"/>
      <c r="Y870" s="84"/>
      <c r="Z870" s="84"/>
    </row>
    <row r="871" spans="1:26">
      <c r="A871" s="84"/>
      <c r="B871" s="84"/>
      <c r="C871" s="84"/>
      <c r="D871" s="76" t="str">
        <f>IF($C871="","",VLOOKUP($C871,分類コード!$B$1:$C$9,2,0))</f>
        <v/>
      </c>
      <c r="E871" s="81"/>
      <c r="F871" s="82"/>
      <c r="G871" s="37"/>
      <c r="H871" s="82"/>
      <c r="L871" s="84"/>
      <c r="M871" s="84"/>
      <c r="N871" s="84"/>
      <c r="O871" s="84"/>
      <c r="P871" s="84"/>
      <c r="Q871" s="84"/>
      <c r="R871" s="84"/>
      <c r="S871" s="84"/>
      <c r="T871" s="84"/>
      <c r="X871" s="84"/>
      <c r="Y871" s="84"/>
      <c r="Z871" s="84"/>
    </row>
    <row r="872" spans="1:26">
      <c r="A872" s="84"/>
      <c r="B872" s="84"/>
      <c r="C872" s="84"/>
      <c r="D872" s="76" t="str">
        <f>IF($C872="","",VLOOKUP($C872,分類コード!$B$1:$C$9,2,0))</f>
        <v/>
      </c>
      <c r="E872" s="81"/>
      <c r="F872" s="82"/>
      <c r="G872" s="37"/>
      <c r="H872" s="82"/>
      <c r="L872" s="84"/>
      <c r="M872" s="84"/>
      <c r="N872" s="84"/>
      <c r="O872" s="84"/>
      <c r="P872" s="84"/>
      <c r="Q872" s="84"/>
      <c r="R872" s="84"/>
      <c r="S872" s="84"/>
      <c r="T872" s="84"/>
      <c r="X872" s="84"/>
      <c r="Y872" s="84"/>
      <c r="Z872" s="84"/>
    </row>
    <row r="873" spans="1:26">
      <c r="A873" s="84"/>
      <c r="B873" s="84"/>
      <c r="C873" s="84"/>
      <c r="D873" s="76" t="str">
        <f>IF($C873="","",VLOOKUP($C873,分類コード!$B$1:$C$9,2,0))</f>
        <v/>
      </c>
      <c r="E873" s="81"/>
      <c r="F873" s="82"/>
      <c r="G873" s="37"/>
      <c r="H873" s="82"/>
      <c r="L873" s="84"/>
      <c r="M873" s="84"/>
      <c r="N873" s="84"/>
      <c r="O873" s="84"/>
      <c r="P873" s="84"/>
      <c r="Q873" s="84"/>
      <c r="R873" s="84"/>
      <c r="S873" s="84"/>
      <c r="T873" s="84"/>
      <c r="X873" s="84"/>
      <c r="Y873" s="84"/>
      <c r="Z873" s="84"/>
    </row>
    <row r="874" spans="1:26">
      <c r="A874" s="84"/>
      <c r="B874" s="84"/>
      <c r="C874" s="84"/>
      <c r="D874" s="76" t="str">
        <f>IF($C874="","",VLOOKUP($C874,分類コード!$B$1:$C$9,2,0))</f>
        <v/>
      </c>
      <c r="E874" s="81"/>
      <c r="F874" s="82"/>
      <c r="G874" s="37"/>
      <c r="H874" s="82"/>
      <c r="L874" s="84"/>
      <c r="M874" s="84"/>
      <c r="N874" s="84"/>
      <c r="O874" s="84"/>
      <c r="P874" s="84"/>
      <c r="Q874" s="84"/>
      <c r="R874" s="84"/>
      <c r="S874" s="84"/>
      <c r="T874" s="84"/>
      <c r="X874" s="84"/>
      <c r="Y874" s="84"/>
      <c r="Z874" s="84"/>
    </row>
    <row r="875" spans="1:26">
      <c r="A875" s="84"/>
      <c r="B875" s="84"/>
      <c r="C875" s="84"/>
      <c r="D875" s="76" t="str">
        <f>IF($C875="","",VLOOKUP($C875,分類コード!$B$1:$C$9,2,0))</f>
        <v/>
      </c>
      <c r="E875" s="81"/>
      <c r="F875" s="82"/>
      <c r="G875" s="37"/>
      <c r="H875" s="82"/>
      <c r="L875" s="84"/>
      <c r="M875" s="84"/>
      <c r="N875" s="84"/>
      <c r="O875" s="84"/>
      <c r="P875" s="84"/>
      <c r="Q875" s="84"/>
      <c r="R875" s="84"/>
      <c r="S875" s="84"/>
      <c r="T875" s="84"/>
      <c r="X875" s="84"/>
      <c r="Y875" s="84"/>
      <c r="Z875" s="84"/>
    </row>
    <row r="876" spans="1:26">
      <c r="A876" s="84"/>
      <c r="B876" s="84"/>
      <c r="C876" s="84"/>
      <c r="D876" s="76" t="str">
        <f>IF($C876="","",VLOOKUP($C876,分類コード!$B$1:$C$9,2,0))</f>
        <v/>
      </c>
      <c r="E876" s="81"/>
      <c r="F876" s="82"/>
      <c r="G876" s="37"/>
      <c r="H876" s="82"/>
      <c r="L876" s="84"/>
      <c r="M876" s="84"/>
      <c r="N876" s="84"/>
      <c r="O876" s="84"/>
      <c r="P876" s="84"/>
      <c r="Q876" s="84"/>
      <c r="R876" s="84"/>
      <c r="S876" s="84"/>
      <c r="T876" s="84"/>
      <c r="X876" s="84"/>
      <c r="Y876" s="84"/>
      <c r="Z876" s="84"/>
    </row>
    <row r="877" spans="1:26">
      <c r="A877" s="84"/>
      <c r="B877" s="84"/>
      <c r="C877" s="84"/>
      <c r="D877" s="76" t="str">
        <f>IF($C877="","",VLOOKUP($C877,分類コード!$B$1:$C$9,2,0))</f>
        <v/>
      </c>
      <c r="E877" s="81"/>
      <c r="F877" s="82"/>
      <c r="G877" s="37"/>
      <c r="H877" s="82"/>
      <c r="L877" s="84"/>
      <c r="M877" s="84"/>
      <c r="N877" s="84"/>
      <c r="O877" s="84"/>
      <c r="P877" s="84"/>
      <c r="Q877" s="84"/>
      <c r="R877" s="84"/>
      <c r="S877" s="84"/>
      <c r="T877" s="84"/>
      <c r="X877" s="84"/>
      <c r="Y877" s="84"/>
      <c r="Z877" s="84"/>
    </row>
    <row r="878" spans="1:26">
      <c r="A878" s="84"/>
      <c r="B878" s="84"/>
      <c r="C878" s="84"/>
      <c r="D878" s="76" t="str">
        <f>IF($C878="","",VLOOKUP($C878,分類コード!$B$1:$C$9,2,0))</f>
        <v/>
      </c>
      <c r="E878" s="81"/>
      <c r="F878" s="82"/>
      <c r="G878" s="37"/>
      <c r="H878" s="82"/>
      <c r="L878" s="84"/>
      <c r="M878" s="84"/>
      <c r="N878" s="84"/>
      <c r="O878" s="84"/>
      <c r="P878" s="84"/>
      <c r="Q878" s="84"/>
      <c r="R878" s="84"/>
      <c r="S878" s="84"/>
      <c r="T878" s="84"/>
      <c r="X878" s="84"/>
      <c r="Y878" s="84"/>
      <c r="Z878" s="84"/>
    </row>
    <row r="879" spans="1:26">
      <c r="A879" s="84"/>
      <c r="B879" s="84"/>
      <c r="C879" s="84"/>
      <c r="D879" s="76" t="str">
        <f>IF($C879="","",VLOOKUP($C879,分類コード!$B$1:$C$9,2,0))</f>
        <v/>
      </c>
      <c r="E879" s="81"/>
      <c r="F879" s="82"/>
      <c r="G879" s="37"/>
      <c r="H879" s="82"/>
      <c r="L879" s="84"/>
      <c r="M879" s="84"/>
      <c r="N879" s="84"/>
      <c r="O879" s="84"/>
      <c r="P879" s="84"/>
      <c r="Q879" s="84"/>
      <c r="R879" s="84"/>
      <c r="S879" s="84"/>
      <c r="T879" s="84"/>
      <c r="X879" s="84"/>
      <c r="Y879" s="84"/>
      <c r="Z879" s="84"/>
    </row>
    <row r="880" spans="1:26">
      <c r="A880" s="84"/>
      <c r="B880" s="84"/>
      <c r="C880" s="84"/>
      <c r="D880" s="76" t="str">
        <f>IF($C880="","",VLOOKUP($C880,分類コード!$B$1:$C$9,2,0))</f>
        <v/>
      </c>
      <c r="E880" s="81"/>
      <c r="F880" s="82"/>
      <c r="G880" s="37"/>
      <c r="H880" s="82"/>
      <c r="L880" s="84"/>
      <c r="M880" s="84"/>
      <c r="N880" s="84"/>
      <c r="O880" s="84"/>
      <c r="P880" s="84"/>
      <c r="Q880" s="84"/>
      <c r="R880" s="84"/>
      <c r="S880" s="84"/>
      <c r="T880" s="84"/>
      <c r="X880" s="84"/>
      <c r="Y880" s="84"/>
      <c r="Z880" s="84"/>
    </row>
    <row r="881" spans="1:26">
      <c r="A881" s="84"/>
      <c r="B881" s="84"/>
      <c r="C881" s="84"/>
      <c r="D881" s="76" t="str">
        <f>IF($C881="","",VLOOKUP($C881,分類コード!$B$1:$C$9,2,0))</f>
        <v/>
      </c>
      <c r="E881" s="81"/>
      <c r="F881" s="82"/>
      <c r="G881" s="37"/>
      <c r="H881" s="82"/>
      <c r="L881" s="84"/>
      <c r="M881" s="84"/>
      <c r="N881" s="84"/>
      <c r="O881" s="84"/>
      <c r="P881" s="84"/>
      <c r="Q881" s="84"/>
      <c r="R881" s="84"/>
      <c r="S881" s="84"/>
      <c r="T881" s="84"/>
      <c r="X881" s="84"/>
      <c r="Y881" s="84"/>
      <c r="Z881" s="84"/>
    </row>
    <row r="882" spans="1:26">
      <c r="A882" s="84"/>
      <c r="B882" s="84"/>
      <c r="C882" s="84"/>
      <c r="D882" s="76" t="str">
        <f>IF($C882="","",VLOOKUP($C882,分類コード!$B$1:$C$9,2,0))</f>
        <v/>
      </c>
      <c r="E882" s="81"/>
      <c r="F882" s="82"/>
      <c r="G882" s="37"/>
      <c r="H882" s="82"/>
      <c r="L882" s="84"/>
      <c r="M882" s="84"/>
      <c r="N882" s="84"/>
      <c r="O882" s="84"/>
      <c r="P882" s="84"/>
      <c r="Q882" s="84"/>
      <c r="R882" s="84"/>
      <c r="S882" s="84"/>
      <c r="T882" s="84"/>
      <c r="X882" s="84"/>
      <c r="Y882" s="84"/>
      <c r="Z882" s="84"/>
    </row>
    <row r="883" spans="1:26">
      <c r="A883" s="84"/>
      <c r="B883" s="84"/>
      <c r="C883" s="84"/>
      <c r="D883" s="76" t="str">
        <f>IF($C883="","",VLOOKUP($C883,分類コード!$B$1:$C$9,2,0))</f>
        <v/>
      </c>
      <c r="E883" s="81"/>
      <c r="F883" s="82"/>
      <c r="G883" s="37"/>
      <c r="H883" s="82"/>
      <c r="L883" s="84"/>
      <c r="M883" s="84"/>
      <c r="N883" s="84"/>
      <c r="O883" s="84"/>
      <c r="P883" s="84"/>
      <c r="Q883" s="84"/>
      <c r="R883" s="84"/>
      <c r="S883" s="84"/>
      <c r="T883" s="84"/>
      <c r="X883" s="84"/>
      <c r="Y883" s="84"/>
      <c r="Z883" s="84"/>
    </row>
    <row r="884" spans="1:26">
      <c r="A884" s="84"/>
      <c r="B884" s="84"/>
      <c r="C884" s="84"/>
      <c r="D884" s="76" t="str">
        <f>IF($C884="","",VLOOKUP($C884,分類コード!$B$1:$C$9,2,0))</f>
        <v/>
      </c>
      <c r="E884" s="81"/>
      <c r="F884" s="82"/>
      <c r="G884" s="37"/>
      <c r="H884" s="82"/>
      <c r="L884" s="84"/>
      <c r="M884" s="84"/>
      <c r="N884" s="84"/>
      <c r="O884" s="84"/>
      <c r="P884" s="84"/>
      <c r="Q884" s="84"/>
      <c r="R884" s="84"/>
      <c r="S884" s="84"/>
      <c r="T884" s="84"/>
      <c r="X884" s="84"/>
      <c r="Y884" s="84"/>
      <c r="Z884" s="84"/>
    </row>
    <row r="885" spans="1:26">
      <c r="A885" s="84"/>
      <c r="B885" s="84"/>
      <c r="C885" s="84"/>
      <c r="D885" s="76" t="str">
        <f>IF($C885="","",VLOOKUP($C885,分類コード!$B$1:$C$9,2,0))</f>
        <v/>
      </c>
      <c r="E885" s="81"/>
      <c r="F885" s="82"/>
      <c r="G885" s="37"/>
      <c r="H885" s="82"/>
      <c r="L885" s="84"/>
      <c r="M885" s="84"/>
      <c r="N885" s="84"/>
      <c r="O885" s="84"/>
      <c r="P885" s="84"/>
      <c r="Q885" s="84"/>
      <c r="R885" s="84"/>
      <c r="S885" s="84"/>
      <c r="T885" s="84"/>
      <c r="X885" s="84"/>
      <c r="Y885" s="84"/>
      <c r="Z885" s="84"/>
    </row>
    <row r="886" spans="1:26">
      <c r="A886" s="84"/>
      <c r="B886" s="84"/>
      <c r="C886" s="84"/>
      <c r="D886" s="76" t="str">
        <f>IF($C886="","",VLOOKUP($C886,分類コード!$B$1:$C$9,2,0))</f>
        <v/>
      </c>
      <c r="E886" s="81"/>
      <c r="F886" s="82"/>
      <c r="G886" s="37"/>
      <c r="H886" s="82"/>
      <c r="L886" s="84"/>
      <c r="M886" s="84"/>
      <c r="N886" s="84"/>
      <c r="O886" s="84"/>
      <c r="P886" s="84"/>
      <c r="Q886" s="84"/>
      <c r="R886" s="84"/>
      <c r="S886" s="84"/>
      <c r="T886" s="84"/>
      <c r="X886" s="84"/>
      <c r="Y886" s="84"/>
      <c r="Z886" s="84"/>
    </row>
    <row r="887" spans="1:26">
      <c r="A887" s="84"/>
      <c r="B887" s="84"/>
      <c r="C887" s="84"/>
      <c r="D887" s="76" t="str">
        <f>IF($C887="","",VLOOKUP($C887,分類コード!$B$1:$C$9,2,0))</f>
        <v/>
      </c>
      <c r="E887" s="81"/>
      <c r="F887" s="82"/>
      <c r="G887" s="37"/>
      <c r="H887" s="82"/>
      <c r="L887" s="84"/>
      <c r="M887" s="84"/>
      <c r="N887" s="84"/>
      <c r="O887" s="84"/>
      <c r="P887" s="84"/>
      <c r="Q887" s="84"/>
      <c r="R887" s="84"/>
      <c r="S887" s="84"/>
      <c r="T887" s="84"/>
      <c r="X887" s="84"/>
      <c r="Y887" s="84"/>
      <c r="Z887" s="84"/>
    </row>
    <row r="888" spans="1:26">
      <c r="A888" s="84"/>
      <c r="B888" s="84"/>
      <c r="C888" s="84"/>
      <c r="D888" s="76" t="str">
        <f>IF($C888="","",VLOOKUP($C888,分類コード!$B$1:$C$9,2,0))</f>
        <v/>
      </c>
      <c r="E888" s="81"/>
      <c r="F888" s="82"/>
      <c r="G888" s="37"/>
      <c r="H888" s="82"/>
      <c r="L888" s="84"/>
      <c r="M888" s="84"/>
      <c r="N888" s="84"/>
      <c r="O888" s="84"/>
      <c r="P888" s="84"/>
      <c r="Q888" s="84"/>
      <c r="R888" s="84"/>
      <c r="S888" s="84"/>
      <c r="T888" s="84"/>
      <c r="X888" s="84"/>
      <c r="Y888" s="84"/>
      <c r="Z888" s="84"/>
    </row>
    <row r="889" spans="1:26">
      <c r="A889" s="84"/>
      <c r="B889" s="84"/>
      <c r="C889" s="84"/>
      <c r="D889" s="76" t="str">
        <f>IF($C889="","",VLOOKUP($C889,分類コード!$B$1:$C$9,2,0))</f>
        <v/>
      </c>
      <c r="E889" s="81"/>
      <c r="F889" s="82"/>
      <c r="G889" s="37"/>
      <c r="H889" s="82"/>
      <c r="L889" s="84"/>
      <c r="M889" s="84"/>
      <c r="N889" s="84"/>
      <c r="O889" s="84"/>
      <c r="P889" s="84"/>
      <c r="Q889" s="84"/>
      <c r="R889" s="84"/>
      <c r="S889" s="84"/>
      <c r="T889" s="84"/>
      <c r="X889" s="84"/>
      <c r="Y889" s="84"/>
      <c r="Z889" s="84"/>
    </row>
    <row r="890" spans="1:26">
      <c r="A890" s="84"/>
      <c r="B890" s="84"/>
      <c r="C890" s="84"/>
      <c r="D890" s="76" t="str">
        <f>IF($C890="","",VLOOKUP($C890,分類コード!$B$1:$C$9,2,0))</f>
        <v/>
      </c>
      <c r="E890" s="81"/>
      <c r="F890" s="82"/>
      <c r="G890" s="37"/>
      <c r="H890" s="82"/>
      <c r="L890" s="84"/>
      <c r="M890" s="84"/>
      <c r="N890" s="84"/>
      <c r="O890" s="84"/>
      <c r="P890" s="84"/>
      <c r="Q890" s="84"/>
      <c r="R890" s="84"/>
      <c r="S890" s="84"/>
      <c r="T890" s="84"/>
      <c r="X890" s="84"/>
      <c r="Y890" s="84"/>
      <c r="Z890" s="84"/>
    </row>
    <row r="891" spans="1:26">
      <c r="A891" s="84"/>
      <c r="B891" s="84"/>
      <c r="C891" s="84"/>
      <c r="D891" s="76" t="str">
        <f>IF($C891="","",VLOOKUP($C891,分類コード!$B$1:$C$9,2,0))</f>
        <v/>
      </c>
      <c r="E891" s="81"/>
      <c r="F891" s="82"/>
      <c r="G891" s="37"/>
      <c r="H891" s="82"/>
      <c r="L891" s="84"/>
      <c r="M891" s="84"/>
      <c r="N891" s="84"/>
      <c r="O891" s="84"/>
      <c r="P891" s="84"/>
      <c r="Q891" s="84"/>
      <c r="R891" s="84"/>
      <c r="S891" s="84"/>
      <c r="T891" s="84"/>
      <c r="X891" s="84"/>
      <c r="Y891" s="84"/>
      <c r="Z891" s="84"/>
    </row>
    <row r="892" spans="1:26">
      <c r="A892" s="84"/>
      <c r="B892" s="84"/>
      <c r="C892" s="84"/>
      <c r="D892" s="76" t="str">
        <f>IF($C892="","",VLOOKUP($C892,分類コード!$B$1:$C$9,2,0))</f>
        <v/>
      </c>
      <c r="E892" s="81"/>
      <c r="F892" s="82"/>
      <c r="G892" s="37"/>
      <c r="H892" s="82"/>
      <c r="L892" s="84"/>
      <c r="M892" s="84"/>
      <c r="N892" s="84"/>
      <c r="O892" s="84"/>
      <c r="P892" s="84"/>
      <c r="Q892" s="84"/>
      <c r="R892" s="84"/>
      <c r="S892" s="84"/>
      <c r="T892" s="84"/>
      <c r="X892" s="84"/>
      <c r="Y892" s="84"/>
      <c r="Z892" s="84"/>
    </row>
    <row r="893" spans="1:26">
      <c r="A893" s="84"/>
      <c r="B893" s="84"/>
      <c r="C893" s="84"/>
      <c r="D893" s="76" t="str">
        <f>IF($C893="","",VLOOKUP($C893,分類コード!$B$1:$C$9,2,0))</f>
        <v/>
      </c>
      <c r="E893" s="81"/>
      <c r="F893" s="82"/>
      <c r="G893" s="37"/>
      <c r="H893" s="82"/>
      <c r="L893" s="84"/>
      <c r="M893" s="84"/>
      <c r="N893" s="84"/>
      <c r="O893" s="84"/>
      <c r="P893" s="84"/>
      <c r="Q893" s="84"/>
      <c r="R893" s="84"/>
      <c r="S893" s="84"/>
      <c r="T893" s="84"/>
      <c r="X893" s="84"/>
      <c r="Y893" s="84"/>
      <c r="Z893" s="84"/>
    </row>
    <row r="894" spans="1:26">
      <c r="A894" s="84"/>
      <c r="B894" s="84"/>
      <c r="C894" s="84"/>
      <c r="D894" s="76" t="str">
        <f>IF($C894="","",VLOOKUP($C894,分類コード!$B$1:$C$9,2,0))</f>
        <v/>
      </c>
      <c r="E894" s="81"/>
      <c r="F894" s="82"/>
      <c r="G894" s="37"/>
      <c r="H894" s="82"/>
      <c r="L894" s="84"/>
      <c r="M894" s="84"/>
      <c r="N894" s="84"/>
      <c r="O894" s="84"/>
      <c r="P894" s="84"/>
      <c r="Q894" s="84"/>
      <c r="R894" s="84"/>
      <c r="S894" s="84"/>
      <c r="T894" s="84"/>
      <c r="X894" s="84"/>
      <c r="Y894" s="84"/>
      <c r="Z894" s="84"/>
    </row>
    <row r="895" spans="1:26">
      <c r="A895" s="84"/>
      <c r="B895" s="84"/>
      <c r="C895" s="84"/>
      <c r="D895" s="76" t="str">
        <f>IF($C895="","",VLOOKUP($C895,分類コード!$B$1:$C$9,2,0))</f>
        <v/>
      </c>
      <c r="E895" s="81"/>
      <c r="F895" s="82"/>
      <c r="G895" s="37"/>
      <c r="H895" s="82"/>
      <c r="L895" s="84"/>
      <c r="M895" s="84"/>
      <c r="N895" s="84"/>
      <c r="O895" s="84"/>
      <c r="P895" s="84"/>
      <c r="Q895" s="84"/>
      <c r="R895" s="84"/>
      <c r="S895" s="84"/>
      <c r="T895" s="84"/>
      <c r="X895" s="84"/>
      <c r="Y895" s="84"/>
      <c r="Z895" s="84"/>
    </row>
    <row r="896" spans="1:26">
      <c r="A896" s="84"/>
      <c r="B896" s="84"/>
      <c r="C896" s="84"/>
      <c r="D896" s="76" t="str">
        <f>IF($C896="","",VLOOKUP($C896,分類コード!$B$1:$C$9,2,0))</f>
        <v/>
      </c>
      <c r="E896" s="81"/>
      <c r="F896" s="82"/>
      <c r="G896" s="37"/>
      <c r="H896" s="82"/>
      <c r="L896" s="84"/>
      <c r="M896" s="84"/>
      <c r="N896" s="84"/>
      <c r="O896" s="84"/>
      <c r="P896" s="84"/>
      <c r="Q896" s="84"/>
      <c r="R896" s="84"/>
      <c r="S896" s="84"/>
      <c r="T896" s="84"/>
      <c r="X896" s="84"/>
      <c r="Y896" s="84"/>
      <c r="Z896" s="84"/>
    </row>
    <row r="897" spans="1:26">
      <c r="A897" s="84"/>
      <c r="B897" s="84"/>
      <c r="C897" s="84"/>
      <c r="D897" s="76" t="str">
        <f>IF($C897="","",VLOOKUP($C897,分類コード!$B$1:$C$9,2,0))</f>
        <v/>
      </c>
      <c r="E897" s="81"/>
      <c r="F897" s="82"/>
      <c r="G897" s="37"/>
      <c r="H897" s="82"/>
      <c r="L897" s="84"/>
      <c r="M897" s="84"/>
      <c r="N897" s="84"/>
      <c r="O897" s="84"/>
      <c r="P897" s="84"/>
      <c r="Q897" s="84"/>
      <c r="R897" s="84"/>
      <c r="S897" s="84"/>
      <c r="T897" s="84"/>
      <c r="X897" s="84"/>
      <c r="Y897" s="84"/>
      <c r="Z897" s="84"/>
    </row>
    <row r="898" spans="1:26">
      <c r="A898" s="84"/>
      <c r="B898" s="84"/>
      <c r="C898" s="84"/>
      <c r="D898" s="76" t="str">
        <f>IF($C898="","",VLOOKUP($C898,分類コード!$B$1:$C$9,2,0))</f>
        <v/>
      </c>
      <c r="E898" s="81"/>
      <c r="F898" s="82"/>
      <c r="G898" s="37"/>
      <c r="H898" s="82"/>
      <c r="L898" s="84"/>
      <c r="M898" s="84"/>
      <c r="N898" s="84"/>
      <c r="O898" s="84"/>
      <c r="P898" s="84"/>
      <c r="Q898" s="84"/>
      <c r="R898" s="84"/>
      <c r="S898" s="84"/>
      <c r="T898" s="84"/>
      <c r="X898" s="84"/>
      <c r="Y898" s="84"/>
      <c r="Z898" s="84"/>
    </row>
    <row r="899" spans="1:26">
      <c r="A899" s="84"/>
      <c r="B899" s="84"/>
      <c r="C899" s="84"/>
      <c r="D899" s="76" t="str">
        <f>IF($C899="","",VLOOKUP($C899,分類コード!$B$1:$C$9,2,0))</f>
        <v/>
      </c>
      <c r="E899" s="81"/>
      <c r="F899" s="82"/>
      <c r="G899" s="37"/>
      <c r="H899" s="82"/>
      <c r="L899" s="84"/>
      <c r="M899" s="84"/>
      <c r="N899" s="84"/>
      <c r="O899" s="84"/>
      <c r="P899" s="84"/>
      <c r="Q899" s="84"/>
      <c r="R899" s="84"/>
      <c r="S899" s="84"/>
      <c r="T899" s="84"/>
      <c r="X899" s="84"/>
      <c r="Y899" s="84"/>
      <c r="Z899" s="84"/>
    </row>
    <row r="900" spans="1:26">
      <c r="A900" s="84"/>
      <c r="B900" s="84"/>
      <c r="C900" s="84"/>
      <c r="D900" s="76" t="str">
        <f>IF($C900="","",VLOOKUP($C900,分類コード!$B$1:$C$9,2,0))</f>
        <v/>
      </c>
      <c r="E900" s="81"/>
      <c r="F900" s="82"/>
      <c r="G900" s="37"/>
      <c r="H900" s="82"/>
      <c r="L900" s="84"/>
      <c r="M900" s="84"/>
      <c r="N900" s="84"/>
      <c r="O900" s="84"/>
      <c r="P900" s="84"/>
      <c r="Q900" s="84"/>
      <c r="R900" s="84"/>
      <c r="S900" s="84"/>
      <c r="T900" s="84"/>
      <c r="X900" s="84"/>
      <c r="Y900" s="84"/>
      <c r="Z900" s="84"/>
    </row>
    <row r="901" spans="1:26">
      <c r="A901" s="84"/>
      <c r="B901" s="84"/>
      <c r="C901" s="84"/>
      <c r="D901" s="76" t="str">
        <f>IF($C901="","",VLOOKUP($C901,分類コード!$B$1:$C$9,2,0))</f>
        <v/>
      </c>
      <c r="E901" s="81"/>
      <c r="F901" s="82"/>
      <c r="G901" s="37"/>
      <c r="H901" s="82"/>
      <c r="L901" s="84"/>
      <c r="M901" s="84"/>
      <c r="N901" s="84"/>
      <c r="O901" s="84"/>
      <c r="P901" s="84"/>
      <c r="Q901" s="84"/>
      <c r="R901" s="84"/>
      <c r="S901" s="84"/>
      <c r="T901" s="84"/>
      <c r="X901" s="84"/>
      <c r="Y901" s="84"/>
      <c r="Z901" s="84"/>
    </row>
    <row r="902" spans="1:26">
      <c r="A902" s="84"/>
      <c r="B902" s="84"/>
      <c r="C902" s="84"/>
      <c r="D902" s="76" t="str">
        <f>IF($C902="","",VLOOKUP($C902,分類コード!$B$1:$C$9,2,0))</f>
        <v/>
      </c>
      <c r="E902" s="81"/>
      <c r="F902" s="82"/>
      <c r="G902" s="37"/>
      <c r="H902" s="82"/>
      <c r="L902" s="84"/>
      <c r="M902" s="84"/>
      <c r="N902" s="84"/>
      <c r="O902" s="84"/>
      <c r="P902" s="84"/>
      <c r="Q902" s="84"/>
      <c r="R902" s="84"/>
      <c r="S902" s="84"/>
      <c r="T902" s="84"/>
      <c r="X902" s="84"/>
      <c r="Y902" s="84"/>
      <c r="Z902" s="84"/>
    </row>
    <row r="903" spans="1:26">
      <c r="A903" s="84"/>
      <c r="B903" s="84"/>
      <c r="C903" s="84"/>
      <c r="D903" s="76" t="str">
        <f>IF($C903="","",VLOOKUP($C903,分類コード!$B$1:$C$9,2,0))</f>
        <v/>
      </c>
      <c r="E903" s="81"/>
      <c r="F903" s="82"/>
      <c r="G903" s="37"/>
      <c r="H903" s="82"/>
      <c r="L903" s="84"/>
      <c r="M903" s="84"/>
      <c r="N903" s="84"/>
      <c r="O903" s="84"/>
      <c r="P903" s="84"/>
      <c r="Q903" s="84"/>
      <c r="R903" s="84"/>
      <c r="S903" s="84"/>
      <c r="T903" s="84"/>
      <c r="X903" s="84"/>
      <c r="Y903" s="84"/>
      <c r="Z903" s="84"/>
    </row>
    <row r="904" spans="1:26">
      <c r="A904" s="84"/>
      <c r="B904" s="84"/>
      <c r="C904" s="84"/>
      <c r="D904" s="76" t="str">
        <f>IF($C904="","",VLOOKUP($C904,分類コード!$B$1:$C$9,2,0))</f>
        <v/>
      </c>
      <c r="E904" s="81"/>
      <c r="F904" s="82"/>
      <c r="G904" s="37"/>
      <c r="H904" s="82"/>
      <c r="L904" s="84"/>
      <c r="M904" s="84"/>
      <c r="N904" s="84"/>
      <c r="O904" s="84"/>
      <c r="P904" s="84"/>
      <c r="Q904" s="84"/>
      <c r="R904" s="84"/>
      <c r="S904" s="84"/>
      <c r="T904" s="84"/>
      <c r="X904" s="84"/>
      <c r="Y904" s="84"/>
      <c r="Z904" s="84"/>
    </row>
    <row r="905" spans="1:26">
      <c r="A905" s="84"/>
      <c r="B905" s="84"/>
      <c r="C905" s="84"/>
      <c r="D905" s="76" t="str">
        <f>IF($C905="","",VLOOKUP($C905,分類コード!$B$1:$C$9,2,0))</f>
        <v/>
      </c>
      <c r="E905" s="81"/>
      <c r="F905" s="82"/>
      <c r="G905" s="37"/>
      <c r="H905" s="82"/>
      <c r="L905" s="84"/>
      <c r="M905" s="84"/>
      <c r="N905" s="84"/>
      <c r="O905" s="84"/>
      <c r="P905" s="84"/>
      <c r="Q905" s="84"/>
      <c r="R905" s="84"/>
      <c r="S905" s="84"/>
      <c r="T905" s="84"/>
      <c r="X905" s="84"/>
      <c r="Y905" s="84"/>
      <c r="Z905" s="84"/>
    </row>
    <row r="906" spans="1:26">
      <c r="A906" s="84"/>
      <c r="B906" s="84"/>
      <c r="C906" s="84"/>
      <c r="D906" s="76" t="str">
        <f>IF($C906="","",VLOOKUP($C906,分類コード!$B$1:$C$9,2,0))</f>
        <v/>
      </c>
      <c r="E906" s="81"/>
      <c r="F906" s="82"/>
      <c r="G906" s="37"/>
      <c r="H906" s="82"/>
      <c r="L906" s="84"/>
      <c r="M906" s="84"/>
      <c r="N906" s="84"/>
      <c r="O906" s="84"/>
      <c r="P906" s="84"/>
      <c r="Q906" s="84"/>
      <c r="R906" s="84"/>
      <c r="S906" s="84"/>
      <c r="T906" s="84"/>
      <c r="X906" s="84"/>
      <c r="Y906" s="84"/>
      <c r="Z906" s="84"/>
    </row>
    <row r="907" spans="1:26">
      <c r="A907" s="84"/>
      <c r="B907" s="84"/>
      <c r="C907" s="84"/>
      <c r="D907" s="76" t="str">
        <f>IF($C907="","",VLOOKUP($C907,分類コード!$B$1:$C$9,2,0))</f>
        <v/>
      </c>
      <c r="E907" s="81"/>
      <c r="F907" s="82"/>
      <c r="G907" s="37"/>
      <c r="H907" s="82"/>
      <c r="L907" s="84"/>
      <c r="M907" s="84"/>
      <c r="N907" s="84"/>
      <c r="O907" s="84"/>
      <c r="P907" s="84"/>
      <c r="Q907" s="84"/>
      <c r="R907" s="84"/>
      <c r="S907" s="84"/>
      <c r="T907" s="84"/>
      <c r="X907" s="84"/>
      <c r="Y907" s="84"/>
      <c r="Z907" s="84"/>
    </row>
    <row r="908" spans="1:26">
      <c r="A908" s="84"/>
      <c r="B908" s="84"/>
      <c r="C908" s="84"/>
      <c r="D908" s="76" t="str">
        <f>IF($C908="","",VLOOKUP($C908,分類コード!$B$1:$C$9,2,0))</f>
        <v/>
      </c>
      <c r="E908" s="81"/>
      <c r="F908" s="82"/>
      <c r="G908" s="37"/>
      <c r="H908" s="82"/>
      <c r="L908" s="84"/>
      <c r="M908" s="84"/>
      <c r="N908" s="84"/>
      <c r="O908" s="84"/>
      <c r="P908" s="84"/>
      <c r="Q908" s="84"/>
      <c r="R908" s="84"/>
      <c r="S908" s="84"/>
      <c r="T908" s="84"/>
      <c r="X908" s="84"/>
      <c r="Y908" s="84"/>
      <c r="Z908" s="84"/>
    </row>
    <row r="909" spans="1:26">
      <c r="A909" s="84"/>
      <c r="B909" s="84"/>
      <c r="C909" s="84"/>
      <c r="D909" s="76" t="str">
        <f>IF($C909="","",VLOOKUP($C909,分類コード!$B$1:$C$9,2,0))</f>
        <v/>
      </c>
      <c r="E909" s="81"/>
      <c r="F909" s="82"/>
      <c r="G909" s="37"/>
      <c r="H909" s="82"/>
      <c r="L909" s="84"/>
      <c r="M909" s="84"/>
      <c r="N909" s="84"/>
      <c r="O909" s="84"/>
      <c r="P909" s="84"/>
      <c r="Q909" s="84"/>
      <c r="R909" s="84"/>
      <c r="S909" s="84"/>
      <c r="T909" s="84"/>
      <c r="X909" s="84"/>
      <c r="Y909" s="84"/>
      <c r="Z909" s="84"/>
    </row>
    <row r="910" spans="1:26">
      <c r="A910" s="84"/>
      <c r="B910" s="84"/>
      <c r="C910" s="84"/>
      <c r="D910" s="76" t="str">
        <f>IF($C910="","",VLOOKUP($C910,分類コード!$B$1:$C$9,2,0))</f>
        <v/>
      </c>
      <c r="E910" s="81"/>
      <c r="F910" s="82"/>
      <c r="G910" s="37"/>
      <c r="H910" s="82"/>
      <c r="L910" s="84"/>
      <c r="M910" s="84"/>
      <c r="N910" s="84"/>
      <c r="O910" s="84"/>
      <c r="P910" s="84"/>
      <c r="Q910" s="84"/>
      <c r="R910" s="84"/>
      <c r="S910" s="84"/>
      <c r="T910" s="84"/>
      <c r="X910" s="84"/>
      <c r="Y910" s="84"/>
      <c r="Z910" s="84"/>
    </row>
    <row r="911" spans="1:26">
      <c r="A911" s="84"/>
      <c r="B911" s="84"/>
      <c r="C911" s="84"/>
      <c r="D911" s="76" t="str">
        <f>IF($C911="","",VLOOKUP($C911,分類コード!$B$1:$C$9,2,0))</f>
        <v/>
      </c>
      <c r="E911" s="81"/>
      <c r="F911" s="82"/>
      <c r="G911" s="37"/>
      <c r="H911" s="82"/>
      <c r="L911" s="84"/>
      <c r="M911" s="84"/>
      <c r="N911" s="84"/>
      <c r="O911" s="84"/>
      <c r="P911" s="84"/>
      <c r="Q911" s="84"/>
      <c r="R911" s="84"/>
      <c r="S911" s="84"/>
      <c r="T911" s="84"/>
      <c r="X911" s="84"/>
      <c r="Y911" s="84"/>
      <c r="Z911" s="84"/>
    </row>
    <row r="912" spans="1:26">
      <c r="A912" s="84"/>
      <c r="B912" s="84"/>
      <c r="C912" s="84"/>
      <c r="D912" s="76" t="str">
        <f>IF($C912="","",VLOOKUP($C912,分類コード!$B$1:$C$9,2,0))</f>
        <v/>
      </c>
      <c r="E912" s="81"/>
      <c r="F912" s="82"/>
      <c r="G912" s="37"/>
      <c r="H912" s="82"/>
      <c r="L912" s="84"/>
      <c r="M912" s="84"/>
      <c r="N912" s="84"/>
      <c r="O912" s="84"/>
      <c r="P912" s="84"/>
      <c r="Q912" s="84"/>
      <c r="R912" s="84"/>
      <c r="S912" s="84"/>
      <c r="T912" s="84"/>
      <c r="X912" s="84"/>
      <c r="Y912" s="84"/>
      <c r="Z912" s="84"/>
    </row>
    <row r="913" spans="1:26">
      <c r="A913" s="84"/>
      <c r="B913" s="84"/>
      <c r="C913" s="84"/>
      <c r="D913" s="76" t="str">
        <f>IF($C913="","",VLOOKUP($C913,分類コード!$B$1:$C$9,2,0))</f>
        <v/>
      </c>
      <c r="E913" s="81"/>
      <c r="F913" s="82"/>
      <c r="G913" s="37"/>
      <c r="H913" s="82"/>
      <c r="L913" s="84"/>
      <c r="M913" s="84"/>
      <c r="N913" s="84"/>
      <c r="O913" s="84"/>
      <c r="P913" s="84"/>
      <c r="Q913" s="84"/>
      <c r="R913" s="84"/>
      <c r="S913" s="84"/>
      <c r="T913" s="84"/>
      <c r="X913" s="84"/>
      <c r="Y913" s="84"/>
      <c r="Z913" s="84"/>
    </row>
    <row r="914" spans="1:26">
      <c r="A914" s="84"/>
      <c r="B914" s="84"/>
      <c r="C914" s="84"/>
      <c r="D914" s="76" t="str">
        <f>IF($C914="","",VLOOKUP($C914,分類コード!$B$1:$C$9,2,0))</f>
        <v/>
      </c>
      <c r="E914" s="81"/>
      <c r="F914" s="82"/>
      <c r="G914" s="37"/>
      <c r="H914" s="82"/>
      <c r="L914" s="84"/>
      <c r="M914" s="84"/>
      <c r="N914" s="84"/>
      <c r="O914" s="84"/>
      <c r="P914" s="84"/>
      <c r="Q914" s="84"/>
      <c r="R914" s="84"/>
      <c r="S914" s="84"/>
      <c r="T914" s="84"/>
      <c r="X914" s="84"/>
      <c r="Y914" s="84"/>
      <c r="Z914" s="84"/>
    </row>
    <row r="915" spans="1:26">
      <c r="A915" s="84"/>
      <c r="B915" s="84"/>
      <c r="C915" s="84"/>
      <c r="D915" s="76" t="str">
        <f>IF($C915="","",VLOOKUP($C915,分類コード!$B$1:$C$9,2,0))</f>
        <v/>
      </c>
      <c r="E915" s="81"/>
      <c r="F915" s="82"/>
      <c r="G915" s="37"/>
      <c r="H915" s="82"/>
      <c r="L915" s="84"/>
      <c r="M915" s="84"/>
      <c r="N915" s="84"/>
      <c r="O915" s="84"/>
      <c r="P915" s="84"/>
      <c r="Q915" s="84"/>
      <c r="R915" s="84"/>
      <c r="S915" s="84"/>
      <c r="T915" s="84"/>
      <c r="X915" s="84"/>
      <c r="Y915" s="84"/>
      <c r="Z915" s="84"/>
    </row>
    <row r="916" spans="1:26">
      <c r="A916" s="84"/>
      <c r="B916" s="84"/>
      <c r="C916" s="84"/>
      <c r="D916" s="76" t="str">
        <f>IF($C916="","",VLOOKUP($C916,分類コード!$B$1:$C$9,2,0))</f>
        <v/>
      </c>
      <c r="E916" s="81"/>
      <c r="F916" s="82"/>
      <c r="G916" s="37"/>
      <c r="H916" s="82"/>
      <c r="L916" s="84"/>
      <c r="M916" s="84"/>
      <c r="N916" s="84"/>
      <c r="O916" s="84"/>
      <c r="P916" s="84"/>
      <c r="Q916" s="84"/>
      <c r="R916" s="84"/>
      <c r="S916" s="84"/>
      <c r="T916" s="84"/>
      <c r="X916" s="84"/>
      <c r="Y916" s="84"/>
      <c r="Z916" s="84"/>
    </row>
    <row r="917" spans="1:26">
      <c r="A917" s="84"/>
      <c r="B917" s="84"/>
      <c r="C917" s="84"/>
      <c r="D917" s="76" t="str">
        <f>IF($C917="","",VLOOKUP($C917,分類コード!$B$1:$C$9,2,0))</f>
        <v/>
      </c>
      <c r="E917" s="81"/>
      <c r="F917" s="82"/>
      <c r="G917" s="37"/>
      <c r="H917" s="82"/>
      <c r="L917" s="84"/>
      <c r="M917" s="84"/>
      <c r="N917" s="84"/>
      <c r="O917" s="84"/>
      <c r="P917" s="84"/>
      <c r="Q917" s="84"/>
      <c r="R917" s="84"/>
      <c r="S917" s="84"/>
      <c r="T917" s="84"/>
      <c r="X917" s="84"/>
      <c r="Y917" s="84"/>
      <c r="Z917" s="84"/>
    </row>
    <row r="918" spans="1:26">
      <c r="A918" s="84"/>
      <c r="B918" s="84"/>
      <c r="C918" s="84"/>
      <c r="D918" s="76" t="str">
        <f>IF($C918="","",VLOOKUP($C918,分類コード!$B$1:$C$9,2,0))</f>
        <v/>
      </c>
      <c r="E918" s="81"/>
      <c r="F918" s="82"/>
      <c r="G918" s="37"/>
      <c r="H918" s="82"/>
      <c r="L918" s="84"/>
      <c r="M918" s="84"/>
      <c r="N918" s="84"/>
      <c r="O918" s="84"/>
      <c r="P918" s="84"/>
      <c r="Q918" s="84"/>
      <c r="R918" s="84"/>
      <c r="S918" s="84"/>
      <c r="T918" s="84"/>
      <c r="X918" s="84"/>
      <c r="Y918" s="84"/>
      <c r="Z918" s="84"/>
    </row>
    <row r="919" spans="1:26">
      <c r="A919" s="84"/>
      <c r="B919" s="84"/>
      <c r="C919" s="84"/>
      <c r="D919" s="76" t="str">
        <f>IF($C919="","",VLOOKUP($C919,分類コード!$B$1:$C$9,2,0))</f>
        <v/>
      </c>
      <c r="E919" s="81"/>
      <c r="F919" s="82"/>
      <c r="G919" s="37"/>
      <c r="H919" s="82"/>
      <c r="L919" s="84"/>
      <c r="M919" s="84"/>
      <c r="N919" s="84"/>
      <c r="O919" s="84"/>
      <c r="P919" s="84"/>
      <c r="Q919" s="84"/>
      <c r="R919" s="84"/>
      <c r="S919" s="84"/>
      <c r="T919" s="84"/>
      <c r="X919" s="84"/>
      <c r="Y919" s="84"/>
      <c r="Z919" s="84"/>
    </row>
    <row r="920" spans="1:26">
      <c r="A920" s="84"/>
      <c r="B920" s="84"/>
      <c r="C920" s="84"/>
      <c r="D920" s="76" t="str">
        <f>IF($C920="","",VLOOKUP($C920,分類コード!$B$1:$C$9,2,0))</f>
        <v/>
      </c>
      <c r="E920" s="81"/>
      <c r="F920" s="82"/>
      <c r="G920" s="37"/>
      <c r="H920" s="82"/>
      <c r="L920" s="84"/>
      <c r="M920" s="84"/>
      <c r="N920" s="84"/>
      <c r="O920" s="84"/>
      <c r="P920" s="84"/>
      <c r="Q920" s="84"/>
      <c r="R920" s="84"/>
      <c r="S920" s="84"/>
      <c r="T920" s="84"/>
      <c r="X920" s="84"/>
      <c r="Y920" s="84"/>
      <c r="Z920" s="84"/>
    </row>
    <row r="921" spans="1:26">
      <c r="A921" s="84"/>
      <c r="B921" s="84"/>
      <c r="C921" s="84"/>
      <c r="D921" s="76" t="str">
        <f>IF($C921="","",VLOOKUP($C921,分類コード!$B$1:$C$9,2,0))</f>
        <v/>
      </c>
      <c r="E921" s="81"/>
      <c r="F921" s="82"/>
      <c r="G921" s="37"/>
      <c r="H921" s="82"/>
      <c r="L921" s="84"/>
      <c r="M921" s="84"/>
      <c r="N921" s="84"/>
      <c r="O921" s="84"/>
      <c r="P921" s="84"/>
      <c r="Q921" s="84"/>
      <c r="R921" s="84"/>
      <c r="S921" s="84"/>
      <c r="T921" s="84"/>
      <c r="X921" s="84"/>
      <c r="Y921" s="84"/>
      <c r="Z921" s="84"/>
    </row>
    <row r="922" spans="1:26">
      <c r="A922" s="84"/>
      <c r="B922" s="84"/>
      <c r="C922" s="84"/>
      <c r="D922" s="76" t="str">
        <f>IF($C922="","",VLOOKUP($C922,分類コード!$B$1:$C$9,2,0))</f>
        <v/>
      </c>
      <c r="E922" s="81"/>
      <c r="F922" s="82"/>
      <c r="G922" s="37"/>
      <c r="H922" s="82"/>
      <c r="L922" s="84"/>
      <c r="M922" s="84"/>
      <c r="N922" s="84"/>
      <c r="O922" s="84"/>
      <c r="P922" s="84"/>
      <c r="Q922" s="84"/>
      <c r="R922" s="84"/>
      <c r="S922" s="84"/>
      <c r="T922" s="84"/>
      <c r="X922" s="84"/>
      <c r="Y922" s="84"/>
      <c r="Z922" s="84"/>
    </row>
    <row r="923" spans="1:26">
      <c r="A923" s="84"/>
      <c r="B923" s="84"/>
      <c r="C923" s="84"/>
      <c r="D923" s="76" t="str">
        <f>IF($C923="","",VLOOKUP($C923,分類コード!$B$1:$C$9,2,0))</f>
        <v/>
      </c>
      <c r="E923" s="81"/>
      <c r="F923" s="82"/>
      <c r="G923" s="37"/>
      <c r="H923" s="82"/>
      <c r="L923" s="84"/>
      <c r="M923" s="84"/>
      <c r="N923" s="84"/>
      <c r="O923" s="84"/>
      <c r="P923" s="84"/>
      <c r="Q923" s="84"/>
      <c r="R923" s="84"/>
      <c r="S923" s="84"/>
      <c r="T923" s="84"/>
      <c r="X923" s="84"/>
      <c r="Y923" s="84"/>
      <c r="Z923" s="84"/>
    </row>
    <row r="924" spans="1:26">
      <c r="A924" s="84"/>
      <c r="B924" s="84"/>
      <c r="C924" s="84"/>
      <c r="D924" s="76" t="str">
        <f>IF($C924="","",VLOOKUP($C924,分類コード!$B$1:$C$9,2,0))</f>
        <v/>
      </c>
      <c r="E924" s="81"/>
      <c r="F924" s="82"/>
      <c r="G924" s="37"/>
      <c r="H924" s="82"/>
      <c r="L924" s="84"/>
      <c r="M924" s="84"/>
      <c r="N924" s="84"/>
      <c r="O924" s="84"/>
      <c r="P924" s="84"/>
      <c r="Q924" s="84"/>
      <c r="R924" s="84"/>
      <c r="S924" s="84"/>
      <c r="T924" s="84"/>
      <c r="X924" s="84"/>
      <c r="Y924" s="84"/>
      <c r="Z924" s="84"/>
    </row>
    <row r="925" spans="1:26">
      <c r="A925" s="84"/>
      <c r="B925" s="84"/>
      <c r="C925" s="84"/>
      <c r="D925" s="76" t="str">
        <f>IF($C925="","",VLOOKUP($C925,分類コード!$B$1:$C$9,2,0))</f>
        <v/>
      </c>
      <c r="E925" s="81"/>
      <c r="F925" s="82"/>
      <c r="G925" s="37"/>
      <c r="H925" s="82"/>
      <c r="L925" s="84"/>
      <c r="M925" s="84"/>
      <c r="N925" s="84"/>
      <c r="O925" s="84"/>
      <c r="P925" s="84"/>
      <c r="Q925" s="84"/>
      <c r="R925" s="84"/>
      <c r="S925" s="84"/>
      <c r="T925" s="84"/>
      <c r="X925" s="84"/>
      <c r="Y925" s="84"/>
      <c r="Z925" s="84"/>
    </row>
    <row r="926" spans="1:26">
      <c r="A926" s="84"/>
      <c r="B926" s="84"/>
      <c r="C926" s="84"/>
      <c r="D926" s="76" t="str">
        <f>IF($C926="","",VLOOKUP($C926,分類コード!$B$1:$C$9,2,0))</f>
        <v/>
      </c>
      <c r="E926" s="81"/>
      <c r="F926" s="82"/>
      <c r="G926" s="37"/>
      <c r="H926" s="82"/>
      <c r="L926" s="84"/>
      <c r="M926" s="84"/>
      <c r="N926" s="84"/>
      <c r="O926" s="84"/>
      <c r="P926" s="84"/>
      <c r="Q926" s="84"/>
      <c r="R926" s="84"/>
      <c r="S926" s="84"/>
      <c r="T926" s="84"/>
      <c r="X926" s="84"/>
      <c r="Y926" s="84"/>
      <c r="Z926" s="84"/>
    </row>
    <row r="927" spans="1:26">
      <c r="A927" s="84"/>
      <c r="B927" s="84"/>
      <c r="C927" s="84"/>
      <c r="D927" s="76" t="str">
        <f>IF($C927="","",VLOOKUP($C927,分類コード!$B$1:$C$9,2,0))</f>
        <v/>
      </c>
      <c r="E927" s="81"/>
      <c r="F927" s="82"/>
      <c r="G927" s="37"/>
      <c r="H927" s="82"/>
      <c r="L927" s="84"/>
      <c r="M927" s="84"/>
      <c r="N927" s="84"/>
      <c r="O927" s="84"/>
      <c r="P927" s="84"/>
      <c r="Q927" s="84"/>
      <c r="R927" s="84"/>
      <c r="S927" s="84"/>
      <c r="T927" s="84"/>
      <c r="X927" s="84"/>
      <c r="Y927" s="84"/>
      <c r="Z927" s="84"/>
    </row>
    <row r="928" spans="1:26">
      <c r="A928" s="84"/>
      <c r="B928" s="84"/>
      <c r="C928" s="84"/>
      <c r="D928" s="76" t="str">
        <f>IF($C928="","",VLOOKUP($C928,分類コード!$B$1:$C$9,2,0))</f>
        <v/>
      </c>
      <c r="E928" s="81"/>
      <c r="F928" s="82"/>
      <c r="G928" s="37"/>
      <c r="H928" s="82"/>
      <c r="L928" s="84"/>
      <c r="M928" s="84"/>
      <c r="N928" s="84"/>
      <c r="O928" s="84"/>
      <c r="P928" s="84"/>
      <c r="Q928" s="84"/>
      <c r="R928" s="84"/>
      <c r="S928" s="84"/>
      <c r="T928" s="84"/>
      <c r="X928" s="84"/>
      <c r="Y928" s="84"/>
      <c r="Z928" s="84"/>
    </row>
    <row r="929" spans="1:26">
      <c r="A929" s="84"/>
      <c r="B929" s="84"/>
      <c r="C929" s="84"/>
      <c r="D929" s="76" t="str">
        <f>IF($C929="","",VLOOKUP($C929,分類コード!$B$1:$C$9,2,0))</f>
        <v/>
      </c>
      <c r="E929" s="81"/>
      <c r="F929" s="82"/>
      <c r="G929" s="37"/>
      <c r="H929" s="82"/>
      <c r="L929" s="84"/>
      <c r="M929" s="84"/>
      <c r="N929" s="84"/>
      <c r="O929" s="84"/>
      <c r="P929" s="84"/>
      <c r="Q929" s="84"/>
      <c r="R929" s="84"/>
      <c r="S929" s="84"/>
      <c r="T929" s="84"/>
      <c r="X929" s="84"/>
      <c r="Y929" s="84"/>
      <c r="Z929" s="84"/>
    </row>
    <row r="930" spans="1:26">
      <c r="A930" s="84"/>
      <c r="B930" s="84"/>
      <c r="C930" s="84"/>
      <c r="D930" s="76" t="str">
        <f>IF($C930="","",VLOOKUP($C930,分類コード!$B$1:$C$9,2,0))</f>
        <v/>
      </c>
      <c r="E930" s="81"/>
      <c r="F930" s="82"/>
      <c r="G930" s="37"/>
      <c r="H930" s="82"/>
      <c r="L930" s="84"/>
      <c r="M930" s="84"/>
      <c r="N930" s="84"/>
      <c r="O930" s="84"/>
      <c r="P930" s="84"/>
      <c r="Q930" s="84"/>
      <c r="R930" s="84"/>
      <c r="S930" s="84"/>
      <c r="T930" s="84"/>
      <c r="X930" s="84"/>
      <c r="Y930" s="84"/>
      <c r="Z930" s="84"/>
    </row>
    <row r="931" spans="1:26">
      <c r="A931" s="84"/>
      <c r="B931" s="84"/>
      <c r="C931" s="84"/>
      <c r="D931" s="76" t="str">
        <f>IF($C931="","",VLOOKUP($C931,分類コード!$B$1:$C$9,2,0))</f>
        <v/>
      </c>
      <c r="E931" s="81"/>
      <c r="F931" s="82"/>
      <c r="G931" s="37"/>
      <c r="H931" s="82"/>
      <c r="L931" s="84"/>
      <c r="M931" s="84"/>
      <c r="N931" s="84"/>
      <c r="O931" s="84"/>
      <c r="P931" s="84"/>
      <c r="Q931" s="84"/>
      <c r="R931" s="84"/>
      <c r="S931" s="84"/>
      <c r="T931" s="84"/>
      <c r="X931" s="84"/>
      <c r="Y931" s="84"/>
      <c r="Z931" s="84"/>
    </row>
    <row r="932" spans="1:26">
      <c r="A932" s="84"/>
      <c r="B932" s="84"/>
      <c r="C932" s="84"/>
      <c r="D932" s="76" t="str">
        <f>IF($C932="","",VLOOKUP($C932,分類コード!$B$1:$C$9,2,0))</f>
        <v/>
      </c>
      <c r="E932" s="81"/>
      <c r="F932" s="82"/>
      <c r="G932" s="37"/>
      <c r="H932" s="82"/>
      <c r="L932" s="84"/>
      <c r="M932" s="84"/>
      <c r="N932" s="84"/>
      <c r="O932" s="84"/>
      <c r="P932" s="84"/>
      <c r="Q932" s="84"/>
      <c r="R932" s="84"/>
      <c r="S932" s="84"/>
      <c r="T932" s="84"/>
      <c r="X932" s="84"/>
      <c r="Y932" s="84"/>
      <c r="Z932" s="84"/>
    </row>
    <row r="933" spans="1:26">
      <c r="A933" s="84"/>
      <c r="B933" s="84"/>
      <c r="C933" s="84"/>
      <c r="D933" s="76" t="str">
        <f>IF($C933="","",VLOOKUP($C933,分類コード!$B$1:$C$9,2,0))</f>
        <v/>
      </c>
      <c r="E933" s="81"/>
      <c r="F933" s="82"/>
      <c r="G933" s="37"/>
      <c r="H933" s="82"/>
      <c r="L933" s="84"/>
      <c r="M933" s="84"/>
      <c r="N933" s="84"/>
      <c r="O933" s="84"/>
      <c r="P933" s="84"/>
      <c r="Q933" s="84"/>
      <c r="R933" s="84"/>
      <c r="S933" s="84"/>
      <c r="T933" s="84"/>
      <c r="X933" s="84"/>
      <c r="Y933" s="84"/>
      <c r="Z933" s="84"/>
    </row>
    <row r="934" spans="1:26">
      <c r="A934" s="84"/>
      <c r="B934" s="84"/>
      <c r="C934" s="84"/>
      <c r="D934" s="76" t="str">
        <f>IF($C934="","",VLOOKUP($C934,分類コード!$B$1:$C$9,2,0))</f>
        <v/>
      </c>
      <c r="E934" s="81"/>
      <c r="F934" s="82"/>
      <c r="G934" s="37"/>
      <c r="H934" s="82"/>
      <c r="L934" s="84"/>
      <c r="M934" s="84"/>
      <c r="N934" s="84"/>
      <c r="O934" s="84"/>
      <c r="P934" s="84"/>
      <c r="Q934" s="84"/>
      <c r="R934" s="84"/>
      <c r="S934" s="84"/>
      <c r="T934" s="84"/>
      <c r="X934" s="84"/>
      <c r="Y934" s="84"/>
      <c r="Z934" s="84"/>
    </row>
    <row r="935" spans="1:26">
      <c r="A935" s="84"/>
      <c r="B935" s="84"/>
      <c r="C935" s="84"/>
      <c r="D935" s="76" t="str">
        <f>IF($C935="","",VLOOKUP($C935,分類コード!$B$1:$C$9,2,0))</f>
        <v/>
      </c>
      <c r="E935" s="81"/>
      <c r="F935" s="82"/>
      <c r="G935" s="37"/>
      <c r="H935" s="82"/>
      <c r="L935" s="84"/>
      <c r="M935" s="84"/>
      <c r="N935" s="84"/>
      <c r="O935" s="84"/>
      <c r="P935" s="84"/>
      <c r="Q935" s="84"/>
      <c r="R935" s="84"/>
      <c r="S935" s="84"/>
      <c r="T935" s="84"/>
      <c r="X935" s="84"/>
      <c r="Y935" s="84"/>
      <c r="Z935" s="84"/>
    </row>
    <row r="936" spans="1:26">
      <c r="A936" s="84"/>
      <c r="B936" s="84"/>
      <c r="C936" s="84"/>
      <c r="D936" s="76" t="str">
        <f>IF($C936="","",VLOOKUP($C936,分類コード!$B$1:$C$9,2,0))</f>
        <v/>
      </c>
      <c r="E936" s="81"/>
      <c r="F936" s="82"/>
      <c r="G936" s="37"/>
      <c r="H936" s="82"/>
      <c r="L936" s="84"/>
      <c r="M936" s="84"/>
      <c r="N936" s="84"/>
      <c r="O936" s="84"/>
      <c r="P936" s="84"/>
      <c r="Q936" s="84"/>
      <c r="R936" s="84"/>
      <c r="S936" s="84"/>
      <c r="T936" s="84"/>
      <c r="X936" s="84"/>
      <c r="Y936" s="84"/>
      <c r="Z936" s="84"/>
    </row>
    <row r="937" spans="1:26">
      <c r="A937" s="84"/>
      <c r="B937" s="84"/>
      <c r="C937" s="84"/>
      <c r="D937" s="76" t="str">
        <f>IF($C937="","",VLOOKUP($C937,分類コード!$B$1:$C$9,2,0))</f>
        <v/>
      </c>
      <c r="E937" s="81"/>
      <c r="F937" s="82"/>
      <c r="G937" s="37"/>
      <c r="H937" s="82"/>
      <c r="L937" s="84"/>
      <c r="M937" s="84"/>
      <c r="N937" s="84"/>
      <c r="O937" s="84"/>
      <c r="P937" s="84"/>
      <c r="Q937" s="84"/>
      <c r="R937" s="84"/>
      <c r="S937" s="84"/>
      <c r="T937" s="84"/>
      <c r="X937" s="84"/>
      <c r="Y937" s="84"/>
      <c r="Z937" s="84"/>
    </row>
    <row r="938" spans="1:26">
      <c r="A938" s="84"/>
      <c r="B938" s="84"/>
      <c r="C938" s="84"/>
      <c r="D938" s="76" t="str">
        <f>IF($C938="","",VLOOKUP($C938,分類コード!$B$1:$C$9,2,0))</f>
        <v/>
      </c>
      <c r="E938" s="81"/>
      <c r="F938" s="82"/>
      <c r="G938" s="37"/>
      <c r="H938" s="82"/>
      <c r="L938" s="84"/>
      <c r="M938" s="84"/>
      <c r="N938" s="84"/>
      <c r="O938" s="84"/>
      <c r="P938" s="84"/>
      <c r="Q938" s="84"/>
      <c r="R938" s="84"/>
      <c r="S938" s="84"/>
      <c r="T938" s="84"/>
      <c r="X938" s="84"/>
      <c r="Y938" s="84"/>
      <c r="Z938" s="84"/>
    </row>
    <row r="939" spans="1:26">
      <c r="A939" s="84"/>
      <c r="B939" s="84"/>
      <c r="C939" s="84"/>
      <c r="D939" s="76" t="str">
        <f>IF($C939="","",VLOOKUP($C939,分類コード!$B$1:$C$9,2,0))</f>
        <v/>
      </c>
      <c r="E939" s="81"/>
      <c r="F939" s="82"/>
      <c r="G939" s="37"/>
      <c r="H939" s="82"/>
      <c r="L939" s="84"/>
      <c r="M939" s="84"/>
      <c r="N939" s="84"/>
      <c r="O939" s="84"/>
      <c r="P939" s="84"/>
      <c r="Q939" s="84"/>
      <c r="R939" s="84"/>
      <c r="S939" s="84"/>
      <c r="T939" s="84"/>
      <c r="X939" s="84"/>
      <c r="Y939" s="84"/>
      <c r="Z939" s="84"/>
    </row>
    <row r="940" spans="1:26">
      <c r="A940" s="84"/>
      <c r="B940" s="84"/>
      <c r="C940" s="84"/>
      <c r="D940" s="76" t="str">
        <f>IF($C940="","",VLOOKUP($C940,分類コード!$B$1:$C$9,2,0))</f>
        <v/>
      </c>
      <c r="E940" s="81"/>
      <c r="F940" s="82"/>
      <c r="G940" s="37"/>
      <c r="H940" s="82"/>
      <c r="L940" s="84"/>
      <c r="M940" s="84"/>
      <c r="N940" s="84"/>
      <c r="O940" s="84"/>
      <c r="P940" s="84"/>
      <c r="Q940" s="84"/>
      <c r="R940" s="84"/>
      <c r="S940" s="84"/>
      <c r="T940" s="84"/>
      <c r="X940" s="84"/>
      <c r="Y940" s="84"/>
      <c r="Z940" s="84"/>
    </row>
    <row r="941" spans="1:26">
      <c r="A941" s="84"/>
      <c r="B941" s="84"/>
      <c r="C941" s="84"/>
      <c r="D941" s="76" t="str">
        <f>IF($C941="","",VLOOKUP($C941,分類コード!$B$1:$C$9,2,0))</f>
        <v/>
      </c>
      <c r="E941" s="81"/>
      <c r="F941" s="82"/>
      <c r="G941" s="37"/>
      <c r="H941" s="82"/>
      <c r="L941" s="84"/>
      <c r="M941" s="84"/>
      <c r="N941" s="84"/>
      <c r="O941" s="84"/>
      <c r="P941" s="84"/>
      <c r="Q941" s="84"/>
      <c r="R941" s="84"/>
      <c r="S941" s="84"/>
      <c r="T941" s="84"/>
      <c r="X941" s="84"/>
      <c r="Y941" s="84"/>
      <c r="Z941" s="84"/>
    </row>
    <row r="942" spans="1:26">
      <c r="A942" s="84"/>
      <c r="B942" s="84"/>
      <c r="C942" s="84"/>
      <c r="D942" s="76" t="str">
        <f>IF($C942="","",VLOOKUP($C942,分類コード!$B$1:$C$9,2,0))</f>
        <v/>
      </c>
      <c r="E942" s="81"/>
      <c r="F942" s="82"/>
      <c r="G942" s="37"/>
      <c r="H942" s="82"/>
      <c r="L942" s="84"/>
      <c r="M942" s="84"/>
      <c r="N942" s="84"/>
      <c r="O942" s="84"/>
      <c r="P942" s="84"/>
      <c r="Q942" s="84"/>
      <c r="R942" s="84"/>
      <c r="S942" s="84"/>
      <c r="T942" s="84"/>
      <c r="X942" s="84"/>
      <c r="Y942" s="84"/>
      <c r="Z942" s="84"/>
    </row>
    <row r="943" spans="1:26">
      <c r="A943" s="84"/>
      <c r="B943" s="84"/>
      <c r="C943" s="84"/>
      <c r="D943" s="76" t="str">
        <f>IF($C943="","",VLOOKUP($C943,分類コード!$B$1:$C$9,2,0))</f>
        <v/>
      </c>
      <c r="E943" s="81"/>
      <c r="F943" s="82"/>
      <c r="G943" s="37"/>
      <c r="H943" s="82"/>
      <c r="L943" s="84"/>
      <c r="M943" s="84"/>
      <c r="N943" s="84"/>
      <c r="O943" s="84"/>
      <c r="P943" s="84"/>
      <c r="Q943" s="84"/>
      <c r="R943" s="84"/>
      <c r="S943" s="84"/>
      <c r="T943" s="84"/>
      <c r="X943" s="84"/>
      <c r="Y943" s="84"/>
      <c r="Z943" s="84"/>
    </row>
    <row r="944" spans="1:26">
      <c r="A944" s="84"/>
      <c r="B944" s="84"/>
      <c r="C944" s="84"/>
      <c r="D944" s="76" t="str">
        <f>IF($C944="","",VLOOKUP($C944,分類コード!$B$1:$C$9,2,0))</f>
        <v/>
      </c>
      <c r="E944" s="81"/>
      <c r="F944" s="82"/>
      <c r="G944" s="37"/>
      <c r="H944" s="82"/>
      <c r="L944" s="84"/>
      <c r="M944" s="84"/>
      <c r="N944" s="84"/>
      <c r="O944" s="84"/>
      <c r="P944" s="84"/>
      <c r="Q944" s="84"/>
      <c r="R944" s="84"/>
      <c r="S944" s="84"/>
      <c r="T944" s="84"/>
      <c r="X944" s="84"/>
      <c r="Y944" s="84"/>
      <c r="Z944" s="84"/>
    </row>
    <row r="945" spans="1:26">
      <c r="A945" s="84"/>
      <c r="B945" s="84"/>
      <c r="C945" s="84"/>
      <c r="D945" s="76" t="str">
        <f>IF($C945="","",VLOOKUP($C945,分類コード!$B$1:$C$9,2,0))</f>
        <v/>
      </c>
      <c r="E945" s="81"/>
      <c r="F945" s="82"/>
      <c r="G945" s="37"/>
      <c r="H945" s="82"/>
      <c r="L945" s="84"/>
      <c r="M945" s="84"/>
      <c r="N945" s="84"/>
      <c r="O945" s="84"/>
      <c r="P945" s="84"/>
      <c r="Q945" s="84"/>
      <c r="R945" s="84"/>
      <c r="S945" s="84"/>
      <c r="T945" s="84"/>
      <c r="X945" s="84"/>
      <c r="Y945" s="84"/>
      <c r="Z945" s="84"/>
    </row>
    <row r="946" spans="1:26">
      <c r="A946" s="84"/>
      <c r="B946" s="84"/>
      <c r="C946" s="84"/>
      <c r="D946" s="76" t="str">
        <f>IF($C946="","",VLOOKUP($C946,分類コード!$B$1:$C$9,2,0))</f>
        <v/>
      </c>
      <c r="E946" s="81"/>
      <c r="F946" s="82"/>
      <c r="G946" s="37"/>
      <c r="H946" s="82"/>
      <c r="L946" s="84"/>
      <c r="M946" s="84"/>
      <c r="N946" s="84"/>
      <c r="O946" s="84"/>
      <c r="P946" s="84"/>
      <c r="Q946" s="84"/>
      <c r="R946" s="84"/>
      <c r="S946" s="84"/>
      <c r="T946" s="84"/>
      <c r="X946" s="84"/>
      <c r="Y946" s="84"/>
      <c r="Z946" s="84"/>
    </row>
    <row r="947" spans="1:26">
      <c r="A947" s="84"/>
      <c r="B947" s="84"/>
      <c r="C947" s="84"/>
      <c r="D947" s="76" t="str">
        <f>IF($C947="","",VLOOKUP($C947,分類コード!$B$1:$C$9,2,0))</f>
        <v/>
      </c>
      <c r="E947" s="81"/>
      <c r="F947" s="82"/>
      <c r="G947" s="37"/>
      <c r="H947" s="82"/>
      <c r="L947" s="84"/>
      <c r="M947" s="84"/>
      <c r="N947" s="84"/>
      <c r="O947" s="84"/>
      <c r="P947" s="84"/>
      <c r="Q947" s="84"/>
      <c r="R947" s="84"/>
      <c r="S947" s="84"/>
      <c r="T947" s="84"/>
      <c r="X947" s="84"/>
      <c r="Y947" s="84"/>
      <c r="Z947" s="84"/>
    </row>
    <row r="948" spans="1:26">
      <c r="A948" s="84"/>
      <c r="B948" s="84"/>
      <c r="C948" s="84"/>
      <c r="D948" s="76" t="str">
        <f>IF($C948="","",VLOOKUP($C948,分類コード!$B$1:$C$9,2,0))</f>
        <v/>
      </c>
      <c r="E948" s="81"/>
      <c r="F948" s="82"/>
      <c r="G948" s="37"/>
      <c r="H948" s="82"/>
      <c r="L948" s="84"/>
      <c r="M948" s="84"/>
      <c r="N948" s="84"/>
      <c r="O948" s="84"/>
      <c r="P948" s="84"/>
      <c r="Q948" s="84"/>
      <c r="R948" s="84"/>
      <c r="S948" s="84"/>
      <c r="T948" s="84"/>
      <c r="X948" s="84"/>
      <c r="Y948" s="84"/>
      <c r="Z948" s="84"/>
    </row>
    <row r="949" spans="1:26">
      <c r="A949" s="84"/>
      <c r="B949" s="84"/>
      <c r="C949" s="84"/>
      <c r="D949" s="76" t="str">
        <f>IF($C949="","",VLOOKUP($C949,分類コード!$B$1:$C$9,2,0))</f>
        <v/>
      </c>
      <c r="E949" s="81"/>
      <c r="F949" s="82"/>
      <c r="G949" s="37"/>
      <c r="H949" s="82"/>
      <c r="L949" s="84"/>
      <c r="M949" s="84"/>
      <c r="N949" s="84"/>
      <c r="O949" s="84"/>
      <c r="P949" s="84"/>
      <c r="Q949" s="84"/>
      <c r="R949" s="84"/>
      <c r="S949" s="84"/>
      <c r="T949" s="84"/>
      <c r="X949" s="84"/>
      <c r="Y949" s="84"/>
      <c r="Z949" s="84"/>
    </row>
    <row r="950" spans="1:26">
      <c r="A950" s="84"/>
      <c r="B950" s="84"/>
      <c r="C950" s="84"/>
      <c r="D950" s="76" t="str">
        <f>IF($C950="","",VLOOKUP($C950,分類コード!$B$1:$C$9,2,0))</f>
        <v/>
      </c>
      <c r="E950" s="81"/>
      <c r="F950" s="82"/>
      <c r="G950" s="37"/>
      <c r="H950" s="82"/>
      <c r="L950" s="84"/>
      <c r="M950" s="84"/>
      <c r="N950" s="84"/>
      <c r="O950" s="84"/>
      <c r="P950" s="84"/>
      <c r="Q950" s="84"/>
      <c r="R950" s="84"/>
      <c r="S950" s="84"/>
      <c r="T950" s="84"/>
      <c r="X950" s="84"/>
      <c r="Y950" s="84"/>
      <c r="Z950" s="84"/>
    </row>
    <row r="951" spans="1:26">
      <c r="A951" s="84"/>
      <c r="B951" s="84"/>
      <c r="C951" s="84"/>
      <c r="D951" s="76" t="str">
        <f>IF($C951="","",VLOOKUP($C951,分類コード!$B$1:$C$9,2,0))</f>
        <v/>
      </c>
      <c r="E951" s="81"/>
      <c r="F951" s="82"/>
      <c r="G951" s="37"/>
      <c r="H951" s="82"/>
      <c r="L951" s="84"/>
      <c r="M951" s="84"/>
      <c r="N951" s="84"/>
      <c r="O951" s="84"/>
      <c r="P951" s="84"/>
      <c r="Q951" s="84"/>
      <c r="R951" s="84"/>
      <c r="S951" s="84"/>
      <c r="T951" s="84"/>
      <c r="X951" s="84"/>
      <c r="Y951" s="84"/>
      <c r="Z951" s="84"/>
    </row>
    <row r="952" spans="1:26">
      <c r="A952" s="84"/>
      <c r="B952" s="84"/>
      <c r="C952" s="84"/>
      <c r="D952" s="76" t="str">
        <f>IF($C952="","",VLOOKUP($C952,分類コード!$B$1:$C$9,2,0))</f>
        <v/>
      </c>
      <c r="E952" s="81"/>
      <c r="F952" s="82"/>
      <c r="G952" s="37"/>
      <c r="H952" s="82"/>
      <c r="L952" s="84"/>
      <c r="M952" s="84"/>
      <c r="N952" s="84"/>
      <c r="O952" s="84"/>
      <c r="P952" s="84"/>
      <c r="Q952" s="84"/>
      <c r="R952" s="84"/>
      <c r="S952" s="84"/>
      <c r="T952" s="84"/>
      <c r="X952" s="84"/>
      <c r="Y952" s="84"/>
      <c r="Z952" s="84"/>
    </row>
    <row r="953" spans="1:26">
      <c r="A953" s="84"/>
      <c r="B953" s="84"/>
      <c r="C953" s="84"/>
      <c r="D953" s="76" t="str">
        <f>IF($C953="","",VLOOKUP($C953,分類コード!$B$1:$C$9,2,0))</f>
        <v/>
      </c>
      <c r="E953" s="81"/>
      <c r="F953" s="82"/>
      <c r="G953" s="37"/>
      <c r="H953" s="82"/>
      <c r="L953" s="84"/>
      <c r="M953" s="84"/>
      <c r="N953" s="84"/>
      <c r="O953" s="84"/>
      <c r="P953" s="84"/>
      <c r="Q953" s="84"/>
      <c r="R953" s="84"/>
      <c r="S953" s="84"/>
      <c r="T953" s="84"/>
      <c r="X953" s="84"/>
      <c r="Y953" s="84"/>
      <c r="Z953" s="84"/>
    </row>
    <row r="954" spans="1:26">
      <c r="A954" s="84"/>
      <c r="B954" s="84"/>
      <c r="C954" s="84"/>
      <c r="D954" s="76" t="str">
        <f>IF($C954="","",VLOOKUP($C954,分類コード!$B$1:$C$9,2,0))</f>
        <v/>
      </c>
      <c r="E954" s="81"/>
      <c r="F954" s="82"/>
      <c r="G954" s="37"/>
      <c r="H954" s="82"/>
      <c r="L954" s="84"/>
      <c r="M954" s="84"/>
      <c r="N954" s="84"/>
      <c r="O954" s="84"/>
      <c r="P954" s="84"/>
      <c r="Q954" s="84"/>
      <c r="R954" s="84"/>
      <c r="S954" s="84"/>
      <c r="T954" s="84"/>
      <c r="X954" s="84"/>
      <c r="Y954" s="84"/>
      <c r="Z954" s="84"/>
    </row>
    <row r="955" spans="1:26">
      <c r="A955" s="84"/>
      <c r="B955" s="84"/>
      <c r="C955" s="84"/>
      <c r="D955" s="76" t="str">
        <f>IF($C955="","",VLOOKUP($C955,分類コード!$B$1:$C$9,2,0))</f>
        <v/>
      </c>
      <c r="E955" s="81"/>
      <c r="F955" s="82"/>
      <c r="G955" s="37"/>
      <c r="H955" s="82"/>
      <c r="L955" s="84"/>
      <c r="M955" s="84"/>
      <c r="N955" s="84"/>
      <c r="O955" s="84"/>
      <c r="P955" s="84"/>
      <c r="Q955" s="84"/>
      <c r="R955" s="84"/>
      <c r="S955" s="84"/>
      <c r="T955" s="84"/>
      <c r="X955" s="84"/>
      <c r="Y955" s="84"/>
      <c r="Z955" s="84"/>
    </row>
    <row r="956" spans="1:26">
      <c r="A956" s="84"/>
      <c r="B956" s="84"/>
      <c r="C956" s="84"/>
      <c r="D956" s="76" t="str">
        <f>IF($C956="","",VLOOKUP($C956,分類コード!$B$1:$C$9,2,0))</f>
        <v/>
      </c>
      <c r="E956" s="81"/>
      <c r="F956" s="82"/>
      <c r="G956" s="37"/>
      <c r="H956" s="82"/>
      <c r="L956" s="84"/>
      <c r="M956" s="84"/>
      <c r="N956" s="84"/>
      <c r="O956" s="84"/>
      <c r="P956" s="84"/>
      <c r="Q956" s="84"/>
      <c r="R956" s="84"/>
      <c r="S956" s="84"/>
      <c r="T956" s="84"/>
      <c r="X956" s="84"/>
      <c r="Y956" s="84"/>
      <c r="Z956" s="84"/>
    </row>
    <row r="957" spans="1:26">
      <c r="A957" s="84"/>
      <c r="B957" s="84"/>
      <c r="C957" s="84"/>
      <c r="D957" s="76" t="str">
        <f>IF($C957="","",VLOOKUP($C957,分類コード!$B$1:$C$9,2,0))</f>
        <v/>
      </c>
      <c r="E957" s="81"/>
      <c r="F957" s="82"/>
      <c r="G957" s="37"/>
      <c r="H957" s="82"/>
      <c r="L957" s="84"/>
      <c r="M957" s="84"/>
      <c r="N957" s="84"/>
      <c r="O957" s="84"/>
      <c r="P957" s="84"/>
      <c r="Q957" s="84"/>
      <c r="R957" s="84"/>
      <c r="S957" s="84"/>
      <c r="T957" s="84"/>
      <c r="X957" s="84"/>
      <c r="Y957" s="84"/>
      <c r="Z957" s="84"/>
    </row>
    <row r="958" spans="1:26">
      <c r="A958" s="84"/>
      <c r="B958" s="84"/>
      <c r="C958" s="84"/>
      <c r="D958" s="76" t="str">
        <f>IF($C958="","",VLOOKUP($C958,分類コード!$B$1:$C$9,2,0))</f>
        <v/>
      </c>
      <c r="E958" s="81"/>
      <c r="F958" s="82"/>
      <c r="G958" s="37"/>
      <c r="H958" s="82"/>
      <c r="L958" s="84"/>
      <c r="M958" s="84"/>
      <c r="N958" s="84"/>
      <c r="O958" s="84"/>
      <c r="P958" s="84"/>
      <c r="Q958" s="84"/>
      <c r="R958" s="84"/>
      <c r="S958" s="84"/>
      <c r="T958" s="84"/>
      <c r="X958" s="84"/>
      <c r="Y958" s="84"/>
      <c r="Z958" s="84"/>
    </row>
    <row r="959" spans="1:26">
      <c r="A959" s="84"/>
      <c r="B959" s="84"/>
      <c r="C959" s="84"/>
      <c r="D959" s="76" t="str">
        <f>IF($C959="","",VLOOKUP($C959,分類コード!$B$1:$C$9,2,0))</f>
        <v/>
      </c>
      <c r="E959" s="81"/>
      <c r="F959" s="82"/>
      <c r="G959" s="37"/>
      <c r="H959" s="82"/>
      <c r="L959" s="84"/>
      <c r="M959" s="84"/>
      <c r="N959" s="84"/>
      <c r="O959" s="84"/>
      <c r="P959" s="84"/>
      <c r="Q959" s="84"/>
      <c r="R959" s="84"/>
      <c r="S959" s="84"/>
      <c r="T959" s="84"/>
      <c r="X959" s="84"/>
      <c r="Y959" s="84"/>
      <c r="Z959" s="84"/>
    </row>
    <row r="960" spans="1:26">
      <c r="A960" s="84"/>
      <c r="B960" s="84"/>
      <c r="C960" s="84"/>
      <c r="D960" s="76" t="str">
        <f>IF($C960="","",VLOOKUP($C960,分類コード!$B$1:$C$9,2,0))</f>
        <v/>
      </c>
      <c r="E960" s="81"/>
      <c r="F960" s="82"/>
      <c r="G960" s="37"/>
      <c r="H960" s="82"/>
      <c r="L960" s="84"/>
      <c r="M960" s="84"/>
      <c r="N960" s="84"/>
      <c r="O960" s="84"/>
      <c r="P960" s="84"/>
      <c r="Q960" s="84"/>
      <c r="R960" s="84"/>
      <c r="S960" s="84"/>
      <c r="T960" s="84"/>
      <c r="X960" s="84"/>
      <c r="Y960" s="84"/>
      <c r="Z960" s="84"/>
    </row>
    <row r="961" spans="1:26">
      <c r="A961" s="84"/>
      <c r="B961" s="84"/>
      <c r="C961" s="84"/>
      <c r="D961" s="76" t="str">
        <f>IF($C961="","",VLOOKUP($C961,分類コード!$B$1:$C$9,2,0))</f>
        <v/>
      </c>
      <c r="E961" s="81"/>
      <c r="F961" s="82"/>
      <c r="G961" s="37"/>
      <c r="H961" s="82"/>
      <c r="L961" s="84"/>
      <c r="M961" s="84"/>
      <c r="N961" s="84"/>
      <c r="O961" s="84"/>
      <c r="P961" s="84"/>
      <c r="Q961" s="84"/>
      <c r="R961" s="84"/>
      <c r="S961" s="84"/>
      <c r="T961" s="84"/>
      <c r="X961" s="84"/>
      <c r="Y961" s="84"/>
      <c r="Z961" s="84"/>
    </row>
    <row r="962" spans="1:26">
      <c r="A962" s="84"/>
      <c r="B962" s="84"/>
      <c r="C962" s="84"/>
      <c r="D962" s="76" t="str">
        <f>IF($C962="","",VLOOKUP($C962,分類コード!$B$1:$C$9,2,0))</f>
        <v/>
      </c>
      <c r="E962" s="81"/>
      <c r="F962" s="82"/>
      <c r="G962" s="37"/>
      <c r="H962" s="82"/>
      <c r="L962" s="84"/>
      <c r="M962" s="84"/>
      <c r="N962" s="84"/>
      <c r="O962" s="84"/>
      <c r="P962" s="84"/>
      <c r="Q962" s="84"/>
      <c r="R962" s="84"/>
      <c r="S962" s="84"/>
      <c r="T962" s="84"/>
      <c r="X962" s="84"/>
      <c r="Y962" s="84"/>
      <c r="Z962" s="84"/>
    </row>
    <row r="963" spans="1:26">
      <c r="A963" s="84"/>
      <c r="B963" s="84"/>
      <c r="C963" s="84"/>
      <c r="D963" s="76" t="str">
        <f>IF($C963="","",VLOOKUP($C963,分類コード!$B$1:$C$9,2,0))</f>
        <v/>
      </c>
      <c r="E963" s="81"/>
      <c r="F963" s="82"/>
      <c r="G963" s="37"/>
      <c r="H963" s="82"/>
      <c r="L963" s="84"/>
      <c r="M963" s="84"/>
      <c r="N963" s="84"/>
      <c r="O963" s="84"/>
      <c r="P963" s="84"/>
      <c r="Q963" s="84"/>
      <c r="R963" s="84"/>
      <c r="S963" s="84"/>
      <c r="T963" s="84"/>
      <c r="X963" s="84"/>
      <c r="Y963" s="84"/>
      <c r="Z963" s="84"/>
    </row>
    <row r="964" spans="1:26">
      <c r="A964" s="84"/>
      <c r="B964" s="84"/>
      <c r="C964" s="84"/>
      <c r="D964" s="76" t="str">
        <f>IF($C964="","",VLOOKUP($C964,分類コード!$B$1:$C$9,2,0))</f>
        <v/>
      </c>
      <c r="E964" s="81"/>
      <c r="F964" s="82"/>
      <c r="G964" s="37"/>
      <c r="H964" s="82"/>
      <c r="L964" s="84"/>
      <c r="M964" s="84"/>
      <c r="N964" s="84"/>
      <c r="O964" s="84"/>
      <c r="P964" s="84"/>
      <c r="Q964" s="84"/>
      <c r="R964" s="84"/>
      <c r="S964" s="84"/>
      <c r="T964" s="84"/>
      <c r="X964" s="84"/>
      <c r="Y964" s="84"/>
      <c r="Z964" s="84"/>
    </row>
    <row r="965" spans="1:26">
      <c r="A965" s="84"/>
      <c r="B965" s="84"/>
      <c r="C965" s="84"/>
      <c r="D965" s="76" t="str">
        <f>IF($C965="","",VLOOKUP($C965,分類コード!$B$1:$C$9,2,0))</f>
        <v/>
      </c>
      <c r="E965" s="81"/>
      <c r="F965" s="82"/>
      <c r="G965" s="37"/>
      <c r="H965" s="82"/>
      <c r="L965" s="84"/>
      <c r="M965" s="84"/>
      <c r="N965" s="84"/>
      <c r="O965" s="84"/>
      <c r="P965" s="84"/>
      <c r="Q965" s="84"/>
      <c r="R965" s="84"/>
      <c r="S965" s="84"/>
      <c r="T965" s="84"/>
      <c r="X965" s="84"/>
      <c r="Y965" s="84"/>
      <c r="Z965" s="84"/>
    </row>
    <row r="966" spans="1:26">
      <c r="A966" s="84"/>
      <c r="B966" s="84"/>
      <c r="C966" s="84"/>
      <c r="D966" s="76" t="str">
        <f>IF($C966="","",VLOOKUP($C966,分類コード!$B$1:$C$9,2,0))</f>
        <v/>
      </c>
      <c r="E966" s="81"/>
      <c r="F966" s="82"/>
      <c r="G966" s="37"/>
      <c r="H966" s="82"/>
      <c r="L966" s="84"/>
      <c r="M966" s="84"/>
      <c r="N966" s="84"/>
      <c r="O966" s="84"/>
      <c r="P966" s="84"/>
      <c r="Q966" s="84"/>
      <c r="R966" s="84"/>
      <c r="S966" s="84"/>
      <c r="T966" s="84"/>
      <c r="X966" s="84"/>
      <c r="Y966" s="84"/>
      <c r="Z966" s="84"/>
    </row>
    <row r="967" spans="1:26">
      <c r="A967" s="84"/>
      <c r="B967" s="84"/>
      <c r="C967" s="84"/>
      <c r="D967" s="76" t="str">
        <f>IF($C967="","",VLOOKUP($C967,分類コード!$B$1:$C$9,2,0))</f>
        <v/>
      </c>
      <c r="E967" s="81"/>
      <c r="F967" s="82"/>
      <c r="G967" s="37"/>
      <c r="H967" s="82"/>
      <c r="L967" s="84"/>
      <c r="M967" s="84"/>
      <c r="N967" s="84"/>
      <c r="O967" s="84"/>
      <c r="P967" s="84"/>
      <c r="Q967" s="84"/>
      <c r="R967" s="84"/>
      <c r="S967" s="84"/>
      <c r="T967" s="84"/>
      <c r="X967" s="84"/>
      <c r="Y967" s="84"/>
      <c r="Z967" s="84"/>
    </row>
    <row r="968" spans="1:26">
      <c r="A968" s="84"/>
      <c r="B968" s="84"/>
      <c r="C968" s="84"/>
      <c r="D968" s="76" t="str">
        <f>IF($C968="","",VLOOKUP($C968,分類コード!$B$1:$C$9,2,0))</f>
        <v/>
      </c>
      <c r="E968" s="81"/>
      <c r="F968" s="82"/>
      <c r="G968" s="37"/>
      <c r="H968" s="82"/>
      <c r="L968" s="84"/>
      <c r="M968" s="84"/>
      <c r="N968" s="84"/>
      <c r="O968" s="84"/>
      <c r="P968" s="84"/>
      <c r="Q968" s="84"/>
      <c r="R968" s="84"/>
      <c r="S968" s="84"/>
      <c r="T968" s="84"/>
      <c r="X968" s="84"/>
      <c r="Y968" s="84"/>
      <c r="Z968" s="84"/>
    </row>
    <row r="969" spans="1:26">
      <c r="A969" s="84"/>
      <c r="B969" s="84"/>
      <c r="C969" s="84"/>
      <c r="D969" s="76" t="str">
        <f>IF($C969="","",VLOOKUP($C969,分類コード!$B$1:$C$9,2,0))</f>
        <v/>
      </c>
      <c r="E969" s="81"/>
      <c r="F969" s="82"/>
      <c r="G969" s="37"/>
      <c r="H969" s="82"/>
      <c r="L969" s="84"/>
      <c r="M969" s="84"/>
      <c r="N969" s="84"/>
      <c r="O969" s="84"/>
      <c r="P969" s="84"/>
      <c r="Q969" s="84"/>
      <c r="R969" s="84"/>
      <c r="S969" s="84"/>
      <c r="T969" s="84"/>
      <c r="X969" s="84"/>
      <c r="Y969" s="84"/>
      <c r="Z969" s="84"/>
    </row>
    <row r="970" spans="1:26">
      <c r="A970" s="84"/>
      <c r="B970" s="84"/>
      <c r="C970" s="84"/>
      <c r="D970" s="76" t="str">
        <f>IF($C970="","",VLOOKUP($C970,分類コード!$B$1:$C$9,2,0))</f>
        <v/>
      </c>
      <c r="E970" s="81"/>
      <c r="F970" s="82"/>
      <c r="G970" s="37"/>
      <c r="H970" s="82"/>
      <c r="L970" s="84"/>
      <c r="M970" s="84"/>
      <c r="N970" s="84"/>
      <c r="O970" s="84"/>
      <c r="P970" s="84"/>
      <c r="Q970" s="84"/>
      <c r="R970" s="84"/>
      <c r="S970" s="84"/>
      <c r="T970" s="84"/>
      <c r="X970" s="84"/>
      <c r="Y970" s="84"/>
      <c r="Z970" s="84"/>
    </row>
    <row r="971" spans="1:26">
      <c r="A971" s="84"/>
      <c r="B971" s="84"/>
      <c r="C971" s="84"/>
      <c r="D971" s="76" t="str">
        <f>IF($C971="","",VLOOKUP($C971,分類コード!$B$1:$C$9,2,0))</f>
        <v/>
      </c>
      <c r="E971" s="81"/>
      <c r="F971" s="82"/>
      <c r="G971" s="37"/>
      <c r="H971" s="82"/>
      <c r="L971" s="84"/>
      <c r="M971" s="84"/>
      <c r="N971" s="84"/>
      <c r="O971" s="84"/>
      <c r="P971" s="84"/>
      <c r="Q971" s="84"/>
      <c r="R971" s="84"/>
      <c r="S971" s="84"/>
      <c r="T971" s="84"/>
      <c r="X971" s="84"/>
      <c r="Y971" s="84"/>
      <c r="Z971" s="84"/>
    </row>
    <row r="972" spans="1:26">
      <c r="A972" s="84"/>
      <c r="B972" s="84"/>
      <c r="C972" s="84"/>
      <c r="D972" s="76" t="str">
        <f>IF($C972="","",VLOOKUP($C972,分類コード!$B$1:$C$9,2,0))</f>
        <v/>
      </c>
      <c r="E972" s="81"/>
      <c r="F972" s="82"/>
      <c r="G972" s="37"/>
      <c r="H972" s="82"/>
      <c r="L972" s="84"/>
      <c r="M972" s="84"/>
      <c r="N972" s="84"/>
      <c r="O972" s="84"/>
      <c r="P972" s="84"/>
      <c r="Q972" s="84"/>
      <c r="R972" s="84"/>
      <c r="S972" s="84"/>
      <c r="T972" s="84"/>
      <c r="X972" s="84"/>
      <c r="Y972" s="84"/>
      <c r="Z972" s="84"/>
    </row>
    <row r="973" spans="1:26">
      <c r="A973" s="84"/>
      <c r="B973" s="84"/>
      <c r="C973" s="84"/>
      <c r="D973" s="76" t="str">
        <f>IF($C973="","",VLOOKUP($C973,分類コード!$B$1:$C$9,2,0))</f>
        <v/>
      </c>
      <c r="E973" s="81"/>
      <c r="F973" s="82"/>
      <c r="G973" s="37"/>
      <c r="H973" s="82"/>
      <c r="L973" s="84"/>
      <c r="M973" s="84"/>
      <c r="N973" s="84"/>
      <c r="O973" s="84"/>
      <c r="P973" s="84"/>
      <c r="Q973" s="84"/>
      <c r="R973" s="84"/>
      <c r="S973" s="84"/>
      <c r="T973" s="84"/>
      <c r="X973" s="84"/>
      <c r="Y973" s="84"/>
      <c r="Z973" s="84"/>
    </row>
    <row r="974" spans="1:26">
      <c r="A974" s="84"/>
      <c r="B974" s="84"/>
      <c r="C974" s="84"/>
      <c r="D974" s="76" t="str">
        <f>IF($C974="","",VLOOKUP($C974,分類コード!$B$1:$C$9,2,0))</f>
        <v/>
      </c>
      <c r="E974" s="81"/>
      <c r="F974" s="82"/>
      <c r="G974" s="37"/>
      <c r="H974" s="82"/>
      <c r="L974" s="84"/>
      <c r="M974" s="84"/>
      <c r="N974" s="84"/>
      <c r="O974" s="84"/>
      <c r="P974" s="84"/>
      <c r="Q974" s="84"/>
      <c r="R974" s="84"/>
      <c r="S974" s="84"/>
      <c r="T974" s="84"/>
      <c r="X974" s="84"/>
      <c r="Y974" s="84"/>
      <c r="Z974" s="84"/>
    </row>
    <row r="975" spans="1:26">
      <c r="A975" s="84"/>
      <c r="B975" s="84"/>
      <c r="C975" s="84"/>
      <c r="D975" s="76" t="str">
        <f>IF($C975="","",VLOOKUP($C975,分類コード!$B$1:$C$9,2,0))</f>
        <v/>
      </c>
      <c r="E975" s="81"/>
      <c r="F975" s="82"/>
      <c r="G975" s="37"/>
      <c r="H975" s="82"/>
      <c r="L975" s="84"/>
      <c r="M975" s="84"/>
      <c r="N975" s="84"/>
      <c r="O975" s="84"/>
      <c r="P975" s="84"/>
      <c r="Q975" s="84"/>
      <c r="R975" s="84"/>
      <c r="S975" s="84"/>
      <c r="T975" s="84"/>
      <c r="X975" s="84"/>
      <c r="Y975" s="84"/>
      <c r="Z975" s="84"/>
    </row>
    <row r="976" spans="1:26">
      <c r="A976" s="84"/>
      <c r="B976" s="84"/>
      <c r="C976" s="84"/>
      <c r="D976" s="76" t="str">
        <f>IF($C976="","",VLOOKUP($C976,分類コード!$B$1:$C$9,2,0))</f>
        <v/>
      </c>
      <c r="E976" s="81"/>
      <c r="F976" s="82"/>
      <c r="G976" s="37"/>
      <c r="H976" s="82"/>
      <c r="L976" s="84"/>
      <c r="M976" s="84"/>
      <c r="N976" s="84"/>
      <c r="O976" s="84"/>
      <c r="P976" s="84"/>
      <c r="Q976" s="84"/>
      <c r="R976" s="84"/>
      <c r="S976" s="84"/>
      <c r="T976" s="84"/>
      <c r="X976" s="84"/>
      <c r="Y976" s="84"/>
      <c r="Z976" s="84"/>
    </row>
    <row r="977" spans="1:26">
      <c r="A977" s="84"/>
      <c r="B977" s="84"/>
      <c r="C977" s="84"/>
      <c r="D977" s="76" t="str">
        <f>IF($C977="","",VLOOKUP($C977,分類コード!$B$1:$C$9,2,0))</f>
        <v/>
      </c>
      <c r="E977" s="81"/>
      <c r="F977" s="82"/>
      <c r="G977" s="37"/>
      <c r="H977" s="82"/>
      <c r="L977" s="84"/>
      <c r="M977" s="84"/>
      <c r="N977" s="84"/>
      <c r="O977" s="84"/>
      <c r="P977" s="84"/>
      <c r="Q977" s="84"/>
      <c r="R977" s="84"/>
      <c r="S977" s="84"/>
      <c r="T977" s="84"/>
      <c r="X977" s="84"/>
      <c r="Y977" s="84"/>
      <c r="Z977" s="84"/>
    </row>
    <row r="978" spans="1:26">
      <c r="A978" s="84"/>
      <c r="B978" s="84"/>
      <c r="C978" s="84"/>
      <c r="D978" s="76" t="str">
        <f>IF($C978="","",VLOOKUP($C978,分類コード!$B$1:$C$9,2,0))</f>
        <v/>
      </c>
      <c r="E978" s="81"/>
      <c r="F978" s="82"/>
      <c r="G978" s="37"/>
      <c r="H978" s="82"/>
      <c r="L978" s="84"/>
      <c r="M978" s="84"/>
      <c r="N978" s="84"/>
      <c r="O978" s="84"/>
      <c r="P978" s="84"/>
      <c r="Q978" s="84"/>
      <c r="R978" s="84"/>
      <c r="S978" s="84"/>
      <c r="T978" s="84"/>
      <c r="X978" s="84"/>
      <c r="Y978" s="84"/>
      <c r="Z978" s="84"/>
    </row>
    <row r="979" spans="1:26">
      <c r="A979" s="84"/>
      <c r="B979" s="84"/>
      <c r="C979" s="84"/>
      <c r="D979" s="76" t="str">
        <f>IF($C979="","",VLOOKUP($C979,分類コード!$B$1:$C$9,2,0))</f>
        <v/>
      </c>
      <c r="E979" s="81"/>
      <c r="F979" s="82"/>
      <c r="G979" s="37"/>
      <c r="H979" s="82"/>
      <c r="L979" s="84"/>
      <c r="M979" s="84"/>
      <c r="N979" s="84"/>
      <c r="O979" s="84"/>
      <c r="P979" s="84"/>
      <c r="Q979" s="84"/>
      <c r="R979" s="84"/>
      <c r="S979" s="84"/>
      <c r="T979" s="84"/>
      <c r="X979" s="84"/>
      <c r="Y979" s="84"/>
      <c r="Z979" s="84"/>
    </row>
    <row r="980" spans="1:26">
      <c r="A980" s="84"/>
      <c r="B980" s="84"/>
      <c r="C980" s="84"/>
      <c r="D980" s="76" t="str">
        <f>IF($C980="","",VLOOKUP($C980,分類コード!$B$1:$C$9,2,0))</f>
        <v/>
      </c>
      <c r="E980" s="81"/>
      <c r="F980" s="82"/>
      <c r="G980" s="37"/>
      <c r="H980" s="82"/>
      <c r="L980" s="84"/>
      <c r="M980" s="84"/>
      <c r="N980" s="84"/>
      <c r="O980" s="84"/>
      <c r="P980" s="84"/>
      <c r="Q980" s="84"/>
      <c r="R980" s="84"/>
      <c r="S980" s="84"/>
      <c r="T980" s="84"/>
      <c r="X980" s="84"/>
      <c r="Y980" s="84"/>
      <c r="Z980" s="84"/>
    </row>
    <row r="981" spans="1:26">
      <c r="A981" s="84"/>
      <c r="B981" s="84"/>
      <c r="C981" s="84"/>
      <c r="D981" s="76" t="str">
        <f>IF($C981="","",VLOOKUP($C981,分類コード!$B$1:$C$9,2,0))</f>
        <v/>
      </c>
      <c r="E981" s="81"/>
      <c r="F981" s="82"/>
      <c r="G981" s="37"/>
      <c r="H981" s="82"/>
      <c r="L981" s="84"/>
      <c r="M981" s="84"/>
      <c r="N981" s="84"/>
      <c r="O981" s="84"/>
      <c r="P981" s="84"/>
      <c r="Q981" s="84"/>
      <c r="R981" s="84"/>
      <c r="S981" s="84"/>
      <c r="T981" s="84"/>
      <c r="X981" s="84"/>
      <c r="Y981" s="84"/>
      <c r="Z981" s="84"/>
    </row>
    <row r="982" spans="1:26">
      <c r="A982" s="84"/>
      <c r="B982" s="84"/>
      <c r="C982" s="84"/>
      <c r="D982" s="76" t="str">
        <f>IF($C982="","",VLOOKUP($C982,分類コード!$B$1:$C$9,2,0))</f>
        <v/>
      </c>
      <c r="E982" s="81"/>
      <c r="F982" s="82"/>
      <c r="G982" s="37"/>
      <c r="H982" s="82"/>
      <c r="L982" s="84"/>
      <c r="M982" s="84"/>
      <c r="N982" s="84"/>
      <c r="O982" s="84"/>
      <c r="P982" s="84"/>
      <c r="Q982" s="84"/>
      <c r="R982" s="84"/>
      <c r="S982" s="84"/>
      <c r="T982" s="84"/>
      <c r="X982" s="84"/>
      <c r="Y982" s="84"/>
      <c r="Z982" s="84"/>
    </row>
    <row r="983" spans="1:26">
      <c r="A983" s="84"/>
      <c r="B983" s="84"/>
      <c r="C983" s="84"/>
      <c r="D983" s="76" t="str">
        <f>IF($C983="","",VLOOKUP($C983,分類コード!$B$1:$C$9,2,0))</f>
        <v/>
      </c>
      <c r="E983" s="81"/>
      <c r="F983" s="82"/>
      <c r="G983" s="37"/>
      <c r="H983" s="82"/>
      <c r="L983" s="84"/>
      <c r="M983" s="84"/>
      <c r="N983" s="84"/>
      <c r="O983" s="84"/>
      <c r="P983" s="84"/>
      <c r="Q983" s="84"/>
      <c r="R983" s="84"/>
      <c r="S983" s="84"/>
      <c r="T983" s="84"/>
      <c r="X983" s="84"/>
      <c r="Y983" s="84"/>
      <c r="Z983" s="84"/>
    </row>
    <row r="984" spans="1:26">
      <c r="A984" s="84"/>
      <c r="B984" s="84"/>
      <c r="C984" s="84"/>
      <c r="D984" s="76" t="str">
        <f>IF($C984="","",VLOOKUP($C984,分類コード!$B$1:$C$9,2,0))</f>
        <v/>
      </c>
      <c r="E984" s="81"/>
      <c r="F984" s="82"/>
      <c r="G984" s="37"/>
      <c r="H984" s="82"/>
      <c r="L984" s="84"/>
      <c r="M984" s="84"/>
      <c r="N984" s="84"/>
      <c r="O984" s="84"/>
      <c r="P984" s="84"/>
      <c r="Q984" s="84"/>
      <c r="R984" s="84"/>
      <c r="S984" s="84"/>
      <c r="T984" s="84"/>
      <c r="X984" s="84"/>
      <c r="Y984" s="84"/>
      <c r="Z984" s="84"/>
    </row>
    <row r="985" spans="1:26">
      <c r="A985" s="84"/>
      <c r="B985" s="84"/>
      <c r="C985" s="84"/>
      <c r="D985" s="76" t="str">
        <f>IF($C985="","",VLOOKUP($C985,分類コード!$B$1:$C$9,2,0))</f>
        <v/>
      </c>
      <c r="E985" s="81"/>
      <c r="F985" s="82"/>
      <c r="G985" s="37"/>
      <c r="H985" s="82"/>
      <c r="L985" s="84"/>
      <c r="M985" s="84"/>
      <c r="N985" s="84"/>
      <c r="O985" s="84"/>
      <c r="P985" s="84"/>
      <c r="Q985" s="84"/>
      <c r="R985" s="84"/>
      <c r="S985" s="84"/>
      <c r="T985" s="84"/>
      <c r="X985" s="84"/>
      <c r="Y985" s="84"/>
      <c r="Z985" s="84"/>
    </row>
    <row r="986" spans="1:26">
      <c r="A986" s="84"/>
      <c r="B986" s="84"/>
      <c r="C986" s="84"/>
      <c r="D986" s="76" t="str">
        <f>IF($C986="","",VLOOKUP($C986,分類コード!$B$1:$C$9,2,0))</f>
        <v/>
      </c>
      <c r="E986" s="81"/>
      <c r="F986" s="82"/>
      <c r="G986" s="37"/>
      <c r="H986" s="82"/>
      <c r="L986" s="84"/>
      <c r="M986" s="84"/>
      <c r="N986" s="84"/>
      <c r="O986" s="84"/>
      <c r="P986" s="84"/>
      <c r="Q986" s="84"/>
      <c r="R986" s="84"/>
      <c r="S986" s="84"/>
      <c r="T986" s="84"/>
      <c r="X986" s="84"/>
      <c r="Y986" s="84"/>
      <c r="Z986" s="84"/>
    </row>
    <row r="987" spans="1:26">
      <c r="A987" s="84"/>
      <c r="B987" s="84"/>
      <c r="C987" s="84"/>
      <c r="D987" s="76" t="str">
        <f>IF($C987="","",VLOOKUP($C987,分類コード!$B$1:$C$9,2,0))</f>
        <v/>
      </c>
      <c r="E987" s="81"/>
      <c r="F987" s="82"/>
      <c r="G987" s="37"/>
      <c r="H987" s="82"/>
      <c r="L987" s="84"/>
      <c r="M987" s="84"/>
      <c r="N987" s="84"/>
      <c r="O987" s="84"/>
      <c r="P987" s="84"/>
      <c r="Q987" s="84"/>
      <c r="R987" s="84"/>
      <c r="S987" s="84"/>
      <c r="T987" s="84"/>
      <c r="X987" s="84"/>
      <c r="Y987" s="84"/>
      <c r="Z987" s="84"/>
    </row>
    <row r="988" spans="1:26">
      <c r="A988" s="84"/>
      <c r="B988" s="84"/>
      <c r="C988" s="84"/>
      <c r="D988" s="76" t="str">
        <f>IF($C988="","",VLOOKUP($C988,分類コード!$B$1:$C$9,2,0))</f>
        <v/>
      </c>
      <c r="E988" s="81"/>
      <c r="F988" s="82"/>
      <c r="G988" s="37"/>
      <c r="H988" s="82"/>
      <c r="L988" s="84"/>
      <c r="M988" s="84"/>
      <c r="N988" s="84"/>
      <c r="O988" s="84"/>
      <c r="P988" s="84"/>
      <c r="Q988" s="84"/>
      <c r="R988" s="84"/>
      <c r="S988" s="84"/>
      <c r="T988" s="84"/>
      <c r="X988" s="84"/>
      <c r="Y988" s="84"/>
      <c r="Z988" s="84"/>
    </row>
    <row r="989" spans="1:26">
      <c r="A989" s="84"/>
      <c r="B989" s="84"/>
      <c r="C989" s="84"/>
      <c r="D989" s="76" t="str">
        <f>IF($C989="","",VLOOKUP($C989,分類コード!$B$1:$C$9,2,0))</f>
        <v/>
      </c>
      <c r="E989" s="81"/>
      <c r="F989" s="82"/>
      <c r="G989" s="37"/>
      <c r="H989" s="82"/>
      <c r="L989" s="84"/>
      <c r="M989" s="84"/>
      <c r="N989" s="84"/>
      <c r="O989" s="84"/>
      <c r="P989" s="84"/>
      <c r="Q989" s="84"/>
      <c r="R989" s="84"/>
      <c r="S989" s="84"/>
      <c r="T989" s="84"/>
      <c r="X989" s="84"/>
      <c r="Y989" s="84"/>
      <c r="Z989" s="84"/>
    </row>
    <row r="990" spans="1:26">
      <c r="A990" s="84"/>
      <c r="B990" s="84"/>
      <c r="C990" s="84"/>
      <c r="D990" s="76" t="str">
        <f>IF($C990="","",VLOOKUP($C990,分類コード!$B$1:$C$9,2,0))</f>
        <v/>
      </c>
      <c r="E990" s="81"/>
      <c r="F990" s="82"/>
      <c r="G990" s="37"/>
      <c r="H990" s="82"/>
      <c r="L990" s="84"/>
      <c r="M990" s="84"/>
      <c r="N990" s="84"/>
      <c r="O990" s="84"/>
      <c r="P990" s="84"/>
      <c r="Q990" s="84"/>
      <c r="R990" s="84"/>
      <c r="S990" s="84"/>
      <c r="T990" s="84"/>
      <c r="X990" s="84"/>
      <c r="Y990" s="84"/>
      <c r="Z990" s="84"/>
    </row>
    <row r="991" spans="1:26">
      <c r="A991" s="84"/>
      <c r="B991" s="84"/>
      <c r="C991" s="84"/>
      <c r="D991" s="76" t="str">
        <f>IF($C991="","",VLOOKUP($C991,分類コード!$B$1:$C$9,2,0))</f>
        <v/>
      </c>
      <c r="E991" s="81"/>
      <c r="F991" s="82"/>
      <c r="G991" s="37"/>
      <c r="H991" s="82"/>
      <c r="L991" s="84"/>
      <c r="M991" s="84"/>
      <c r="N991" s="84"/>
      <c r="O991" s="84"/>
      <c r="P991" s="84"/>
      <c r="Q991" s="84"/>
      <c r="R991" s="84"/>
      <c r="S991" s="84"/>
      <c r="T991" s="84"/>
      <c r="X991" s="84"/>
      <c r="Y991" s="84"/>
      <c r="Z991" s="84"/>
    </row>
    <row r="992" spans="1:26">
      <c r="A992" s="84"/>
      <c r="B992" s="84"/>
      <c r="C992" s="84"/>
      <c r="D992" s="76" t="str">
        <f>IF($C992="","",VLOOKUP($C992,分類コード!$B$1:$C$9,2,0))</f>
        <v/>
      </c>
      <c r="E992" s="81"/>
      <c r="F992" s="82"/>
      <c r="G992" s="37"/>
      <c r="H992" s="82"/>
      <c r="L992" s="84"/>
      <c r="M992" s="84"/>
      <c r="N992" s="84"/>
      <c r="O992" s="84"/>
      <c r="P992" s="84"/>
      <c r="Q992" s="84"/>
      <c r="R992" s="84"/>
      <c r="S992" s="84"/>
      <c r="T992" s="84"/>
      <c r="X992" s="84"/>
      <c r="Y992" s="84"/>
      <c r="Z992" s="84"/>
    </row>
    <row r="993" spans="1:26">
      <c r="A993" s="84"/>
      <c r="B993" s="84"/>
      <c r="C993" s="84"/>
      <c r="D993" s="76" t="str">
        <f>IF($C993="","",VLOOKUP($C993,分類コード!$B$1:$C$9,2,0))</f>
        <v/>
      </c>
      <c r="E993" s="81"/>
      <c r="F993" s="82"/>
      <c r="G993" s="37"/>
      <c r="H993" s="82"/>
      <c r="L993" s="84"/>
      <c r="M993" s="84"/>
      <c r="N993" s="84"/>
      <c r="O993" s="84"/>
      <c r="P993" s="84"/>
      <c r="Q993" s="84"/>
      <c r="R993" s="84"/>
      <c r="S993" s="84"/>
      <c r="T993" s="84"/>
      <c r="X993" s="84"/>
      <c r="Y993" s="84"/>
      <c r="Z993" s="84"/>
    </row>
    <row r="994" spans="1:26">
      <c r="A994" s="84"/>
      <c r="B994" s="84"/>
      <c r="C994" s="84"/>
      <c r="D994" s="76" t="str">
        <f>IF($C994="","",VLOOKUP($C994,分類コード!$B$1:$C$9,2,0))</f>
        <v/>
      </c>
      <c r="E994" s="81"/>
      <c r="F994" s="82"/>
      <c r="G994" s="37"/>
      <c r="H994" s="82"/>
      <c r="L994" s="84"/>
      <c r="M994" s="84"/>
      <c r="N994" s="84"/>
      <c r="O994" s="84"/>
      <c r="P994" s="84"/>
      <c r="Q994" s="84"/>
      <c r="R994" s="84"/>
      <c r="S994" s="84"/>
      <c r="T994" s="84"/>
      <c r="X994" s="84"/>
      <c r="Y994" s="84"/>
      <c r="Z994" s="84"/>
    </row>
    <row r="995" spans="1:26">
      <c r="A995" s="84"/>
      <c r="B995" s="84"/>
      <c r="C995" s="84"/>
      <c r="D995" s="76" t="str">
        <f>IF($C995="","",VLOOKUP($C995,分類コード!$B$1:$C$9,2,0))</f>
        <v/>
      </c>
      <c r="E995" s="81"/>
      <c r="F995" s="82"/>
      <c r="G995" s="37"/>
      <c r="H995" s="82"/>
      <c r="L995" s="84"/>
      <c r="M995" s="84"/>
      <c r="N995" s="84"/>
      <c r="O995" s="84"/>
      <c r="P995" s="84"/>
      <c r="Q995" s="84"/>
      <c r="R995" s="84"/>
      <c r="S995" s="84"/>
      <c r="T995" s="84"/>
      <c r="X995" s="84"/>
      <c r="Y995" s="84"/>
      <c r="Z995" s="84"/>
    </row>
    <row r="996" spans="1:26">
      <c r="A996" s="84"/>
      <c r="B996" s="84"/>
      <c r="C996" s="84"/>
      <c r="D996" s="76" t="str">
        <f>IF($C996="","",VLOOKUP($C996,分類コード!$B$1:$C$9,2,0))</f>
        <v/>
      </c>
      <c r="E996" s="81"/>
      <c r="F996" s="82"/>
      <c r="G996" s="37"/>
      <c r="H996" s="82"/>
      <c r="L996" s="84"/>
      <c r="M996" s="84"/>
      <c r="N996" s="84"/>
      <c r="O996" s="84"/>
      <c r="P996" s="84"/>
      <c r="Q996" s="84"/>
      <c r="R996" s="84"/>
      <c r="S996" s="84"/>
      <c r="T996" s="84"/>
      <c r="X996" s="84"/>
      <c r="Y996" s="84"/>
      <c r="Z996" s="84"/>
    </row>
    <row r="997" spans="1:26">
      <c r="A997" s="84"/>
      <c r="B997" s="84"/>
      <c r="C997" s="84"/>
      <c r="D997" s="76" t="str">
        <f>IF($C997="","",VLOOKUP($C997,分類コード!$B$1:$C$9,2,0))</f>
        <v/>
      </c>
      <c r="E997" s="81"/>
      <c r="F997" s="82"/>
      <c r="G997" s="37"/>
      <c r="H997" s="82"/>
      <c r="L997" s="84"/>
      <c r="M997" s="84"/>
      <c r="N997" s="84"/>
      <c r="O997" s="84"/>
      <c r="P997" s="84"/>
      <c r="Q997" s="84"/>
      <c r="R997" s="84"/>
      <c r="S997" s="84"/>
      <c r="T997" s="84"/>
      <c r="X997" s="84"/>
      <c r="Y997" s="84"/>
      <c r="Z997" s="84"/>
    </row>
    <row r="998" spans="1:26">
      <c r="A998" s="84"/>
      <c r="B998" s="84"/>
      <c r="C998" s="84"/>
      <c r="D998" s="76" t="str">
        <f>IF($C998="","",VLOOKUP($C998,分類コード!$B$1:$C$9,2,0))</f>
        <v/>
      </c>
      <c r="E998" s="81"/>
      <c r="F998" s="82"/>
      <c r="G998" s="37"/>
      <c r="H998" s="82"/>
      <c r="L998" s="84"/>
      <c r="M998" s="84"/>
      <c r="N998" s="84"/>
      <c r="O998" s="84"/>
      <c r="P998" s="84"/>
      <c r="Q998" s="84"/>
      <c r="R998" s="84"/>
      <c r="S998" s="84"/>
      <c r="T998" s="84"/>
      <c r="X998" s="84"/>
      <c r="Y998" s="84"/>
      <c r="Z998" s="84"/>
    </row>
    <row r="999" spans="1:26">
      <c r="A999" s="84"/>
      <c r="B999" s="84"/>
      <c r="C999" s="84"/>
      <c r="D999" s="76" t="str">
        <f>IF($C999="","",VLOOKUP($C999,分類コード!$B$1:$C$9,2,0))</f>
        <v/>
      </c>
      <c r="E999" s="81"/>
      <c r="F999" s="82"/>
      <c r="G999" s="37"/>
      <c r="H999" s="82"/>
      <c r="L999" s="84"/>
      <c r="M999" s="84"/>
      <c r="N999" s="84"/>
      <c r="O999" s="84"/>
      <c r="P999" s="84"/>
      <c r="Q999" s="84"/>
      <c r="R999" s="84"/>
      <c r="S999" s="84"/>
      <c r="T999" s="84"/>
      <c r="X999" s="84"/>
      <c r="Y999" s="84"/>
      <c r="Z999" s="84"/>
    </row>
    <row r="1000" spans="1:26">
      <c r="A1000" s="84"/>
      <c r="B1000" s="84"/>
      <c r="C1000" s="84"/>
      <c r="D1000" s="76" t="str">
        <f>IF($C1000="","",VLOOKUP($C1000,分類コード!$B$1:$C$9,2,0))</f>
        <v/>
      </c>
      <c r="E1000" s="81"/>
      <c r="F1000" s="82"/>
      <c r="G1000" s="37"/>
      <c r="H1000" s="82"/>
      <c r="L1000" s="84"/>
      <c r="M1000" s="84"/>
      <c r="N1000" s="84"/>
      <c r="O1000" s="84"/>
      <c r="P1000" s="84"/>
      <c r="Q1000" s="84"/>
      <c r="R1000" s="84"/>
      <c r="S1000" s="84"/>
      <c r="T1000" s="84"/>
      <c r="X1000" s="84"/>
      <c r="Y1000" s="84"/>
      <c r="Z1000" s="84"/>
    </row>
    <row r="1001" spans="1:26">
      <c r="A1001" s="84"/>
      <c r="B1001" s="84"/>
      <c r="C1001" s="84"/>
      <c r="D1001" s="76" t="str">
        <f>IF($C1001="","",VLOOKUP($C1001,分類コード!$B$1:$C$9,2,0))</f>
        <v/>
      </c>
      <c r="E1001" s="81"/>
      <c r="F1001" s="82"/>
      <c r="G1001" s="37"/>
      <c r="H1001" s="82"/>
      <c r="L1001" s="84"/>
      <c r="M1001" s="84"/>
      <c r="N1001" s="84"/>
      <c r="O1001" s="84"/>
      <c r="P1001" s="84"/>
      <c r="Q1001" s="84"/>
      <c r="R1001" s="84"/>
      <c r="S1001" s="84"/>
      <c r="T1001" s="84"/>
      <c r="X1001" s="84"/>
      <c r="Y1001" s="84"/>
      <c r="Z1001" s="84"/>
    </row>
    <row r="1002" spans="1:26">
      <c r="A1002" s="84"/>
      <c r="B1002" s="84"/>
      <c r="C1002" s="84"/>
      <c r="D1002" s="76" t="str">
        <f>IF($C1002="","",VLOOKUP($C1002,分類コード!$B$1:$C$9,2,0))</f>
        <v/>
      </c>
      <c r="E1002" s="81"/>
      <c r="F1002" s="82"/>
      <c r="G1002" s="37"/>
      <c r="H1002" s="82"/>
      <c r="L1002" s="84"/>
      <c r="M1002" s="84"/>
      <c r="N1002" s="84"/>
      <c r="O1002" s="84"/>
      <c r="P1002" s="84"/>
      <c r="Q1002" s="84"/>
      <c r="R1002" s="84"/>
      <c r="S1002" s="84"/>
      <c r="T1002" s="84"/>
      <c r="X1002" s="84"/>
      <c r="Y1002" s="84"/>
      <c r="Z1002" s="84"/>
    </row>
    <row r="1003" spans="1:26">
      <c r="A1003" s="84"/>
      <c r="B1003" s="84"/>
      <c r="C1003" s="84"/>
      <c r="D1003" s="76" t="str">
        <f>IF($C1003="","",VLOOKUP($C1003,分類コード!$B$1:$C$9,2,0))</f>
        <v/>
      </c>
      <c r="E1003" s="81"/>
      <c r="F1003" s="82"/>
      <c r="G1003" s="37"/>
      <c r="H1003" s="82"/>
      <c r="L1003" s="84"/>
      <c r="M1003" s="84"/>
      <c r="N1003" s="84"/>
      <c r="O1003" s="84"/>
      <c r="P1003" s="84"/>
      <c r="Q1003" s="84"/>
      <c r="R1003" s="84"/>
      <c r="S1003" s="84"/>
      <c r="T1003" s="84"/>
      <c r="X1003" s="84"/>
      <c r="Y1003" s="84"/>
      <c r="Z1003" s="84"/>
    </row>
    <row r="1004" spans="1:26">
      <c r="A1004" s="84"/>
      <c r="B1004" s="84"/>
      <c r="C1004" s="84"/>
      <c r="D1004" s="76" t="str">
        <f>IF($C1004="","",VLOOKUP($C1004,分類コード!$B$1:$C$9,2,0))</f>
        <v/>
      </c>
      <c r="E1004" s="81"/>
      <c r="F1004" s="82"/>
      <c r="G1004" s="37"/>
      <c r="H1004" s="82"/>
      <c r="L1004" s="84"/>
      <c r="M1004" s="84"/>
      <c r="N1004" s="84"/>
      <c r="O1004" s="84"/>
      <c r="P1004" s="84"/>
      <c r="Q1004" s="84"/>
      <c r="R1004" s="84"/>
      <c r="S1004" s="84"/>
      <c r="T1004" s="84"/>
      <c r="X1004" s="84"/>
      <c r="Y1004" s="84"/>
      <c r="Z1004" s="84"/>
    </row>
  </sheetData>
  <sheetProtection algorithmName="SHA-512" hashValue="RkZB+Plhd2KBRt+D6HSz8hKu0nv6Iludb1QcCyzn72qf1/7iqLchyZTWDv5+E35EhHPz0h23E4iOBEWbQSLc7A==" saltValue="F6tYs8SUm5P212IkhAs3Yg==" spinCount="100000" sheet="1" objects="1" scenarios="1"/>
  <mergeCells count="5">
    <mergeCell ref="C2:D2"/>
    <mergeCell ref="F2:I2"/>
    <mergeCell ref="B3:E3"/>
    <mergeCell ref="G6:L13"/>
    <mergeCell ref="A16:H16"/>
  </mergeCells>
  <phoneticPr fontId="6"/>
  <conditionalFormatting sqref="D20:D1004">
    <cfRule type="expression" dxfId="21" priority="2">
      <formula>"JAS構造材"</formula>
    </cfRule>
  </conditionalFormatting>
  <conditionalFormatting sqref="D19:D1004">
    <cfRule type="cellIs" dxfId="20" priority="1" operator="equal">
      <formula>"JAS構造材"</formula>
    </cfRule>
  </conditionalFormatting>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14:formula1>
            <xm:f>分類コード!$B$1:$B$9</xm:f>
          </x14:formula1>
          <xm:sqref>C18:C1004</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tabColor rgb="FFC00000"/>
  </sheetPr>
  <dimension ref="A1:AE1053"/>
  <sheetViews>
    <sheetView tabSelected="1" view="pageBreakPreview" zoomScale="85" zoomScaleNormal="85" zoomScaleSheetLayoutView="85" workbookViewId="0">
      <pane ySplit="1" topLeftCell="A2" activePane="bottomLeft" state="frozenSplit"/>
      <selection pane="bottomLeft" activeCell="F20" sqref="F20"/>
    </sheetView>
  </sheetViews>
  <sheetFormatPr defaultRowHeight="18.75"/>
  <cols>
    <col min="1" max="1" width="7.75" style="10" customWidth="1"/>
    <col min="2" max="2" width="12.75" style="10" customWidth="1"/>
    <col min="3" max="3" width="27" style="10" customWidth="1"/>
    <col min="4" max="4" width="12.625" style="254" customWidth="1"/>
    <col min="5" max="5" width="26.125" style="11" customWidth="1"/>
    <col min="6" max="6" width="15.25" style="280" customWidth="1"/>
    <col min="7" max="7" width="12.75" style="13" customWidth="1"/>
    <col min="8" max="8" width="12.75" style="262" customWidth="1"/>
    <col min="9" max="9" width="7.25" style="652" customWidth="1"/>
    <col min="10" max="10" width="10.625" style="10" bestFit="1" customWidth="1"/>
    <col min="11" max="11" width="10.625" style="10" customWidth="1"/>
    <col min="12" max="20" width="11" style="10" customWidth="1"/>
    <col min="21" max="21" width="4" style="10" customWidth="1"/>
    <col min="22" max="22" width="9" style="10"/>
    <col min="23" max="23" width="10.625" style="10" customWidth="1"/>
    <col min="24" max="26" width="11.125" style="10" customWidth="1"/>
    <col min="27" max="16384" width="9" style="10"/>
  </cols>
  <sheetData>
    <row r="1" spans="1:25" s="296" customFormat="1" ht="25.5">
      <c r="A1" s="633" t="s">
        <v>295</v>
      </c>
      <c r="B1" s="634"/>
      <c r="C1" s="634"/>
      <c r="D1" s="634"/>
      <c r="E1" s="639"/>
      <c r="F1" s="635" t="s">
        <v>300</v>
      </c>
      <c r="G1" s="636"/>
      <c r="H1" s="637"/>
      <c r="I1" s="651"/>
      <c r="J1" s="634"/>
      <c r="K1" s="634"/>
    </row>
    <row r="2" spans="1:25" s="254" customFormat="1" ht="24.75" thickBot="1">
      <c r="A2" s="139" t="s">
        <v>51</v>
      </c>
      <c r="E2" s="140"/>
      <c r="F2" s="141"/>
      <c r="G2" s="142"/>
      <c r="H2" s="141"/>
      <c r="I2" s="652"/>
    </row>
    <row r="3" spans="1:25" s="254" customFormat="1" ht="19.5" thickBot="1">
      <c r="B3" s="573" t="s">
        <v>52</v>
      </c>
      <c r="C3" s="696"/>
      <c r="D3" s="697"/>
      <c r="E3" s="698"/>
      <c r="F3" s="575" t="s">
        <v>53</v>
      </c>
      <c r="G3" s="699"/>
      <c r="H3" s="700"/>
      <c r="I3" s="700"/>
      <c r="J3" s="700"/>
      <c r="K3" s="700"/>
      <c r="L3" s="701"/>
      <c r="P3" s="143"/>
      <c r="Q3" s="144"/>
    </row>
    <row r="4" spans="1:25" s="254" customFormat="1" ht="19.5" thickBot="1">
      <c r="B4" s="682" t="s">
        <v>299</v>
      </c>
      <c r="C4" s="683"/>
      <c r="D4" s="683"/>
      <c r="E4" s="683"/>
      <c r="F4" s="567" t="s">
        <v>44</v>
      </c>
      <c r="G4" s="142" t="s">
        <v>56</v>
      </c>
      <c r="I4" s="652"/>
      <c r="P4" s="143"/>
      <c r="Q4" s="144"/>
    </row>
    <row r="5" spans="1:25" s="254" customFormat="1">
      <c r="E5" s="140"/>
      <c r="F5" s="141"/>
      <c r="G5" s="142"/>
      <c r="H5" s="141"/>
      <c r="I5" s="652"/>
      <c r="P5" s="143"/>
      <c r="Q5" s="144"/>
    </row>
    <row r="6" spans="1:25" s="145" customFormat="1" ht="26.25" thickBot="1">
      <c r="B6" s="145" t="s">
        <v>57</v>
      </c>
      <c r="F6" s="146"/>
      <c r="G6" s="147"/>
      <c r="H6" s="146"/>
      <c r="I6" s="651"/>
      <c r="L6" s="148"/>
      <c r="M6" s="148"/>
      <c r="N6" s="148"/>
      <c r="O6" s="148"/>
      <c r="P6" s="148"/>
      <c r="Q6" s="148"/>
      <c r="R6" s="148"/>
      <c r="S6" s="148"/>
      <c r="T6" s="148"/>
      <c r="U6" s="148"/>
      <c r="X6" s="148"/>
      <c r="Y6" s="148"/>
    </row>
    <row r="7" spans="1:25" s="254" customFormat="1" ht="38.25" thickBot="1">
      <c r="B7" s="569" t="s">
        <v>298</v>
      </c>
      <c r="C7" s="570" t="s">
        <v>59</v>
      </c>
      <c r="D7" s="571" t="s">
        <v>60</v>
      </c>
      <c r="E7" s="572" t="s">
        <v>297</v>
      </c>
      <c r="F7" s="141"/>
      <c r="G7" s="684" t="s">
        <v>62</v>
      </c>
      <c r="H7" s="685"/>
      <c r="I7" s="685"/>
      <c r="J7" s="685"/>
      <c r="K7" s="685"/>
      <c r="L7" s="686"/>
      <c r="T7" s="151"/>
    </row>
    <row r="8" spans="1:25" s="254" customFormat="1" ht="19.5" thickBot="1">
      <c r="A8" s="152" t="s">
        <v>63</v>
      </c>
      <c r="B8" s="129" t="s">
        <v>64</v>
      </c>
      <c r="C8" s="133">
        <v>900000</v>
      </c>
      <c r="D8" s="133">
        <v>100000</v>
      </c>
      <c r="E8" s="153">
        <f t="shared" ref="E8:E14" si="0">IFERROR((1-D8/(D8+C8)),1)</f>
        <v>0.9</v>
      </c>
      <c r="F8" s="141"/>
      <c r="G8" s="687"/>
      <c r="H8" s="688"/>
      <c r="I8" s="688"/>
      <c r="J8" s="688"/>
      <c r="K8" s="688"/>
      <c r="L8" s="689"/>
      <c r="T8" s="151"/>
    </row>
    <row r="9" spans="1:25" s="254" customFormat="1">
      <c r="B9" s="242"/>
      <c r="C9" s="32"/>
      <c r="D9" s="32"/>
      <c r="E9" s="154">
        <f t="shared" si="0"/>
        <v>1</v>
      </c>
      <c r="F9" s="141"/>
      <c r="G9" s="687"/>
      <c r="H9" s="688"/>
      <c r="I9" s="688"/>
      <c r="J9" s="688"/>
      <c r="K9" s="688"/>
      <c r="L9" s="689"/>
      <c r="T9" s="151"/>
    </row>
    <row r="10" spans="1:25" s="254" customFormat="1">
      <c r="B10" s="242"/>
      <c r="C10" s="35"/>
      <c r="D10" s="35"/>
      <c r="E10" s="155">
        <f>IFERROR((1-D10/(D10+C10)),1)</f>
        <v>1</v>
      </c>
      <c r="F10" s="141"/>
      <c r="G10" s="687"/>
      <c r="H10" s="688"/>
      <c r="I10" s="688"/>
      <c r="J10" s="688"/>
      <c r="K10" s="688"/>
      <c r="L10" s="689"/>
      <c r="T10" s="151"/>
    </row>
    <row r="11" spans="1:25" s="254" customFormat="1">
      <c r="B11" s="242"/>
      <c r="C11" s="35"/>
      <c r="D11" s="35"/>
      <c r="E11" s="155">
        <f t="shared" si="0"/>
        <v>1</v>
      </c>
      <c r="F11" s="141"/>
      <c r="G11" s="687"/>
      <c r="H11" s="688"/>
      <c r="I11" s="688"/>
      <c r="J11" s="688"/>
      <c r="K11" s="688"/>
      <c r="L11" s="689"/>
      <c r="T11" s="151"/>
    </row>
    <row r="12" spans="1:25" s="254" customFormat="1">
      <c r="B12" s="242"/>
      <c r="C12" s="37"/>
      <c r="D12" s="37"/>
      <c r="E12" s="155">
        <f t="shared" si="0"/>
        <v>1</v>
      </c>
      <c r="F12" s="141"/>
      <c r="G12" s="687"/>
      <c r="H12" s="688"/>
      <c r="I12" s="688"/>
      <c r="J12" s="688"/>
      <c r="K12" s="688"/>
      <c r="L12" s="689"/>
      <c r="T12" s="151"/>
    </row>
    <row r="13" spans="1:25" s="254" customFormat="1">
      <c r="B13" s="242"/>
      <c r="C13" s="37"/>
      <c r="D13" s="37"/>
      <c r="E13" s="155">
        <f t="shared" si="0"/>
        <v>1</v>
      </c>
      <c r="F13" s="141"/>
      <c r="G13" s="687"/>
      <c r="H13" s="688"/>
      <c r="I13" s="688"/>
      <c r="J13" s="688"/>
      <c r="K13" s="688"/>
      <c r="L13" s="689"/>
      <c r="T13" s="151"/>
    </row>
    <row r="14" spans="1:25" s="254" customFormat="1">
      <c r="B14" s="242"/>
      <c r="C14" s="37"/>
      <c r="D14" s="37"/>
      <c r="E14" s="155">
        <f t="shared" si="0"/>
        <v>1</v>
      </c>
      <c r="F14" s="141"/>
      <c r="G14" s="690"/>
      <c r="H14" s="691"/>
      <c r="I14" s="691"/>
      <c r="J14" s="691"/>
      <c r="K14" s="691"/>
      <c r="L14" s="692"/>
      <c r="T14" s="151"/>
    </row>
    <row r="15" spans="1:25" s="254" customFormat="1">
      <c r="C15" s="142"/>
      <c r="D15" s="142"/>
      <c r="E15" s="142"/>
      <c r="F15" s="141"/>
      <c r="G15" s="142"/>
      <c r="H15" s="141"/>
      <c r="I15" s="652"/>
    </row>
    <row r="16" spans="1:25" s="145" customFormat="1" ht="29.25" thickBot="1">
      <c r="B16" s="145" t="s">
        <v>65</v>
      </c>
      <c r="C16" s="147"/>
      <c r="D16" s="147"/>
      <c r="E16" s="147"/>
      <c r="F16" s="654" t="str">
        <f>IF(COUNTIF(I20:I1053,"&gt;4"),"桁数超過しています","")</f>
        <v/>
      </c>
      <c r="G16" s="147"/>
      <c r="H16" s="146"/>
      <c r="I16" s="651"/>
      <c r="K16" s="145" t="s">
        <v>66</v>
      </c>
      <c r="L16" s="148"/>
      <c r="M16" s="148"/>
      <c r="N16" s="148"/>
      <c r="O16" s="148"/>
      <c r="P16" s="148"/>
      <c r="Q16" s="148"/>
      <c r="R16" s="148"/>
      <c r="S16" s="148"/>
      <c r="T16" s="148"/>
      <c r="U16" s="148"/>
      <c r="W16" s="145" t="s">
        <v>67</v>
      </c>
      <c r="X16" s="148"/>
      <c r="Y16" s="148"/>
    </row>
    <row r="17" spans="1:31" s="254" customFormat="1" ht="19.5" thickBot="1">
      <c r="A17" s="693" t="s">
        <v>68</v>
      </c>
      <c r="B17" s="694"/>
      <c r="C17" s="694"/>
      <c r="D17" s="694"/>
      <c r="E17" s="694"/>
      <c r="F17" s="694"/>
      <c r="G17" s="694"/>
      <c r="H17" s="695"/>
      <c r="I17" s="652"/>
      <c r="K17" s="111" t="s">
        <v>63</v>
      </c>
      <c r="L17" s="112" t="s">
        <v>69</v>
      </c>
      <c r="M17" s="113" t="s">
        <v>70</v>
      </c>
      <c r="N17" s="113" t="s">
        <v>71</v>
      </c>
      <c r="O17" s="113" t="s">
        <v>72</v>
      </c>
      <c r="P17" s="113" t="s">
        <v>73</v>
      </c>
      <c r="Q17" s="114" t="s">
        <v>74</v>
      </c>
      <c r="R17" s="114" t="s">
        <v>75</v>
      </c>
      <c r="S17" s="114" t="s">
        <v>76</v>
      </c>
      <c r="T17" s="115" t="s">
        <v>77</v>
      </c>
      <c r="W17" s="111" t="s">
        <v>63</v>
      </c>
      <c r="X17" s="116" t="s">
        <v>78</v>
      </c>
      <c r="Y17" s="117" t="s">
        <v>79</v>
      </c>
      <c r="Z17" s="118" t="s">
        <v>80</v>
      </c>
    </row>
    <row r="18" spans="1:31" s="254" customFormat="1" ht="63.75" thickBot="1">
      <c r="A18" s="119" t="s">
        <v>81</v>
      </c>
      <c r="B18" s="120" t="s">
        <v>58</v>
      </c>
      <c r="C18" s="121" t="s">
        <v>82</v>
      </c>
      <c r="D18" s="566" t="s">
        <v>187</v>
      </c>
      <c r="E18" s="120" t="s">
        <v>296</v>
      </c>
      <c r="F18" s="261" t="s">
        <v>284</v>
      </c>
      <c r="G18" s="123" t="s">
        <v>86</v>
      </c>
      <c r="H18" s="124" t="s">
        <v>285</v>
      </c>
      <c r="I18" s="652"/>
      <c r="J18" s="125" t="s">
        <v>88</v>
      </c>
      <c r="K18" s="126" t="s">
        <v>89</v>
      </c>
      <c r="L18" s="243"/>
      <c r="M18" s="244"/>
      <c r="N18" s="244"/>
      <c r="O18" s="244"/>
      <c r="P18" s="243"/>
      <c r="Q18" s="56"/>
      <c r="R18" s="56"/>
      <c r="S18" s="56"/>
      <c r="T18" s="57"/>
      <c r="U18" s="579"/>
      <c r="V18" s="127" t="s">
        <v>45</v>
      </c>
      <c r="W18" s="128" t="s">
        <v>46</v>
      </c>
      <c r="X18" s="61"/>
      <c r="Y18" s="62"/>
      <c r="Z18" s="63"/>
      <c r="AA18" s="10"/>
      <c r="AB18" s="10"/>
      <c r="AC18" s="10"/>
      <c r="AD18" s="10"/>
      <c r="AE18" s="10"/>
    </row>
    <row r="19" spans="1:31" s="254" customFormat="1" ht="19.5" thickBot="1">
      <c r="A19" s="129">
        <v>1</v>
      </c>
      <c r="B19" s="129" t="s">
        <v>47</v>
      </c>
      <c r="C19" s="130" t="s">
        <v>17</v>
      </c>
      <c r="D19" s="130" t="str">
        <f>IF($C19="","",VLOOKUP($C19,分類コード!$B$1:$C$26,2,0))</f>
        <v>JAS構造材</v>
      </c>
      <c r="E19" s="131" t="s">
        <v>305</v>
      </c>
      <c r="F19" s="132">
        <v>22.1952</v>
      </c>
      <c r="G19" s="133">
        <v>260000</v>
      </c>
      <c r="H19" s="134">
        <v>12.33</v>
      </c>
      <c r="I19" s="652"/>
      <c r="J19" s="135" t="s">
        <v>92</v>
      </c>
      <c r="K19" s="136">
        <v>890000</v>
      </c>
      <c r="L19" s="245"/>
      <c r="M19" s="246"/>
      <c r="N19" s="246"/>
      <c r="O19" s="246"/>
      <c r="P19" s="245"/>
      <c r="Q19" s="70"/>
      <c r="R19" s="70"/>
      <c r="S19" s="70"/>
      <c r="T19" s="71"/>
      <c r="U19" s="137"/>
      <c r="V19" s="138" t="s">
        <v>50</v>
      </c>
      <c r="W19" s="136">
        <v>890000</v>
      </c>
      <c r="X19" s="245"/>
      <c r="Y19" s="74"/>
      <c r="Z19" s="71"/>
      <c r="AA19" s="10"/>
      <c r="AB19" s="10"/>
      <c r="AC19" s="10"/>
      <c r="AD19" s="10"/>
      <c r="AE19" s="10"/>
    </row>
    <row r="20" spans="1:31">
      <c r="A20" s="242"/>
      <c r="B20" s="242"/>
      <c r="C20" s="247"/>
      <c r="D20" s="631" t="str">
        <f>IF($C20="","",VLOOKUP($C20,分類コード!$B$1:$C$9,2,0))</f>
        <v/>
      </c>
      <c r="E20" s="248"/>
      <c r="F20" s="263"/>
      <c r="G20" s="79"/>
      <c r="H20" s="263"/>
      <c r="I20" s="653">
        <f>IF(ISERROR(LEN(F20)-FIND(".",F20))=TRUE,0,LEN(F20)-FIND(".",F20))</f>
        <v>0</v>
      </c>
      <c r="J20" s="650"/>
      <c r="K20" s="80" t="s">
        <v>94</v>
      </c>
      <c r="L20" s="249"/>
      <c r="M20" s="250"/>
      <c r="N20" s="250"/>
      <c r="O20" s="250"/>
      <c r="P20" s="247"/>
      <c r="Q20" s="247"/>
      <c r="R20" s="247"/>
      <c r="S20" s="247"/>
      <c r="T20" s="247"/>
      <c r="W20" s="80" t="s">
        <v>41</v>
      </c>
      <c r="X20" s="249"/>
      <c r="Y20" s="250"/>
      <c r="Z20" s="247"/>
    </row>
    <row r="21" spans="1:31">
      <c r="A21" s="242"/>
      <c r="B21" s="242"/>
      <c r="C21" s="247"/>
      <c r="D21" s="631" t="str">
        <f>IF($C21="","",VLOOKUP($C21,分類コード!$B$1:$C$9,2,0))</f>
        <v/>
      </c>
      <c r="E21" s="251"/>
      <c r="F21" s="264"/>
      <c r="G21" s="79"/>
      <c r="H21" s="264"/>
      <c r="I21" s="653">
        <f t="shared" ref="I21:I84" si="1">IF(ISERROR(LEN(F21)-FIND(".",F21))=TRUE,0,LEN(F21)-FIND(".",F21))</f>
        <v>0</v>
      </c>
      <c r="J21" s="650"/>
      <c r="K21" s="83"/>
      <c r="L21" s="249"/>
      <c r="M21" s="252"/>
      <c r="N21" s="252"/>
      <c r="O21" s="252"/>
      <c r="P21" s="84"/>
      <c r="Q21" s="84"/>
      <c r="R21" s="84"/>
      <c r="S21" s="84"/>
      <c r="T21" s="84"/>
      <c r="W21" s="80"/>
      <c r="X21" s="252"/>
      <c r="Y21" s="252"/>
      <c r="Z21" s="247"/>
    </row>
    <row r="22" spans="1:31">
      <c r="A22" s="242"/>
      <c r="B22" s="242"/>
      <c r="C22" s="247"/>
      <c r="D22" s="631" t="str">
        <f>IF($C22="","",VLOOKUP($C22,分類コード!$B$1:$C$9,2,0))</f>
        <v/>
      </c>
      <c r="E22" s="251"/>
      <c r="F22" s="264"/>
      <c r="G22" s="79"/>
      <c r="H22" s="264"/>
      <c r="I22" s="653">
        <f t="shared" si="1"/>
        <v>0</v>
      </c>
      <c r="J22" s="650"/>
      <c r="K22" s="83"/>
      <c r="L22" s="249"/>
      <c r="M22" s="252"/>
      <c r="N22" s="252"/>
      <c r="O22" s="252"/>
      <c r="P22" s="84"/>
      <c r="Q22" s="84"/>
      <c r="R22" s="84"/>
      <c r="S22" s="84"/>
      <c r="T22" s="84"/>
      <c r="W22" s="83"/>
      <c r="X22" s="252"/>
      <c r="Y22" s="252"/>
      <c r="Z22" s="84"/>
    </row>
    <row r="23" spans="1:31">
      <c r="A23" s="242"/>
      <c r="B23" s="242"/>
      <c r="C23" s="247"/>
      <c r="D23" s="631" t="str">
        <f>IF($C23="","",VLOOKUP($C23,分類コード!$B$1:$C$9,2,0))</f>
        <v/>
      </c>
      <c r="E23" s="251"/>
      <c r="F23" s="263"/>
      <c r="G23" s="79"/>
      <c r="H23" s="264"/>
      <c r="I23" s="653">
        <f t="shared" si="1"/>
        <v>0</v>
      </c>
      <c r="K23" s="83"/>
      <c r="L23" s="249"/>
      <c r="M23" s="252"/>
      <c r="N23" s="252"/>
      <c r="O23" s="252"/>
      <c r="P23" s="84"/>
      <c r="Q23" s="84"/>
      <c r="R23" s="84"/>
      <c r="S23" s="84"/>
      <c r="T23" s="84"/>
      <c r="W23" s="83"/>
      <c r="X23" s="252"/>
      <c r="Y23" s="252"/>
      <c r="Z23" s="84"/>
    </row>
    <row r="24" spans="1:31">
      <c r="A24" s="242"/>
      <c r="B24" s="242"/>
      <c r="C24" s="247"/>
      <c r="D24" s="631" t="str">
        <f>IF($C24="","",VLOOKUP($C24,分類コード!$B$1:$C$9,2,0))</f>
        <v/>
      </c>
      <c r="E24" s="251"/>
      <c r="F24" s="263"/>
      <c r="G24" s="37"/>
      <c r="H24" s="264"/>
      <c r="I24" s="653">
        <f t="shared" si="1"/>
        <v>0</v>
      </c>
      <c r="J24" s="650"/>
      <c r="K24" s="83" t="s">
        <v>94</v>
      </c>
      <c r="L24" s="249"/>
      <c r="M24" s="252"/>
      <c r="N24" s="252"/>
      <c r="O24" s="252"/>
      <c r="P24" s="84"/>
      <c r="Q24" s="84"/>
      <c r="R24" s="84"/>
      <c r="S24" s="84"/>
      <c r="T24" s="84"/>
      <c r="W24" s="83" t="s">
        <v>41</v>
      </c>
      <c r="X24" s="252"/>
      <c r="Y24" s="252"/>
      <c r="Z24" s="84"/>
    </row>
    <row r="25" spans="1:31">
      <c r="A25" s="242"/>
      <c r="B25" s="242"/>
      <c r="C25" s="247"/>
      <c r="D25" s="631" t="str">
        <f>IF($C25="","",VLOOKUP($C25,分類コード!$B$1:$C$9,2,0))</f>
        <v/>
      </c>
      <c r="E25" s="251"/>
      <c r="F25" s="264"/>
      <c r="G25" s="37"/>
      <c r="H25" s="264"/>
      <c r="I25" s="653">
        <f t="shared" si="1"/>
        <v>0</v>
      </c>
      <c r="J25" s="650"/>
      <c r="K25" s="83"/>
      <c r="L25" s="252"/>
      <c r="M25" s="252"/>
      <c r="N25" s="252"/>
      <c r="O25" s="252"/>
      <c r="P25" s="84"/>
      <c r="Q25" s="84"/>
      <c r="R25" s="84"/>
      <c r="S25" s="84"/>
      <c r="T25" s="84"/>
      <c r="W25" s="83"/>
      <c r="X25" s="252"/>
      <c r="Y25" s="252"/>
      <c r="Z25" s="84"/>
    </row>
    <row r="26" spans="1:31">
      <c r="A26" s="242"/>
      <c r="B26" s="242"/>
      <c r="C26" s="247"/>
      <c r="D26" s="631" t="str">
        <f>IF($C26="","",VLOOKUP($C26,分類コード!$B$1:$C$9,2,0))</f>
        <v/>
      </c>
      <c r="E26" s="251"/>
      <c r="F26" s="263"/>
      <c r="G26" s="79"/>
      <c r="H26" s="263"/>
      <c r="I26" s="653">
        <f t="shared" si="1"/>
        <v>0</v>
      </c>
      <c r="J26" s="650"/>
      <c r="K26" s="83" t="s">
        <v>94</v>
      </c>
      <c r="L26" s="252"/>
      <c r="M26" s="252"/>
      <c r="N26" s="252"/>
      <c r="O26" s="252"/>
      <c r="P26" s="84"/>
      <c r="Q26" s="84"/>
      <c r="R26" s="84"/>
      <c r="S26" s="84"/>
      <c r="T26" s="84"/>
      <c r="W26" s="83" t="s">
        <v>41</v>
      </c>
      <c r="X26" s="252"/>
      <c r="Y26" s="252"/>
      <c r="Z26" s="84"/>
    </row>
    <row r="27" spans="1:31">
      <c r="A27" s="242"/>
      <c r="B27" s="242"/>
      <c r="C27" s="247"/>
      <c r="D27" s="631" t="str">
        <f>IF($C27="","",VLOOKUP($C27,分類コード!$B$1:$C$9,2,0))</f>
        <v/>
      </c>
      <c r="E27" s="251"/>
      <c r="F27" s="264"/>
      <c r="G27" s="37"/>
      <c r="H27" s="264"/>
      <c r="I27" s="653">
        <f t="shared" si="1"/>
        <v>0</v>
      </c>
      <c r="J27" s="650"/>
      <c r="K27" s="83"/>
      <c r="L27" s="252"/>
      <c r="M27" s="252"/>
      <c r="N27" s="252"/>
      <c r="O27" s="252"/>
      <c r="P27" s="84"/>
      <c r="Q27" s="84"/>
      <c r="R27" s="84"/>
      <c r="S27" s="84"/>
      <c r="T27" s="84"/>
      <c r="W27" s="83"/>
      <c r="X27" s="252"/>
      <c r="Y27" s="252"/>
      <c r="Z27" s="84"/>
    </row>
    <row r="28" spans="1:31">
      <c r="A28" s="242"/>
      <c r="B28" s="242"/>
      <c r="C28" s="247"/>
      <c r="D28" s="631" t="str">
        <f>IF($C28="","",VLOOKUP($C28,分類コード!$B$1:$C$9,2,0))</f>
        <v/>
      </c>
      <c r="E28" s="251"/>
      <c r="F28" s="264"/>
      <c r="G28" s="37"/>
      <c r="H28" s="264"/>
      <c r="I28" s="653">
        <f t="shared" si="1"/>
        <v>0</v>
      </c>
      <c r="J28" s="650"/>
      <c r="K28" s="83" t="s">
        <v>94</v>
      </c>
      <c r="L28" s="252"/>
      <c r="M28" s="252"/>
      <c r="N28" s="252"/>
      <c r="O28" s="252"/>
      <c r="P28" s="84"/>
      <c r="Q28" s="84"/>
      <c r="R28" s="84"/>
      <c r="S28" s="84"/>
      <c r="T28" s="84"/>
      <c r="W28" s="83" t="s">
        <v>41</v>
      </c>
      <c r="X28" s="252"/>
      <c r="Y28" s="252"/>
      <c r="Z28" s="84"/>
    </row>
    <row r="29" spans="1:31" ht="19.5" thickBot="1">
      <c r="A29" s="242"/>
      <c r="B29" s="242"/>
      <c r="C29" s="247"/>
      <c r="D29" s="631" t="str">
        <f>IF($C29="","",VLOOKUP($C29,分類コード!$B$1:$C$9,2,0))</f>
        <v/>
      </c>
      <c r="E29" s="251"/>
      <c r="F29" s="264"/>
      <c r="G29" s="37"/>
      <c r="H29" s="264"/>
      <c r="I29" s="653">
        <f t="shared" si="1"/>
        <v>0</v>
      </c>
      <c r="J29" s="650"/>
      <c r="K29" s="85"/>
      <c r="L29" s="252"/>
      <c r="M29" s="252"/>
      <c r="N29" s="252"/>
      <c r="O29" s="252"/>
      <c r="P29" s="84"/>
      <c r="Q29" s="84"/>
      <c r="R29" s="84"/>
      <c r="S29" s="84"/>
      <c r="T29" s="84"/>
      <c r="W29" s="85"/>
      <c r="X29" s="252"/>
      <c r="Y29" s="252"/>
      <c r="Z29" s="84"/>
    </row>
    <row r="30" spans="1:31">
      <c r="A30" s="242"/>
      <c r="B30" s="242"/>
      <c r="C30" s="247"/>
      <c r="D30" s="631" t="str">
        <f>IF($C30="","",VLOOKUP($C30,分類コード!$B$1:$C$9,2,0))</f>
        <v/>
      </c>
      <c r="E30" s="251"/>
      <c r="F30" s="264"/>
      <c r="G30" s="37"/>
      <c r="H30" s="264"/>
      <c r="I30" s="653">
        <f t="shared" si="1"/>
        <v>0</v>
      </c>
      <c r="J30" s="650"/>
      <c r="L30" s="252"/>
      <c r="M30" s="252"/>
      <c r="N30" s="252"/>
      <c r="O30" s="252"/>
      <c r="P30" s="84"/>
      <c r="Q30" s="84"/>
      <c r="R30" s="84"/>
      <c r="S30" s="84"/>
      <c r="T30" s="84"/>
      <c r="X30" s="252"/>
      <c r="Y30" s="252"/>
      <c r="Z30" s="84"/>
    </row>
    <row r="31" spans="1:31">
      <c r="A31" s="242"/>
      <c r="B31" s="242"/>
      <c r="C31" s="247"/>
      <c r="D31" s="631" t="str">
        <f>IF($C31="","",VLOOKUP($C31,分類コード!$B$1:$C$9,2,0))</f>
        <v/>
      </c>
      <c r="E31" s="251"/>
      <c r="F31" s="263"/>
      <c r="G31" s="79"/>
      <c r="H31" s="264"/>
      <c r="I31" s="653">
        <f t="shared" si="1"/>
        <v>0</v>
      </c>
      <c r="J31" s="650"/>
      <c r="L31" s="252"/>
      <c r="M31" s="252"/>
      <c r="N31" s="252"/>
      <c r="O31" s="252"/>
      <c r="P31" s="84"/>
      <c r="Q31" s="84"/>
      <c r="R31" s="84"/>
      <c r="S31" s="84"/>
      <c r="T31" s="84"/>
      <c r="X31" s="252"/>
      <c r="Y31" s="252"/>
      <c r="Z31" s="84"/>
    </row>
    <row r="32" spans="1:31">
      <c r="A32" s="242"/>
      <c r="B32" s="242"/>
      <c r="C32" s="247"/>
      <c r="D32" s="631" t="str">
        <f>IF($C32="","",VLOOKUP($C32,分類コード!$B$1:$C$9,2,0))</f>
        <v/>
      </c>
      <c r="E32" s="251"/>
      <c r="F32" s="263"/>
      <c r="G32" s="79"/>
      <c r="H32" s="264"/>
      <c r="I32" s="653">
        <f t="shared" si="1"/>
        <v>0</v>
      </c>
      <c r="J32" s="650"/>
      <c r="L32" s="252"/>
      <c r="M32" s="252"/>
      <c r="N32" s="252"/>
      <c r="O32" s="252"/>
      <c r="P32" s="84"/>
      <c r="Q32" s="84"/>
      <c r="R32" s="84"/>
      <c r="S32" s="84"/>
      <c r="T32" s="84"/>
      <c r="X32" s="252"/>
      <c r="Y32" s="252"/>
      <c r="Z32" s="84"/>
    </row>
    <row r="33" spans="1:26">
      <c r="A33" s="242"/>
      <c r="B33" s="242"/>
      <c r="C33" s="247"/>
      <c r="D33" s="631" t="str">
        <f>IF($C33="","",VLOOKUP($C33,分類コード!$B$1:$C$9,2,0))</f>
        <v/>
      </c>
      <c r="E33" s="251"/>
      <c r="F33" s="263"/>
      <c r="G33" s="79"/>
      <c r="H33" s="264"/>
      <c r="I33" s="653">
        <f t="shared" si="1"/>
        <v>0</v>
      </c>
      <c r="J33" s="650"/>
      <c r="L33" s="252"/>
      <c r="M33" s="252"/>
      <c r="N33" s="252"/>
      <c r="O33" s="252"/>
      <c r="P33" s="84"/>
      <c r="Q33" s="84"/>
      <c r="R33" s="84"/>
      <c r="S33" s="84"/>
      <c r="T33" s="84"/>
      <c r="X33" s="252"/>
      <c r="Y33" s="252"/>
      <c r="Z33" s="84"/>
    </row>
    <row r="34" spans="1:26">
      <c r="A34" s="242"/>
      <c r="B34" s="242"/>
      <c r="C34" s="247"/>
      <c r="D34" s="631" t="str">
        <f>IF($C34="","",VLOOKUP($C34,分類コード!$B$1:$C$9,2,0))</f>
        <v/>
      </c>
      <c r="E34" s="251"/>
      <c r="F34" s="263"/>
      <c r="G34" s="79"/>
      <c r="H34" s="264"/>
      <c r="I34" s="653">
        <f t="shared" si="1"/>
        <v>0</v>
      </c>
      <c r="J34" s="650"/>
      <c r="L34" s="252"/>
      <c r="M34" s="252"/>
      <c r="N34" s="252"/>
      <c r="O34" s="252"/>
      <c r="P34" s="84"/>
      <c r="Q34" s="84"/>
      <c r="R34" s="84"/>
      <c r="S34" s="84"/>
      <c r="T34" s="84"/>
      <c r="X34" s="252"/>
      <c r="Y34" s="252"/>
      <c r="Z34" s="84"/>
    </row>
    <row r="35" spans="1:26">
      <c r="A35" s="242"/>
      <c r="B35" s="242"/>
      <c r="C35" s="247"/>
      <c r="D35" s="631" t="str">
        <f>IF($C35="","",VLOOKUP($C35,分類コード!$B$1:$C$9,2,0))</f>
        <v/>
      </c>
      <c r="E35" s="251"/>
      <c r="F35" s="263"/>
      <c r="G35" s="79"/>
      <c r="H35" s="264"/>
      <c r="I35" s="653">
        <f t="shared" si="1"/>
        <v>0</v>
      </c>
      <c r="J35" s="650"/>
      <c r="L35" s="252"/>
      <c r="M35" s="252"/>
      <c r="N35" s="252"/>
      <c r="O35" s="252"/>
      <c r="P35" s="84"/>
      <c r="Q35" s="84"/>
      <c r="R35" s="84"/>
      <c r="S35" s="84"/>
      <c r="T35" s="84"/>
      <c r="X35" s="252"/>
      <c r="Y35" s="252"/>
      <c r="Z35" s="84"/>
    </row>
    <row r="36" spans="1:26">
      <c r="A36" s="242"/>
      <c r="B36" s="242"/>
      <c r="C36" s="247"/>
      <c r="D36" s="631" t="str">
        <f>IF($C36="","",VLOOKUP($C36,分類コード!$B$1:$C$9,2,0))</f>
        <v/>
      </c>
      <c r="E36" s="251"/>
      <c r="F36" s="263"/>
      <c r="G36" s="79"/>
      <c r="H36" s="264"/>
      <c r="I36" s="653">
        <f t="shared" si="1"/>
        <v>0</v>
      </c>
      <c r="J36" s="650"/>
      <c r="L36" s="252"/>
      <c r="M36" s="252"/>
      <c r="N36" s="252"/>
      <c r="O36" s="252"/>
      <c r="P36" s="84"/>
      <c r="Q36" s="84"/>
      <c r="R36" s="84"/>
      <c r="S36" s="84"/>
      <c r="T36" s="84"/>
      <c r="X36" s="252"/>
      <c r="Y36" s="252"/>
      <c r="Z36" s="84"/>
    </row>
    <row r="37" spans="1:26">
      <c r="A37" s="242"/>
      <c r="B37" s="242"/>
      <c r="C37" s="247"/>
      <c r="D37" s="631" t="str">
        <f>IF($C37="","",VLOOKUP($C37,分類コード!$B$1:$C$9,2,0))</f>
        <v/>
      </c>
      <c r="E37" s="251"/>
      <c r="F37" s="263"/>
      <c r="G37" s="79"/>
      <c r="H37" s="264"/>
      <c r="I37" s="653">
        <f t="shared" si="1"/>
        <v>0</v>
      </c>
      <c r="J37" s="650"/>
      <c r="L37" s="252"/>
      <c r="M37" s="252"/>
      <c r="N37" s="252"/>
      <c r="O37" s="252"/>
      <c r="P37" s="84"/>
      <c r="Q37" s="84"/>
      <c r="R37" s="84"/>
      <c r="S37" s="84"/>
      <c r="T37" s="84"/>
      <c r="X37" s="252"/>
      <c r="Y37" s="252"/>
      <c r="Z37" s="84"/>
    </row>
    <row r="38" spans="1:26">
      <c r="A38" s="242"/>
      <c r="B38" s="242"/>
      <c r="C38" s="247"/>
      <c r="D38" s="631" t="str">
        <f>IF($C38="","",VLOOKUP($C38,分類コード!$B$1:$C$9,2,0))</f>
        <v/>
      </c>
      <c r="E38" s="251"/>
      <c r="F38" s="263"/>
      <c r="G38" s="79"/>
      <c r="H38" s="264"/>
      <c r="I38" s="653">
        <f t="shared" si="1"/>
        <v>0</v>
      </c>
      <c r="J38" s="650"/>
      <c r="L38" s="252"/>
      <c r="M38" s="252"/>
      <c r="N38" s="252"/>
      <c r="O38" s="252"/>
      <c r="P38" s="84"/>
      <c r="Q38" s="84"/>
      <c r="R38" s="84"/>
      <c r="S38" s="84"/>
      <c r="T38" s="84"/>
      <c r="X38" s="252"/>
      <c r="Y38" s="252"/>
      <c r="Z38" s="84"/>
    </row>
    <row r="39" spans="1:26">
      <c r="A39" s="242"/>
      <c r="B39" s="242"/>
      <c r="C39" s="247"/>
      <c r="D39" s="631" t="str">
        <f>IF($C39="","",VLOOKUP($C39,分類コード!$B$1:$C$9,2,0))</f>
        <v/>
      </c>
      <c r="E39" s="251"/>
      <c r="F39" s="263"/>
      <c r="G39" s="79"/>
      <c r="H39" s="264"/>
      <c r="I39" s="653">
        <f t="shared" si="1"/>
        <v>0</v>
      </c>
      <c r="J39" s="650"/>
      <c r="L39" s="252"/>
      <c r="M39" s="252"/>
      <c r="N39" s="252"/>
      <c r="O39" s="252"/>
      <c r="P39" s="84"/>
      <c r="Q39" s="84"/>
      <c r="R39" s="84"/>
      <c r="S39" s="84"/>
      <c r="T39" s="84"/>
      <c r="X39" s="252"/>
      <c r="Y39" s="252"/>
      <c r="Z39" s="84"/>
    </row>
    <row r="40" spans="1:26">
      <c r="A40" s="242"/>
      <c r="B40" s="242"/>
      <c r="C40" s="247"/>
      <c r="D40" s="631" t="str">
        <f>IF($C40="","",VLOOKUP($C40,分類コード!$B$1:$C$9,2,0))</f>
        <v/>
      </c>
      <c r="E40" s="251"/>
      <c r="F40" s="263"/>
      <c r="G40" s="79"/>
      <c r="H40" s="264"/>
      <c r="I40" s="653">
        <f t="shared" si="1"/>
        <v>0</v>
      </c>
      <c r="J40" s="650"/>
      <c r="L40" s="252"/>
      <c r="M40" s="252"/>
      <c r="N40" s="252"/>
      <c r="O40" s="252"/>
      <c r="P40" s="84"/>
      <c r="Q40" s="84"/>
      <c r="R40" s="84"/>
      <c r="S40" s="84"/>
      <c r="T40" s="84"/>
      <c r="X40" s="252"/>
      <c r="Y40" s="252"/>
      <c r="Z40" s="84"/>
    </row>
    <row r="41" spans="1:26">
      <c r="A41" s="242"/>
      <c r="B41" s="242"/>
      <c r="C41" s="247"/>
      <c r="D41" s="631" t="str">
        <f>IF($C41="","",VLOOKUP($C41,分類コード!$B$1:$C$9,2,0))</f>
        <v/>
      </c>
      <c r="E41" s="251"/>
      <c r="F41" s="263"/>
      <c r="G41" s="79"/>
      <c r="H41" s="264"/>
      <c r="I41" s="653">
        <f t="shared" si="1"/>
        <v>0</v>
      </c>
      <c r="J41" s="650"/>
      <c r="L41" s="252"/>
      <c r="M41" s="252"/>
      <c r="N41" s="252"/>
      <c r="O41" s="252"/>
      <c r="P41" s="84"/>
      <c r="Q41" s="84"/>
      <c r="R41" s="84"/>
      <c r="S41" s="84"/>
      <c r="T41" s="84"/>
      <c r="X41" s="252"/>
      <c r="Y41" s="252"/>
      <c r="Z41" s="84"/>
    </row>
    <row r="42" spans="1:26">
      <c r="A42" s="242"/>
      <c r="B42" s="242"/>
      <c r="C42" s="247"/>
      <c r="D42" s="631" t="str">
        <f>IF($C42="","",VLOOKUP($C42,分類コード!$B$1:$C$9,2,0))</f>
        <v/>
      </c>
      <c r="E42" s="251"/>
      <c r="F42" s="263"/>
      <c r="G42" s="79"/>
      <c r="H42" s="264"/>
      <c r="I42" s="653">
        <f t="shared" si="1"/>
        <v>0</v>
      </c>
      <c r="J42" s="650"/>
      <c r="L42" s="252"/>
      <c r="M42" s="252"/>
      <c r="N42" s="252"/>
      <c r="O42" s="252"/>
      <c r="P42" s="84"/>
      <c r="Q42" s="84"/>
      <c r="R42" s="84"/>
      <c r="S42" s="84"/>
      <c r="T42" s="84"/>
      <c r="X42" s="252"/>
      <c r="Y42" s="252"/>
      <c r="Z42" s="84"/>
    </row>
    <row r="43" spans="1:26">
      <c r="A43" s="242"/>
      <c r="B43" s="242"/>
      <c r="C43" s="247"/>
      <c r="D43" s="631" t="str">
        <f>IF($C43="","",VLOOKUP($C43,分類コード!$B$1:$C$9,2,0))</f>
        <v/>
      </c>
      <c r="E43" s="251"/>
      <c r="F43" s="263"/>
      <c r="G43" s="79"/>
      <c r="H43" s="264"/>
      <c r="I43" s="653">
        <f t="shared" si="1"/>
        <v>0</v>
      </c>
      <c r="J43" s="650"/>
      <c r="L43" s="252"/>
      <c r="M43" s="252"/>
      <c r="N43" s="252"/>
      <c r="O43" s="252"/>
      <c r="P43" s="84"/>
      <c r="Q43" s="84"/>
      <c r="R43" s="84"/>
      <c r="S43" s="84"/>
      <c r="T43" s="84"/>
      <c r="X43" s="252"/>
      <c r="Y43" s="252"/>
      <c r="Z43" s="84"/>
    </row>
    <row r="44" spans="1:26">
      <c r="A44" s="242"/>
      <c r="B44" s="242"/>
      <c r="C44" s="247"/>
      <c r="D44" s="631" t="str">
        <f>IF($C44="","",VLOOKUP($C44,分類コード!$B$1:$C$9,2,0))</f>
        <v/>
      </c>
      <c r="E44" s="251"/>
      <c r="F44" s="263"/>
      <c r="G44" s="79"/>
      <c r="H44" s="264"/>
      <c r="I44" s="653">
        <f t="shared" si="1"/>
        <v>0</v>
      </c>
      <c r="J44" s="650"/>
      <c r="L44" s="252"/>
      <c r="M44" s="252"/>
      <c r="N44" s="252"/>
      <c r="O44" s="252"/>
      <c r="P44" s="84"/>
      <c r="Q44" s="84"/>
      <c r="R44" s="84"/>
      <c r="S44" s="84"/>
      <c r="T44" s="84"/>
      <c r="X44" s="252"/>
      <c r="Y44" s="252"/>
      <c r="Z44" s="84"/>
    </row>
    <row r="45" spans="1:26">
      <c r="A45" s="242"/>
      <c r="B45" s="242"/>
      <c r="C45" s="247"/>
      <c r="D45" s="631" t="str">
        <f>IF($C45="","",VLOOKUP($C45,分類コード!$B$1:$C$9,2,0))</f>
        <v/>
      </c>
      <c r="E45" s="251"/>
      <c r="F45" s="263"/>
      <c r="G45" s="37"/>
      <c r="H45" s="264"/>
      <c r="I45" s="653">
        <f t="shared" si="1"/>
        <v>0</v>
      </c>
      <c r="J45" s="650"/>
      <c r="L45" s="252"/>
      <c r="M45" s="252"/>
      <c r="N45" s="252"/>
      <c r="O45" s="252"/>
      <c r="P45" s="84"/>
      <c r="Q45" s="84"/>
      <c r="R45" s="84"/>
      <c r="S45" s="84"/>
      <c r="T45" s="84"/>
      <c r="X45" s="252"/>
      <c r="Y45" s="252"/>
      <c r="Z45" s="84"/>
    </row>
    <row r="46" spans="1:26">
      <c r="A46" s="242"/>
      <c r="B46" s="242"/>
      <c r="C46" s="247"/>
      <c r="D46" s="631" t="str">
        <f>IF($C46="","",VLOOKUP($C46,分類コード!$B$1:$C$9,2,0))</f>
        <v/>
      </c>
      <c r="E46" s="251"/>
      <c r="F46" s="263"/>
      <c r="G46" s="37"/>
      <c r="H46" s="264"/>
      <c r="I46" s="653">
        <f t="shared" si="1"/>
        <v>0</v>
      </c>
      <c r="J46" s="650"/>
      <c r="L46" s="252"/>
      <c r="M46" s="252"/>
      <c r="N46" s="252"/>
      <c r="O46" s="252"/>
      <c r="P46" s="84"/>
      <c r="Q46" s="84"/>
      <c r="R46" s="84"/>
      <c r="S46" s="84"/>
      <c r="T46" s="84"/>
      <c r="X46" s="252"/>
      <c r="Y46" s="252"/>
      <c r="Z46" s="84"/>
    </row>
    <row r="47" spans="1:26">
      <c r="A47" s="242"/>
      <c r="B47" s="242"/>
      <c r="C47" s="247"/>
      <c r="D47" s="631" t="str">
        <f>IF($C47="","",VLOOKUP($C47,分類コード!$B$1:$C$9,2,0))</f>
        <v/>
      </c>
      <c r="E47" s="251"/>
      <c r="F47" s="263"/>
      <c r="G47" s="37"/>
      <c r="H47" s="264"/>
      <c r="I47" s="653">
        <f t="shared" si="1"/>
        <v>0</v>
      </c>
      <c r="J47" s="650"/>
      <c r="L47" s="252"/>
      <c r="M47" s="252"/>
      <c r="N47" s="252"/>
      <c r="O47" s="252"/>
      <c r="P47" s="84"/>
      <c r="Q47" s="84"/>
      <c r="R47" s="84"/>
      <c r="S47" s="84"/>
      <c r="T47" s="84"/>
      <c r="X47" s="252"/>
      <c r="Y47" s="252"/>
      <c r="Z47" s="84"/>
    </row>
    <row r="48" spans="1:26">
      <c r="A48" s="242"/>
      <c r="B48" s="242"/>
      <c r="C48" s="247"/>
      <c r="D48" s="631" t="str">
        <f>IF($C48="","",VLOOKUP($C48,分類コード!$B$1:$C$9,2,0))</f>
        <v/>
      </c>
      <c r="E48" s="251"/>
      <c r="F48" s="263"/>
      <c r="G48" s="37"/>
      <c r="H48" s="264"/>
      <c r="I48" s="653">
        <f t="shared" si="1"/>
        <v>0</v>
      </c>
      <c r="J48" s="650"/>
      <c r="L48" s="252"/>
      <c r="M48" s="252"/>
      <c r="N48" s="252"/>
      <c r="O48" s="252"/>
      <c r="P48" s="84"/>
      <c r="Q48" s="84"/>
      <c r="R48" s="84"/>
      <c r="S48" s="84"/>
      <c r="T48" s="84"/>
      <c r="X48" s="252"/>
      <c r="Y48" s="252"/>
      <c r="Z48" s="84"/>
    </row>
    <row r="49" spans="1:26">
      <c r="A49" s="242"/>
      <c r="B49" s="242"/>
      <c r="C49" s="247"/>
      <c r="D49" s="631" t="str">
        <f>IF($C49="","",VLOOKUP($C49,分類コード!$B$1:$C$9,2,0))</f>
        <v/>
      </c>
      <c r="E49" s="251"/>
      <c r="F49" s="263"/>
      <c r="G49" s="37"/>
      <c r="H49" s="264"/>
      <c r="I49" s="653">
        <f t="shared" si="1"/>
        <v>0</v>
      </c>
      <c r="J49" s="650"/>
      <c r="L49" s="252"/>
      <c r="M49" s="252"/>
      <c r="N49" s="252"/>
      <c r="O49" s="252"/>
      <c r="P49" s="84"/>
      <c r="Q49" s="84"/>
      <c r="R49" s="84"/>
      <c r="S49" s="84"/>
      <c r="T49" s="84"/>
      <c r="X49" s="252"/>
      <c r="Y49" s="252"/>
      <c r="Z49" s="84"/>
    </row>
    <row r="50" spans="1:26">
      <c r="A50" s="242"/>
      <c r="B50" s="242"/>
      <c r="C50" s="247"/>
      <c r="D50" s="631" t="str">
        <f>IF($C50="","",VLOOKUP($C50,分類コード!$B$1:$C$9,2,0))</f>
        <v/>
      </c>
      <c r="E50" s="251"/>
      <c r="F50" s="263"/>
      <c r="G50" s="37"/>
      <c r="H50" s="264"/>
      <c r="I50" s="653">
        <f t="shared" si="1"/>
        <v>0</v>
      </c>
      <c r="J50" s="650"/>
      <c r="L50" s="252"/>
      <c r="M50" s="252"/>
      <c r="N50" s="252"/>
      <c r="O50" s="252"/>
      <c r="P50" s="84"/>
      <c r="Q50" s="84"/>
      <c r="R50" s="84"/>
      <c r="S50" s="84"/>
      <c r="T50" s="84"/>
      <c r="X50" s="252"/>
      <c r="Y50" s="252"/>
      <c r="Z50" s="84"/>
    </row>
    <row r="51" spans="1:26">
      <c r="A51" s="242"/>
      <c r="B51" s="242"/>
      <c r="C51" s="247"/>
      <c r="D51" s="631" t="str">
        <f>IF($C51="","",VLOOKUP($C51,分類コード!$B$1:$C$9,2,0))</f>
        <v/>
      </c>
      <c r="E51" s="251"/>
      <c r="F51" s="263"/>
      <c r="G51" s="37"/>
      <c r="H51" s="264"/>
      <c r="I51" s="653">
        <f t="shared" si="1"/>
        <v>0</v>
      </c>
      <c r="J51" s="650"/>
      <c r="L51" s="252"/>
      <c r="M51" s="252"/>
      <c r="N51" s="252"/>
      <c r="O51" s="252"/>
      <c r="P51" s="84"/>
      <c r="Q51" s="84"/>
      <c r="R51" s="84"/>
      <c r="S51" s="84"/>
      <c r="T51" s="84"/>
      <c r="X51" s="252"/>
      <c r="Y51" s="252"/>
      <c r="Z51" s="84"/>
    </row>
    <row r="52" spans="1:26">
      <c r="A52" s="242"/>
      <c r="B52" s="242"/>
      <c r="C52" s="247"/>
      <c r="D52" s="631" t="str">
        <f>IF($C52="","",VLOOKUP($C52,分類コード!$B$1:$C$9,2,0))</f>
        <v/>
      </c>
      <c r="E52" s="251"/>
      <c r="F52" s="263"/>
      <c r="G52" s="37"/>
      <c r="H52" s="264"/>
      <c r="I52" s="653">
        <f t="shared" si="1"/>
        <v>0</v>
      </c>
      <c r="J52" s="650"/>
      <c r="L52" s="252"/>
      <c r="M52" s="252"/>
      <c r="N52" s="252"/>
      <c r="O52" s="252"/>
      <c r="P52" s="84"/>
      <c r="Q52" s="84"/>
      <c r="R52" s="84"/>
      <c r="S52" s="84"/>
      <c r="T52" s="84"/>
      <c r="X52" s="252"/>
      <c r="Y52" s="252"/>
      <c r="Z52" s="84"/>
    </row>
    <row r="53" spans="1:26">
      <c r="A53" s="242"/>
      <c r="B53" s="242"/>
      <c r="C53" s="247"/>
      <c r="D53" s="631" t="str">
        <f>IF($C53="","",VLOOKUP($C53,分類コード!$B$1:$C$9,2,0))</f>
        <v/>
      </c>
      <c r="E53" s="251"/>
      <c r="F53" s="263"/>
      <c r="G53" s="37"/>
      <c r="H53" s="264"/>
      <c r="I53" s="653">
        <f t="shared" si="1"/>
        <v>0</v>
      </c>
      <c r="J53" s="650"/>
      <c r="L53" s="252"/>
      <c r="M53" s="252"/>
      <c r="N53" s="252"/>
      <c r="O53" s="252"/>
      <c r="P53" s="84"/>
      <c r="Q53" s="84"/>
      <c r="R53" s="84"/>
      <c r="S53" s="84"/>
      <c r="T53" s="84"/>
      <c r="X53" s="252"/>
      <c r="Y53" s="252"/>
      <c r="Z53" s="84"/>
    </row>
    <row r="54" spans="1:26">
      <c r="A54" s="242"/>
      <c r="B54" s="242"/>
      <c r="C54" s="247"/>
      <c r="D54" s="631" t="str">
        <f>IF($C54="","",VLOOKUP($C54,分類コード!$B$1:$C$9,2,0))</f>
        <v/>
      </c>
      <c r="E54" s="251"/>
      <c r="F54" s="263"/>
      <c r="G54" s="37"/>
      <c r="H54" s="264"/>
      <c r="I54" s="653">
        <f t="shared" si="1"/>
        <v>0</v>
      </c>
      <c r="J54" s="650"/>
      <c r="L54" s="252"/>
      <c r="M54" s="252"/>
      <c r="N54" s="252"/>
      <c r="O54" s="252"/>
      <c r="P54" s="84"/>
      <c r="Q54" s="84"/>
      <c r="R54" s="84"/>
      <c r="S54" s="84"/>
      <c r="T54" s="84"/>
      <c r="X54" s="252"/>
      <c r="Y54" s="252"/>
      <c r="Z54" s="84"/>
    </row>
    <row r="55" spans="1:26">
      <c r="A55" s="242"/>
      <c r="B55" s="242"/>
      <c r="C55" s="247"/>
      <c r="D55" s="631" t="str">
        <f>IF($C55="","",VLOOKUP($C55,分類コード!$B$1:$C$9,2,0))</f>
        <v/>
      </c>
      <c r="E55" s="251"/>
      <c r="F55" s="263"/>
      <c r="G55" s="37"/>
      <c r="H55" s="264"/>
      <c r="I55" s="653">
        <f t="shared" si="1"/>
        <v>0</v>
      </c>
      <c r="J55" s="650"/>
      <c r="L55" s="252"/>
      <c r="M55" s="252"/>
      <c r="N55" s="252"/>
      <c r="O55" s="252"/>
      <c r="P55" s="84"/>
      <c r="Q55" s="84"/>
      <c r="R55" s="84"/>
      <c r="S55" s="84"/>
      <c r="T55" s="84"/>
      <c r="X55" s="252"/>
      <c r="Y55" s="252"/>
      <c r="Z55" s="84"/>
    </row>
    <row r="56" spans="1:26">
      <c r="A56" s="242"/>
      <c r="B56" s="242"/>
      <c r="C56" s="247"/>
      <c r="D56" s="631" t="str">
        <f>IF($C56="","",VLOOKUP($C56,分類コード!$B$1:$C$9,2,0))</f>
        <v/>
      </c>
      <c r="E56" s="251"/>
      <c r="F56" s="263"/>
      <c r="G56" s="37"/>
      <c r="H56" s="264"/>
      <c r="I56" s="653">
        <f t="shared" si="1"/>
        <v>0</v>
      </c>
      <c r="J56" s="650"/>
      <c r="L56" s="252"/>
      <c r="M56" s="252"/>
      <c r="N56" s="252"/>
      <c r="O56" s="252"/>
      <c r="P56" s="84"/>
      <c r="Q56" s="84"/>
      <c r="R56" s="84"/>
      <c r="S56" s="84"/>
      <c r="T56" s="84"/>
      <c r="X56" s="252"/>
      <c r="Y56" s="252"/>
      <c r="Z56" s="84"/>
    </row>
    <row r="57" spans="1:26">
      <c r="A57" s="242"/>
      <c r="B57" s="242"/>
      <c r="C57" s="247"/>
      <c r="D57" s="631" t="str">
        <f>IF($C57="","",VLOOKUP($C57,分類コード!$B$1:$C$9,2,0))</f>
        <v/>
      </c>
      <c r="E57" s="251"/>
      <c r="F57" s="263"/>
      <c r="G57" s="37"/>
      <c r="H57" s="264"/>
      <c r="I57" s="653">
        <f t="shared" si="1"/>
        <v>0</v>
      </c>
      <c r="J57" s="650"/>
      <c r="L57" s="252"/>
      <c r="M57" s="252"/>
      <c r="N57" s="252"/>
      <c r="O57" s="252"/>
      <c r="P57" s="84"/>
      <c r="Q57" s="84"/>
      <c r="R57" s="84"/>
      <c r="S57" s="84"/>
      <c r="T57" s="84"/>
      <c r="X57" s="252"/>
      <c r="Y57" s="252"/>
      <c r="Z57" s="84"/>
    </row>
    <row r="58" spans="1:26">
      <c r="A58" s="242"/>
      <c r="B58" s="242"/>
      <c r="C58" s="247"/>
      <c r="D58" s="631" t="str">
        <f>IF($C58="","",VLOOKUP($C58,分類コード!$B$1:$C$9,2,0))</f>
        <v/>
      </c>
      <c r="E58" s="251"/>
      <c r="F58" s="263"/>
      <c r="G58" s="37"/>
      <c r="H58" s="264"/>
      <c r="I58" s="653">
        <f t="shared" si="1"/>
        <v>0</v>
      </c>
      <c r="J58" s="650"/>
      <c r="L58" s="252"/>
      <c r="M58" s="252"/>
      <c r="N58" s="252"/>
      <c r="O58" s="252"/>
      <c r="P58" s="84"/>
      <c r="Q58" s="84"/>
      <c r="R58" s="84"/>
      <c r="S58" s="84"/>
      <c r="T58" s="84"/>
      <c r="X58" s="252"/>
      <c r="Y58" s="252"/>
      <c r="Z58" s="84"/>
    </row>
    <row r="59" spans="1:26">
      <c r="A59" s="242"/>
      <c r="B59" s="242"/>
      <c r="C59" s="247"/>
      <c r="D59" s="631" t="str">
        <f>IF($C59="","",VLOOKUP($C59,分類コード!$B$1:$C$9,2,0))</f>
        <v/>
      </c>
      <c r="E59" s="251"/>
      <c r="F59" s="263"/>
      <c r="G59" s="37"/>
      <c r="H59" s="264"/>
      <c r="I59" s="653">
        <f t="shared" si="1"/>
        <v>0</v>
      </c>
      <c r="J59" s="650"/>
      <c r="L59" s="252"/>
      <c r="M59" s="252"/>
      <c r="N59" s="252"/>
      <c r="O59" s="252"/>
      <c r="P59" s="84"/>
      <c r="Q59" s="84"/>
      <c r="R59" s="84"/>
      <c r="S59" s="84"/>
      <c r="T59" s="84"/>
      <c r="X59" s="252"/>
      <c r="Y59" s="252"/>
      <c r="Z59" s="84"/>
    </row>
    <row r="60" spans="1:26">
      <c r="A60" s="242"/>
      <c r="B60" s="242"/>
      <c r="C60" s="247"/>
      <c r="D60" s="631" t="str">
        <f>IF($C60="","",VLOOKUP($C60,分類コード!$B$1:$C$9,2,0))</f>
        <v/>
      </c>
      <c r="E60" s="251"/>
      <c r="F60" s="263"/>
      <c r="G60" s="37"/>
      <c r="H60" s="264"/>
      <c r="I60" s="653">
        <f t="shared" si="1"/>
        <v>0</v>
      </c>
      <c r="J60" s="650"/>
      <c r="L60" s="252"/>
      <c r="M60" s="252"/>
      <c r="N60" s="252"/>
      <c r="O60" s="252"/>
      <c r="P60" s="84"/>
      <c r="Q60" s="84"/>
      <c r="R60" s="84"/>
      <c r="S60" s="84"/>
      <c r="T60" s="84"/>
      <c r="X60" s="252"/>
      <c r="Y60" s="252"/>
      <c r="Z60" s="84"/>
    </row>
    <row r="61" spans="1:26">
      <c r="A61" s="242"/>
      <c r="B61" s="242"/>
      <c r="C61" s="247"/>
      <c r="D61" s="631" t="str">
        <f>IF($C61="","",VLOOKUP($C61,分類コード!$B$1:$C$9,2,0))</f>
        <v/>
      </c>
      <c r="E61" s="251"/>
      <c r="F61" s="263"/>
      <c r="G61" s="37"/>
      <c r="H61" s="264"/>
      <c r="I61" s="653">
        <f t="shared" si="1"/>
        <v>0</v>
      </c>
      <c r="J61" s="650"/>
      <c r="L61" s="252"/>
      <c r="M61" s="252"/>
      <c r="N61" s="252"/>
      <c r="O61" s="252"/>
      <c r="P61" s="84"/>
      <c r="Q61" s="84"/>
      <c r="R61" s="84"/>
      <c r="S61" s="84"/>
      <c r="T61" s="84"/>
      <c r="X61" s="252"/>
      <c r="Y61" s="252"/>
      <c r="Z61" s="84"/>
    </row>
    <row r="62" spans="1:26">
      <c r="A62" s="242"/>
      <c r="B62" s="242"/>
      <c r="C62" s="247"/>
      <c r="D62" s="631" t="str">
        <f>IF($C62="","",VLOOKUP($C62,分類コード!$B$1:$C$9,2,0))</f>
        <v/>
      </c>
      <c r="E62" s="251"/>
      <c r="F62" s="263"/>
      <c r="G62" s="37"/>
      <c r="H62" s="264"/>
      <c r="I62" s="653">
        <f t="shared" si="1"/>
        <v>0</v>
      </c>
      <c r="J62" s="650"/>
      <c r="L62" s="252"/>
      <c r="M62" s="252"/>
      <c r="N62" s="252"/>
      <c r="O62" s="252"/>
      <c r="P62" s="84"/>
      <c r="Q62" s="84"/>
      <c r="R62" s="84"/>
      <c r="S62" s="84"/>
      <c r="T62" s="84"/>
      <c r="X62" s="252"/>
      <c r="Y62" s="252"/>
      <c r="Z62" s="84"/>
    </row>
    <row r="63" spans="1:26">
      <c r="A63" s="242"/>
      <c r="B63" s="242"/>
      <c r="C63" s="247"/>
      <c r="D63" s="631" t="str">
        <f>IF($C63="","",VLOOKUP($C63,分類コード!$B$1:$C$9,2,0))</f>
        <v/>
      </c>
      <c r="E63" s="251"/>
      <c r="F63" s="263"/>
      <c r="G63" s="37"/>
      <c r="H63" s="264"/>
      <c r="I63" s="653">
        <f t="shared" si="1"/>
        <v>0</v>
      </c>
      <c r="J63" s="650"/>
      <c r="L63" s="252"/>
      <c r="M63" s="252"/>
      <c r="N63" s="252"/>
      <c r="O63" s="252"/>
      <c r="P63" s="84"/>
      <c r="Q63" s="84"/>
      <c r="R63" s="84"/>
      <c r="S63" s="84"/>
      <c r="T63" s="84"/>
      <c r="X63" s="252"/>
      <c r="Y63" s="252"/>
      <c r="Z63" s="84"/>
    </row>
    <row r="64" spans="1:26">
      <c r="A64" s="242"/>
      <c r="B64" s="242"/>
      <c r="C64" s="247"/>
      <c r="D64" s="631" t="str">
        <f>IF($C64="","",VLOOKUP($C64,分類コード!$B$1:$C$9,2,0))</f>
        <v/>
      </c>
      <c r="E64" s="251"/>
      <c r="F64" s="263"/>
      <c r="G64" s="37"/>
      <c r="H64" s="264"/>
      <c r="I64" s="653">
        <f t="shared" si="1"/>
        <v>0</v>
      </c>
      <c r="J64" s="650"/>
      <c r="L64" s="252"/>
      <c r="M64" s="252"/>
      <c r="N64" s="252"/>
      <c r="O64" s="252"/>
      <c r="P64" s="84"/>
      <c r="Q64" s="84"/>
      <c r="R64" s="84"/>
      <c r="S64" s="84"/>
      <c r="T64" s="84"/>
      <c r="X64" s="252"/>
      <c r="Y64" s="252"/>
      <c r="Z64" s="84"/>
    </row>
    <row r="65" spans="1:26">
      <c r="A65" s="242"/>
      <c r="B65" s="242"/>
      <c r="C65" s="247"/>
      <c r="D65" s="631" t="str">
        <f>IF($C65="","",VLOOKUP($C65,分類コード!$B$1:$C$9,2,0))</f>
        <v/>
      </c>
      <c r="E65" s="251"/>
      <c r="F65" s="263"/>
      <c r="G65" s="37"/>
      <c r="H65" s="264"/>
      <c r="I65" s="653">
        <f t="shared" si="1"/>
        <v>0</v>
      </c>
      <c r="J65" s="650"/>
      <c r="L65" s="252"/>
      <c r="M65" s="252"/>
      <c r="N65" s="252"/>
      <c r="O65" s="252"/>
      <c r="P65" s="84"/>
      <c r="Q65" s="84"/>
      <c r="R65" s="84"/>
      <c r="S65" s="84"/>
      <c r="T65" s="84"/>
      <c r="X65" s="252"/>
      <c r="Y65" s="252"/>
      <c r="Z65" s="84"/>
    </row>
    <row r="66" spans="1:26">
      <c r="A66" s="242"/>
      <c r="B66" s="242"/>
      <c r="C66" s="247"/>
      <c r="D66" s="631" t="str">
        <f>IF($C66="","",VLOOKUP($C66,分類コード!$B$1:$C$9,2,0))</f>
        <v/>
      </c>
      <c r="E66" s="251"/>
      <c r="F66" s="263"/>
      <c r="G66" s="37"/>
      <c r="H66" s="264"/>
      <c r="I66" s="653">
        <f t="shared" si="1"/>
        <v>0</v>
      </c>
      <c r="J66" s="650"/>
      <c r="L66" s="252"/>
      <c r="M66" s="252"/>
      <c r="N66" s="252"/>
      <c r="O66" s="252"/>
      <c r="P66" s="84"/>
      <c r="Q66" s="84"/>
      <c r="R66" s="84"/>
      <c r="S66" s="84"/>
      <c r="T66" s="84"/>
      <c r="X66" s="252"/>
      <c r="Y66" s="252"/>
      <c r="Z66" s="84"/>
    </row>
    <row r="67" spans="1:26">
      <c r="A67" s="242"/>
      <c r="B67" s="242"/>
      <c r="C67" s="247"/>
      <c r="D67" s="631" t="str">
        <f>IF($C67="","",VLOOKUP($C67,分類コード!$B$1:$C$9,2,0))</f>
        <v/>
      </c>
      <c r="E67" s="251"/>
      <c r="F67" s="263"/>
      <c r="G67" s="37"/>
      <c r="H67" s="264"/>
      <c r="I67" s="653">
        <f t="shared" si="1"/>
        <v>0</v>
      </c>
      <c r="J67" s="650"/>
      <c r="L67" s="252"/>
      <c r="M67" s="252"/>
      <c r="N67" s="252"/>
      <c r="O67" s="252"/>
      <c r="P67" s="84"/>
      <c r="Q67" s="84"/>
      <c r="R67" s="84"/>
      <c r="S67" s="84"/>
      <c r="T67" s="84"/>
      <c r="X67" s="252"/>
      <c r="Y67" s="252"/>
      <c r="Z67" s="84"/>
    </row>
    <row r="68" spans="1:26">
      <c r="A68" s="242"/>
      <c r="B68" s="242"/>
      <c r="C68" s="247"/>
      <c r="D68" s="631" t="str">
        <f>IF($C68="","",VLOOKUP($C68,分類コード!$B$1:$C$9,2,0))</f>
        <v/>
      </c>
      <c r="E68" s="251"/>
      <c r="F68" s="263"/>
      <c r="G68" s="37"/>
      <c r="H68" s="264"/>
      <c r="I68" s="653">
        <f t="shared" si="1"/>
        <v>0</v>
      </c>
      <c r="J68" s="650"/>
      <c r="L68" s="252"/>
      <c r="M68" s="252"/>
      <c r="N68" s="252"/>
      <c r="O68" s="252"/>
      <c r="P68" s="84"/>
      <c r="Q68" s="84"/>
      <c r="R68" s="84"/>
      <c r="S68" s="84"/>
      <c r="T68" s="84"/>
      <c r="X68" s="252"/>
      <c r="Y68" s="252"/>
      <c r="Z68" s="84"/>
    </row>
    <row r="69" spans="1:26">
      <c r="A69" s="242"/>
      <c r="B69" s="242"/>
      <c r="C69" s="247"/>
      <c r="D69" s="631" t="str">
        <f>IF($C69="","",VLOOKUP($C69,分類コード!$B$1:$C$9,2,0))</f>
        <v/>
      </c>
      <c r="E69" s="251"/>
      <c r="F69" s="263"/>
      <c r="G69" s="37"/>
      <c r="H69" s="264"/>
      <c r="I69" s="653">
        <f t="shared" si="1"/>
        <v>0</v>
      </c>
      <c r="J69" s="650"/>
      <c r="L69" s="252"/>
      <c r="M69" s="252"/>
      <c r="N69" s="252"/>
      <c r="O69" s="252"/>
      <c r="P69" s="84"/>
      <c r="Q69" s="84"/>
      <c r="R69" s="84"/>
      <c r="S69" s="84"/>
      <c r="T69" s="84"/>
      <c r="X69" s="252"/>
      <c r="Y69" s="252"/>
      <c r="Z69" s="84"/>
    </row>
    <row r="70" spans="1:26">
      <c r="A70" s="242"/>
      <c r="B70" s="242"/>
      <c r="C70" s="247"/>
      <c r="D70" s="631" t="str">
        <f>IF($C70="","",VLOOKUP($C70,分類コード!$B$1:$C$9,2,0))</f>
        <v/>
      </c>
      <c r="E70" s="251"/>
      <c r="F70" s="263"/>
      <c r="G70" s="37"/>
      <c r="H70" s="264"/>
      <c r="I70" s="653">
        <f t="shared" si="1"/>
        <v>0</v>
      </c>
      <c r="J70" s="650"/>
      <c r="L70" s="252"/>
      <c r="M70" s="252"/>
      <c r="N70" s="252"/>
      <c r="O70" s="252"/>
      <c r="P70" s="84"/>
      <c r="Q70" s="84"/>
      <c r="R70" s="84"/>
      <c r="S70" s="84"/>
      <c r="T70" s="84"/>
      <c r="X70" s="252"/>
      <c r="Y70" s="252"/>
      <c r="Z70" s="84"/>
    </row>
    <row r="71" spans="1:26">
      <c r="A71" s="242"/>
      <c r="B71" s="242"/>
      <c r="C71" s="247"/>
      <c r="D71" s="631" t="str">
        <f>IF($C71="","",VLOOKUP($C71,分類コード!$B$1:$C$9,2,0))</f>
        <v/>
      </c>
      <c r="E71" s="251"/>
      <c r="F71" s="263"/>
      <c r="G71" s="37"/>
      <c r="H71" s="264"/>
      <c r="I71" s="653">
        <f t="shared" si="1"/>
        <v>0</v>
      </c>
      <c r="J71" s="650"/>
      <c r="L71" s="252"/>
      <c r="M71" s="252"/>
      <c r="N71" s="252"/>
      <c r="O71" s="252"/>
      <c r="P71" s="84"/>
      <c r="Q71" s="84"/>
      <c r="R71" s="84"/>
      <c r="S71" s="84"/>
      <c r="T71" s="84"/>
      <c r="X71" s="252"/>
      <c r="Y71" s="252"/>
      <c r="Z71" s="84"/>
    </row>
    <row r="72" spans="1:26">
      <c r="A72" s="242"/>
      <c r="B72" s="242"/>
      <c r="C72" s="247"/>
      <c r="D72" s="631" t="str">
        <f>IF($C72="","",VLOOKUP($C72,分類コード!$B$1:$C$9,2,0))</f>
        <v/>
      </c>
      <c r="E72" s="251"/>
      <c r="F72" s="263"/>
      <c r="G72" s="37"/>
      <c r="H72" s="264"/>
      <c r="I72" s="653">
        <f t="shared" si="1"/>
        <v>0</v>
      </c>
      <c r="J72" s="650"/>
      <c r="L72" s="252"/>
      <c r="M72" s="252"/>
      <c r="N72" s="252"/>
      <c r="O72" s="252"/>
      <c r="P72" s="84"/>
      <c r="Q72" s="84"/>
      <c r="R72" s="84"/>
      <c r="S72" s="84"/>
      <c r="T72" s="84"/>
      <c r="X72" s="252"/>
      <c r="Y72" s="252"/>
      <c r="Z72" s="84"/>
    </row>
    <row r="73" spans="1:26">
      <c r="A73" s="242"/>
      <c r="B73" s="242"/>
      <c r="C73" s="247"/>
      <c r="D73" s="631" t="str">
        <f>IF($C73="","",VLOOKUP($C73,分類コード!$B$1:$C$9,2,0))</f>
        <v/>
      </c>
      <c r="E73" s="251"/>
      <c r="F73" s="263"/>
      <c r="G73" s="37"/>
      <c r="H73" s="264"/>
      <c r="I73" s="653">
        <f t="shared" si="1"/>
        <v>0</v>
      </c>
      <c r="J73" s="650"/>
      <c r="L73" s="252"/>
      <c r="M73" s="252"/>
      <c r="N73" s="252"/>
      <c r="O73" s="252"/>
      <c r="P73" s="84"/>
      <c r="Q73" s="84"/>
      <c r="R73" s="84"/>
      <c r="S73" s="84"/>
      <c r="T73" s="84"/>
      <c r="X73" s="252"/>
      <c r="Y73" s="252"/>
      <c r="Z73" s="84"/>
    </row>
    <row r="74" spans="1:26">
      <c r="A74" s="242"/>
      <c r="B74" s="242"/>
      <c r="C74" s="247"/>
      <c r="D74" s="631" t="str">
        <f>IF($C74="","",VLOOKUP($C74,分類コード!$B$1:$C$9,2,0))</f>
        <v/>
      </c>
      <c r="E74" s="251"/>
      <c r="F74" s="263"/>
      <c r="G74" s="37"/>
      <c r="H74" s="264"/>
      <c r="I74" s="653">
        <f t="shared" si="1"/>
        <v>0</v>
      </c>
      <c r="J74" s="650"/>
      <c r="L74" s="252"/>
      <c r="M74" s="252"/>
      <c r="N74" s="252"/>
      <c r="O74" s="252"/>
      <c r="P74" s="84"/>
      <c r="Q74" s="84"/>
      <c r="R74" s="84"/>
      <c r="S74" s="84"/>
      <c r="T74" s="84"/>
      <c r="X74" s="252"/>
      <c r="Y74" s="252"/>
      <c r="Z74" s="84"/>
    </row>
    <row r="75" spans="1:26">
      <c r="A75" s="242"/>
      <c r="B75" s="242"/>
      <c r="C75" s="247"/>
      <c r="D75" s="631" t="str">
        <f>IF($C75="","",VLOOKUP($C75,分類コード!$B$1:$C$9,2,0))</f>
        <v/>
      </c>
      <c r="E75" s="251"/>
      <c r="F75" s="263"/>
      <c r="G75" s="37"/>
      <c r="H75" s="264"/>
      <c r="I75" s="653">
        <f t="shared" si="1"/>
        <v>0</v>
      </c>
      <c r="J75" s="650"/>
      <c r="L75" s="252"/>
      <c r="M75" s="252"/>
      <c r="N75" s="252"/>
      <c r="O75" s="252"/>
      <c r="P75" s="84"/>
      <c r="Q75" s="84"/>
      <c r="R75" s="84"/>
      <c r="S75" s="84"/>
      <c r="T75" s="84"/>
      <c r="X75" s="252"/>
      <c r="Y75" s="252"/>
      <c r="Z75" s="84"/>
    </row>
    <row r="76" spans="1:26">
      <c r="A76" s="253"/>
      <c r="B76" s="242"/>
      <c r="C76" s="247"/>
      <c r="D76" s="631" t="str">
        <f>IF($C76="","",VLOOKUP($C76,分類コード!$B$1:$C$9,2,0))</f>
        <v/>
      </c>
      <c r="E76" s="251"/>
      <c r="F76" s="263"/>
      <c r="G76" s="37"/>
      <c r="H76" s="264"/>
      <c r="I76" s="653">
        <f t="shared" si="1"/>
        <v>0</v>
      </c>
      <c r="J76" s="650"/>
      <c r="L76" s="252"/>
      <c r="M76" s="252"/>
      <c r="N76" s="252"/>
      <c r="O76" s="252"/>
      <c r="P76" s="84"/>
      <c r="Q76" s="84"/>
      <c r="R76" s="84"/>
      <c r="S76" s="84"/>
      <c r="T76" s="84"/>
      <c r="X76" s="252"/>
      <c r="Y76" s="252"/>
      <c r="Z76" s="84"/>
    </row>
    <row r="77" spans="1:26">
      <c r="A77" s="253"/>
      <c r="B77" s="242"/>
      <c r="C77" s="247"/>
      <c r="D77" s="631" t="str">
        <f>IF($C77="","",VLOOKUP($C77,分類コード!$B$1:$C$9,2,0))</f>
        <v/>
      </c>
      <c r="E77" s="251"/>
      <c r="F77" s="263"/>
      <c r="G77" s="37"/>
      <c r="H77" s="264"/>
      <c r="I77" s="653">
        <f t="shared" si="1"/>
        <v>0</v>
      </c>
      <c r="J77" s="650"/>
      <c r="L77" s="252"/>
      <c r="M77" s="252"/>
      <c r="N77" s="252"/>
      <c r="O77" s="252"/>
      <c r="P77" s="84"/>
      <c r="Q77" s="84"/>
      <c r="R77" s="84"/>
      <c r="S77" s="84"/>
      <c r="T77" s="84"/>
      <c r="X77" s="252"/>
      <c r="Y77" s="252"/>
      <c r="Z77" s="84"/>
    </row>
    <row r="78" spans="1:26">
      <c r="A78" s="253"/>
      <c r="B78" s="242"/>
      <c r="C78" s="247"/>
      <c r="D78" s="631" t="str">
        <f>IF($C78="","",VLOOKUP($C78,分類コード!$B$1:$C$9,2,0))</f>
        <v/>
      </c>
      <c r="E78" s="251"/>
      <c r="F78" s="263"/>
      <c r="G78" s="37"/>
      <c r="H78" s="264"/>
      <c r="I78" s="653">
        <f t="shared" si="1"/>
        <v>0</v>
      </c>
      <c r="J78" s="650"/>
      <c r="L78" s="252"/>
      <c r="M78" s="252"/>
      <c r="N78" s="252"/>
      <c r="O78" s="252"/>
      <c r="P78" s="84"/>
      <c r="Q78" s="84"/>
      <c r="R78" s="84"/>
      <c r="S78" s="84"/>
      <c r="T78" s="84"/>
      <c r="X78" s="252"/>
      <c r="Y78" s="252"/>
      <c r="Z78" s="84"/>
    </row>
    <row r="79" spans="1:26">
      <c r="A79" s="253"/>
      <c r="B79" s="242"/>
      <c r="C79" s="247"/>
      <c r="D79" s="631" t="str">
        <f>IF($C79="","",VLOOKUP($C79,分類コード!$B$1:$C$9,2,0))</f>
        <v/>
      </c>
      <c r="E79" s="251"/>
      <c r="F79" s="263"/>
      <c r="G79" s="37"/>
      <c r="H79" s="264"/>
      <c r="I79" s="653">
        <f t="shared" si="1"/>
        <v>0</v>
      </c>
      <c r="J79" s="650"/>
      <c r="L79" s="252"/>
      <c r="M79" s="252"/>
      <c r="N79" s="252"/>
      <c r="O79" s="252"/>
      <c r="P79" s="84"/>
      <c r="Q79" s="84"/>
      <c r="R79" s="84"/>
      <c r="S79" s="84"/>
      <c r="T79" s="84"/>
      <c r="X79" s="252"/>
      <c r="Y79" s="252"/>
      <c r="Z79" s="84"/>
    </row>
    <row r="80" spans="1:26">
      <c r="A80" s="253"/>
      <c r="B80" s="242"/>
      <c r="C80" s="247"/>
      <c r="D80" s="631" t="str">
        <f>IF($C80="","",VLOOKUP($C80,分類コード!$B$1:$C$9,2,0))</f>
        <v/>
      </c>
      <c r="E80" s="251"/>
      <c r="F80" s="263"/>
      <c r="G80" s="37"/>
      <c r="H80" s="264"/>
      <c r="I80" s="653">
        <f t="shared" si="1"/>
        <v>0</v>
      </c>
      <c r="J80" s="650"/>
      <c r="L80" s="252"/>
      <c r="M80" s="252"/>
      <c r="N80" s="252"/>
      <c r="O80" s="252"/>
      <c r="P80" s="84"/>
      <c r="Q80" s="84"/>
      <c r="R80" s="84"/>
      <c r="S80" s="84"/>
      <c r="T80" s="84"/>
      <c r="X80" s="252"/>
      <c r="Y80" s="252"/>
      <c r="Z80" s="84"/>
    </row>
    <row r="81" spans="1:26">
      <c r="A81" s="253"/>
      <c r="B81" s="242"/>
      <c r="C81" s="247"/>
      <c r="D81" s="631" t="str">
        <f>IF($C81="","",VLOOKUP($C81,分類コード!$B$1:$C$9,2,0))</f>
        <v/>
      </c>
      <c r="E81" s="251"/>
      <c r="F81" s="263"/>
      <c r="G81" s="37"/>
      <c r="H81" s="264"/>
      <c r="I81" s="653">
        <f t="shared" si="1"/>
        <v>0</v>
      </c>
      <c r="J81" s="650"/>
      <c r="L81" s="252"/>
      <c r="M81" s="252"/>
      <c r="N81" s="252"/>
      <c r="O81" s="252"/>
      <c r="P81" s="84"/>
      <c r="Q81" s="84"/>
      <c r="R81" s="84"/>
      <c r="S81" s="84"/>
      <c r="T81" s="84"/>
      <c r="X81" s="252"/>
      <c r="Y81" s="252"/>
      <c r="Z81" s="84"/>
    </row>
    <row r="82" spans="1:26">
      <c r="A82" s="253"/>
      <c r="B82" s="242"/>
      <c r="C82" s="247"/>
      <c r="D82" s="631" t="str">
        <f>IF($C82="","",VLOOKUP($C82,分類コード!$B$1:$C$9,2,0))</f>
        <v/>
      </c>
      <c r="E82" s="251"/>
      <c r="F82" s="263"/>
      <c r="G82" s="37"/>
      <c r="H82" s="264"/>
      <c r="I82" s="653">
        <f t="shared" si="1"/>
        <v>0</v>
      </c>
      <c r="J82" s="650"/>
      <c r="L82" s="252"/>
      <c r="M82" s="252"/>
      <c r="N82" s="252"/>
      <c r="O82" s="252"/>
      <c r="P82" s="84"/>
      <c r="Q82" s="84"/>
      <c r="R82" s="84"/>
      <c r="S82" s="84"/>
      <c r="T82" s="84"/>
      <c r="X82" s="252"/>
      <c r="Y82" s="252"/>
      <c r="Z82" s="84"/>
    </row>
    <row r="83" spans="1:26">
      <c r="A83" s="253"/>
      <c r="B83" s="242"/>
      <c r="C83" s="247"/>
      <c r="D83" s="631" t="str">
        <f>IF($C83="","",VLOOKUP($C83,分類コード!$B$1:$C$9,2,0))</f>
        <v/>
      </c>
      <c r="E83" s="251"/>
      <c r="F83" s="263"/>
      <c r="G83" s="37"/>
      <c r="H83" s="264"/>
      <c r="I83" s="653">
        <f t="shared" si="1"/>
        <v>0</v>
      </c>
      <c r="J83" s="650"/>
      <c r="L83" s="252"/>
      <c r="M83" s="252"/>
      <c r="N83" s="252"/>
      <c r="O83" s="252"/>
      <c r="P83" s="84"/>
      <c r="Q83" s="84"/>
      <c r="R83" s="84"/>
      <c r="S83" s="84"/>
      <c r="T83" s="84"/>
      <c r="X83" s="252"/>
      <c r="Y83" s="252"/>
      <c r="Z83" s="84"/>
    </row>
    <row r="84" spans="1:26">
      <c r="A84" s="253"/>
      <c r="B84" s="242"/>
      <c r="C84" s="247"/>
      <c r="D84" s="631" t="str">
        <f>IF($C84="","",VLOOKUP($C84,分類コード!$B$1:$C$9,2,0))</f>
        <v/>
      </c>
      <c r="E84" s="251"/>
      <c r="F84" s="263"/>
      <c r="G84" s="37"/>
      <c r="H84" s="264"/>
      <c r="I84" s="653">
        <f t="shared" si="1"/>
        <v>0</v>
      </c>
      <c r="J84" s="650"/>
      <c r="L84" s="252"/>
      <c r="M84" s="252"/>
      <c r="N84" s="252"/>
      <c r="O84" s="252"/>
      <c r="P84" s="84"/>
      <c r="Q84" s="84"/>
      <c r="R84" s="84"/>
      <c r="S84" s="84"/>
      <c r="T84" s="84"/>
      <c r="X84" s="252"/>
      <c r="Y84" s="252"/>
      <c r="Z84" s="84"/>
    </row>
    <row r="85" spans="1:26">
      <c r="A85" s="253"/>
      <c r="B85" s="242"/>
      <c r="C85" s="247"/>
      <c r="D85" s="631" t="str">
        <f>IF($C85="","",VLOOKUP($C85,分類コード!$B$1:$C$9,2,0))</f>
        <v/>
      </c>
      <c r="E85" s="251"/>
      <c r="F85" s="263"/>
      <c r="G85" s="37"/>
      <c r="H85" s="264"/>
      <c r="I85" s="653">
        <f t="shared" ref="I85:I148" si="2">IF(ISERROR(LEN(F85)-FIND(".",F85))=TRUE,0,LEN(F85)-FIND(".",F85))</f>
        <v>0</v>
      </c>
      <c r="J85" s="650"/>
      <c r="L85" s="252"/>
      <c r="M85" s="252"/>
      <c r="N85" s="252"/>
      <c r="O85" s="252"/>
      <c r="P85" s="84"/>
      <c r="Q85" s="84"/>
      <c r="R85" s="84"/>
      <c r="S85" s="84"/>
      <c r="T85" s="84"/>
      <c r="X85" s="252"/>
      <c r="Y85" s="252"/>
      <c r="Z85" s="84"/>
    </row>
    <row r="86" spans="1:26">
      <c r="A86" s="253"/>
      <c r="B86" s="242"/>
      <c r="C86" s="247"/>
      <c r="D86" s="631" t="str">
        <f>IF($C86="","",VLOOKUP($C86,分類コード!$B$1:$C$9,2,0))</f>
        <v/>
      </c>
      <c r="E86" s="251"/>
      <c r="F86" s="263"/>
      <c r="G86" s="37"/>
      <c r="H86" s="264"/>
      <c r="I86" s="653">
        <f t="shared" si="2"/>
        <v>0</v>
      </c>
      <c r="J86" s="650"/>
      <c r="L86" s="252"/>
      <c r="M86" s="252"/>
      <c r="N86" s="252"/>
      <c r="O86" s="252"/>
      <c r="P86" s="84"/>
      <c r="Q86" s="84"/>
      <c r="R86" s="84"/>
      <c r="S86" s="84"/>
      <c r="T86" s="84"/>
      <c r="X86" s="252"/>
      <c r="Y86" s="252"/>
      <c r="Z86" s="84"/>
    </row>
    <row r="87" spans="1:26">
      <c r="A87" s="253"/>
      <c r="B87" s="242"/>
      <c r="C87" s="247"/>
      <c r="D87" s="631" t="str">
        <f>IF($C87="","",VLOOKUP($C87,分類コード!$B$1:$C$9,2,0))</f>
        <v/>
      </c>
      <c r="E87" s="251"/>
      <c r="F87" s="263"/>
      <c r="G87" s="37"/>
      <c r="H87" s="264"/>
      <c r="I87" s="653">
        <f t="shared" si="2"/>
        <v>0</v>
      </c>
      <c r="J87" s="650"/>
      <c r="L87" s="252"/>
      <c r="M87" s="252"/>
      <c r="N87" s="252"/>
      <c r="O87" s="252"/>
      <c r="P87" s="84"/>
      <c r="Q87" s="84"/>
      <c r="R87" s="84"/>
      <c r="S87" s="84"/>
      <c r="T87" s="84"/>
      <c r="X87" s="252"/>
      <c r="Y87" s="252"/>
      <c r="Z87" s="84"/>
    </row>
    <row r="88" spans="1:26">
      <c r="A88" s="253"/>
      <c r="B88" s="242"/>
      <c r="C88" s="247"/>
      <c r="D88" s="631" t="str">
        <f>IF($C88="","",VLOOKUP($C88,分類コード!$B$1:$C$9,2,0))</f>
        <v/>
      </c>
      <c r="E88" s="251"/>
      <c r="F88" s="263"/>
      <c r="G88" s="37"/>
      <c r="H88" s="264"/>
      <c r="I88" s="653">
        <f t="shared" si="2"/>
        <v>0</v>
      </c>
      <c r="J88" s="650"/>
      <c r="L88" s="252"/>
      <c r="M88" s="252"/>
      <c r="N88" s="252"/>
      <c r="O88" s="252"/>
      <c r="P88" s="84"/>
      <c r="Q88" s="84"/>
      <c r="R88" s="84"/>
      <c r="S88" s="84"/>
      <c r="T88" s="84"/>
      <c r="X88" s="252"/>
      <c r="Y88" s="252"/>
      <c r="Z88" s="84"/>
    </row>
    <row r="89" spans="1:26">
      <c r="A89" s="253"/>
      <c r="B89" s="242"/>
      <c r="C89" s="247"/>
      <c r="D89" s="631" t="str">
        <f>IF($C89="","",VLOOKUP($C89,分類コード!$B$1:$C$9,2,0))</f>
        <v/>
      </c>
      <c r="E89" s="251"/>
      <c r="F89" s="263"/>
      <c r="G89" s="37"/>
      <c r="H89" s="264"/>
      <c r="I89" s="653">
        <f t="shared" si="2"/>
        <v>0</v>
      </c>
      <c r="J89" s="650"/>
      <c r="L89" s="252"/>
      <c r="M89" s="252"/>
      <c r="N89" s="252"/>
      <c r="O89" s="252"/>
      <c r="P89" s="84"/>
      <c r="Q89" s="84"/>
      <c r="R89" s="84"/>
      <c r="S89" s="84"/>
      <c r="T89" s="84"/>
      <c r="X89" s="252"/>
      <c r="Y89" s="252"/>
      <c r="Z89" s="84"/>
    </row>
    <row r="90" spans="1:26">
      <c r="A90" s="253"/>
      <c r="B90" s="242"/>
      <c r="C90" s="247"/>
      <c r="D90" s="631" t="str">
        <f>IF($C90="","",VLOOKUP($C90,分類コード!$B$1:$C$9,2,0))</f>
        <v/>
      </c>
      <c r="E90" s="251"/>
      <c r="F90" s="263"/>
      <c r="G90" s="37"/>
      <c r="H90" s="264"/>
      <c r="I90" s="653">
        <f t="shared" si="2"/>
        <v>0</v>
      </c>
      <c r="J90" s="650"/>
      <c r="L90" s="252"/>
      <c r="M90" s="252"/>
      <c r="N90" s="252"/>
      <c r="O90" s="252"/>
      <c r="P90" s="84"/>
      <c r="Q90" s="84"/>
      <c r="R90" s="84"/>
      <c r="S90" s="84"/>
      <c r="T90" s="84"/>
      <c r="X90" s="252"/>
      <c r="Y90" s="252"/>
      <c r="Z90" s="84"/>
    </row>
    <row r="91" spans="1:26">
      <c r="A91" s="253"/>
      <c r="B91" s="242"/>
      <c r="C91" s="247"/>
      <c r="D91" s="631" t="str">
        <f>IF($C91="","",VLOOKUP($C91,分類コード!$B$1:$C$9,2,0))</f>
        <v/>
      </c>
      <c r="E91" s="251"/>
      <c r="F91" s="263"/>
      <c r="G91" s="37"/>
      <c r="H91" s="264"/>
      <c r="I91" s="653">
        <f t="shared" si="2"/>
        <v>0</v>
      </c>
      <c r="J91" s="650"/>
      <c r="L91" s="252"/>
      <c r="M91" s="252"/>
      <c r="N91" s="252"/>
      <c r="O91" s="252"/>
      <c r="P91" s="84"/>
      <c r="Q91" s="84"/>
      <c r="R91" s="84"/>
      <c r="S91" s="84"/>
      <c r="T91" s="84"/>
      <c r="X91" s="252"/>
      <c r="Y91" s="252"/>
      <c r="Z91" s="84"/>
    </row>
    <row r="92" spans="1:26">
      <c r="A92" s="253"/>
      <c r="B92" s="242"/>
      <c r="C92" s="247"/>
      <c r="D92" s="631" t="str">
        <f>IF($C92="","",VLOOKUP($C92,分類コード!$B$1:$C$9,2,0))</f>
        <v/>
      </c>
      <c r="E92" s="251"/>
      <c r="F92" s="263"/>
      <c r="G92" s="37"/>
      <c r="H92" s="264"/>
      <c r="I92" s="653">
        <f t="shared" si="2"/>
        <v>0</v>
      </c>
      <c r="J92" s="650"/>
      <c r="L92" s="252"/>
      <c r="M92" s="252"/>
      <c r="N92" s="252"/>
      <c r="O92" s="252"/>
      <c r="P92" s="84"/>
      <c r="Q92" s="84"/>
      <c r="R92" s="84"/>
      <c r="S92" s="84"/>
      <c r="T92" s="84"/>
      <c r="X92" s="252"/>
      <c r="Y92" s="252"/>
      <c r="Z92" s="84"/>
    </row>
    <row r="93" spans="1:26">
      <c r="A93" s="253"/>
      <c r="B93" s="242"/>
      <c r="C93" s="247"/>
      <c r="D93" s="631" t="str">
        <f>IF($C93="","",VLOOKUP($C93,分類コード!$B$1:$C$9,2,0))</f>
        <v/>
      </c>
      <c r="E93" s="251"/>
      <c r="F93" s="263"/>
      <c r="G93" s="37"/>
      <c r="H93" s="264"/>
      <c r="I93" s="653">
        <f t="shared" si="2"/>
        <v>0</v>
      </c>
      <c r="J93" s="650"/>
      <c r="L93" s="252"/>
      <c r="M93" s="252"/>
      <c r="N93" s="252"/>
      <c r="O93" s="252"/>
      <c r="P93" s="84"/>
      <c r="Q93" s="84"/>
      <c r="R93" s="84"/>
      <c r="S93" s="84"/>
      <c r="T93" s="84"/>
      <c r="X93" s="252"/>
      <c r="Y93" s="252"/>
      <c r="Z93" s="84"/>
    </row>
    <row r="94" spans="1:26">
      <c r="A94" s="253"/>
      <c r="B94" s="242"/>
      <c r="C94" s="247"/>
      <c r="D94" s="631" t="str">
        <f>IF($C94="","",VLOOKUP($C94,分類コード!$B$1:$C$9,2,0))</f>
        <v/>
      </c>
      <c r="E94" s="251"/>
      <c r="F94" s="263"/>
      <c r="G94" s="37"/>
      <c r="H94" s="264"/>
      <c r="I94" s="653">
        <f t="shared" si="2"/>
        <v>0</v>
      </c>
      <c r="J94" s="650"/>
      <c r="L94" s="252"/>
      <c r="M94" s="252"/>
      <c r="N94" s="252"/>
      <c r="O94" s="252"/>
      <c r="P94" s="84"/>
      <c r="Q94" s="84"/>
      <c r="R94" s="84"/>
      <c r="S94" s="84"/>
      <c r="T94" s="84"/>
      <c r="X94" s="252"/>
      <c r="Y94" s="252"/>
      <c r="Z94" s="84"/>
    </row>
    <row r="95" spans="1:26">
      <c r="A95" s="253"/>
      <c r="B95" s="242"/>
      <c r="C95" s="247"/>
      <c r="D95" s="631" t="str">
        <f>IF($C95="","",VLOOKUP($C95,分類コード!$B$1:$C$9,2,0))</f>
        <v/>
      </c>
      <c r="E95" s="251"/>
      <c r="F95" s="263"/>
      <c r="G95" s="37"/>
      <c r="H95" s="264"/>
      <c r="I95" s="653">
        <f t="shared" si="2"/>
        <v>0</v>
      </c>
      <c r="J95" s="650"/>
      <c r="L95" s="252"/>
      <c r="M95" s="252"/>
      <c r="N95" s="252"/>
      <c r="O95" s="252"/>
      <c r="P95" s="84"/>
      <c r="Q95" s="84"/>
      <c r="R95" s="84"/>
      <c r="S95" s="84"/>
      <c r="T95" s="84"/>
      <c r="X95" s="252"/>
      <c r="Y95" s="252"/>
      <c r="Z95" s="84"/>
    </row>
    <row r="96" spans="1:26">
      <c r="A96" s="253"/>
      <c r="B96" s="242"/>
      <c r="C96" s="247"/>
      <c r="D96" s="631" t="str">
        <f>IF($C96="","",VLOOKUP($C96,分類コード!$B$1:$C$9,2,0))</f>
        <v/>
      </c>
      <c r="E96" s="251"/>
      <c r="F96" s="263"/>
      <c r="G96" s="37"/>
      <c r="H96" s="264"/>
      <c r="I96" s="653">
        <f t="shared" si="2"/>
        <v>0</v>
      </c>
      <c r="J96" s="650"/>
      <c r="L96" s="252"/>
      <c r="M96" s="252"/>
      <c r="N96" s="252"/>
      <c r="O96" s="252"/>
      <c r="P96" s="84"/>
      <c r="Q96" s="84"/>
      <c r="R96" s="84"/>
      <c r="S96" s="84"/>
      <c r="T96" s="84"/>
      <c r="X96" s="252"/>
      <c r="Y96" s="252"/>
      <c r="Z96" s="84"/>
    </row>
    <row r="97" spans="1:26">
      <c r="A97" s="253"/>
      <c r="B97" s="242"/>
      <c r="C97" s="247"/>
      <c r="D97" s="631" t="str">
        <f>IF($C97="","",VLOOKUP($C97,分類コード!$B$1:$C$9,2,0))</f>
        <v/>
      </c>
      <c r="E97" s="251"/>
      <c r="F97" s="263"/>
      <c r="G97" s="37"/>
      <c r="H97" s="264"/>
      <c r="I97" s="653">
        <f t="shared" si="2"/>
        <v>0</v>
      </c>
      <c r="J97" s="650"/>
      <c r="L97" s="252"/>
      <c r="M97" s="252"/>
      <c r="N97" s="252"/>
      <c r="O97" s="252"/>
      <c r="P97" s="84"/>
      <c r="Q97" s="84"/>
      <c r="R97" s="84"/>
      <c r="S97" s="84"/>
      <c r="T97" s="84"/>
      <c r="X97" s="252"/>
      <c r="Y97" s="252"/>
      <c r="Z97" s="84"/>
    </row>
    <row r="98" spans="1:26">
      <c r="A98" s="253"/>
      <c r="B98" s="242"/>
      <c r="C98" s="247"/>
      <c r="D98" s="631" t="str">
        <f>IF($C98="","",VLOOKUP($C98,分類コード!$B$1:$C$9,2,0))</f>
        <v/>
      </c>
      <c r="E98" s="251"/>
      <c r="F98" s="263"/>
      <c r="G98" s="37"/>
      <c r="H98" s="264"/>
      <c r="I98" s="653">
        <f t="shared" si="2"/>
        <v>0</v>
      </c>
      <c r="J98" s="650"/>
      <c r="L98" s="252"/>
      <c r="M98" s="252"/>
      <c r="N98" s="252"/>
      <c r="O98" s="252"/>
      <c r="P98" s="84"/>
      <c r="Q98" s="84"/>
      <c r="R98" s="84"/>
      <c r="S98" s="84"/>
      <c r="T98" s="84"/>
      <c r="X98" s="252"/>
      <c r="Y98" s="252"/>
      <c r="Z98" s="84"/>
    </row>
    <row r="99" spans="1:26">
      <c r="A99" s="253"/>
      <c r="B99" s="242"/>
      <c r="C99" s="247"/>
      <c r="D99" s="631" t="str">
        <f>IF($C99="","",VLOOKUP($C99,分類コード!$B$1:$C$9,2,0))</f>
        <v/>
      </c>
      <c r="E99" s="251"/>
      <c r="F99" s="263"/>
      <c r="G99" s="37"/>
      <c r="H99" s="264"/>
      <c r="I99" s="653">
        <f t="shared" si="2"/>
        <v>0</v>
      </c>
      <c r="J99" s="650"/>
      <c r="L99" s="252"/>
      <c r="M99" s="252"/>
      <c r="N99" s="252"/>
      <c r="O99" s="252"/>
      <c r="P99" s="84"/>
      <c r="Q99" s="84"/>
      <c r="R99" s="84"/>
      <c r="S99" s="84"/>
      <c r="T99" s="84"/>
      <c r="X99" s="252"/>
      <c r="Y99" s="252"/>
      <c r="Z99" s="84"/>
    </row>
    <row r="100" spans="1:26">
      <c r="A100" s="253"/>
      <c r="B100" s="242"/>
      <c r="C100" s="247"/>
      <c r="D100" s="631" t="str">
        <f>IF($C100="","",VLOOKUP($C100,分類コード!$B$1:$C$9,2,0))</f>
        <v/>
      </c>
      <c r="E100" s="251"/>
      <c r="F100" s="263"/>
      <c r="G100" s="37"/>
      <c r="H100" s="264"/>
      <c r="I100" s="653">
        <f t="shared" si="2"/>
        <v>0</v>
      </c>
      <c r="J100" s="650"/>
      <c r="L100" s="252"/>
      <c r="M100" s="252"/>
      <c r="N100" s="252"/>
      <c r="O100" s="252"/>
      <c r="P100" s="84"/>
      <c r="Q100" s="84"/>
      <c r="R100" s="84"/>
      <c r="S100" s="84"/>
      <c r="T100" s="84"/>
      <c r="X100" s="252"/>
      <c r="Y100" s="252"/>
      <c r="Z100" s="84"/>
    </row>
    <row r="101" spans="1:26">
      <c r="A101" s="253"/>
      <c r="B101" s="242"/>
      <c r="C101" s="247"/>
      <c r="D101" s="631" t="str">
        <f>IF($C101="","",VLOOKUP($C101,分類コード!$B$1:$C$9,2,0))</f>
        <v/>
      </c>
      <c r="E101" s="251"/>
      <c r="F101" s="263"/>
      <c r="G101" s="37"/>
      <c r="H101" s="264"/>
      <c r="I101" s="653">
        <f t="shared" si="2"/>
        <v>0</v>
      </c>
      <c r="J101" s="650"/>
      <c r="L101" s="252"/>
      <c r="M101" s="252"/>
      <c r="N101" s="252"/>
      <c r="O101" s="252"/>
      <c r="P101" s="84"/>
      <c r="Q101" s="84"/>
      <c r="R101" s="84"/>
      <c r="S101" s="84"/>
      <c r="T101" s="84"/>
      <c r="X101" s="252"/>
      <c r="Y101" s="252"/>
      <c r="Z101" s="84"/>
    </row>
    <row r="102" spans="1:26">
      <c r="A102" s="253"/>
      <c r="B102" s="242"/>
      <c r="C102" s="247"/>
      <c r="D102" s="631" t="str">
        <f>IF($C102="","",VLOOKUP($C102,分類コード!$B$1:$C$9,2,0))</f>
        <v/>
      </c>
      <c r="E102" s="251"/>
      <c r="F102" s="263"/>
      <c r="G102" s="37"/>
      <c r="H102" s="264"/>
      <c r="I102" s="653">
        <f t="shared" si="2"/>
        <v>0</v>
      </c>
      <c r="J102" s="650"/>
      <c r="L102" s="252"/>
      <c r="M102" s="252"/>
      <c r="N102" s="252"/>
      <c r="O102" s="252"/>
      <c r="P102" s="84"/>
      <c r="Q102" s="84"/>
      <c r="R102" s="84"/>
      <c r="S102" s="84"/>
      <c r="T102" s="84"/>
      <c r="X102" s="252"/>
      <c r="Y102" s="252"/>
      <c r="Z102" s="84"/>
    </row>
    <row r="103" spans="1:26">
      <c r="A103" s="253"/>
      <c r="B103" s="242"/>
      <c r="C103" s="247"/>
      <c r="D103" s="631" t="str">
        <f>IF($C103="","",VLOOKUP($C103,分類コード!$B$1:$C$9,2,0))</f>
        <v/>
      </c>
      <c r="E103" s="251"/>
      <c r="F103" s="263"/>
      <c r="G103" s="37"/>
      <c r="H103" s="264"/>
      <c r="I103" s="653">
        <f t="shared" si="2"/>
        <v>0</v>
      </c>
      <c r="J103" s="650"/>
      <c r="L103" s="252"/>
      <c r="M103" s="252"/>
      <c r="N103" s="252"/>
      <c r="O103" s="252"/>
      <c r="P103" s="84"/>
      <c r="Q103" s="84"/>
      <c r="R103" s="84"/>
      <c r="S103" s="84"/>
      <c r="T103" s="84"/>
      <c r="X103" s="252"/>
      <c r="Y103" s="252"/>
      <c r="Z103" s="84"/>
    </row>
    <row r="104" spans="1:26">
      <c r="A104" s="253"/>
      <c r="B104" s="242"/>
      <c r="C104" s="247"/>
      <c r="D104" s="631" t="str">
        <f>IF($C104="","",VLOOKUP($C104,分類コード!$B$1:$C$9,2,0))</f>
        <v/>
      </c>
      <c r="E104" s="251"/>
      <c r="F104" s="263"/>
      <c r="G104" s="37"/>
      <c r="H104" s="264"/>
      <c r="I104" s="653">
        <f t="shared" si="2"/>
        <v>0</v>
      </c>
      <c r="J104" s="650"/>
      <c r="L104" s="252"/>
      <c r="M104" s="252"/>
      <c r="N104" s="252"/>
      <c r="O104" s="252"/>
      <c r="P104" s="84"/>
      <c r="Q104" s="84"/>
      <c r="R104" s="84"/>
      <c r="S104" s="84"/>
      <c r="T104" s="84"/>
      <c r="X104" s="252"/>
      <c r="Y104" s="252"/>
      <c r="Z104" s="84"/>
    </row>
    <row r="105" spans="1:26">
      <c r="A105" s="253"/>
      <c r="B105" s="242"/>
      <c r="C105" s="247"/>
      <c r="D105" s="631" t="str">
        <f>IF($C105="","",VLOOKUP($C105,分類コード!$B$1:$C$9,2,0))</f>
        <v/>
      </c>
      <c r="E105" s="251"/>
      <c r="F105" s="263"/>
      <c r="G105" s="37"/>
      <c r="H105" s="264"/>
      <c r="I105" s="653">
        <f t="shared" si="2"/>
        <v>0</v>
      </c>
      <c r="J105" s="650"/>
      <c r="L105" s="252"/>
      <c r="M105" s="252"/>
      <c r="N105" s="252"/>
      <c r="O105" s="252"/>
      <c r="P105" s="84"/>
      <c r="Q105" s="84"/>
      <c r="R105" s="84"/>
      <c r="S105" s="84"/>
      <c r="T105" s="84"/>
      <c r="X105" s="252"/>
      <c r="Y105" s="252"/>
      <c r="Z105" s="84"/>
    </row>
    <row r="106" spans="1:26">
      <c r="A106" s="253"/>
      <c r="B106" s="242"/>
      <c r="C106" s="247"/>
      <c r="D106" s="631" t="str">
        <f>IF($C106="","",VLOOKUP($C106,分類コード!$B$1:$C$9,2,0))</f>
        <v/>
      </c>
      <c r="E106" s="251"/>
      <c r="F106" s="263"/>
      <c r="G106" s="37"/>
      <c r="H106" s="264"/>
      <c r="I106" s="653">
        <f t="shared" si="2"/>
        <v>0</v>
      </c>
      <c r="J106" s="650"/>
      <c r="L106" s="252"/>
      <c r="M106" s="252"/>
      <c r="N106" s="252"/>
      <c r="O106" s="252"/>
      <c r="P106" s="84"/>
      <c r="Q106" s="84"/>
      <c r="R106" s="84"/>
      <c r="S106" s="84"/>
      <c r="T106" s="84"/>
      <c r="X106" s="252"/>
      <c r="Y106" s="252"/>
      <c r="Z106" s="84"/>
    </row>
    <row r="107" spans="1:26">
      <c r="A107" s="253"/>
      <c r="B107" s="242"/>
      <c r="C107" s="247"/>
      <c r="D107" s="631" t="str">
        <f>IF($C107="","",VLOOKUP($C107,分類コード!$B$1:$C$9,2,0))</f>
        <v/>
      </c>
      <c r="E107" s="251"/>
      <c r="F107" s="263"/>
      <c r="G107" s="37"/>
      <c r="H107" s="264"/>
      <c r="I107" s="653">
        <f t="shared" si="2"/>
        <v>0</v>
      </c>
      <c r="J107" s="650"/>
      <c r="L107" s="252"/>
      <c r="M107" s="252"/>
      <c r="N107" s="252"/>
      <c r="O107" s="252"/>
      <c r="P107" s="84"/>
      <c r="Q107" s="84"/>
      <c r="R107" s="84"/>
      <c r="S107" s="84"/>
      <c r="T107" s="84"/>
      <c r="X107" s="252"/>
      <c r="Y107" s="252"/>
      <c r="Z107" s="84"/>
    </row>
    <row r="108" spans="1:26">
      <c r="A108" s="253"/>
      <c r="B108" s="242"/>
      <c r="C108" s="247"/>
      <c r="D108" s="631" t="str">
        <f>IF($C108="","",VLOOKUP($C108,分類コード!$B$1:$C$9,2,0))</f>
        <v/>
      </c>
      <c r="E108" s="251"/>
      <c r="F108" s="263"/>
      <c r="G108" s="37"/>
      <c r="H108" s="264"/>
      <c r="I108" s="653">
        <f t="shared" si="2"/>
        <v>0</v>
      </c>
      <c r="J108" s="650"/>
      <c r="L108" s="252"/>
      <c r="M108" s="252"/>
      <c r="N108" s="252"/>
      <c r="O108" s="252"/>
      <c r="P108" s="84"/>
      <c r="Q108" s="84"/>
      <c r="R108" s="84"/>
      <c r="S108" s="84"/>
      <c r="T108" s="84"/>
      <c r="X108" s="252"/>
      <c r="Y108" s="252"/>
      <c r="Z108" s="84"/>
    </row>
    <row r="109" spans="1:26">
      <c r="A109" s="253"/>
      <c r="B109" s="242"/>
      <c r="C109" s="247"/>
      <c r="D109" s="631" t="str">
        <f>IF($C109="","",VLOOKUP($C109,分類コード!$B$1:$C$9,2,0))</f>
        <v/>
      </c>
      <c r="E109" s="251"/>
      <c r="F109" s="263"/>
      <c r="G109" s="37"/>
      <c r="H109" s="264"/>
      <c r="I109" s="653">
        <f t="shared" si="2"/>
        <v>0</v>
      </c>
      <c r="J109" s="650"/>
      <c r="L109" s="252"/>
      <c r="M109" s="252"/>
      <c r="N109" s="252"/>
      <c r="O109" s="252"/>
      <c r="P109" s="84"/>
      <c r="Q109" s="84"/>
      <c r="R109" s="84"/>
      <c r="S109" s="84"/>
      <c r="T109" s="84"/>
      <c r="X109" s="252"/>
      <c r="Y109" s="252"/>
      <c r="Z109" s="84"/>
    </row>
    <row r="110" spans="1:26">
      <c r="A110" s="253"/>
      <c r="B110" s="242"/>
      <c r="C110" s="247"/>
      <c r="D110" s="631" t="str">
        <f>IF($C110="","",VLOOKUP($C110,分類コード!$B$1:$C$9,2,0))</f>
        <v/>
      </c>
      <c r="E110" s="251"/>
      <c r="F110" s="263"/>
      <c r="G110" s="37"/>
      <c r="H110" s="264"/>
      <c r="I110" s="653">
        <f t="shared" si="2"/>
        <v>0</v>
      </c>
      <c r="J110" s="650"/>
      <c r="L110" s="252"/>
      <c r="M110" s="252"/>
      <c r="N110" s="252"/>
      <c r="O110" s="252"/>
      <c r="P110" s="84"/>
      <c r="Q110" s="84"/>
      <c r="R110" s="84"/>
      <c r="S110" s="84"/>
      <c r="T110" s="84"/>
      <c r="X110" s="252"/>
      <c r="Y110" s="252"/>
      <c r="Z110" s="84"/>
    </row>
    <row r="111" spans="1:26">
      <c r="A111" s="253"/>
      <c r="B111" s="242"/>
      <c r="C111" s="247"/>
      <c r="D111" s="631" t="str">
        <f>IF($C111="","",VLOOKUP($C111,分類コード!$B$1:$C$9,2,0))</f>
        <v/>
      </c>
      <c r="E111" s="251"/>
      <c r="F111" s="263"/>
      <c r="G111" s="37"/>
      <c r="H111" s="264"/>
      <c r="I111" s="653">
        <f t="shared" si="2"/>
        <v>0</v>
      </c>
      <c r="J111" s="650"/>
      <c r="L111" s="252"/>
      <c r="M111" s="252"/>
      <c r="N111" s="252"/>
      <c r="O111" s="252"/>
      <c r="P111" s="84"/>
      <c r="Q111" s="84"/>
      <c r="R111" s="84"/>
      <c r="S111" s="84"/>
      <c r="T111" s="84"/>
      <c r="X111" s="252"/>
      <c r="Y111" s="252"/>
      <c r="Z111" s="84"/>
    </row>
    <row r="112" spans="1:26">
      <c r="A112" s="253"/>
      <c r="B112" s="242"/>
      <c r="C112" s="247"/>
      <c r="D112" s="631" t="str">
        <f>IF($C112="","",VLOOKUP($C112,分類コード!$B$1:$C$9,2,0))</f>
        <v/>
      </c>
      <c r="E112" s="251"/>
      <c r="F112" s="263"/>
      <c r="G112" s="37"/>
      <c r="H112" s="264"/>
      <c r="I112" s="653">
        <f t="shared" si="2"/>
        <v>0</v>
      </c>
      <c r="J112" s="650"/>
      <c r="L112" s="252"/>
      <c r="M112" s="252"/>
      <c r="N112" s="252"/>
      <c r="O112" s="252"/>
      <c r="P112" s="84"/>
      <c r="Q112" s="84"/>
      <c r="R112" s="84"/>
      <c r="S112" s="84"/>
      <c r="T112" s="84"/>
      <c r="X112" s="252"/>
      <c r="Y112" s="252"/>
      <c r="Z112" s="84"/>
    </row>
    <row r="113" spans="1:26">
      <c r="A113" s="253"/>
      <c r="B113" s="242"/>
      <c r="C113" s="247"/>
      <c r="D113" s="631" t="str">
        <f>IF($C113="","",VLOOKUP($C113,分類コード!$B$1:$C$9,2,0))</f>
        <v/>
      </c>
      <c r="E113" s="251"/>
      <c r="F113" s="263"/>
      <c r="G113" s="37"/>
      <c r="H113" s="264"/>
      <c r="I113" s="653">
        <f t="shared" si="2"/>
        <v>0</v>
      </c>
      <c r="J113" s="650"/>
      <c r="L113" s="252"/>
      <c r="M113" s="252"/>
      <c r="N113" s="252"/>
      <c r="O113" s="252"/>
      <c r="P113" s="84"/>
      <c r="Q113" s="84"/>
      <c r="R113" s="84"/>
      <c r="S113" s="84"/>
      <c r="T113" s="84"/>
      <c r="X113" s="252"/>
      <c r="Y113" s="252"/>
      <c r="Z113" s="84"/>
    </row>
    <row r="114" spans="1:26">
      <c r="A114" s="253"/>
      <c r="B114" s="242"/>
      <c r="C114" s="247"/>
      <c r="D114" s="631" t="str">
        <f>IF($C114="","",VLOOKUP($C114,分類コード!$B$1:$C$9,2,0))</f>
        <v/>
      </c>
      <c r="E114" s="251"/>
      <c r="F114" s="263"/>
      <c r="G114" s="37"/>
      <c r="H114" s="264"/>
      <c r="I114" s="653">
        <f t="shared" si="2"/>
        <v>0</v>
      </c>
      <c r="J114" s="650"/>
      <c r="L114" s="252"/>
      <c r="M114" s="252"/>
      <c r="N114" s="252"/>
      <c r="O114" s="252"/>
      <c r="P114" s="84"/>
      <c r="Q114" s="84"/>
      <c r="R114" s="84"/>
      <c r="S114" s="84"/>
      <c r="T114" s="84"/>
      <c r="X114" s="252"/>
      <c r="Y114" s="252"/>
      <c r="Z114" s="84"/>
    </row>
    <row r="115" spans="1:26">
      <c r="A115" s="253"/>
      <c r="B115" s="242"/>
      <c r="C115" s="247"/>
      <c r="D115" s="631" t="str">
        <f>IF($C115="","",VLOOKUP($C115,分類コード!$B$1:$C$9,2,0))</f>
        <v/>
      </c>
      <c r="E115" s="251"/>
      <c r="F115" s="263"/>
      <c r="G115" s="37"/>
      <c r="H115" s="264"/>
      <c r="I115" s="653">
        <f t="shared" si="2"/>
        <v>0</v>
      </c>
      <c r="J115" s="650"/>
      <c r="L115" s="252"/>
      <c r="M115" s="252"/>
      <c r="N115" s="252"/>
      <c r="O115" s="252"/>
      <c r="P115" s="84"/>
      <c r="Q115" s="84"/>
      <c r="R115" s="84"/>
      <c r="S115" s="84"/>
      <c r="T115" s="84"/>
      <c r="X115" s="252"/>
      <c r="Y115" s="252"/>
      <c r="Z115" s="84"/>
    </row>
    <row r="116" spans="1:26">
      <c r="A116" s="253"/>
      <c r="B116" s="242"/>
      <c r="C116" s="247"/>
      <c r="D116" s="631" t="str">
        <f>IF($C116="","",VLOOKUP($C116,分類コード!$B$1:$C$9,2,0))</f>
        <v/>
      </c>
      <c r="E116" s="251"/>
      <c r="F116" s="263"/>
      <c r="G116" s="37"/>
      <c r="H116" s="264"/>
      <c r="I116" s="653">
        <f t="shared" si="2"/>
        <v>0</v>
      </c>
      <c r="J116" s="650"/>
      <c r="L116" s="252"/>
      <c r="M116" s="252"/>
      <c r="N116" s="252"/>
      <c r="O116" s="252"/>
      <c r="P116" s="84"/>
      <c r="Q116" s="84"/>
      <c r="R116" s="84"/>
      <c r="S116" s="84"/>
      <c r="T116" s="84"/>
      <c r="X116" s="252"/>
      <c r="Y116" s="252"/>
      <c r="Z116" s="84"/>
    </row>
    <row r="117" spans="1:26">
      <c r="A117" s="253"/>
      <c r="B117" s="242"/>
      <c r="C117" s="247"/>
      <c r="D117" s="631" t="str">
        <f>IF($C117="","",VLOOKUP($C117,分類コード!$B$1:$C$9,2,0))</f>
        <v/>
      </c>
      <c r="E117" s="251"/>
      <c r="F117" s="263"/>
      <c r="G117" s="37"/>
      <c r="H117" s="264"/>
      <c r="I117" s="653">
        <f t="shared" si="2"/>
        <v>0</v>
      </c>
      <c r="J117" s="650"/>
      <c r="L117" s="252"/>
      <c r="M117" s="252"/>
      <c r="N117" s="252"/>
      <c r="O117" s="252"/>
      <c r="P117" s="84"/>
      <c r="Q117" s="84"/>
      <c r="R117" s="84"/>
      <c r="S117" s="84"/>
      <c r="T117" s="84"/>
      <c r="X117" s="252"/>
      <c r="Y117" s="252"/>
      <c r="Z117" s="84"/>
    </row>
    <row r="118" spans="1:26">
      <c r="A118" s="253"/>
      <c r="B118" s="242"/>
      <c r="C118" s="247"/>
      <c r="D118" s="631" t="str">
        <f>IF($C118="","",VLOOKUP($C118,分類コード!$B$1:$C$9,2,0))</f>
        <v/>
      </c>
      <c r="E118" s="251"/>
      <c r="F118" s="263"/>
      <c r="G118" s="37"/>
      <c r="H118" s="264"/>
      <c r="I118" s="653">
        <f t="shared" si="2"/>
        <v>0</v>
      </c>
      <c r="J118" s="650"/>
      <c r="L118" s="252"/>
      <c r="M118" s="252"/>
      <c r="N118" s="252"/>
      <c r="O118" s="252"/>
      <c r="P118" s="84"/>
      <c r="Q118" s="84"/>
      <c r="R118" s="84"/>
      <c r="S118" s="84"/>
      <c r="T118" s="84"/>
      <c r="X118" s="252"/>
      <c r="Y118" s="252"/>
      <c r="Z118" s="84"/>
    </row>
    <row r="119" spans="1:26">
      <c r="A119" s="253"/>
      <c r="B119" s="242"/>
      <c r="C119" s="247"/>
      <c r="D119" s="631" t="str">
        <f>IF($C119="","",VLOOKUP($C119,分類コード!$B$1:$C$9,2,0))</f>
        <v/>
      </c>
      <c r="E119" s="251"/>
      <c r="F119" s="263"/>
      <c r="G119" s="37"/>
      <c r="H119" s="264"/>
      <c r="I119" s="653">
        <f t="shared" si="2"/>
        <v>0</v>
      </c>
      <c r="J119" s="650"/>
      <c r="L119" s="252"/>
      <c r="M119" s="252"/>
      <c r="N119" s="252"/>
      <c r="O119" s="252"/>
      <c r="P119" s="84"/>
      <c r="Q119" s="84"/>
      <c r="R119" s="84"/>
      <c r="S119" s="84"/>
      <c r="T119" s="84"/>
      <c r="X119" s="252"/>
      <c r="Y119" s="252"/>
      <c r="Z119" s="84"/>
    </row>
    <row r="120" spans="1:26">
      <c r="A120" s="253"/>
      <c r="B120" s="242"/>
      <c r="C120" s="247"/>
      <c r="D120" s="631" t="str">
        <f>IF($C120="","",VLOOKUP($C120,分類コード!$B$1:$C$9,2,0))</f>
        <v/>
      </c>
      <c r="E120" s="251"/>
      <c r="F120" s="263"/>
      <c r="G120" s="37"/>
      <c r="H120" s="264"/>
      <c r="I120" s="653">
        <f t="shared" si="2"/>
        <v>0</v>
      </c>
      <c r="J120" s="650"/>
      <c r="L120" s="252"/>
      <c r="M120" s="252"/>
      <c r="N120" s="252"/>
      <c r="O120" s="252"/>
      <c r="P120" s="84"/>
      <c r="Q120" s="84"/>
      <c r="R120" s="84"/>
      <c r="S120" s="84"/>
      <c r="T120" s="84"/>
      <c r="X120" s="252"/>
      <c r="Y120" s="252"/>
      <c r="Z120" s="84"/>
    </row>
    <row r="121" spans="1:26">
      <c r="A121" s="253"/>
      <c r="B121" s="242"/>
      <c r="C121" s="247"/>
      <c r="D121" s="631" t="str">
        <f>IF($C121="","",VLOOKUP($C121,分類コード!$B$1:$C$9,2,0))</f>
        <v/>
      </c>
      <c r="E121" s="251"/>
      <c r="F121" s="263"/>
      <c r="G121" s="37"/>
      <c r="H121" s="264"/>
      <c r="I121" s="653">
        <f t="shared" si="2"/>
        <v>0</v>
      </c>
      <c r="J121" s="650"/>
      <c r="L121" s="252"/>
      <c r="M121" s="252"/>
      <c r="N121" s="252"/>
      <c r="O121" s="252"/>
      <c r="P121" s="84"/>
      <c r="Q121" s="84"/>
      <c r="R121" s="84"/>
      <c r="S121" s="84"/>
      <c r="T121" s="84"/>
      <c r="X121" s="252"/>
      <c r="Y121" s="252"/>
      <c r="Z121" s="84"/>
    </row>
    <row r="122" spans="1:26">
      <c r="A122" s="253"/>
      <c r="B122" s="242"/>
      <c r="C122" s="247"/>
      <c r="D122" s="631" t="str">
        <f>IF($C122="","",VLOOKUP($C122,分類コード!$B$1:$C$9,2,0))</f>
        <v/>
      </c>
      <c r="E122" s="251"/>
      <c r="F122" s="263"/>
      <c r="G122" s="37"/>
      <c r="H122" s="264"/>
      <c r="I122" s="653">
        <f t="shared" si="2"/>
        <v>0</v>
      </c>
      <c r="J122" s="650"/>
      <c r="L122" s="252"/>
      <c r="M122" s="252"/>
      <c r="N122" s="252"/>
      <c r="O122" s="252"/>
      <c r="P122" s="84"/>
      <c r="Q122" s="84"/>
      <c r="R122" s="84"/>
      <c r="S122" s="84"/>
      <c r="T122" s="84"/>
      <c r="X122" s="252"/>
      <c r="Y122" s="252"/>
      <c r="Z122" s="84"/>
    </row>
    <row r="123" spans="1:26">
      <c r="A123" s="253"/>
      <c r="B123" s="242"/>
      <c r="C123" s="247"/>
      <c r="D123" s="631" t="str">
        <f>IF($C123="","",VLOOKUP($C123,分類コード!$B$1:$C$9,2,0))</f>
        <v/>
      </c>
      <c r="E123" s="251"/>
      <c r="F123" s="263"/>
      <c r="G123" s="37"/>
      <c r="H123" s="264"/>
      <c r="I123" s="653">
        <f t="shared" si="2"/>
        <v>0</v>
      </c>
      <c r="J123" s="650"/>
      <c r="L123" s="252"/>
      <c r="M123" s="252"/>
      <c r="N123" s="252"/>
      <c r="O123" s="252"/>
      <c r="P123" s="84"/>
      <c r="Q123" s="84"/>
      <c r="R123" s="84"/>
      <c r="S123" s="84"/>
      <c r="T123" s="84"/>
      <c r="X123" s="252"/>
      <c r="Y123" s="252"/>
      <c r="Z123" s="84"/>
    </row>
    <row r="124" spans="1:26">
      <c r="A124" s="253"/>
      <c r="B124" s="242"/>
      <c r="C124" s="247"/>
      <c r="D124" s="631" t="str">
        <f>IF($C124="","",VLOOKUP($C124,分類コード!$B$1:$C$9,2,0))</f>
        <v/>
      </c>
      <c r="E124" s="251"/>
      <c r="F124" s="263"/>
      <c r="G124" s="37"/>
      <c r="H124" s="264"/>
      <c r="I124" s="653">
        <f t="shared" si="2"/>
        <v>0</v>
      </c>
      <c r="J124" s="650"/>
      <c r="L124" s="252"/>
      <c r="M124" s="252"/>
      <c r="N124" s="252"/>
      <c r="O124" s="252"/>
      <c r="P124" s="84"/>
      <c r="Q124" s="84"/>
      <c r="R124" s="84"/>
      <c r="S124" s="84"/>
      <c r="T124" s="84"/>
      <c r="X124" s="252"/>
      <c r="Y124" s="252"/>
      <c r="Z124" s="84"/>
    </row>
    <row r="125" spans="1:26">
      <c r="A125" s="253"/>
      <c r="B125" s="242"/>
      <c r="C125" s="247"/>
      <c r="D125" s="631" t="str">
        <f>IF($C125="","",VLOOKUP($C125,分類コード!$B$1:$C$9,2,0))</f>
        <v/>
      </c>
      <c r="E125" s="251"/>
      <c r="F125" s="263"/>
      <c r="G125" s="37"/>
      <c r="H125" s="264"/>
      <c r="I125" s="653">
        <f t="shared" si="2"/>
        <v>0</v>
      </c>
      <c r="J125" s="650"/>
      <c r="L125" s="252"/>
      <c r="M125" s="252"/>
      <c r="N125" s="252"/>
      <c r="O125" s="252"/>
      <c r="P125" s="84"/>
      <c r="Q125" s="84"/>
      <c r="R125" s="84"/>
      <c r="S125" s="84"/>
      <c r="T125" s="84"/>
      <c r="X125" s="252"/>
      <c r="Y125" s="252"/>
      <c r="Z125" s="84"/>
    </row>
    <row r="126" spans="1:26">
      <c r="A126" s="253"/>
      <c r="B126" s="242"/>
      <c r="C126" s="247"/>
      <c r="D126" s="631" t="str">
        <f>IF($C126="","",VLOOKUP($C126,分類コード!$B$1:$C$9,2,0))</f>
        <v/>
      </c>
      <c r="E126" s="251"/>
      <c r="F126" s="263"/>
      <c r="G126" s="37"/>
      <c r="H126" s="264"/>
      <c r="I126" s="653">
        <f t="shared" si="2"/>
        <v>0</v>
      </c>
      <c r="J126" s="650"/>
      <c r="L126" s="252"/>
      <c r="M126" s="252"/>
      <c r="N126" s="252"/>
      <c r="O126" s="252"/>
      <c r="P126" s="84"/>
      <c r="Q126" s="84"/>
      <c r="R126" s="84"/>
      <c r="S126" s="84"/>
      <c r="T126" s="84"/>
      <c r="X126" s="252"/>
      <c r="Y126" s="252"/>
      <c r="Z126" s="84"/>
    </row>
    <row r="127" spans="1:26">
      <c r="A127" s="253"/>
      <c r="B127" s="242"/>
      <c r="C127" s="247"/>
      <c r="D127" s="631" t="str">
        <f>IF($C127="","",VLOOKUP($C127,分類コード!$B$1:$C$9,2,0))</f>
        <v/>
      </c>
      <c r="E127" s="251"/>
      <c r="F127" s="263"/>
      <c r="G127" s="37"/>
      <c r="H127" s="264"/>
      <c r="I127" s="653">
        <f t="shared" si="2"/>
        <v>0</v>
      </c>
      <c r="J127" s="650"/>
      <c r="L127" s="252"/>
      <c r="M127" s="252"/>
      <c r="N127" s="252"/>
      <c r="O127" s="252"/>
      <c r="P127" s="84"/>
      <c r="Q127" s="84"/>
      <c r="R127" s="84"/>
      <c r="S127" s="84"/>
      <c r="T127" s="84"/>
      <c r="X127" s="252"/>
      <c r="Y127" s="252"/>
      <c r="Z127" s="84"/>
    </row>
    <row r="128" spans="1:26">
      <c r="A128" s="253"/>
      <c r="B128" s="242"/>
      <c r="C128" s="247"/>
      <c r="D128" s="631" t="str">
        <f>IF($C128="","",VLOOKUP($C128,分類コード!$B$1:$C$9,2,0))</f>
        <v/>
      </c>
      <c r="E128" s="251"/>
      <c r="F128" s="263"/>
      <c r="G128" s="37"/>
      <c r="H128" s="264"/>
      <c r="I128" s="653">
        <f t="shared" si="2"/>
        <v>0</v>
      </c>
      <c r="J128" s="650"/>
      <c r="L128" s="252"/>
      <c r="M128" s="252"/>
      <c r="N128" s="252"/>
      <c r="O128" s="252"/>
      <c r="P128" s="84"/>
      <c r="Q128" s="84"/>
      <c r="R128" s="84"/>
      <c r="S128" s="84"/>
      <c r="T128" s="84"/>
      <c r="X128" s="252"/>
      <c r="Y128" s="252"/>
      <c r="Z128" s="84"/>
    </row>
    <row r="129" spans="1:26">
      <c r="A129" s="253"/>
      <c r="B129" s="242"/>
      <c r="C129" s="247"/>
      <c r="D129" s="631" t="str">
        <f>IF($C129="","",VLOOKUP($C129,分類コード!$B$1:$C$9,2,0))</f>
        <v/>
      </c>
      <c r="E129" s="251"/>
      <c r="F129" s="263"/>
      <c r="G129" s="37"/>
      <c r="H129" s="264"/>
      <c r="I129" s="653">
        <f t="shared" si="2"/>
        <v>0</v>
      </c>
      <c r="J129" s="650"/>
      <c r="L129" s="252"/>
      <c r="M129" s="252"/>
      <c r="N129" s="252"/>
      <c r="O129" s="252"/>
      <c r="P129" s="84"/>
      <c r="Q129" s="84"/>
      <c r="R129" s="84"/>
      <c r="S129" s="84"/>
      <c r="T129" s="84"/>
      <c r="X129" s="252"/>
      <c r="Y129" s="252"/>
      <c r="Z129" s="84"/>
    </row>
    <row r="130" spans="1:26">
      <c r="A130" s="253"/>
      <c r="B130" s="242"/>
      <c r="C130" s="247"/>
      <c r="D130" s="631" t="str">
        <f>IF($C130="","",VLOOKUP($C130,分類コード!$B$1:$C$9,2,0))</f>
        <v/>
      </c>
      <c r="E130" s="251"/>
      <c r="F130" s="263"/>
      <c r="G130" s="37"/>
      <c r="H130" s="264"/>
      <c r="I130" s="653">
        <f t="shared" si="2"/>
        <v>0</v>
      </c>
      <c r="J130" s="650"/>
      <c r="L130" s="252"/>
      <c r="M130" s="252"/>
      <c r="N130" s="252"/>
      <c r="O130" s="252"/>
      <c r="P130" s="84"/>
      <c r="Q130" s="84"/>
      <c r="R130" s="84"/>
      <c r="S130" s="84"/>
      <c r="T130" s="84"/>
      <c r="X130" s="252"/>
      <c r="Y130" s="252"/>
      <c r="Z130" s="84"/>
    </row>
    <row r="131" spans="1:26">
      <c r="A131" s="253"/>
      <c r="B131" s="242"/>
      <c r="C131" s="247"/>
      <c r="D131" s="631" t="str">
        <f>IF($C131="","",VLOOKUP($C131,分類コード!$B$1:$C$9,2,0))</f>
        <v/>
      </c>
      <c r="E131" s="251"/>
      <c r="F131" s="263"/>
      <c r="G131" s="37"/>
      <c r="H131" s="264"/>
      <c r="I131" s="653">
        <f t="shared" si="2"/>
        <v>0</v>
      </c>
      <c r="J131" s="650"/>
      <c r="L131" s="252"/>
      <c r="M131" s="252"/>
      <c r="N131" s="252"/>
      <c r="O131" s="252"/>
      <c r="P131" s="84"/>
      <c r="Q131" s="84"/>
      <c r="R131" s="84"/>
      <c r="S131" s="84"/>
      <c r="T131" s="84"/>
      <c r="X131" s="252"/>
      <c r="Y131" s="252"/>
      <c r="Z131" s="84"/>
    </row>
    <row r="132" spans="1:26">
      <c r="A132" s="253"/>
      <c r="B132" s="242"/>
      <c r="C132" s="247"/>
      <c r="D132" s="631" t="str">
        <f>IF($C132="","",VLOOKUP($C132,分類コード!$B$1:$C$9,2,0))</f>
        <v/>
      </c>
      <c r="E132" s="251"/>
      <c r="F132" s="263"/>
      <c r="G132" s="37"/>
      <c r="H132" s="264"/>
      <c r="I132" s="653">
        <f t="shared" si="2"/>
        <v>0</v>
      </c>
      <c r="J132" s="650"/>
      <c r="L132" s="252"/>
      <c r="M132" s="252"/>
      <c r="N132" s="252"/>
      <c r="O132" s="252"/>
      <c r="P132" s="84"/>
      <c r="Q132" s="84"/>
      <c r="R132" s="84"/>
      <c r="S132" s="84"/>
      <c r="T132" s="84"/>
      <c r="X132" s="252"/>
      <c r="Y132" s="252"/>
      <c r="Z132" s="84"/>
    </row>
    <row r="133" spans="1:26">
      <c r="A133" s="253"/>
      <c r="B133" s="242"/>
      <c r="C133" s="247"/>
      <c r="D133" s="631" t="str">
        <f>IF($C133="","",VLOOKUP($C133,分類コード!$B$1:$C$9,2,0))</f>
        <v/>
      </c>
      <c r="E133" s="251"/>
      <c r="F133" s="263"/>
      <c r="G133" s="37"/>
      <c r="H133" s="264"/>
      <c r="I133" s="653">
        <f t="shared" si="2"/>
        <v>0</v>
      </c>
      <c r="J133" s="650"/>
      <c r="L133" s="252"/>
      <c r="M133" s="252"/>
      <c r="N133" s="252"/>
      <c r="O133" s="252"/>
      <c r="P133" s="84"/>
      <c r="Q133" s="84"/>
      <c r="R133" s="84"/>
      <c r="S133" s="84"/>
      <c r="T133" s="84"/>
      <c r="X133" s="252"/>
      <c r="Y133" s="252"/>
      <c r="Z133" s="84"/>
    </row>
    <row r="134" spans="1:26">
      <c r="A134" s="253"/>
      <c r="B134" s="242"/>
      <c r="C134" s="247"/>
      <c r="D134" s="631" t="str">
        <f>IF($C134="","",VLOOKUP($C134,分類コード!$B$1:$C$9,2,0))</f>
        <v/>
      </c>
      <c r="E134" s="251"/>
      <c r="F134" s="263"/>
      <c r="G134" s="37"/>
      <c r="H134" s="264"/>
      <c r="I134" s="653">
        <f t="shared" si="2"/>
        <v>0</v>
      </c>
      <c r="J134" s="650"/>
      <c r="L134" s="252"/>
      <c r="M134" s="252"/>
      <c r="N134" s="252"/>
      <c r="O134" s="252"/>
      <c r="P134" s="84"/>
      <c r="Q134" s="84"/>
      <c r="R134" s="84"/>
      <c r="S134" s="84"/>
      <c r="T134" s="84"/>
      <c r="X134" s="252"/>
      <c r="Y134" s="252"/>
      <c r="Z134" s="84"/>
    </row>
    <row r="135" spans="1:26">
      <c r="A135" s="253"/>
      <c r="B135" s="242"/>
      <c r="C135" s="247"/>
      <c r="D135" s="631" t="str">
        <f>IF($C135="","",VLOOKUP($C135,分類コード!$B$1:$C$9,2,0))</f>
        <v/>
      </c>
      <c r="E135" s="251"/>
      <c r="F135" s="263"/>
      <c r="G135" s="37"/>
      <c r="H135" s="264"/>
      <c r="I135" s="653">
        <f t="shared" si="2"/>
        <v>0</v>
      </c>
      <c r="J135" s="650"/>
      <c r="L135" s="252"/>
      <c r="M135" s="252"/>
      <c r="N135" s="252"/>
      <c r="O135" s="252"/>
      <c r="P135" s="84"/>
      <c r="Q135" s="84"/>
      <c r="R135" s="84"/>
      <c r="S135" s="84"/>
      <c r="T135" s="84"/>
      <c r="X135" s="252"/>
      <c r="Y135" s="252"/>
      <c r="Z135" s="84"/>
    </row>
    <row r="136" spans="1:26">
      <c r="A136" s="253"/>
      <c r="B136" s="242"/>
      <c r="C136" s="247"/>
      <c r="D136" s="631" t="str">
        <f>IF($C136="","",VLOOKUP($C136,分類コード!$B$1:$C$9,2,0))</f>
        <v/>
      </c>
      <c r="E136" s="251"/>
      <c r="F136" s="263"/>
      <c r="G136" s="37"/>
      <c r="H136" s="264"/>
      <c r="I136" s="653">
        <f t="shared" si="2"/>
        <v>0</v>
      </c>
      <c r="J136" s="650"/>
      <c r="L136" s="252"/>
      <c r="M136" s="252"/>
      <c r="N136" s="252"/>
      <c r="O136" s="252"/>
      <c r="P136" s="84"/>
      <c r="Q136" s="84"/>
      <c r="R136" s="84"/>
      <c r="S136" s="84"/>
      <c r="T136" s="84"/>
      <c r="X136" s="252"/>
      <c r="Y136" s="252"/>
      <c r="Z136" s="84"/>
    </row>
    <row r="137" spans="1:26">
      <c r="A137" s="253"/>
      <c r="B137" s="242"/>
      <c r="C137" s="247"/>
      <c r="D137" s="631" t="str">
        <f>IF($C137="","",VLOOKUP($C137,分類コード!$B$1:$C$9,2,0))</f>
        <v/>
      </c>
      <c r="E137" s="251"/>
      <c r="F137" s="263"/>
      <c r="G137" s="37"/>
      <c r="H137" s="264"/>
      <c r="I137" s="653">
        <f t="shared" si="2"/>
        <v>0</v>
      </c>
      <c r="J137" s="650"/>
      <c r="L137" s="252"/>
      <c r="M137" s="252"/>
      <c r="N137" s="252"/>
      <c r="O137" s="252"/>
      <c r="P137" s="84"/>
      <c r="Q137" s="84"/>
      <c r="R137" s="84"/>
      <c r="S137" s="84"/>
      <c r="T137" s="84"/>
      <c r="X137" s="252"/>
      <c r="Y137" s="252"/>
      <c r="Z137" s="84"/>
    </row>
    <row r="138" spans="1:26">
      <c r="A138" s="253"/>
      <c r="B138" s="242"/>
      <c r="C138" s="247"/>
      <c r="D138" s="631" t="str">
        <f>IF($C138="","",VLOOKUP($C138,分類コード!$B$1:$C$9,2,0))</f>
        <v/>
      </c>
      <c r="E138" s="251"/>
      <c r="F138" s="263"/>
      <c r="G138" s="37"/>
      <c r="H138" s="264"/>
      <c r="I138" s="653">
        <f t="shared" si="2"/>
        <v>0</v>
      </c>
      <c r="J138" s="650"/>
      <c r="L138" s="252"/>
      <c r="M138" s="252"/>
      <c r="N138" s="252"/>
      <c r="O138" s="252"/>
      <c r="P138" s="84"/>
      <c r="Q138" s="84"/>
      <c r="R138" s="84"/>
      <c r="S138" s="84"/>
      <c r="T138" s="84"/>
      <c r="X138" s="252"/>
      <c r="Y138" s="252"/>
      <c r="Z138" s="84"/>
    </row>
    <row r="139" spans="1:26">
      <c r="A139" s="253"/>
      <c r="B139" s="242"/>
      <c r="C139" s="247"/>
      <c r="D139" s="631" t="str">
        <f>IF($C139="","",VLOOKUP($C139,分類コード!$B$1:$C$9,2,0))</f>
        <v/>
      </c>
      <c r="E139" s="251"/>
      <c r="F139" s="263"/>
      <c r="G139" s="37"/>
      <c r="H139" s="264"/>
      <c r="I139" s="653">
        <f t="shared" si="2"/>
        <v>0</v>
      </c>
      <c r="J139" s="650"/>
      <c r="L139" s="252"/>
      <c r="M139" s="252"/>
      <c r="N139" s="252"/>
      <c r="O139" s="252"/>
      <c r="P139" s="84"/>
      <c r="Q139" s="84"/>
      <c r="R139" s="84"/>
      <c r="S139" s="84"/>
      <c r="T139" s="84"/>
      <c r="X139" s="252"/>
      <c r="Y139" s="252"/>
      <c r="Z139" s="84"/>
    </row>
    <row r="140" spans="1:26">
      <c r="A140" s="253"/>
      <c r="B140" s="242"/>
      <c r="C140" s="247"/>
      <c r="D140" s="631" t="str">
        <f>IF($C140="","",VLOOKUP($C140,分類コード!$B$1:$C$9,2,0))</f>
        <v/>
      </c>
      <c r="E140" s="251"/>
      <c r="F140" s="263"/>
      <c r="G140" s="37"/>
      <c r="H140" s="264"/>
      <c r="I140" s="653">
        <f t="shared" si="2"/>
        <v>0</v>
      </c>
      <c r="J140" s="650"/>
      <c r="L140" s="252"/>
      <c r="M140" s="252"/>
      <c r="N140" s="252"/>
      <c r="O140" s="252"/>
      <c r="P140" s="84"/>
      <c r="Q140" s="84"/>
      <c r="R140" s="84"/>
      <c r="S140" s="84"/>
      <c r="T140" s="84"/>
      <c r="X140" s="252"/>
      <c r="Y140" s="252"/>
      <c r="Z140" s="84"/>
    </row>
    <row r="141" spans="1:26">
      <c r="A141" s="253"/>
      <c r="B141" s="242"/>
      <c r="C141" s="247"/>
      <c r="D141" s="631" t="str">
        <f>IF($C141="","",VLOOKUP($C141,分類コード!$B$1:$C$9,2,0))</f>
        <v/>
      </c>
      <c r="E141" s="251"/>
      <c r="F141" s="263"/>
      <c r="G141" s="37"/>
      <c r="H141" s="264"/>
      <c r="I141" s="653">
        <f t="shared" si="2"/>
        <v>0</v>
      </c>
      <c r="J141" s="650"/>
      <c r="L141" s="252"/>
      <c r="M141" s="252"/>
      <c r="N141" s="252"/>
      <c r="O141" s="252"/>
      <c r="P141" s="84"/>
      <c r="Q141" s="84"/>
      <c r="R141" s="84"/>
      <c r="S141" s="84"/>
      <c r="T141" s="84"/>
      <c r="X141" s="252"/>
      <c r="Y141" s="252"/>
      <c r="Z141" s="84"/>
    </row>
    <row r="142" spans="1:26">
      <c r="A142" s="253"/>
      <c r="B142" s="242"/>
      <c r="C142" s="247"/>
      <c r="D142" s="631" t="str">
        <f>IF($C142="","",VLOOKUP($C142,分類コード!$B$1:$C$9,2,0))</f>
        <v/>
      </c>
      <c r="E142" s="251"/>
      <c r="F142" s="263"/>
      <c r="G142" s="37"/>
      <c r="H142" s="264"/>
      <c r="I142" s="653">
        <f t="shared" si="2"/>
        <v>0</v>
      </c>
      <c r="J142" s="650"/>
      <c r="L142" s="252"/>
      <c r="M142" s="252"/>
      <c r="N142" s="252"/>
      <c r="O142" s="252"/>
      <c r="P142" s="84"/>
      <c r="Q142" s="84"/>
      <c r="R142" s="84"/>
      <c r="S142" s="84"/>
      <c r="T142" s="84"/>
      <c r="X142" s="252"/>
      <c r="Y142" s="252"/>
      <c r="Z142" s="84"/>
    </row>
    <row r="143" spans="1:26">
      <c r="A143" s="253"/>
      <c r="B143" s="242"/>
      <c r="C143" s="247"/>
      <c r="D143" s="631" t="str">
        <f>IF($C143="","",VLOOKUP($C143,分類コード!$B$1:$C$9,2,0))</f>
        <v/>
      </c>
      <c r="E143" s="251"/>
      <c r="F143" s="263"/>
      <c r="G143" s="37"/>
      <c r="H143" s="264"/>
      <c r="I143" s="653">
        <f t="shared" si="2"/>
        <v>0</v>
      </c>
      <c r="J143" s="650"/>
      <c r="L143" s="252"/>
      <c r="M143" s="252"/>
      <c r="N143" s="252"/>
      <c r="O143" s="252"/>
      <c r="P143" s="84"/>
      <c r="Q143" s="84"/>
      <c r="R143" s="84"/>
      <c r="S143" s="84"/>
      <c r="T143" s="84"/>
      <c r="X143" s="252"/>
      <c r="Y143" s="252"/>
      <c r="Z143" s="84"/>
    </row>
    <row r="144" spans="1:26">
      <c r="A144" s="253"/>
      <c r="B144" s="242"/>
      <c r="C144" s="247"/>
      <c r="D144" s="631" t="str">
        <f>IF($C144="","",VLOOKUP($C144,分類コード!$B$1:$C$9,2,0))</f>
        <v/>
      </c>
      <c r="E144" s="251"/>
      <c r="F144" s="263"/>
      <c r="G144" s="37"/>
      <c r="H144" s="264"/>
      <c r="I144" s="653">
        <f t="shared" si="2"/>
        <v>0</v>
      </c>
      <c r="J144" s="650"/>
      <c r="L144" s="252"/>
      <c r="M144" s="252"/>
      <c r="N144" s="252"/>
      <c r="O144" s="252"/>
      <c r="P144" s="84"/>
      <c r="Q144" s="84"/>
      <c r="R144" s="84"/>
      <c r="S144" s="84"/>
      <c r="T144" s="84"/>
      <c r="X144" s="252"/>
      <c r="Y144" s="252"/>
      <c r="Z144" s="84"/>
    </row>
    <row r="145" spans="1:26">
      <c r="A145" s="253"/>
      <c r="B145" s="242"/>
      <c r="C145" s="247"/>
      <c r="D145" s="631" t="str">
        <f>IF($C145="","",VLOOKUP($C145,分類コード!$B$1:$C$9,2,0))</f>
        <v/>
      </c>
      <c r="E145" s="251"/>
      <c r="F145" s="263"/>
      <c r="G145" s="37"/>
      <c r="H145" s="264"/>
      <c r="I145" s="653">
        <f t="shared" si="2"/>
        <v>0</v>
      </c>
      <c r="J145" s="650"/>
      <c r="L145" s="252"/>
      <c r="M145" s="252"/>
      <c r="N145" s="252"/>
      <c r="O145" s="252"/>
      <c r="P145" s="84"/>
      <c r="Q145" s="84"/>
      <c r="R145" s="84"/>
      <c r="S145" s="84"/>
      <c r="T145" s="84"/>
      <c r="X145" s="252"/>
      <c r="Y145" s="252"/>
      <c r="Z145" s="84"/>
    </row>
    <row r="146" spans="1:26">
      <c r="A146" s="253"/>
      <c r="B146" s="242"/>
      <c r="C146" s="247"/>
      <c r="D146" s="631" t="str">
        <f>IF($C146="","",VLOOKUP($C146,分類コード!$B$1:$C$9,2,0))</f>
        <v/>
      </c>
      <c r="E146" s="251"/>
      <c r="F146" s="263"/>
      <c r="G146" s="37"/>
      <c r="H146" s="264"/>
      <c r="I146" s="653">
        <f t="shared" si="2"/>
        <v>0</v>
      </c>
      <c r="J146" s="650"/>
      <c r="L146" s="252"/>
      <c r="M146" s="252"/>
      <c r="N146" s="252"/>
      <c r="O146" s="252"/>
      <c r="P146" s="84"/>
      <c r="Q146" s="84"/>
      <c r="R146" s="84"/>
      <c r="S146" s="84"/>
      <c r="T146" s="84"/>
      <c r="X146" s="252"/>
      <c r="Y146" s="252"/>
      <c r="Z146" s="84"/>
    </row>
    <row r="147" spans="1:26">
      <c r="A147" s="253"/>
      <c r="B147" s="242"/>
      <c r="C147" s="247"/>
      <c r="D147" s="631" t="str">
        <f>IF($C147="","",VLOOKUP($C147,分類コード!$B$1:$C$9,2,0))</f>
        <v/>
      </c>
      <c r="E147" s="251"/>
      <c r="F147" s="263"/>
      <c r="G147" s="37"/>
      <c r="H147" s="264"/>
      <c r="I147" s="653">
        <f t="shared" si="2"/>
        <v>0</v>
      </c>
      <c r="J147" s="650"/>
      <c r="L147" s="252"/>
      <c r="M147" s="252"/>
      <c r="N147" s="252"/>
      <c r="O147" s="252"/>
      <c r="P147" s="84"/>
      <c r="Q147" s="84"/>
      <c r="R147" s="84"/>
      <c r="S147" s="84"/>
      <c r="T147" s="84"/>
      <c r="X147" s="252"/>
      <c r="Y147" s="252"/>
      <c r="Z147" s="84"/>
    </row>
    <row r="148" spans="1:26">
      <c r="A148" s="253"/>
      <c r="B148" s="242"/>
      <c r="C148" s="247"/>
      <c r="D148" s="631" t="str">
        <f>IF($C148="","",VLOOKUP($C148,分類コード!$B$1:$C$9,2,0))</f>
        <v/>
      </c>
      <c r="E148" s="251"/>
      <c r="F148" s="263"/>
      <c r="G148" s="37"/>
      <c r="H148" s="264"/>
      <c r="I148" s="653">
        <f t="shared" si="2"/>
        <v>0</v>
      </c>
      <c r="J148" s="650"/>
      <c r="L148" s="252"/>
      <c r="M148" s="252"/>
      <c r="N148" s="252"/>
      <c r="O148" s="252"/>
      <c r="P148" s="84"/>
      <c r="Q148" s="84"/>
      <c r="R148" s="84"/>
      <c r="S148" s="84"/>
      <c r="T148" s="84"/>
      <c r="X148" s="252"/>
      <c r="Y148" s="252"/>
      <c r="Z148" s="84"/>
    </row>
    <row r="149" spans="1:26">
      <c r="A149" s="253"/>
      <c r="B149" s="242"/>
      <c r="C149" s="247"/>
      <c r="D149" s="631" t="str">
        <f>IF($C149="","",VLOOKUP($C149,分類コード!$B$1:$C$9,2,0))</f>
        <v/>
      </c>
      <c r="E149" s="251"/>
      <c r="F149" s="263"/>
      <c r="G149" s="37"/>
      <c r="H149" s="264"/>
      <c r="I149" s="653">
        <f t="shared" ref="I149:I212" si="3">IF(ISERROR(LEN(F149)-FIND(".",F149))=TRUE,0,LEN(F149)-FIND(".",F149))</f>
        <v>0</v>
      </c>
      <c r="J149" s="650"/>
      <c r="L149" s="252"/>
      <c r="M149" s="252"/>
      <c r="N149" s="252"/>
      <c r="O149" s="252"/>
      <c r="P149" s="84"/>
      <c r="Q149" s="84"/>
      <c r="R149" s="84"/>
      <c r="S149" s="84"/>
      <c r="T149" s="84"/>
      <c r="X149" s="252"/>
      <c r="Y149" s="252"/>
      <c r="Z149" s="84"/>
    </row>
    <row r="150" spans="1:26">
      <c r="A150" s="253"/>
      <c r="B150" s="242"/>
      <c r="C150" s="247"/>
      <c r="D150" s="631" t="str">
        <f>IF($C150="","",VLOOKUP($C150,分類コード!$B$1:$C$9,2,0))</f>
        <v/>
      </c>
      <c r="E150" s="251"/>
      <c r="F150" s="263"/>
      <c r="G150" s="37"/>
      <c r="H150" s="264"/>
      <c r="I150" s="653">
        <f t="shared" si="3"/>
        <v>0</v>
      </c>
      <c r="J150" s="650"/>
      <c r="L150" s="252"/>
      <c r="M150" s="252"/>
      <c r="N150" s="252"/>
      <c r="O150" s="252"/>
      <c r="P150" s="84"/>
      <c r="Q150" s="84"/>
      <c r="R150" s="84"/>
      <c r="S150" s="84"/>
      <c r="T150" s="84"/>
      <c r="X150" s="252"/>
      <c r="Y150" s="252"/>
      <c r="Z150" s="84"/>
    </row>
    <row r="151" spans="1:26">
      <c r="A151" s="253"/>
      <c r="B151" s="242"/>
      <c r="C151" s="247"/>
      <c r="D151" s="631" t="str">
        <f>IF($C151="","",VLOOKUP($C151,分類コード!$B$1:$C$9,2,0))</f>
        <v/>
      </c>
      <c r="E151" s="251"/>
      <c r="F151" s="263"/>
      <c r="G151" s="37"/>
      <c r="H151" s="264"/>
      <c r="I151" s="653">
        <f t="shared" si="3"/>
        <v>0</v>
      </c>
      <c r="J151" s="650"/>
      <c r="L151" s="252"/>
      <c r="M151" s="252"/>
      <c r="N151" s="252"/>
      <c r="O151" s="252"/>
      <c r="P151" s="84"/>
      <c r="Q151" s="84"/>
      <c r="R151" s="84"/>
      <c r="S151" s="84"/>
      <c r="T151" s="84"/>
      <c r="X151" s="252"/>
      <c r="Y151" s="252"/>
      <c r="Z151" s="84"/>
    </row>
    <row r="152" spans="1:26">
      <c r="A152" s="253"/>
      <c r="B152" s="242"/>
      <c r="C152" s="247"/>
      <c r="D152" s="631" t="str">
        <f>IF($C152="","",VLOOKUP($C152,分類コード!$B$1:$C$9,2,0))</f>
        <v/>
      </c>
      <c r="E152" s="251"/>
      <c r="F152" s="263"/>
      <c r="G152" s="37"/>
      <c r="H152" s="264"/>
      <c r="I152" s="653">
        <f t="shared" si="3"/>
        <v>0</v>
      </c>
      <c r="J152" s="650"/>
      <c r="L152" s="252"/>
      <c r="M152" s="252"/>
      <c r="N152" s="252"/>
      <c r="O152" s="252"/>
      <c r="P152" s="84"/>
      <c r="Q152" s="84"/>
      <c r="R152" s="84"/>
      <c r="S152" s="84"/>
      <c r="T152" s="84"/>
      <c r="X152" s="252"/>
      <c r="Y152" s="252"/>
      <c r="Z152" s="84"/>
    </row>
    <row r="153" spans="1:26">
      <c r="A153" s="253"/>
      <c r="B153" s="242"/>
      <c r="C153" s="247"/>
      <c r="D153" s="631" t="str">
        <f>IF($C153="","",VLOOKUP($C153,分類コード!$B$1:$C$9,2,0))</f>
        <v/>
      </c>
      <c r="E153" s="251"/>
      <c r="F153" s="263"/>
      <c r="G153" s="37"/>
      <c r="H153" s="264"/>
      <c r="I153" s="653">
        <f t="shared" si="3"/>
        <v>0</v>
      </c>
      <c r="J153" s="650"/>
      <c r="L153" s="252"/>
      <c r="M153" s="252"/>
      <c r="N153" s="252"/>
      <c r="O153" s="252"/>
      <c r="P153" s="84"/>
      <c r="Q153" s="84"/>
      <c r="R153" s="84"/>
      <c r="S153" s="84"/>
      <c r="T153" s="84"/>
      <c r="X153" s="252"/>
      <c r="Y153" s="252"/>
      <c r="Z153" s="84"/>
    </row>
    <row r="154" spans="1:26">
      <c r="A154" s="253"/>
      <c r="B154" s="242"/>
      <c r="C154" s="247"/>
      <c r="D154" s="631" t="str">
        <f>IF($C154="","",VLOOKUP($C154,分類コード!$B$1:$C$9,2,0))</f>
        <v/>
      </c>
      <c r="E154" s="251"/>
      <c r="F154" s="263"/>
      <c r="G154" s="37"/>
      <c r="H154" s="264"/>
      <c r="I154" s="653">
        <f t="shared" si="3"/>
        <v>0</v>
      </c>
      <c r="J154" s="650"/>
      <c r="L154" s="252"/>
      <c r="M154" s="252"/>
      <c r="N154" s="252"/>
      <c r="O154" s="252"/>
      <c r="P154" s="84"/>
      <c r="Q154" s="84"/>
      <c r="R154" s="84"/>
      <c r="S154" s="84"/>
      <c r="T154" s="84"/>
      <c r="X154" s="252"/>
      <c r="Y154" s="252"/>
      <c r="Z154" s="84"/>
    </row>
    <row r="155" spans="1:26">
      <c r="A155" s="253"/>
      <c r="B155" s="242"/>
      <c r="C155" s="247"/>
      <c r="D155" s="631" t="str">
        <f>IF($C155="","",VLOOKUP($C155,分類コード!$B$1:$C$9,2,0))</f>
        <v/>
      </c>
      <c r="E155" s="251"/>
      <c r="F155" s="263"/>
      <c r="G155" s="37"/>
      <c r="H155" s="264"/>
      <c r="I155" s="653">
        <f t="shared" si="3"/>
        <v>0</v>
      </c>
      <c r="J155" s="650"/>
      <c r="L155" s="252"/>
      <c r="M155" s="252"/>
      <c r="N155" s="252"/>
      <c r="O155" s="252"/>
      <c r="P155" s="84"/>
      <c r="Q155" s="84"/>
      <c r="R155" s="84"/>
      <c r="S155" s="84"/>
      <c r="T155" s="84"/>
      <c r="X155" s="252"/>
      <c r="Y155" s="252"/>
      <c r="Z155" s="84"/>
    </row>
    <row r="156" spans="1:26">
      <c r="A156" s="253"/>
      <c r="B156" s="242"/>
      <c r="C156" s="247"/>
      <c r="D156" s="631" t="str">
        <f>IF($C156="","",VLOOKUP($C156,分類コード!$B$1:$C$9,2,0))</f>
        <v/>
      </c>
      <c r="E156" s="251"/>
      <c r="F156" s="263"/>
      <c r="G156" s="37"/>
      <c r="H156" s="264"/>
      <c r="I156" s="653">
        <f t="shared" si="3"/>
        <v>0</v>
      </c>
      <c r="J156" s="650"/>
      <c r="L156" s="252"/>
      <c r="M156" s="252"/>
      <c r="N156" s="252"/>
      <c r="O156" s="252"/>
      <c r="P156" s="84"/>
      <c r="Q156" s="84"/>
      <c r="R156" s="84"/>
      <c r="S156" s="84"/>
      <c r="T156" s="84"/>
      <c r="X156" s="252"/>
      <c r="Y156" s="252"/>
      <c r="Z156" s="84"/>
    </row>
    <row r="157" spans="1:26">
      <c r="A157" s="253"/>
      <c r="B157" s="242"/>
      <c r="C157" s="247"/>
      <c r="D157" s="631" t="str">
        <f>IF($C157="","",VLOOKUP($C157,分類コード!$B$1:$C$9,2,0))</f>
        <v/>
      </c>
      <c r="E157" s="251"/>
      <c r="F157" s="263"/>
      <c r="G157" s="37"/>
      <c r="H157" s="264"/>
      <c r="I157" s="653">
        <f t="shared" si="3"/>
        <v>0</v>
      </c>
      <c r="J157" s="650"/>
      <c r="L157" s="252"/>
      <c r="M157" s="252"/>
      <c r="N157" s="252"/>
      <c r="O157" s="252"/>
      <c r="P157" s="84"/>
      <c r="Q157" s="84"/>
      <c r="R157" s="84"/>
      <c r="S157" s="84"/>
      <c r="T157" s="84"/>
      <c r="X157" s="252"/>
      <c r="Y157" s="252"/>
      <c r="Z157" s="84"/>
    </row>
    <row r="158" spans="1:26">
      <c r="A158" s="253"/>
      <c r="B158" s="242"/>
      <c r="C158" s="247"/>
      <c r="D158" s="631" t="str">
        <f>IF($C158="","",VLOOKUP($C158,分類コード!$B$1:$C$9,2,0))</f>
        <v/>
      </c>
      <c r="E158" s="251"/>
      <c r="F158" s="263"/>
      <c r="G158" s="37"/>
      <c r="H158" s="264"/>
      <c r="I158" s="653">
        <f t="shared" si="3"/>
        <v>0</v>
      </c>
      <c r="J158" s="650"/>
      <c r="L158" s="252"/>
      <c r="M158" s="252"/>
      <c r="N158" s="252"/>
      <c r="O158" s="252"/>
      <c r="P158" s="84"/>
      <c r="Q158" s="84"/>
      <c r="R158" s="84"/>
      <c r="S158" s="84"/>
      <c r="T158" s="84"/>
      <c r="X158" s="252"/>
      <c r="Y158" s="252"/>
      <c r="Z158" s="84"/>
    </row>
    <row r="159" spans="1:26">
      <c r="A159" s="253"/>
      <c r="B159" s="242"/>
      <c r="C159" s="247"/>
      <c r="D159" s="631" t="str">
        <f>IF($C159="","",VLOOKUP($C159,分類コード!$B$1:$C$9,2,0))</f>
        <v/>
      </c>
      <c r="E159" s="251"/>
      <c r="F159" s="263"/>
      <c r="G159" s="37"/>
      <c r="H159" s="264"/>
      <c r="I159" s="653">
        <f t="shared" si="3"/>
        <v>0</v>
      </c>
      <c r="J159" s="650"/>
      <c r="L159" s="252"/>
      <c r="M159" s="252"/>
      <c r="N159" s="252"/>
      <c r="O159" s="252"/>
      <c r="P159" s="84"/>
      <c r="Q159" s="84"/>
      <c r="R159" s="84"/>
      <c r="S159" s="84"/>
      <c r="T159" s="84"/>
      <c r="X159" s="252"/>
      <c r="Y159" s="252"/>
      <c r="Z159" s="84"/>
    </row>
    <row r="160" spans="1:26">
      <c r="A160" s="253"/>
      <c r="B160" s="242"/>
      <c r="C160" s="247"/>
      <c r="D160" s="631" t="str">
        <f>IF($C160="","",VLOOKUP($C160,分類コード!$B$1:$C$9,2,0))</f>
        <v/>
      </c>
      <c r="E160" s="251"/>
      <c r="F160" s="263"/>
      <c r="G160" s="37"/>
      <c r="H160" s="264"/>
      <c r="I160" s="653">
        <f t="shared" si="3"/>
        <v>0</v>
      </c>
      <c r="J160" s="650"/>
      <c r="L160" s="252"/>
      <c r="M160" s="252"/>
      <c r="N160" s="252"/>
      <c r="O160" s="252"/>
      <c r="P160" s="84"/>
      <c r="Q160" s="84"/>
      <c r="R160" s="84"/>
      <c r="S160" s="84"/>
      <c r="T160" s="84"/>
      <c r="X160" s="252"/>
      <c r="Y160" s="252"/>
      <c r="Z160" s="84"/>
    </row>
    <row r="161" spans="1:26">
      <c r="A161" s="253"/>
      <c r="B161" s="242"/>
      <c r="C161" s="247"/>
      <c r="D161" s="631" t="str">
        <f>IF($C161="","",VLOOKUP($C161,分類コード!$B$1:$C$9,2,0))</f>
        <v/>
      </c>
      <c r="E161" s="251"/>
      <c r="F161" s="263"/>
      <c r="G161" s="37"/>
      <c r="H161" s="264"/>
      <c r="I161" s="653">
        <f t="shared" si="3"/>
        <v>0</v>
      </c>
      <c r="J161" s="650"/>
      <c r="L161" s="252"/>
      <c r="M161" s="252"/>
      <c r="N161" s="252"/>
      <c r="O161" s="252"/>
      <c r="P161" s="84"/>
      <c r="Q161" s="84"/>
      <c r="R161" s="84"/>
      <c r="S161" s="84"/>
      <c r="T161" s="84"/>
      <c r="X161" s="252"/>
      <c r="Y161" s="252"/>
      <c r="Z161" s="84"/>
    </row>
    <row r="162" spans="1:26">
      <c r="A162" s="253"/>
      <c r="B162" s="242"/>
      <c r="C162" s="247"/>
      <c r="D162" s="631" t="str">
        <f>IF($C162="","",VLOOKUP($C162,分類コード!$B$1:$C$9,2,0))</f>
        <v/>
      </c>
      <c r="E162" s="251"/>
      <c r="F162" s="263"/>
      <c r="G162" s="37"/>
      <c r="H162" s="264"/>
      <c r="I162" s="653">
        <f t="shared" si="3"/>
        <v>0</v>
      </c>
      <c r="J162" s="650"/>
      <c r="L162" s="252"/>
      <c r="M162" s="252"/>
      <c r="N162" s="252"/>
      <c r="O162" s="252"/>
      <c r="P162" s="84"/>
      <c r="Q162" s="84"/>
      <c r="R162" s="84"/>
      <c r="S162" s="84"/>
      <c r="T162" s="84"/>
      <c r="X162" s="252"/>
      <c r="Y162" s="252"/>
      <c r="Z162" s="84"/>
    </row>
    <row r="163" spans="1:26">
      <c r="A163" s="253"/>
      <c r="B163" s="242"/>
      <c r="C163" s="247"/>
      <c r="D163" s="631" t="str">
        <f>IF($C163="","",VLOOKUP($C163,分類コード!$B$1:$C$9,2,0))</f>
        <v/>
      </c>
      <c r="E163" s="251"/>
      <c r="F163" s="263"/>
      <c r="G163" s="37"/>
      <c r="H163" s="264"/>
      <c r="I163" s="653">
        <f t="shared" si="3"/>
        <v>0</v>
      </c>
      <c r="J163" s="650"/>
      <c r="L163" s="252"/>
      <c r="M163" s="252"/>
      <c r="N163" s="252"/>
      <c r="O163" s="252"/>
      <c r="P163" s="84"/>
      <c r="Q163" s="84"/>
      <c r="R163" s="84"/>
      <c r="S163" s="84"/>
      <c r="T163" s="84"/>
      <c r="X163" s="252"/>
      <c r="Y163" s="252"/>
      <c r="Z163" s="84"/>
    </row>
    <row r="164" spans="1:26">
      <c r="A164" s="253"/>
      <c r="B164" s="242"/>
      <c r="C164" s="247"/>
      <c r="D164" s="631" t="str">
        <f>IF($C164="","",VLOOKUP($C164,分類コード!$B$1:$C$9,2,0))</f>
        <v/>
      </c>
      <c r="E164" s="251"/>
      <c r="F164" s="263"/>
      <c r="G164" s="37"/>
      <c r="H164" s="264"/>
      <c r="I164" s="653">
        <f t="shared" si="3"/>
        <v>0</v>
      </c>
      <c r="J164" s="650"/>
      <c r="L164" s="252"/>
      <c r="M164" s="252"/>
      <c r="N164" s="252"/>
      <c r="O164" s="252"/>
      <c r="P164" s="84"/>
      <c r="Q164" s="84"/>
      <c r="R164" s="84"/>
      <c r="S164" s="84"/>
      <c r="T164" s="84"/>
      <c r="X164" s="252"/>
      <c r="Y164" s="252"/>
      <c r="Z164" s="84"/>
    </row>
    <row r="165" spans="1:26">
      <c r="A165" s="253"/>
      <c r="B165" s="242"/>
      <c r="C165" s="247"/>
      <c r="D165" s="631" t="str">
        <f>IF($C165="","",VLOOKUP($C165,分類コード!$B$1:$C$9,2,0))</f>
        <v/>
      </c>
      <c r="E165" s="251"/>
      <c r="F165" s="263"/>
      <c r="G165" s="37"/>
      <c r="H165" s="264"/>
      <c r="I165" s="653">
        <f t="shared" si="3"/>
        <v>0</v>
      </c>
      <c r="J165" s="650"/>
      <c r="L165" s="252"/>
      <c r="M165" s="252"/>
      <c r="N165" s="252"/>
      <c r="O165" s="252"/>
      <c r="P165" s="84"/>
      <c r="Q165" s="84"/>
      <c r="R165" s="84"/>
      <c r="S165" s="84"/>
      <c r="T165" s="84"/>
      <c r="X165" s="252"/>
      <c r="Y165" s="252"/>
      <c r="Z165" s="84"/>
    </row>
    <row r="166" spans="1:26">
      <c r="A166" s="253"/>
      <c r="B166" s="242"/>
      <c r="C166" s="247"/>
      <c r="D166" s="631" t="str">
        <f>IF($C166="","",VLOOKUP($C166,分類コード!$B$1:$C$9,2,0))</f>
        <v/>
      </c>
      <c r="E166" s="251"/>
      <c r="F166" s="263"/>
      <c r="G166" s="37"/>
      <c r="H166" s="264"/>
      <c r="I166" s="653">
        <f t="shared" si="3"/>
        <v>0</v>
      </c>
      <c r="J166" s="650"/>
      <c r="L166" s="252"/>
      <c r="M166" s="252"/>
      <c r="N166" s="252"/>
      <c r="O166" s="252"/>
      <c r="P166" s="84"/>
      <c r="Q166" s="84"/>
      <c r="R166" s="84"/>
      <c r="S166" s="84"/>
      <c r="T166" s="84"/>
      <c r="X166" s="252"/>
      <c r="Y166" s="252"/>
      <c r="Z166" s="84"/>
    </row>
    <row r="167" spans="1:26">
      <c r="A167" s="253"/>
      <c r="B167" s="242"/>
      <c r="C167" s="247"/>
      <c r="D167" s="631" t="str">
        <f>IF($C167="","",VLOOKUP($C167,分類コード!$B$1:$C$9,2,0))</f>
        <v/>
      </c>
      <c r="E167" s="251"/>
      <c r="F167" s="263"/>
      <c r="G167" s="37"/>
      <c r="H167" s="264"/>
      <c r="I167" s="653">
        <f t="shared" si="3"/>
        <v>0</v>
      </c>
      <c r="J167" s="650"/>
      <c r="L167" s="252"/>
      <c r="M167" s="252"/>
      <c r="N167" s="252"/>
      <c r="O167" s="252"/>
      <c r="P167" s="84"/>
      <c r="Q167" s="84"/>
      <c r="R167" s="84"/>
      <c r="S167" s="84"/>
      <c r="T167" s="84"/>
      <c r="X167" s="252"/>
      <c r="Y167" s="252"/>
      <c r="Z167" s="84"/>
    </row>
    <row r="168" spans="1:26">
      <c r="A168" s="253"/>
      <c r="B168" s="242"/>
      <c r="C168" s="247"/>
      <c r="D168" s="631" t="str">
        <f>IF($C168="","",VLOOKUP($C168,分類コード!$B$1:$C$9,2,0))</f>
        <v/>
      </c>
      <c r="E168" s="251"/>
      <c r="F168" s="263"/>
      <c r="G168" s="37"/>
      <c r="H168" s="264"/>
      <c r="I168" s="653">
        <f t="shared" si="3"/>
        <v>0</v>
      </c>
      <c r="J168" s="650"/>
      <c r="L168" s="252"/>
      <c r="M168" s="252"/>
      <c r="N168" s="252"/>
      <c r="O168" s="252"/>
      <c r="P168" s="84"/>
      <c r="Q168" s="84"/>
      <c r="R168" s="84"/>
      <c r="S168" s="84"/>
      <c r="T168" s="84"/>
      <c r="X168" s="252"/>
      <c r="Y168" s="252"/>
      <c r="Z168" s="84"/>
    </row>
    <row r="169" spans="1:26">
      <c r="A169" s="253"/>
      <c r="B169" s="242"/>
      <c r="C169" s="247"/>
      <c r="D169" s="631" t="str">
        <f>IF($C169="","",VLOOKUP($C169,分類コード!$B$1:$C$9,2,0))</f>
        <v/>
      </c>
      <c r="E169" s="251"/>
      <c r="F169" s="263"/>
      <c r="G169" s="37"/>
      <c r="H169" s="264"/>
      <c r="I169" s="653">
        <f t="shared" si="3"/>
        <v>0</v>
      </c>
      <c r="J169" s="650"/>
      <c r="L169" s="252"/>
      <c r="M169" s="252"/>
      <c r="N169" s="252"/>
      <c r="O169" s="252"/>
      <c r="P169" s="84"/>
      <c r="Q169" s="84"/>
      <c r="R169" s="84"/>
      <c r="S169" s="84"/>
      <c r="T169" s="84"/>
      <c r="X169" s="252"/>
      <c r="Y169" s="252"/>
      <c r="Z169" s="84"/>
    </row>
    <row r="170" spans="1:26">
      <c r="A170" s="253"/>
      <c r="B170" s="242"/>
      <c r="C170" s="247"/>
      <c r="D170" s="631" t="str">
        <f>IF($C170="","",VLOOKUP($C170,分類コード!$B$1:$C$9,2,0))</f>
        <v/>
      </c>
      <c r="E170" s="251"/>
      <c r="F170" s="263"/>
      <c r="G170" s="37"/>
      <c r="H170" s="264"/>
      <c r="I170" s="653">
        <f t="shared" si="3"/>
        <v>0</v>
      </c>
      <c r="J170" s="650"/>
      <c r="L170" s="252"/>
      <c r="M170" s="252"/>
      <c r="N170" s="252"/>
      <c r="O170" s="252"/>
      <c r="P170" s="84"/>
      <c r="Q170" s="84"/>
      <c r="R170" s="84"/>
      <c r="S170" s="84"/>
      <c r="T170" s="84"/>
      <c r="X170" s="252"/>
      <c r="Y170" s="252"/>
      <c r="Z170" s="84"/>
    </row>
    <row r="171" spans="1:26">
      <c r="A171" s="253"/>
      <c r="B171" s="242"/>
      <c r="C171" s="247"/>
      <c r="D171" s="631" t="str">
        <f>IF($C171="","",VLOOKUP($C171,分類コード!$B$1:$C$9,2,0))</f>
        <v/>
      </c>
      <c r="E171" s="251"/>
      <c r="F171" s="263"/>
      <c r="G171" s="37"/>
      <c r="H171" s="264"/>
      <c r="I171" s="653">
        <f t="shared" si="3"/>
        <v>0</v>
      </c>
      <c r="J171" s="650"/>
      <c r="L171" s="252"/>
      <c r="M171" s="252"/>
      <c r="N171" s="252"/>
      <c r="O171" s="252"/>
      <c r="P171" s="84"/>
      <c r="Q171" s="84"/>
      <c r="R171" s="84"/>
      <c r="S171" s="84"/>
      <c r="T171" s="84"/>
      <c r="X171" s="252"/>
      <c r="Y171" s="252"/>
      <c r="Z171" s="84"/>
    </row>
    <row r="172" spans="1:26">
      <c r="A172" s="253"/>
      <c r="B172" s="242"/>
      <c r="C172" s="247"/>
      <c r="D172" s="631" t="str">
        <f>IF($C172="","",VLOOKUP($C172,分類コード!$B$1:$C$9,2,0))</f>
        <v/>
      </c>
      <c r="E172" s="251"/>
      <c r="F172" s="263"/>
      <c r="G172" s="37"/>
      <c r="H172" s="264"/>
      <c r="I172" s="653">
        <f t="shared" si="3"/>
        <v>0</v>
      </c>
      <c r="J172" s="650"/>
      <c r="L172" s="252"/>
      <c r="M172" s="252"/>
      <c r="N172" s="252"/>
      <c r="O172" s="252"/>
      <c r="P172" s="84"/>
      <c r="Q172" s="84"/>
      <c r="R172" s="84"/>
      <c r="S172" s="84"/>
      <c r="T172" s="84"/>
      <c r="X172" s="252"/>
      <c r="Y172" s="252"/>
      <c r="Z172" s="84"/>
    </row>
    <row r="173" spans="1:26">
      <c r="A173" s="253"/>
      <c r="B173" s="242"/>
      <c r="C173" s="247"/>
      <c r="D173" s="631" t="str">
        <f>IF($C173="","",VLOOKUP($C173,分類コード!$B$1:$C$9,2,0))</f>
        <v/>
      </c>
      <c r="E173" s="251"/>
      <c r="F173" s="263"/>
      <c r="G173" s="37"/>
      <c r="H173" s="264"/>
      <c r="I173" s="653">
        <f t="shared" si="3"/>
        <v>0</v>
      </c>
      <c r="J173" s="650"/>
      <c r="L173" s="252"/>
      <c r="M173" s="252"/>
      <c r="N173" s="252"/>
      <c r="O173" s="252"/>
      <c r="P173" s="84"/>
      <c r="Q173" s="84"/>
      <c r="R173" s="84"/>
      <c r="S173" s="84"/>
      <c r="T173" s="84"/>
      <c r="X173" s="252"/>
      <c r="Y173" s="252"/>
      <c r="Z173" s="84"/>
    </row>
    <row r="174" spans="1:26">
      <c r="A174" s="253"/>
      <c r="B174" s="242"/>
      <c r="C174" s="247"/>
      <c r="D174" s="631" t="str">
        <f>IF($C174="","",VLOOKUP($C174,分類コード!$B$1:$C$9,2,0))</f>
        <v/>
      </c>
      <c r="E174" s="251"/>
      <c r="F174" s="263"/>
      <c r="G174" s="37"/>
      <c r="H174" s="264"/>
      <c r="I174" s="653">
        <f t="shared" si="3"/>
        <v>0</v>
      </c>
      <c r="J174" s="650"/>
      <c r="L174" s="252"/>
      <c r="M174" s="252"/>
      <c r="N174" s="252"/>
      <c r="O174" s="252"/>
      <c r="P174" s="84"/>
      <c r="Q174" s="84"/>
      <c r="R174" s="84"/>
      <c r="S174" s="84"/>
      <c r="T174" s="84"/>
      <c r="X174" s="252"/>
      <c r="Y174" s="252"/>
      <c r="Z174" s="84"/>
    </row>
    <row r="175" spans="1:26">
      <c r="A175" s="253"/>
      <c r="B175" s="242"/>
      <c r="C175" s="247"/>
      <c r="D175" s="631" t="str">
        <f>IF($C175="","",VLOOKUP($C175,分類コード!$B$1:$C$9,2,0))</f>
        <v/>
      </c>
      <c r="E175" s="251"/>
      <c r="F175" s="263"/>
      <c r="G175" s="37"/>
      <c r="H175" s="264"/>
      <c r="I175" s="653">
        <f t="shared" si="3"/>
        <v>0</v>
      </c>
      <c r="J175" s="650"/>
      <c r="L175" s="252"/>
      <c r="M175" s="252"/>
      <c r="N175" s="252"/>
      <c r="O175" s="252"/>
      <c r="P175" s="84"/>
      <c r="Q175" s="84"/>
      <c r="R175" s="84"/>
      <c r="S175" s="84"/>
      <c r="T175" s="84"/>
      <c r="X175" s="252"/>
      <c r="Y175" s="252"/>
      <c r="Z175" s="84"/>
    </row>
    <row r="176" spans="1:26">
      <c r="A176" s="253"/>
      <c r="B176" s="242"/>
      <c r="C176" s="247"/>
      <c r="D176" s="631" t="str">
        <f>IF($C176="","",VLOOKUP($C176,分類コード!$B$1:$C$9,2,0))</f>
        <v/>
      </c>
      <c r="E176" s="251"/>
      <c r="F176" s="263"/>
      <c r="G176" s="37"/>
      <c r="H176" s="264"/>
      <c r="I176" s="653">
        <f t="shared" si="3"/>
        <v>0</v>
      </c>
      <c r="J176" s="650"/>
      <c r="L176" s="252"/>
      <c r="M176" s="252"/>
      <c r="N176" s="252"/>
      <c r="O176" s="252"/>
      <c r="P176" s="84"/>
      <c r="Q176" s="84"/>
      <c r="R176" s="84"/>
      <c r="S176" s="84"/>
      <c r="T176" s="84"/>
      <c r="X176" s="252"/>
      <c r="Y176" s="252"/>
      <c r="Z176" s="84"/>
    </row>
    <row r="177" spans="1:26">
      <c r="A177" s="253"/>
      <c r="B177" s="242"/>
      <c r="C177" s="247"/>
      <c r="D177" s="631" t="str">
        <f>IF($C177="","",VLOOKUP($C177,分類コード!$B$1:$C$9,2,0))</f>
        <v/>
      </c>
      <c r="E177" s="251"/>
      <c r="F177" s="263"/>
      <c r="G177" s="37"/>
      <c r="H177" s="264"/>
      <c r="I177" s="653">
        <f t="shared" si="3"/>
        <v>0</v>
      </c>
      <c r="J177" s="650"/>
      <c r="L177" s="252"/>
      <c r="M177" s="252"/>
      <c r="N177" s="252"/>
      <c r="O177" s="252"/>
      <c r="P177" s="84"/>
      <c r="Q177" s="84"/>
      <c r="R177" s="84"/>
      <c r="S177" s="84"/>
      <c r="T177" s="84"/>
      <c r="X177" s="252"/>
      <c r="Y177" s="252"/>
      <c r="Z177" s="84"/>
    </row>
    <row r="178" spans="1:26">
      <c r="A178" s="253"/>
      <c r="B178" s="242"/>
      <c r="C178" s="247"/>
      <c r="D178" s="631" t="str">
        <f>IF($C178="","",VLOOKUP($C178,分類コード!$B$1:$C$9,2,0))</f>
        <v/>
      </c>
      <c r="E178" s="251"/>
      <c r="F178" s="263"/>
      <c r="G178" s="37"/>
      <c r="H178" s="264"/>
      <c r="I178" s="653">
        <f t="shared" si="3"/>
        <v>0</v>
      </c>
      <c r="J178" s="650"/>
      <c r="L178" s="252"/>
      <c r="M178" s="252"/>
      <c r="N178" s="252"/>
      <c r="O178" s="252"/>
      <c r="P178" s="84"/>
      <c r="Q178" s="84"/>
      <c r="R178" s="84"/>
      <c r="S178" s="84"/>
      <c r="T178" s="84"/>
      <c r="X178" s="252"/>
      <c r="Y178" s="252"/>
      <c r="Z178" s="84"/>
    </row>
    <row r="179" spans="1:26">
      <c r="A179" s="253"/>
      <c r="B179" s="242"/>
      <c r="C179" s="247"/>
      <c r="D179" s="631" t="str">
        <f>IF($C179="","",VLOOKUP($C179,分類コード!$B$1:$C$9,2,0))</f>
        <v/>
      </c>
      <c r="E179" s="251"/>
      <c r="F179" s="263"/>
      <c r="G179" s="37"/>
      <c r="H179" s="264"/>
      <c r="I179" s="653">
        <f t="shared" si="3"/>
        <v>0</v>
      </c>
      <c r="J179" s="650"/>
      <c r="L179" s="252"/>
      <c r="M179" s="252"/>
      <c r="N179" s="252"/>
      <c r="O179" s="252"/>
      <c r="P179" s="84"/>
      <c r="Q179" s="84"/>
      <c r="R179" s="84"/>
      <c r="S179" s="84"/>
      <c r="T179" s="84"/>
      <c r="X179" s="252"/>
      <c r="Y179" s="252"/>
      <c r="Z179" s="84"/>
    </row>
    <row r="180" spans="1:26">
      <c r="A180" s="253"/>
      <c r="B180" s="242"/>
      <c r="C180" s="247"/>
      <c r="D180" s="631" t="str">
        <f>IF($C180="","",VLOOKUP($C180,分類コード!$B$1:$C$9,2,0))</f>
        <v/>
      </c>
      <c r="E180" s="251"/>
      <c r="F180" s="263"/>
      <c r="G180" s="37"/>
      <c r="H180" s="264"/>
      <c r="I180" s="653">
        <f t="shared" si="3"/>
        <v>0</v>
      </c>
      <c r="J180" s="650"/>
      <c r="L180" s="252"/>
      <c r="M180" s="252"/>
      <c r="N180" s="252"/>
      <c r="O180" s="252"/>
      <c r="P180" s="84"/>
      <c r="Q180" s="84"/>
      <c r="R180" s="84"/>
      <c r="S180" s="84"/>
      <c r="T180" s="84"/>
      <c r="X180" s="252"/>
      <c r="Y180" s="252"/>
      <c r="Z180" s="84"/>
    </row>
    <row r="181" spans="1:26">
      <c r="A181" s="253"/>
      <c r="B181" s="242"/>
      <c r="C181" s="247"/>
      <c r="D181" s="631" t="str">
        <f>IF($C181="","",VLOOKUP($C181,分類コード!$B$1:$C$9,2,0))</f>
        <v/>
      </c>
      <c r="E181" s="251"/>
      <c r="F181" s="263"/>
      <c r="G181" s="37"/>
      <c r="H181" s="264"/>
      <c r="I181" s="653">
        <f t="shared" si="3"/>
        <v>0</v>
      </c>
      <c r="J181" s="650"/>
      <c r="L181" s="252"/>
      <c r="M181" s="252"/>
      <c r="N181" s="252"/>
      <c r="O181" s="252"/>
      <c r="P181" s="84"/>
      <c r="Q181" s="84"/>
      <c r="R181" s="84"/>
      <c r="S181" s="84"/>
      <c r="T181" s="84"/>
      <c r="X181" s="252"/>
      <c r="Y181" s="252"/>
      <c r="Z181" s="84"/>
    </row>
    <row r="182" spans="1:26">
      <c r="A182" s="253"/>
      <c r="B182" s="242"/>
      <c r="C182" s="247"/>
      <c r="D182" s="631" t="str">
        <f>IF($C182="","",VLOOKUP($C182,分類コード!$B$1:$C$9,2,0))</f>
        <v/>
      </c>
      <c r="E182" s="251"/>
      <c r="F182" s="263"/>
      <c r="G182" s="37"/>
      <c r="H182" s="264"/>
      <c r="I182" s="653">
        <f t="shared" si="3"/>
        <v>0</v>
      </c>
      <c r="J182" s="650"/>
      <c r="L182" s="252"/>
      <c r="M182" s="252"/>
      <c r="N182" s="252"/>
      <c r="O182" s="252"/>
      <c r="P182" s="84"/>
      <c r="Q182" s="84"/>
      <c r="R182" s="84"/>
      <c r="S182" s="84"/>
      <c r="T182" s="84"/>
      <c r="X182" s="252"/>
      <c r="Y182" s="252"/>
      <c r="Z182" s="84"/>
    </row>
    <row r="183" spans="1:26">
      <c r="A183" s="253"/>
      <c r="B183" s="242"/>
      <c r="C183" s="247"/>
      <c r="D183" s="631" t="str">
        <f>IF($C183="","",VLOOKUP($C183,分類コード!$B$1:$C$9,2,0))</f>
        <v/>
      </c>
      <c r="E183" s="251"/>
      <c r="F183" s="263"/>
      <c r="G183" s="37"/>
      <c r="H183" s="264"/>
      <c r="I183" s="653">
        <f t="shared" si="3"/>
        <v>0</v>
      </c>
      <c r="J183" s="650"/>
      <c r="L183" s="252"/>
      <c r="M183" s="252"/>
      <c r="N183" s="252"/>
      <c r="O183" s="252"/>
      <c r="P183" s="84"/>
      <c r="Q183" s="84"/>
      <c r="R183" s="84"/>
      <c r="S183" s="84"/>
      <c r="T183" s="84"/>
      <c r="X183" s="252"/>
      <c r="Y183" s="252"/>
      <c r="Z183" s="84"/>
    </row>
    <row r="184" spans="1:26">
      <c r="A184" s="253"/>
      <c r="B184" s="242"/>
      <c r="C184" s="247"/>
      <c r="D184" s="631" t="str">
        <f>IF($C184="","",VLOOKUP($C184,分類コード!$B$1:$C$9,2,0))</f>
        <v/>
      </c>
      <c r="E184" s="251"/>
      <c r="F184" s="263"/>
      <c r="G184" s="37"/>
      <c r="H184" s="264"/>
      <c r="I184" s="653">
        <f t="shared" si="3"/>
        <v>0</v>
      </c>
      <c r="J184" s="650"/>
      <c r="L184" s="252"/>
      <c r="M184" s="252"/>
      <c r="N184" s="252"/>
      <c r="O184" s="252"/>
      <c r="P184" s="84"/>
      <c r="Q184" s="84"/>
      <c r="R184" s="84"/>
      <c r="S184" s="84"/>
      <c r="T184" s="84"/>
      <c r="X184" s="252"/>
      <c r="Y184" s="252"/>
      <c r="Z184" s="84"/>
    </row>
    <row r="185" spans="1:26">
      <c r="A185" s="253"/>
      <c r="B185" s="242"/>
      <c r="C185" s="247"/>
      <c r="D185" s="631" t="str">
        <f>IF($C185="","",VLOOKUP($C185,分類コード!$B$1:$C$9,2,0))</f>
        <v/>
      </c>
      <c r="E185" s="251"/>
      <c r="F185" s="263"/>
      <c r="G185" s="37"/>
      <c r="H185" s="264"/>
      <c r="I185" s="653">
        <f t="shared" si="3"/>
        <v>0</v>
      </c>
      <c r="J185" s="650"/>
      <c r="L185" s="252"/>
      <c r="M185" s="252"/>
      <c r="N185" s="252"/>
      <c r="O185" s="252"/>
      <c r="P185" s="84"/>
      <c r="Q185" s="84"/>
      <c r="R185" s="84"/>
      <c r="S185" s="84"/>
      <c r="T185" s="84"/>
      <c r="X185" s="252"/>
      <c r="Y185" s="252"/>
      <c r="Z185" s="84"/>
    </row>
    <row r="186" spans="1:26">
      <c r="A186" s="253"/>
      <c r="B186" s="242"/>
      <c r="C186" s="247"/>
      <c r="D186" s="631" t="str">
        <f>IF($C186="","",VLOOKUP($C186,分類コード!$B$1:$C$9,2,0))</f>
        <v/>
      </c>
      <c r="E186" s="251"/>
      <c r="F186" s="263"/>
      <c r="G186" s="37"/>
      <c r="H186" s="264"/>
      <c r="I186" s="653">
        <f t="shared" si="3"/>
        <v>0</v>
      </c>
      <c r="J186" s="650"/>
      <c r="L186" s="252"/>
      <c r="M186" s="252"/>
      <c r="N186" s="252"/>
      <c r="O186" s="252"/>
      <c r="P186" s="84"/>
      <c r="Q186" s="84"/>
      <c r="R186" s="84"/>
      <c r="S186" s="84"/>
      <c r="T186" s="84"/>
      <c r="X186" s="252"/>
      <c r="Y186" s="252"/>
      <c r="Z186" s="84"/>
    </row>
    <row r="187" spans="1:26">
      <c r="A187" s="253"/>
      <c r="B187" s="242"/>
      <c r="C187" s="247"/>
      <c r="D187" s="631" t="str">
        <f>IF($C187="","",VLOOKUP($C187,分類コード!$B$1:$C$9,2,0))</f>
        <v/>
      </c>
      <c r="E187" s="251"/>
      <c r="F187" s="263"/>
      <c r="G187" s="37"/>
      <c r="H187" s="264"/>
      <c r="I187" s="653">
        <f t="shared" si="3"/>
        <v>0</v>
      </c>
      <c r="J187" s="650"/>
      <c r="L187" s="252"/>
      <c r="M187" s="252"/>
      <c r="N187" s="252"/>
      <c r="O187" s="252"/>
      <c r="P187" s="84"/>
      <c r="Q187" s="84"/>
      <c r="R187" s="84"/>
      <c r="S187" s="84"/>
      <c r="T187" s="84"/>
      <c r="X187" s="252"/>
      <c r="Y187" s="252"/>
      <c r="Z187" s="84"/>
    </row>
    <row r="188" spans="1:26">
      <c r="A188" s="253"/>
      <c r="B188" s="242"/>
      <c r="C188" s="247"/>
      <c r="D188" s="631" t="str">
        <f>IF($C188="","",VLOOKUP($C188,分類コード!$B$1:$C$9,2,0))</f>
        <v/>
      </c>
      <c r="E188" s="251"/>
      <c r="F188" s="263"/>
      <c r="G188" s="37"/>
      <c r="H188" s="264"/>
      <c r="I188" s="653">
        <f t="shared" si="3"/>
        <v>0</v>
      </c>
      <c r="J188" s="650"/>
      <c r="L188" s="252"/>
      <c r="M188" s="252"/>
      <c r="N188" s="252"/>
      <c r="O188" s="252"/>
      <c r="P188" s="84"/>
      <c r="Q188" s="84"/>
      <c r="R188" s="84"/>
      <c r="S188" s="84"/>
      <c r="T188" s="84"/>
      <c r="X188" s="252"/>
      <c r="Y188" s="252"/>
      <c r="Z188" s="84"/>
    </row>
    <row r="189" spans="1:26">
      <c r="A189" s="253"/>
      <c r="B189" s="242"/>
      <c r="C189" s="247"/>
      <c r="D189" s="631" t="str">
        <f>IF($C189="","",VLOOKUP($C189,分類コード!$B$1:$C$9,2,0))</f>
        <v/>
      </c>
      <c r="E189" s="251"/>
      <c r="F189" s="263"/>
      <c r="G189" s="37"/>
      <c r="H189" s="264"/>
      <c r="I189" s="653">
        <f t="shared" si="3"/>
        <v>0</v>
      </c>
      <c r="J189" s="650"/>
      <c r="L189" s="252"/>
      <c r="M189" s="252"/>
      <c r="N189" s="252"/>
      <c r="O189" s="252"/>
      <c r="P189" s="84"/>
      <c r="Q189" s="84"/>
      <c r="R189" s="84"/>
      <c r="S189" s="84"/>
      <c r="T189" s="84"/>
      <c r="X189" s="252"/>
      <c r="Y189" s="252"/>
      <c r="Z189" s="84"/>
    </row>
    <row r="190" spans="1:26">
      <c r="A190" s="253"/>
      <c r="B190" s="242"/>
      <c r="C190" s="247"/>
      <c r="D190" s="631" t="str">
        <f>IF($C190="","",VLOOKUP($C190,分類コード!$B$1:$C$9,2,0))</f>
        <v/>
      </c>
      <c r="E190" s="251"/>
      <c r="F190" s="263"/>
      <c r="G190" s="37"/>
      <c r="H190" s="264"/>
      <c r="I190" s="653">
        <f t="shared" si="3"/>
        <v>0</v>
      </c>
      <c r="J190" s="650"/>
      <c r="L190" s="252"/>
      <c r="M190" s="252"/>
      <c r="N190" s="252"/>
      <c r="O190" s="252"/>
      <c r="P190" s="84"/>
      <c r="Q190" s="84"/>
      <c r="R190" s="84"/>
      <c r="S190" s="84"/>
      <c r="T190" s="84"/>
      <c r="X190" s="252"/>
      <c r="Y190" s="252"/>
      <c r="Z190" s="84"/>
    </row>
    <row r="191" spans="1:26">
      <c r="A191" s="253"/>
      <c r="B191" s="242"/>
      <c r="C191" s="247"/>
      <c r="D191" s="631" t="str">
        <f>IF($C191="","",VLOOKUP($C191,分類コード!$B$1:$C$9,2,0))</f>
        <v/>
      </c>
      <c r="E191" s="251"/>
      <c r="F191" s="263"/>
      <c r="G191" s="37"/>
      <c r="H191" s="264"/>
      <c r="I191" s="653">
        <f t="shared" si="3"/>
        <v>0</v>
      </c>
      <c r="J191" s="650"/>
      <c r="L191" s="252"/>
      <c r="M191" s="252"/>
      <c r="N191" s="252"/>
      <c r="O191" s="252"/>
      <c r="P191" s="84"/>
      <c r="Q191" s="84"/>
      <c r="R191" s="84"/>
      <c r="S191" s="84"/>
      <c r="T191" s="84"/>
      <c r="X191" s="252"/>
      <c r="Y191" s="252"/>
      <c r="Z191" s="84"/>
    </row>
    <row r="192" spans="1:26">
      <c r="A192" s="253"/>
      <c r="B192" s="242"/>
      <c r="C192" s="247"/>
      <c r="D192" s="631" t="str">
        <f>IF($C192="","",VLOOKUP($C192,分類コード!$B$1:$C$9,2,0))</f>
        <v/>
      </c>
      <c r="E192" s="251"/>
      <c r="F192" s="263"/>
      <c r="G192" s="37"/>
      <c r="H192" s="264"/>
      <c r="I192" s="653">
        <f t="shared" si="3"/>
        <v>0</v>
      </c>
      <c r="J192" s="650"/>
      <c r="L192" s="252"/>
      <c r="M192" s="252"/>
      <c r="N192" s="252"/>
      <c r="O192" s="252"/>
      <c r="P192" s="84"/>
      <c r="Q192" s="84"/>
      <c r="R192" s="84"/>
      <c r="S192" s="84"/>
      <c r="T192" s="84"/>
      <c r="X192" s="252"/>
      <c r="Y192" s="252"/>
      <c r="Z192" s="84"/>
    </row>
    <row r="193" spans="1:26">
      <c r="A193" s="253"/>
      <c r="B193" s="242"/>
      <c r="C193" s="247"/>
      <c r="D193" s="631" t="str">
        <f>IF($C193="","",VLOOKUP($C193,分類コード!$B$1:$C$9,2,0))</f>
        <v/>
      </c>
      <c r="E193" s="251"/>
      <c r="F193" s="263"/>
      <c r="G193" s="37"/>
      <c r="H193" s="264"/>
      <c r="I193" s="653">
        <f t="shared" si="3"/>
        <v>0</v>
      </c>
      <c r="J193" s="650"/>
      <c r="L193" s="252"/>
      <c r="M193" s="252"/>
      <c r="N193" s="252"/>
      <c r="O193" s="252"/>
      <c r="P193" s="84"/>
      <c r="Q193" s="84"/>
      <c r="R193" s="84"/>
      <c r="S193" s="84"/>
      <c r="T193" s="84"/>
      <c r="X193" s="252"/>
      <c r="Y193" s="252"/>
      <c r="Z193" s="84"/>
    </row>
    <row r="194" spans="1:26">
      <c r="A194" s="253"/>
      <c r="B194" s="242"/>
      <c r="C194" s="247"/>
      <c r="D194" s="631" t="str">
        <f>IF($C194="","",VLOOKUP($C194,分類コード!$B$1:$C$9,2,0))</f>
        <v/>
      </c>
      <c r="E194" s="251"/>
      <c r="F194" s="263"/>
      <c r="G194" s="37"/>
      <c r="H194" s="264"/>
      <c r="I194" s="653">
        <f t="shared" si="3"/>
        <v>0</v>
      </c>
      <c r="J194" s="650"/>
      <c r="L194" s="252"/>
      <c r="M194" s="252"/>
      <c r="N194" s="252"/>
      <c r="O194" s="252"/>
      <c r="P194" s="84"/>
      <c r="Q194" s="84"/>
      <c r="R194" s="84"/>
      <c r="S194" s="84"/>
      <c r="T194" s="84"/>
      <c r="X194" s="252"/>
      <c r="Y194" s="252"/>
      <c r="Z194" s="84"/>
    </row>
    <row r="195" spans="1:26">
      <c r="A195" s="253"/>
      <c r="B195" s="242"/>
      <c r="C195" s="247"/>
      <c r="D195" s="631" t="str">
        <f>IF($C195="","",VLOOKUP($C195,分類コード!$B$1:$C$9,2,0))</f>
        <v/>
      </c>
      <c r="E195" s="251"/>
      <c r="F195" s="263"/>
      <c r="G195" s="37"/>
      <c r="H195" s="264"/>
      <c r="I195" s="653">
        <f t="shared" si="3"/>
        <v>0</v>
      </c>
      <c r="J195" s="650"/>
      <c r="L195" s="252"/>
      <c r="M195" s="252"/>
      <c r="N195" s="252"/>
      <c r="O195" s="252"/>
      <c r="P195" s="84"/>
      <c r="Q195" s="84"/>
      <c r="R195" s="84"/>
      <c r="S195" s="84"/>
      <c r="T195" s="84"/>
      <c r="X195" s="252"/>
      <c r="Y195" s="252"/>
      <c r="Z195" s="84"/>
    </row>
    <row r="196" spans="1:26">
      <c r="A196" s="253"/>
      <c r="B196" s="242"/>
      <c r="C196" s="247"/>
      <c r="D196" s="631" t="str">
        <f>IF($C196="","",VLOOKUP($C196,分類コード!$B$1:$C$9,2,0))</f>
        <v/>
      </c>
      <c r="E196" s="251"/>
      <c r="F196" s="263"/>
      <c r="G196" s="37"/>
      <c r="H196" s="264"/>
      <c r="I196" s="653">
        <f t="shared" si="3"/>
        <v>0</v>
      </c>
      <c r="J196" s="650"/>
      <c r="L196" s="252"/>
      <c r="M196" s="252"/>
      <c r="N196" s="252"/>
      <c r="O196" s="252"/>
      <c r="P196" s="84"/>
      <c r="Q196" s="84"/>
      <c r="R196" s="84"/>
      <c r="S196" s="84"/>
      <c r="T196" s="84"/>
      <c r="X196" s="252"/>
      <c r="Y196" s="252"/>
      <c r="Z196" s="84"/>
    </row>
    <row r="197" spans="1:26">
      <c r="A197" s="253"/>
      <c r="B197" s="242"/>
      <c r="C197" s="247"/>
      <c r="D197" s="631" t="str">
        <f>IF($C197="","",VLOOKUP($C197,分類コード!$B$1:$C$9,2,0))</f>
        <v/>
      </c>
      <c r="E197" s="251"/>
      <c r="F197" s="263"/>
      <c r="G197" s="37"/>
      <c r="H197" s="264"/>
      <c r="I197" s="653">
        <f t="shared" si="3"/>
        <v>0</v>
      </c>
      <c r="J197" s="650"/>
      <c r="L197" s="252"/>
      <c r="M197" s="252"/>
      <c r="N197" s="252"/>
      <c r="O197" s="252"/>
      <c r="P197" s="84"/>
      <c r="Q197" s="84"/>
      <c r="R197" s="84"/>
      <c r="S197" s="84"/>
      <c r="T197" s="84"/>
      <c r="X197" s="252"/>
      <c r="Y197" s="252"/>
      <c r="Z197" s="84"/>
    </row>
    <row r="198" spans="1:26">
      <c r="A198" s="253"/>
      <c r="B198" s="242"/>
      <c r="C198" s="247"/>
      <c r="D198" s="631" t="str">
        <f>IF($C198="","",VLOOKUP($C198,分類コード!$B$1:$C$9,2,0))</f>
        <v/>
      </c>
      <c r="E198" s="251"/>
      <c r="F198" s="263"/>
      <c r="G198" s="37"/>
      <c r="H198" s="264"/>
      <c r="I198" s="653">
        <f t="shared" si="3"/>
        <v>0</v>
      </c>
      <c r="J198" s="650"/>
      <c r="L198" s="252"/>
      <c r="M198" s="252"/>
      <c r="N198" s="252"/>
      <c r="O198" s="252"/>
      <c r="P198" s="84"/>
      <c r="Q198" s="84"/>
      <c r="R198" s="84"/>
      <c r="S198" s="84"/>
      <c r="T198" s="84"/>
      <c r="X198" s="252"/>
      <c r="Y198" s="252"/>
      <c r="Z198" s="84"/>
    </row>
    <row r="199" spans="1:26">
      <c r="A199" s="253"/>
      <c r="B199" s="242"/>
      <c r="C199" s="247"/>
      <c r="D199" s="631" t="str">
        <f>IF($C199="","",VLOOKUP($C199,分類コード!$B$1:$C$9,2,0))</f>
        <v/>
      </c>
      <c r="E199" s="251"/>
      <c r="F199" s="263"/>
      <c r="G199" s="37"/>
      <c r="H199" s="264"/>
      <c r="I199" s="653">
        <f t="shared" si="3"/>
        <v>0</v>
      </c>
      <c r="J199" s="650"/>
      <c r="L199" s="252"/>
      <c r="M199" s="252"/>
      <c r="N199" s="252"/>
      <c r="O199" s="252"/>
      <c r="P199" s="84"/>
      <c r="Q199" s="84"/>
      <c r="R199" s="84"/>
      <c r="S199" s="84"/>
      <c r="T199" s="84"/>
      <c r="X199" s="252"/>
      <c r="Y199" s="252"/>
      <c r="Z199" s="84"/>
    </row>
    <row r="200" spans="1:26">
      <c r="A200" s="253"/>
      <c r="B200" s="242"/>
      <c r="C200" s="247"/>
      <c r="D200" s="631" t="str">
        <f>IF($C200="","",VLOOKUP($C200,分類コード!$B$1:$C$9,2,0))</f>
        <v/>
      </c>
      <c r="E200" s="251"/>
      <c r="F200" s="263"/>
      <c r="G200" s="37"/>
      <c r="H200" s="264"/>
      <c r="I200" s="653">
        <f t="shared" si="3"/>
        <v>0</v>
      </c>
      <c r="J200" s="650"/>
      <c r="L200" s="252"/>
      <c r="M200" s="252"/>
      <c r="N200" s="252"/>
      <c r="O200" s="252"/>
      <c r="P200" s="84"/>
      <c r="Q200" s="84"/>
      <c r="R200" s="84"/>
      <c r="S200" s="84"/>
      <c r="T200" s="84"/>
      <c r="X200" s="252"/>
      <c r="Y200" s="252"/>
      <c r="Z200" s="84"/>
    </row>
    <row r="201" spans="1:26">
      <c r="A201" s="253"/>
      <c r="B201" s="242"/>
      <c r="C201" s="247"/>
      <c r="D201" s="631" t="str">
        <f>IF($C201="","",VLOOKUP($C201,分類コード!$B$1:$C$9,2,0))</f>
        <v/>
      </c>
      <c r="E201" s="251"/>
      <c r="F201" s="263"/>
      <c r="G201" s="37"/>
      <c r="H201" s="264"/>
      <c r="I201" s="653">
        <f t="shared" si="3"/>
        <v>0</v>
      </c>
      <c r="J201" s="650"/>
      <c r="L201" s="252"/>
      <c r="M201" s="252"/>
      <c r="N201" s="252"/>
      <c r="O201" s="252"/>
      <c r="P201" s="84"/>
      <c r="Q201" s="84"/>
      <c r="R201" s="84"/>
      <c r="S201" s="84"/>
      <c r="T201" s="84"/>
      <c r="X201" s="252"/>
      <c r="Y201" s="252"/>
      <c r="Z201" s="84"/>
    </row>
    <row r="202" spans="1:26">
      <c r="A202" s="253"/>
      <c r="B202" s="242"/>
      <c r="C202" s="247"/>
      <c r="D202" s="631" t="str">
        <f>IF($C202="","",VLOOKUP($C202,分類コード!$B$1:$C$9,2,0))</f>
        <v/>
      </c>
      <c r="E202" s="251"/>
      <c r="F202" s="263"/>
      <c r="G202" s="37"/>
      <c r="H202" s="264"/>
      <c r="I202" s="653">
        <f t="shared" si="3"/>
        <v>0</v>
      </c>
      <c r="J202" s="650"/>
      <c r="L202" s="252"/>
      <c r="M202" s="252"/>
      <c r="N202" s="252"/>
      <c r="O202" s="252"/>
      <c r="P202" s="84"/>
      <c r="Q202" s="84"/>
      <c r="R202" s="84"/>
      <c r="S202" s="84"/>
      <c r="T202" s="84"/>
      <c r="X202" s="252"/>
      <c r="Y202" s="252"/>
      <c r="Z202" s="84"/>
    </row>
    <row r="203" spans="1:26">
      <c r="A203" s="253"/>
      <c r="B203" s="242"/>
      <c r="C203" s="247"/>
      <c r="D203" s="631" t="str">
        <f>IF($C203="","",VLOOKUP($C203,分類コード!$B$1:$C$9,2,0))</f>
        <v/>
      </c>
      <c r="E203" s="251"/>
      <c r="F203" s="263"/>
      <c r="G203" s="37"/>
      <c r="H203" s="264"/>
      <c r="I203" s="653">
        <f t="shared" si="3"/>
        <v>0</v>
      </c>
      <c r="J203" s="650"/>
      <c r="L203" s="252"/>
      <c r="M203" s="252"/>
      <c r="N203" s="252"/>
      <c r="O203" s="252"/>
      <c r="P203" s="84"/>
      <c r="Q203" s="84"/>
      <c r="R203" s="84"/>
      <c r="S203" s="84"/>
      <c r="T203" s="84"/>
      <c r="X203" s="252"/>
      <c r="Y203" s="252"/>
      <c r="Z203" s="84"/>
    </row>
    <row r="204" spans="1:26">
      <c r="A204" s="253"/>
      <c r="B204" s="242"/>
      <c r="C204" s="247"/>
      <c r="D204" s="631" t="str">
        <f>IF($C204="","",VLOOKUP($C204,分類コード!$B$1:$C$9,2,0))</f>
        <v/>
      </c>
      <c r="E204" s="251"/>
      <c r="F204" s="263"/>
      <c r="G204" s="37"/>
      <c r="H204" s="264"/>
      <c r="I204" s="653">
        <f t="shared" si="3"/>
        <v>0</v>
      </c>
      <c r="J204" s="650"/>
      <c r="L204" s="252"/>
      <c r="M204" s="252"/>
      <c r="N204" s="252"/>
      <c r="O204" s="252"/>
      <c r="P204" s="84"/>
      <c r="Q204" s="84"/>
      <c r="R204" s="84"/>
      <c r="S204" s="84"/>
      <c r="T204" s="84"/>
      <c r="X204" s="252"/>
      <c r="Y204" s="252"/>
      <c r="Z204" s="84"/>
    </row>
    <row r="205" spans="1:26">
      <c r="A205" s="253"/>
      <c r="B205" s="242"/>
      <c r="C205" s="247"/>
      <c r="D205" s="631" t="str">
        <f>IF($C205="","",VLOOKUP($C205,分類コード!$B$1:$C$9,2,0))</f>
        <v/>
      </c>
      <c r="E205" s="251"/>
      <c r="F205" s="263"/>
      <c r="G205" s="37"/>
      <c r="H205" s="264"/>
      <c r="I205" s="653">
        <f t="shared" si="3"/>
        <v>0</v>
      </c>
      <c r="J205" s="650"/>
      <c r="L205" s="252"/>
      <c r="M205" s="252"/>
      <c r="N205" s="252"/>
      <c r="O205" s="252"/>
      <c r="P205" s="84"/>
      <c r="Q205" s="84"/>
      <c r="R205" s="84"/>
      <c r="S205" s="84"/>
      <c r="T205" s="84"/>
      <c r="X205" s="252"/>
      <c r="Y205" s="252"/>
      <c r="Z205" s="84"/>
    </row>
    <row r="206" spans="1:26">
      <c r="A206" s="253"/>
      <c r="B206" s="242"/>
      <c r="C206" s="247"/>
      <c r="D206" s="631" t="str">
        <f>IF($C206="","",VLOOKUP($C206,分類コード!$B$1:$C$9,2,0))</f>
        <v/>
      </c>
      <c r="E206" s="251"/>
      <c r="F206" s="263"/>
      <c r="G206" s="37"/>
      <c r="H206" s="264"/>
      <c r="I206" s="653">
        <f t="shared" si="3"/>
        <v>0</v>
      </c>
      <c r="J206" s="650"/>
      <c r="L206" s="252"/>
      <c r="M206" s="252"/>
      <c r="N206" s="252"/>
      <c r="O206" s="252"/>
      <c r="P206" s="84"/>
      <c r="Q206" s="84"/>
      <c r="R206" s="84"/>
      <c r="S206" s="84"/>
      <c r="T206" s="84"/>
      <c r="X206" s="252"/>
      <c r="Y206" s="252"/>
      <c r="Z206" s="84"/>
    </row>
    <row r="207" spans="1:26">
      <c r="A207" s="253"/>
      <c r="B207" s="242"/>
      <c r="C207" s="247"/>
      <c r="D207" s="631" t="str">
        <f>IF($C207="","",VLOOKUP($C207,分類コード!$B$1:$C$9,2,0))</f>
        <v/>
      </c>
      <c r="E207" s="251"/>
      <c r="F207" s="263"/>
      <c r="G207" s="37"/>
      <c r="H207" s="264"/>
      <c r="I207" s="653">
        <f t="shared" si="3"/>
        <v>0</v>
      </c>
      <c r="J207" s="650"/>
      <c r="L207" s="252"/>
      <c r="M207" s="252"/>
      <c r="N207" s="252"/>
      <c r="O207" s="252"/>
      <c r="P207" s="84"/>
      <c r="Q207" s="84"/>
      <c r="R207" s="84"/>
      <c r="S207" s="84"/>
      <c r="T207" s="84"/>
      <c r="X207" s="252"/>
      <c r="Y207" s="252"/>
      <c r="Z207" s="84"/>
    </row>
    <row r="208" spans="1:26">
      <c r="A208" s="253"/>
      <c r="B208" s="242"/>
      <c r="C208" s="247"/>
      <c r="D208" s="631" t="str">
        <f>IF($C208="","",VLOOKUP($C208,分類コード!$B$1:$C$9,2,0))</f>
        <v/>
      </c>
      <c r="E208" s="251"/>
      <c r="F208" s="263"/>
      <c r="G208" s="37"/>
      <c r="H208" s="264"/>
      <c r="I208" s="653">
        <f t="shared" si="3"/>
        <v>0</v>
      </c>
      <c r="J208" s="650"/>
      <c r="L208" s="252"/>
      <c r="M208" s="252"/>
      <c r="N208" s="252"/>
      <c r="O208" s="252"/>
      <c r="P208" s="84"/>
      <c r="Q208" s="84"/>
      <c r="R208" s="84"/>
      <c r="S208" s="84"/>
      <c r="T208" s="84"/>
      <c r="X208" s="252"/>
      <c r="Y208" s="252"/>
      <c r="Z208" s="84"/>
    </row>
    <row r="209" spans="1:26">
      <c r="A209" s="253"/>
      <c r="B209" s="242"/>
      <c r="C209" s="247"/>
      <c r="D209" s="631" t="str">
        <f>IF($C209="","",VLOOKUP($C209,分類コード!$B$1:$C$9,2,0))</f>
        <v/>
      </c>
      <c r="E209" s="251"/>
      <c r="F209" s="263"/>
      <c r="G209" s="37"/>
      <c r="H209" s="264"/>
      <c r="I209" s="653">
        <f t="shared" si="3"/>
        <v>0</v>
      </c>
      <c r="J209" s="650"/>
      <c r="L209" s="252"/>
      <c r="M209" s="252"/>
      <c r="N209" s="252"/>
      <c r="O209" s="252"/>
      <c r="P209" s="84"/>
      <c r="Q209" s="84"/>
      <c r="R209" s="84"/>
      <c r="S209" s="84"/>
      <c r="T209" s="84"/>
      <c r="X209" s="252"/>
      <c r="Y209" s="252"/>
      <c r="Z209" s="84"/>
    </row>
    <row r="210" spans="1:26">
      <c r="A210" s="253"/>
      <c r="B210" s="242"/>
      <c r="C210" s="247"/>
      <c r="D210" s="631" t="str">
        <f>IF($C210="","",VLOOKUP($C210,分類コード!$B$1:$C$9,2,0))</f>
        <v/>
      </c>
      <c r="E210" s="251"/>
      <c r="F210" s="263"/>
      <c r="G210" s="37"/>
      <c r="H210" s="264"/>
      <c r="I210" s="653">
        <f t="shared" si="3"/>
        <v>0</v>
      </c>
      <c r="J210" s="650"/>
      <c r="L210" s="252"/>
      <c r="M210" s="252"/>
      <c r="N210" s="252"/>
      <c r="O210" s="252"/>
      <c r="P210" s="84"/>
      <c r="Q210" s="84"/>
      <c r="R210" s="84"/>
      <c r="S210" s="84"/>
      <c r="T210" s="84"/>
      <c r="X210" s="252"/>
      <c r="Y210" s="252"/>
      <c r="Z210" s="84"/>
    </row>
    <row r="211" spans="1:26">
      <c r="A211" s="253"/>
      <c r="B211" s="242"/>
      <c r="C211" s="247"/>
      <c r="D211" s="631" t="str">
        <f>IF($C211="","",VLOOKUP($C211,分類コード!$B$1:$C$9,2,0))</f>
        <v/>
      </c>
      <c r="E211" s="251"/>
      <c r="F211" s="263"/>
      <c r="G211" s="37"/>
      <c r="H211" s="264"/>
      <c r="I211" s="653">
        <f t="shared" si="3"/>
        <v>0</v>
      </c>
      <c r="J211" s="650"/>
      <c r="L211" s="252"/>
      <c r="M211" s="252"/>
      <c r="N211" s="252"/>
      <c r="O211" s="252"/>
      <c r="P211" s="84"/>
      <c r="Q211" s="84"/>
      <c r="R211" s="84"/>
      <c r="S211" s="84"/>
      <c r="T211" s="84"/>
      <c r="X211" s="252"/>
      <c r="Y211" s="252"/>
      <c r="Z211" s="84"/>
    </row>
    <row r="212" spans="1:26">
      <c r="A212" s="253"/>
      <c r="B212" s="242"/>
      <c r="C212" s="247"/>
      <c r="D212" s="631" t="str">
        <f>IF($C212="","",VLOOKUP($C212,分類コード!$B$1:$C$9,2,0))</f>
        <v/>
      </c>
      <c r="E212" s="251"/>
      <c r="F212" s="263"/>
      <c r="G212" s="37"/>
      <c r="H212" s="264"/>
      <c r="I212" s="653">
        <f t="shared" si="3"/>
        <v>0</v>
      </c>
      <c r="J212" s="650"/>
      <c r="L212" s="252"/>
      <c r="M212" s="252"/>
      <c r="N212" s="252"/>
      <c r="O212" s="252"/>
      <c r="P212" s="84"/>
      <c r="Q212" s="84"/>
      <c r="R212" s="84"/>
      <c r="S212" s="84"/>
      <c r="T212" s="84"/>
      <c r="X212" s="252"/>
      <c r="Y212" s="252"/>
      <c r="Z212" s="84"/>
    </row>
    <row r="213" spans="1:26">
      <c r="A213" s="253"/>
      <c r="B213" s="242"/>
      <c r="C213" s="247"/>
      <c r="D213" s="631" t="str">
        <f>IF($C213="","",VLOOKUP($C213,分類コード!$B$1:$C$9,2,0))</f>
        <v/>
      </c>
      <c r="E213" s="251"/>
      <c r="F213" s="263"/>
      <c r="G213" s="37"/>
      <c r="H213" s="264"/>
      <c r="I213" s="653">
        <f t="shared" ref="I213:I276" si="4">IF(ISERROR(LEN(F213)-FIND(".",F213))=TRUE,0,LEN(F213)-FIND(".",F213))</f>
        <v>0</v>
      </c>
      <c r="J213" s="650"/>
      <c r="L213" s="252"/>
      <c r="M213" s="252"/>
      <c r="N213" s="252"/>
      <c r="O213" s="252"/>
      <c r="P213" s="84"/>
      <c r="Q213" s="84"/>
      <c r="R213" s="84"/>
      <c r="S213" s="84"/>
      <c r="T213" s="84"/>
      <c r="X213" s="252"/>
      <c r="Y213" s="252"/>
      <c r="Z213" s="84"/>
    </row>
    <row r="214" spans="1:26">
      <c r="A214" s="253"/>
      <c r="B214" s="242"/>
      <c r="C214" s="247"/>
      <c r="D214" s="631" t="str">
        <f>IF($C214="","",VLOOKUP($C214,分類コード!$B$1:$C$9,2,0))</f>
        <v/>
      </c>
      <c r="E214" s="251"/>
      <c r="F214" s="263"/>
      <c r="G214" s="37"/>
      <c r="H214" s="264"/>
      <c r="I214" s="653">
        <f t="shared" si="4"/>
        <v>0</v>
      </c>
      <c r="J214" s="650"/>
      <c r="L214" s="252"/>
      <c r="M214" s="252"/>
      <c r="N214" s="252"/>
      <c r="O214" s="252"/>
      <c r="P214" s="84"/>
      <c r="Q214" s="84"/>
      <c r="R214" s="84"/>
      <c r="S214" s="84"/>
      <c r="T214" s="84"/>
      <c r="X214" s="252"/>
      <c r="Y214" s="252"/>
      <c r="Z214" s="84"/>
    </row>
    <row r="215" spans="1:26">
      <c r="A215" s="253"/>
      <c r="B215" s="242"/>
      <c r="C215" s="247"/>
      <c r="D215" s="631" t="str">
        <f>IF($C215="","",VLOOKUP($C215,分類コード!$B$1:$C$9,2,0))</f>
        <v/>
      </c>
      <c r="E215" s="251"/>
      <c r="F215" s="263"/>
      <c r="G215" s="37"/>
      <c r="H215" s="264"/>
      <c r="I215" s="653">
        <f t="shared" si="4"/>
        <v>0</v>
      </c>
      <c r="J215" s="650"/>
      <c r="L215" s="252"/>
      <c r="M215" s="252"/>
      <c r="N215" s="252"/>
      <c r="O215" s="252"/>
      <c r="P215" s="84"/>
      <c r="Q215" s="84"/>
      <c r="R215" s="84"/>
      <c r="S215" s="84"/>
      <c r="T215" s="84"/>
      <c r="X215" s="252"/>
      <c r="Y215" s="252"/>
      <c r="Z215" s="84"/>
    </row>
    <row r="216" spans="1:26">
      <c r="A216" s="253"/>
      <c r="B216" s="242"/>
      <c r="C216" s="247"/>
      <c r="D216" s="631" t="str">
        <f>IF($C216="","",VLOOKUP($C216,分類コード!$B$1:$C$9,2,0))</f>
        <v/>
      </c>
      <c r="E216" s="251"/>
      <c r="F216" s="263"/>
      <c r="G216" s="37"/>
      <c r="H216" s="264"/>
      <c r="I216" s="653">
        <f t="shared" si="4"/>
        <v>0</v>
      </c>
      <c r="J216" s="650"/>
      <c r="L216" s="252"/>
      <c r="M216" s="252"/>
      <c r="N216" s="252"/>
      <c r="O216" s="252"/>
      <c r="P216" s="84"/>
      <c r="Q216" s="84"/>
      <c r="R216" s="84"/>
      <c r="S216" s="84"/>
      <c r="T216" s="84"/>
      <c r="X216" s="252"/>
      <c r="Y216" s="252"/>
      <c r="Z216" s="84"/>
    </row>
    <row r="217" spans="1:26">
      <c r="A217" s="253"/>
      <c r="B217" s="242"/>
      <c r="C217" s="247"/>
      <c r="D217" s="631" t="str">
        <f>IF($C217="","",VLOOKUP($C217,分類コード!$B$1:$C$9,2,0))</f>
        <v/>
      </c>
      <c r="E217" s="251"/>
      <c r="F217" s="263"/>
      <c r="G217" s="37"/>
      <c r="H217" s="264"/>
      <c r="I217" s="653">
        <f t="shared" si="4"/>
        <v>0</v>
      </c>
      <c r="J217" s="650"/>
      <c r="L217" s="252"/>
      <c r="M217" s="252"/>
      <c r="N217" s="252"/>
      <c r="O217" s="252"/>
      <c r="P217" s="84"/>
      <c r="Q217" s="84"/>
      <c r="R217" s="84"/>
      <c r="S217" s="84"/>
      <c r="T217" s="84"/>
      <c r="X217" s="252"/>
      <c r="Y217" s="252"/>
      <c r="Z217" s="84"/>
    </row>
    <row r="218" spans="1:26">
      <c r="A218" s="253"/>
      <c r="B218" s="242"/>
      <c r="C218" s="247"/>
      <c r="D218" s="631" t="str">
        <f>IF($C218="","",VLOOKUP($C218,分類コード!$B$1:$C$9,2,0))</f>
        <v/>
      </c>
      <c r="E218" s="251"/>
      <c r="F218" s="263"/>
      <c r="G218" s="37"/>
      <c r="H218" s="264"/>
      <c r="I218" s="653">
        <f t="shared" si="4"/>
        <v>0</v>
      </c>
      <c r="J218" s="650"/>
      <c r="L218" s="252"/>
      <c r="M218" s="252"/>
      <c r="N218" s="252"/>
      <c r="O218" s="252"/>
      <c r="P218" s="84"/>
      <c r="Q218" s="84"/>
      <c r="R218" s="84"/>
      <c r="S218" s="84"/>
      <c r="T218" s="84"/>
      <c r="X218" s="252"/>
      <c r="Y218" s="252"/>
      <c r="Z218" s="84"/>
    </row>
    <row r="219" spans="1:26">
      <c r="A219" s="253"/>
      <c r="B219" s="242"/>
      <c r="C219" s="247"/>
      <c r="D219" s="631" t="str">
        <f>IF($C219="","",VLOOKUP($C219,分類コード!$B$1:$C$9,2,0))</f>
        <v/>
      </c>
      <c r="E219" s="251"/>
      <c r="F219" s="263"/>
      <c r="G219" s="37"/>
      <c r="H219" s="264"/>
      <c r="I219" s="653">
        <f t="shared" si="4"/>
        <v>0</v>
      </c>
      <c r="J219" s="650"/>
      <c r="L219" s="252"/>
      <c r="M219" s="252"/>
      <c r="N219" s="252"/>
      <c r="O219" s="252"/>
      <c r="P219" s="84"/>
      <c r="Q219" s="84"/>
      <c r="R219" s="84"/>
      <c r="S219" s="84"/>
      <c r="T219" s="84"/>
      <c r="X219" s="252"/>
      <c r="Y219" s="252"/>
      <c r="Z219" s="84"/>
    </row>
    <row r="220" spans="1:26">
      <c r="A220" s="253"/>
      <c r="B220" s="242"/>
      <c r="C220" s="247"/>
      <c r="D220" s="631" t="str">
        <f>IF($C220="","",VLOOKUP($C220,分類コード!$B$1:$C$9,2,0))</f>
        <v/>
      </c>
      <c r="E220" s="251"/>
      <c r="F220" s="263"/>
      <c r="G220" s="37"/>
      <c r="H220" s="264"/>
      <c r="I220" s="653">
        <f t="shared" si="4"/>
        <v>0</v>
      </c>
      <c r="J220" s="650"/>
      <c r="L220" s="252"/>
      <c r="M220" s="252"/>
      <c r="N220" s="252"/>
      <c r="O220" s="252"/>
      <c r="P220" s="84"/>
      <c r="Q220" s="84"/>
      <c r="R220" s="84"/>
      <c r="S220" s="84"/>
      <c r="T220" s="84"/>
      <c r="X220" s="252"/>
      <c r="Y220" s="252"/>
      <c r="Z220" s="84"/>
    </row>
    <row r="221" spans="1:26">
      <c r="A221" s="253"/>
      <c r="B221" s="242"/>
      <c r="C221" s="247"/>
      <c r="D221" s="631" t="str">
        <f>IF($C221="","",VLOOKUP($C221,分類コード!$B$1:$C$9,2,0))</f>
        <v/>
      </c>
      <c r="E221" s="251"/>
      <c r="F221" s="263"/>
      <c r="G221" s="37"/>
      <c r="H221" s="264"/>
      <c r="I221" s="653">
        <f t="shared" si="4"/>
        <v>0</v>
      </c>
      <c r="J221" s="650"/>
      <c r="L221" s="252"/>
      <c r="M221" s="252"/>
      <c r="N221" s="252"/>
      <c r="O221" s="252"/>
      <c r="P221" s="84"/>
      <c r="Q221" s="84"/>
      <c r="R221" s="84"/>
      <c r="S221" s="84"/>
      <c r="T221" s="84"/>
      <c r="X221" s="252"/>
      <c r="Y221" s="252"/>
      <c r="Z221" s="84"/>
    </row>
    <row r="222" spans="1:26">
      <c r="A222" s="253"/>
      <c r="B222" s="242"/>
      <c r="C222" s="247"/>
      <c r="D222" s="631" t="str">
        <f>IF($C222="","",VLOOKUP($C222,分類コード!$B$1:$C$9,2,0))</f>
        <v/>
      </c>
      <c r="E222" s="251"/>
      <c r="F222" s="263"/>
      <c r="G222" s="37"/>
      <c r="H222" s="264"/>
      <c r="I222" s="653">
        <f t="shared" si="4"/>
        <v>0</v>
      </c>
      <c r="J222" s="650"/>
      <c r="L222" s="252"/>
      <c r="M222" s="252"/>
      <c r="N222" s="252"/>
      <c r="O222" s="252"/>
      <c r="P222" s="84"/>
      <c r="Q222" s="84"/>
      <c r="R222" s="84"/>
      <c r="S222" s="84"/>
      <c r="T222" s="84"/>
      <c r="X222" s="252"/>
      <c r="Y222" s="252"/>
      <c r="Z222" s="84"/>
    </row>
    <row r="223" spans="1:26">
      <c r="A223" s="253"/>
      <c r="B223" s="242"/>
      <c r="C223" s="247"/>
      <c r="D223" s="631" t="str">
        <f>IF($C223="","",VLOOKUP($C223,分類コード!$B$1:$C$9,2,0))</f>
        <v/>
      </c>
      <c r="E223" s="251"/>
      <c r="F223" s="263"/>
      <c r="G223" s="37"/>
      <c r="H223" s="264"/>
      <c r="I223" s="653">
        <f t="shared" si="4"/>
        <v>0</v>
      </c>
      <c r="J223" s="650"/>
      <c r="L223" s="252"/>
      <c r="M223" s="252"/>
      <c r="N223" s="252"/>
      <c r="O223" s="252"/>
      <c r="P223" s="84"/>
      <c r="Q223" s="84"/>
      <c r="R223" s="84"/>
      <c r="S223" s="84"/>
      <c r="T223" s="84"/>
      <c r="X223" s="252"/>
      <c r="Y223" s="252"/>
      <c r="Z223" s="84"/>
    </row>
    <row r="224" spans="1:26">
      <c r="A224" s="253"/>
      <c r="B224" s="242"/>
      <c r="C224" s="247"/>
      <c r="D224" s="631" t="str">
        <f>IF($C224="","",VLOOKUP($C224,分類コード!$B$1:$C$9,2,0))</f>
        <v/>
      </c>
      <c r="E224" s="251"/>
      <c r="F224" s="263"/>
      <c r="G224" s="37"/>
      <c r="H224" s="264"/>
      <c r="I224" s="653">
        <f t="shared" si="4"/>
        <v>0</v>
      </c>
      <c r="J224" s="650"/>
      <c r="L224" s="252"/>
      <c r="M224" s="252"/>
      <c r="N224" s="252"/>
      <c r="O224" s="252"/>
      <c r="P224" s="84"/>
      <c r="Q224" s="84"/>
      <c r="R224" s="84"/>
      <c r="S224" s="84"/>
      <c r="T224" s="84"/>
      <c r="X224" s="252"/>
      <c r="Y224" s="252"/>
      <c r="Z224" s="84"/>
    </row>
    <row r="225" spans="1:26">
      <c r="A225" s="253"/>
      <c r="B225" s="242"/>
      <c r="C225" s="247"/>
      <c r="D225" s="631" t="str">
        <f>IF($C225="","",VLOOKUP($C225,分類コード!$B$1:$C$9,2,0))</f>
        <v/>
      </c>
      <c r="E225" s="251"/>
      <c r="F225" s="263"/>
      <c r="G225" s="37"/>
      <c r="H225" s="264"/>
      <c r="I225" s="653">
        <f t="shared" si="4"/>
        <v>0</v>
      </c>
      <c r="J225" s="650"/>
      <c r="L225" s="252"/>
      <c r="M225" s="252"/>
      <c r="N225" s="252"/>
      <c r="O225" s="252"/>
      <c r="P225" s="84"/>
      <c r="Q225" s="84"/>
      <c r="R225" s="84"/>
      <c r="S225" s="84"/>
      <c r="T225" s="84"/>
      <c r="X225" s="252"/>
      <c r="Y225" s="252"/>
      <c r="Z225" s="84"/>
    </row>
    <row r="226" spans="1:26">
      <c r="A226" s="253"/>
      <c r="B226" s="242"/>
      <c r="C226" s="247"/>
      <c r="D226" s="631" t="str">
        <f>IF($C226="","",VLOOKUP($C226,分類コード!$B$1:$C$9,2,0))</f>
        <v/>
      </c>
      <c r="E226" s="251"/>
      <c r="F226" s="263"/>
      <c r="G226" s="37"/>
      <c r="H226" s="264"/>
      <c r="I226" s="653">
        <f t="shared" si="4"/>
        <v>0</v>
      </c>
      <c r="J226" s="650"/>
      <c r="L226" s="252"/>
      <c r="M226" s="252"/>
      <c r="N226" s="252"/>
      <c r="O226" s="252"/>
      <c r="P226" s="84"/>
      <c r="Q226" s="84"/>
      <c r="R226" s="84"/>
      <c r="S226" s="84"/>
      <c r="T226" s="84"/>
      <c r="X226" s="252"/>
      <c r="Y226" s="252"/>
      <c r="Z226" s="84"/>
    </row>
    <row r="227" spans="1:26">
      <c r="A227" s="253"/>
      <c r="B227" s="242"/>
      <c r="C227" s="247"/>
      <c r="D227" s="631" t="str">
        <f>IF($C227="","",VLOOKUP($C227,分類コード!$B$1:$C$9,2,0))</f>
        <v/>
      </c>
      <c r="E227" s="251"/>
      <c r="F227" s="263"/>
      <c r="G227" s="37"/>
      <c r="H227" s="264"/>
      <c r="I227" s="653">
        <f t="shared" si="4"/>
        <v>0</v>
      </c>
      <c r="J227" s="650"/>
      <c r="L227" s="252"/>
      <c r="M227" s="252"/>
      <c r="N227" s="252"/>
      <c r="O227" s="252"/>
      <c r="P227" s="84"/>
      <c r="Q227" s="84"/>
      <c r="R227" s="84"/>
      <c r="S227" s="84"/>
      <c r="T227" s="84"/>
      <c r="X227" s="252"/>
      <c r="Y227" s="252"/>
      <c r="Z227" s="84"/>
    </row>
    <row r="228" spans="1:26">
      <c r="A228" s="253"/>
      <c r="B228" s="242"/>
      <c r="C228" s="247"/>
      <c r="D228" s="631" t="str">
        <f>IF($C228="","",VLOOKUP($C228,分類コード!$B$1:$C$9,2,0))</f>
        <v/>
      </c>
      <c r="E228" s="251"/>
      <c r="F228" s="263"/>
      <c r="G228" s="37"/>
      <c r="H228" s="264"/>
      <c r="I228" s="653">
        <f t="shared" si="4"/>
        <v>0</v>
      </c>
      <c r="J228" s="650"/>
      <c r="L228" s="252"/>
      <c r="M228" s="252"/>
      <c r="N228" s="252"/>
      <c r="O228" s="252"/>
      <c r="P228" s="84"/>
      <c r="Q228" s="84"/>
      <c r="R228" s="84"/>
      <c r="S228" s="84"/>
      <c r="T228" s="84"/>
      <c r="X228" s="252"/>
      <c r="Y228" s="252"/>
      <c r="Z228" s="84"/>
    </row>
    <row r="229" spans="1:26">
      <c r="A229" s="253"/>
      <c r="B229" s="242"/>
      <c r="C229" s="247"/>
      <c r="D229" s="631" t="str">
        <f>IF($C229="","",VLOOKUP($C229,分類コード!$B$1:$C$9,2,0))</f>
        <v/>
      </c>
      <c r="E229" s="251"/>
      <c r="F229" s="263"/>
      <c r="G229" s="37"/>
      <c r="H229" s="264"/>
      <c r="I229" s="653">
        <f t="shared" si="4"/>
        <v>0</v>
      </c>
      <c r="J229" s="650"/>
      <c r="L229" s="252"/>
      <c r="M229" s="252"/>
      <c r="N229" s="252"/>
      <c r="O229" s="252"/>
      <c r="P229" s="84"/>
      <c r="Q229" s="84"/>
      <c r="R229" s="84"/>
      <c r="S229" s="84"/>
      <c r="T229" s="84"/>
      <c r="X229" s="252"/>
      <c r="Y229" s="252"/>
      <c r="Z229" s="84"/>
    </row>
    <row r="230" spans="1:26">
      <c r="A230" s="253"/>
      <c r="B230" s="242"/>
      <c r="C230" s="247"/>
      <c r="D230" s="631" t="str">
        <f>IF($C230="","",VLOOKUP($C230,分類コード!$B$1:$C$9,2,0))</f>
        <v/>
      </c>
      <c r="E230" s="251"/>
      <c r="F230" s="263"/>
      <c r="G230" s="37"/>
      <c r="H230" s="264"/>
      <c r="I230" s="653">
        <f t="shared" si="4"/>
        <v>0</v>
      </c>
      <c r="J230" s="650"/>
      <c r="L230" s="252"/>
      <c r="M230" s="252"/>
      <c r="N230" s="252"/>
      <c r="O230" s="252"/>
      <c r="P230" s="84"/>
      <c r="Q230" s="84"/>
      <c r="R230" s="84"/>
      <c r="S230" s="84"/>
      <c r="T230" s="84"/>
      <c r="X230" s="252"/>
      <c r="Y230" s="252"/>
      <c r="Z230" s="84"/>
    </row>
    <row r="231" spans="1:26">
      <c r="A231" s="253"/>
      <c r="B231" s="242"/>
      <c r="C231" s="247"/>
      <c r="D231" s="631" t="str">
        <f>IF($C231="","",VLOOKUP($C231,分類コード!$B$1:$C$9,2,0))</f>
        <v/>
      </c>
      <c r="E231" s="251"/>
      <c r="F231" s="263"/>
      <c r="G231" s="37"/>
      <c r="H231" s="264"/>
      <c r="I231" s="653">
        <f t="shared" si="4"/>
        <v>0</v>
      </c>
      <c r="J231" s="650"/>
      <c r="L231" s="252"/>
      <c r="M231" s="252"/>
      <c r="N231" s="252"/>
      <c r="O231" s="252"/>
      <c r="P231" s="84"/>
      <c r="Q231" s="84"/>
      <c r="R231" s="84"/>
      <c r="S231" s="84"/>
      <c r="T231" s="84"/>
      <c r="X231" s="252"/>
      <c r="Y231" s="252"/>
      <c r="Z231" s="84"/>
    </row>
    <row r="232" spans="1:26">
      <c r="A232" s="253"/>
      <c r="B232" s="242"/>
      <c r="C232" s="247"/>
      <c r="D232" s="631" t="str">
        <f>IF($C232="","",VLOOKUP($C232,分類コード!$B$1:$C$9,2,0))</f>
        <v/>
      </c>
      <c r="E232" s="251"/>
      <c r="F232" s="263"/>
      <c r="G232" s="37"/>
      <c r="H232" s="264"/>
      <c r="I232" s="653">
        <f t="shared" si="4"/>
        <v>0</v>
      </c>
      <c r="J232" s="650"/>
      <c r="L232" s="252"/>
      <c r="M232" s="252"/>
      <c r="N232" s="252"/>
      <c r="O232" s="252"/>
      <c r="P232" s="84"/>
      <c r="Q232" s="84"/>
      <c r="R232" s="84"/>
      <c r="S232" s="84"/>
      <c r="T232" s="84"/>
      <c r="X232" s="252"/>
      <c r="Y232" s="252"/>
      <c r="Z232" s="84"/>
    </row>
    <row r="233" spans="1:26">
      <c r="A233" s="253"/>
      <c r="B233" s="242"/>
      <c r="C233" s="247"/>
      <c r="D233" s="631" t="str">
        <f>IF($C233="","",VLOOKUP($C233,分類コード!$B$1:$C$9,2,0))</f>
        <v/>
      </c>
      <c r="E233" s="251"/>
      <c r="F233" s="263"/>
      <c r="G233" s="37"/>
      <c r="H233" s="264"/>
      <c r="I233" s="653">
        <f t="shared" si="4"/>
        <v>0</v>
      </c>
      <c r="J233" s="650"/>
      <c r="L233" s="252"/>
      <c r="M233" s="252"/>
      <c r="N233" s="252"/>
      <c r="O233" s="252"/>
      <c r="P233" s="84"/>
      <c r="Q233" s="84"/>
      <c r="R233" s="84"/>
      <c r="S233" s="84"/>
      <c r="T233" s="84"/>
      <c r="X233" s="252"/>
      <c r="Y233" s="252"/>
      <c r="Z233" s="84"/>
    </row>
    <row r="234" spans="1:26">
      <c r="A234" s="253"/>
      <c r="B234" s="242"/>
      <c r="C234" s="247"/>
      <c r="D234" s="631" t="str">
        <f>IF($C234="","",VLOOKUP($C234,分類コード!$B$1:$C$9,2,0))</f>
        <v/>
      </c>
      <c r="E234" s="251"/>
      <c r="F234" s="263"/>
      <c r="G234" s="37"/>
      <c r="H234" s="264"/>
      <c r="I234" s="653">
        <f t="shared" si="4"/>
        <v>0</v>
      </c>
      <c r="J234" s="650"/>
      <c r="L234" s="252"/>
      <c r="M234" s="252"/>
      <c r="N234" s="252"/>
      <c r="O234" s="252"/>
      <c r="P234" s="84"/>
      <c r="Q234" s="84"/>
      <c r="R234" s="84"/>
      <c r="S234" s="84"/>
      <c r="T234" s="84"/>
      <c r="X234" s="252"/>
      <c r="Y234" s="252"/>
      <c r="Z234" s="84"/>
    </row>
    <row r="235" spans="1:26">
      <c r="A235" s="253"/>
      <c r="B235" s="242"/>
      <c r="C235" s="247"/>
      <c r="D235" s="631" t="str">
        <f>IF($C235="","",VLOOKUP($C235,分類コード!$B$1:$C$9,2,0))</f>
        <v/>
      </c>
      <c r="E235" s="251"/>
      <c r="F235" s="263"/>
      <c r="G235" s="37"/>
      <c r="H235" s="264"/>
      <c r="I235" s="653">
        <f t="shared" si="4"/>
        <v>0</v>
      </c>
      <c r="J235" s="650"/>
      <c r="L235" s="252"/>
      <c r="M235" s="252"/>
      <c r="N235" s="252"/>
      <c r="O235" s="252"/>
      <c r="P235" s="84"/>
      <c r="Q235" s="84"/>
      <c r="R235" s="84"/>
      <c r="S235" s="84"/>
      <c r="T235" s="84"/>
      <c r="X235" s="252"/>
      <c r="Y235" s="252"/>
      <c r="Z235" s="84"/>
    </row>
    <row r="236" spans="1:26">
      <c r="A236" s="253"/>
      <c r="B236" s="242"/>
      <c r="C236" s="247"/>
      <c r="D236" s="631" t="str">
        <f>IF($C236="","",VLOOKUP($C236,分類コード!$B$1:$C$9,2,0))</f>
        <v/>
      </c>
      <c r="E236" s="251"/>
      <c r="F236" s="263"/>
      <c r="G236" s="37"/>
      <c r="H236" s="264"/>
      <c r="I236" s="653">
        <f t="shared" si="4"/>
        <v>0</v>
      </c>
      <c r="J236" s="650"/>
      <c r="L236" s="252"/>
      <c r="M236" s="252"/>
      <c r="N236" s="252"/>
      <c r="O236" s="252"/>
      <c r="P236" s="84"/>
      <c r="Q236" s="84"/>
      <c r="R236" s="84"/>
      <c r="S236" s="84"/>
      <c r="T236" s="84"/>
      <c r="X236" s="252"/>
      <c r="Y236" s="252"/>
      <c r="Z236" s="84"/>
    </row>
    <row r="237" spans="1:26">
      <c r="A237" s="253"/>
      <c r="B237" s="242"/>
      <c r="C237" s="247"/>
      <c r="D237" s="631" t="str">
        <f>IF($C237="","",VLOOKUP($C237,分類コード!$B$1:$C$9,2,0))</f>
        <v/>
      </c>
      <c r="E237" s="251"/>
      <c r="F237" s="263"/>
      <c r="G237" s="37"/>
      <c r="H237" s="264"/>
      <c r="I237" s="653">
        <f t="shared" si="4"/>
        <v>0</v>
      </c>
      <c r="J237" s="650"/>
      <c r="L237" s="252"/>
      <c r="M237" s="252"/>
      <c r="N237" s="252"/>
      <c r="O237" s="252"/>
      <c r="P237" s="84"/>
      <c r="Q237" s="84"/>
      <c r="R237" s="84"/>
      <c r="S237" s="84"/>
      <c r="T237" s="84"/>
      <c r="X237" s="252"/>
      <c r="Y237" s="252"/>
      <c r="Z237" s="84"/>
    </row>
    <row r="238" spans="1:26">
      <c r="A238" s="253"/>
      <c r="B238" s="242"/>
      <c r="C238" s="247"/>
      <c r="D238" s="631" t="str">
        <f>IF($C238="","",VLOOKUP($C238,分類コード!$B$1:$C$9,2,0))</f>
        <v/>
      </c>
      <c r="E238" s="251"/>
      <c r="F238" s="263"/>
      <c r="G238" s="37"/>
      <c r="H238" s="264"/>
      <c r="I238" s="653">
        <f t="shared" si="4"/>
        <v>0</v>
      </c>
      <c r="J238" s="650"/>
      <c r="L238" s="252"/>
      <c r="M238" s="252"/>
      <c r="N238" s="252"/>
      <c r="O238" s="252"/>
      <c r="P238" s="84"/>
      <c r="Q238" s="84"/>
      <c r="R238" s="84"/>
      <c r="S238" s="84"/>
      <c r="T238" s="84"/>
      <c r="X238" s="252"/>
      <c r="Y238" s="252"/>
      <c r="Z238" s="84"/>
    </row>
    <row r="239" spans="1:26">
      <c r="A239" s="253"/>
      <c r="B239" s="242"/>
      <c r="C239" s="247"/>
      <c r="D239" s="631" t="str">
        <f>IF($C239="","",VLOOKUP($C239,分類コード!$B$1:$C$9,2,0))</f>
        <v/>
      </c>
      <c r="E239" s="251"/>
      <c r="F239" s="263"/>
      <c r="G239" s="37"/>
      <c r="H239" s="264"/>
      <c r="I239" s="653">
        <f t="shared" si="4"/>
        <v>0</v>
      </c>
      <c r="J239" s="650"/>
      <c r="L239" s="252"/>
      <c r="M239" s="252"/>
      <c r="N239" s="252"/>
      <c r="O239" s="252"/>
      <c r="P239" s="84"/>
      <c r="Q239" s="84"/>
      <c r="R239" s="84"/>
      <c r="S239" s="84"/>
      <c r="T239" s="84"/>
      <c r="X239" s="252"/>
      <c r="Y239" s="252"/>
      <c r="Z239" s="84"/>
    </row>
    <row r="240" spans="1:26">
      <c r="A240" s="253"/>
      <c r="B240" s="242"/>
      <c r="C240" s="247"/>
      <c r="D240" s="631" t="str">
        <f>IF($C240="","",VLOOKUP($C240,分類コード!$B$1:$C$9,2,0))</f>
        <v/>
      </c>
      <c r="E240" s="251"/>
      <c r="F240" s="263"/>
      <c r="G240" s="37"/>
      <c r="H240" s="264"/>
      <c r="I240" s="653">
        <f t="shared" si="4"/>
        <v>0</v>
      </c>
      <c r="J240" s="650"/>
      <c r="L240" s="252"/>
      <c r="M240" s="252"/>
      <c r="N240" s="252"/>
      <c r="O240" s="252"/>
      <c r="P240" s="84"/>
      <c r="Q240" s="84"/>
      <c r="R240" s="84"/>
      <c r="S240" s="84"/>
      <c r="T240" s="84"/>
      <c r="X240" s="252"/>
      <c r="Y240" s="252"/>
      <c r="Z240" s="84"/>
    </row>
    <row r="241" spans="1:26">
      <c r="A241" s="253"/>
      <c r="B241" s="242"/>
      <c r="C241" s="247"/>
      <c r="D241" s="631" t="str">
        <f>IF($C241="","",VLOOKUP($C241,分類コード!$B$1:$C$9,2,0))</f>
        <v/>
      </c>
      <c r="E241" s="251"/>
      <c r="F241" s="263"/>
      <c r="G241" s="37"/>
      <c r="H241" s="264"/>
      <c r="I241" s="653">
        <f t="shared" si="4"/>
        <v>0</v>
      </c>
      <c r="J241" s="650"/>
      <c r="L241" s="252"/>
      <c r="M241" s="252"/>
      <c r="N241" s="252"/>
      <c r="O241" s="252"/>
      <c r="P241" s="84"/>
      <c r="Q241" s="84"/>
      <c r="R241" s="84"/>
      <c r="S241" s="84"/>
      <c r="T241" s="84"/>
      <c r="X241" s="252"/>
      <c r="Y241" s="252"/>
      <c r="Z241" s="84"/>
    </row>
    <row r="242" spans="1:26">
      <c r="A242" s="253"/>
      <c r="B242" s="242"/>
      <c r="C242" s="247"/>
      <c r="D242" s="631" t="str">
        <f>IF($C242="","",VLOOKUP($C242,分類コード!$B$1:$C$9,2,0))</f>
        <v/>
      </c>
      <c r="E242" s="251"/>
      <c r="F242" s="263"/>
      <c r="G242" s="37"/>
      <c r="H242" s="264"/>
      <c r="I242" s="653">
        <f t="shared" si="4"/>
        <v>0</v>
      </c>
      <c r="J242" s="650"/>
      <c r="L242" s="252"/>
      <c r="M242" s="252"/>
      <c r="N242" s="252"/>
      <c r="O242" s="252"/>
      <c r="P242" s="84"/>
      <c r="Q242" s="84"/>
      <c r="R242" s="84"/>
      <c r="S242" s="84"/>
      <c r="T242" s="84"/>
      <c r="X242" s="252"/>
      <c r="Y242" s="252"/>
      <c r="Z242" s="84"/>
    </row>
    <row r="243" spans="1:26">
      <c r="A243" s="253"/>
      <c r="B243" s="242"/>
      <c r="C243" s="247"/>
      <c r="D243" s="631" t="str">
        <f>IF($C243="","",VLOOKUP($C243,分類コード!$B$1:$C$9,2,0))</f>
        <v/>
      </c>
      <c r="E243" s="251"/>
      <c r="F243" s="263"/>
      <c r="G243" s="37"/>
      <c r="H243" s="264"/>
      <c r="I243" s="653">
        <f t="shared" si="4"/>
        <v>0</v>
      </c>
      <c r="J243" s="650"/>
      <c r="L243" s="252"/>
      <c r="M243" s="252"/>
      <c r="N243" s="252"/>
      <c r="O243" s="252"/>
      <c r="P243" s="84"/>
      <c r="Q243" s="84"/>
      <c r="R243" s="84"/>
      <c r="S243" s="84"/>
      <c r="T243" s="84"/>
      <c r="X243" s="252"/>
      <c r="Y243" s="252"/>
      <c r="Z243" s="84"/>
    </row>
    <row r="244" spans="1:26">
      <c r="A244" s="253"/>
      <c r="B244" s="242"/>
      <c r="C244" s="247"/>
      <c r="D244" s="631" t="str">
        <f>IF($C244="","",VLOOKUP($C244,分類コード!$B$1:$C$9,2,0))</f>
        <v/>
      </c>
      <c r="E244" s="251"/>
      <c r="F244" s="263"/>
      <c r="G244" s="37"/>
      <c r="H244" s="264"/>
      <c r="I244" s="653">
        <f t="shared" si="4"/>
        <v>0</v>
      </c>
      <c r="J244" s="650"/>
      <c r="L244" s="252"/>
      <c r="M244" s="252"/>
      <c r="N244" s="252"/>
      <c r="O244" s="252"/>
      <c r="P244" s="84"/>
      <c r="Q244" s="84"/>
      <c r="R244" s="84"/>
      <c r="S244" s="84"/>
      <c r="T244" s="84"/>
      <c r="X244" s="252"/>
      <c r="Y244" s="252"/>
      <c r="Z244" s="84"/>
    </row>
    <row r="245" spans="1:26">
      <c r="A245" s="253"/>
      <c r="B245" s="242"/>
      <c r="C245" s="247"/>
      <c r="D245" s="631" t="str">
        <f>IF($C245="","",VLOOKUP($C245,分類コード!$B$1:$C$9,2,0))</f>
        <v/>
      </c>
      <c r="E245" s="251"/>
      <c r="F245" s="263"/>
      <c r="G245" s="37"/>
      <c r="H245" s="264"/>
      <c r="I245" s="653">
        <f t="shared" si="4"/>
        <v>0</v>
      </c>
      <c r="J245" s="650"/>
      <c r="L245" s="252"/>
      <c r="M245" s="252"/>
      <c r="N245" s="252"/>
      <c r="O245" s="252"/>
      <c r="P245" s="84"/>
      <c r="Q245" s="84"/>
      <c r="R245" s="84"/>
      <c r="S245" s="84"/>
      <c r="T245" s="84"/>
      <c r="X245" s="252"/>
      <c r="Y245" s="252"/>
      <c r="Z245" s="84"/>
    </row>
    <row r="246" spans="1:26">
      <c r="A246" s="253"/>
      <c r="B246" s="242"/>
      <c r="C246" s="247"/>
      <c r="D246" s="631" t="str">
        <f>IF($C246="","",VLOOKUP($C246,分類コード!$B$1:$C$9,2,0))</f>
        <v/>
      </c>
      <c r="E246" s="251"/>
      <c r="F246" s="263"/>
      <c r="G246" s="37"/>
      <c r="H246" s="264"/>
      <c r="I246" s="653">
        <f t="shared" si="4"/>
        <v>0</v>
      </c>
      <c r="J246" s="650"/>
      <c r="L246" s="252"/>
      <c r="M246" s="252"/>
      <c r="N246" s="252"/>
      <c r="O246" s="252"/>
      <c r="P246" s="84"/>
      <c r="Q246" s="84"/>
      <c r="R246" s="84"/>
      <c r="S246" s="84"/>
      <c r="T246" s="84"/>
      <c r="X246" s="252"/>
      <c r="Y246" s="252"/>
      <c r="Z246" s="84"/>
    </row>
    <row r="247" spans="1:26">
      <c r="A247" s="253"/>
      <c r="B247" s="242"/>
      <c r="C247" s="247"/>
      <c r="D247" s="631" t="str">
        <f>IF($C247="","",VLOOKUP($C247,分類コード!$B$1:$C$9,2,0))</f>
        <v/>
      </c>
      <c r="E247" s="251"/>
      <c r="F247" s="263"/>
      <c r="G247" s="37"/>
      <c r="H247" s="264"/>
      <c r="I247" s="653">
        <f t="shared" si="4"/>
        <v>0</v>
      </c>
      <c r="J247" s="650"/>
      <c r="L247" s="252"/>
      <c r="M247" s="252"/>
      <c r="N247" s="252"/>
      <c r="O247" s="252"/>
      <c r="P247" s="84"/>
      <c r="Q247" s="84"/>
      <c r="R247" s="84"/>
      <c r="S247" s="84"/>
      <c r="T247" s="84"/>
      <c r="X247" s="252"/>
      <c r="Y247" s="252"/>
      <c r="Z247" s="84"/>
    </row>
    <row r="248" spans="1:26">
      <c r="A248" s="253"/>
      <c r="B248" s="242"/>
      <c r="C248" s="247"/>
      <c r="D248" s="631" t="str">
        <f>IF($C248="","",VLOOKUP($C248,分類コード!$B$1:$C$9,2,0))</f>
        <v/>
      </c>
      <c r="E248" s="251"/>
      <c r="F248" s="263"/>
      <c r="G248" s="37"/>
      <c r="H248" s="264"/>
      <c r="I248" s="653">
        <f t="shared" si="4"/>
        <v>0</v>
      </c>
      <c r="J248" s="650"/>
      <c r="L248" s="252"/>
      <c r="M248" s="252"/>
      <c r="N248" s="252"/>
      <c r="O248" s="252"/>
      <c r="P248" s="84"/>
      <c r="Q248" s="84"/>
      <c r="R248" s="84"/>
      <c r="S248" s="84"/>
      <c r="T248" s="84"/>
      <c r="X248" s="252"/>
      <c r="Y248" s="252"/>
      <c r="Z248" s="84"/>
    </row>
    <row r="249" spans="1:26">
      <c r="A249" s="253"/>
      <c r="B249" s="242"/>
      <c r="C249" s="247"/>
      <c r="D249" s="631" t="str">
        <f>IF($C249="","",VLOOKUP($C249,分類コード!$B$1:$C$9,2,0))</f>
        <v/>
      </c>
      <c r="E249" s="251"/>
      <c r="F249" s="263"/>
      <c r="G249" s="37"/>
      <c r="H249" s="264"/>
      <c r="I249" s="653">
        <f t="shared" si="4"/>
        <v>0</v>
      </c>
      <c r="J249" s="650"/>
      <c r="L249" s="252"/>
      <c r="M249" s="252"/>
      <c r="N249" s="252"/>
      <c r="O249" s="252"/>
      <c r="P249" s="84"/>
      <c r="Q249" s="84"/>
      <c r="R249" s="84"/>
      <c r="S249" s="84"/>
      <c r="T249" s="84"/>
      <c r="X249" s="252"/>
      <c r="Y249" s="252"/>
      <c r="Z249" s="84"/>
    </row>
    <row r="250" spans="1:26">
      <c r="A250" s="253"/>
      <c r="B250" s="242"/>
      <c r="C250" s="247"/>
      <c r="D250" s="631" t="str">
        <f>IF($C250="","",VLOOKUP($C250,分類コード!$B$1:$C$9,2,0))</f>
        <v/>
      </c>
      <c r="E250" s="251"/>
      <c r="F250" s="263"/>
      <c r="G250" s="37"/>
      <c r="H250" s="264"/>
      <c r="I250" s="653">
        <f t="shared" si="4"/>
        <v>0</v>
      </c>
      <c r="J250" s="650"/>
      <c r="L250" s="252"/>
      <c r="M250" s="252"/>
      <c r="N250" s="252"/>
      <c r="O250" s="252"/>
      <c r="P250" s="84"/>
      <c r="Q250" s="84"/>
      <c r="R250" s="84"/>
      <c r="S250" s="84"/>
      <c r="T250" s="84"/>
      <c r="X250" s="252"/>
      <c r="Y250" s="252"/>
      <c r="Z250" s="84"/>
    </row>
    <row r="251" spans="1:26">
      <c r="A251" s="253"/>
      <c r="B251" s="242"/>
      <c r="C251" s="247"/>
      <c r="D251" s="631" t="str">
        <f>IF($C251="","",VLOOKUP($C251,分類コード!$B$1:$C$9,2,0))</f>
        <v/>
      </c>
      <c r="E251" s="251"/>
      <c r="F251" s="263"/>
      <c r="G251" s="37"/>
      <c r="H251" s="264"/>
      <c r="I251" s="653">
        <f t="shared" si="4"/>
        <v>0</v>
      </c>
      <c r="J251" s="650"/>
      <c r="L251" s="252"/>
      <c r="M251" s="252"/>
      <c r="N251" s="252"/>
      <c r="O251" s="252"/>
      <c r="P251" s="84"/>
      <c r="Q251" s="84"/>
      <c r="R251" s="84"/>
      <c r="S251" s="84"/>
      <c r="T251" s="84"/>
      <c r="X251" s="252"/>
      <c r="Y251" s="252"/>
      <c r="Z251" s="84"/>
    </row>
    <row r="252" spans="1:26">
      <c r="A252" s="253"/>
      <c r="B252" s="242"/>
      <c r="C252" s="247"/>
      <c r="D252" s="631" t="str">
        <f>IF($C252="","",VLOOKUP($C252,分類コード!$B$1:$C$9,2,0))</f>
        <v/>
      </c>
      <c r="E252" s="251"/>
      <c r="F252" s="263"/>
      <c r="G252" s="37"/>
      <c r="H252" s="264"/>
      <c r="I252" s="653">
        <f t="shared" si="4"/>
        <v>0</v>
      </c>
      <c r="J252" s="650"/>
      <c r="L252" s="252"/>
      <c r="M252" s="252"/>
      <c r="N252" s="252"/>
      <c r="O252" s="252"/>
      <c r="P252" s="84"/>
      <c r="Q252" s="84"/>
      <c r="R252" s="84"/>
      <c r="S252" s="84"/>
      <c r="T252" s="84"/>
      <c r="X252" s="252"/>
      <c r="Y252" s="252"/>
      <c r="Z252" s="84"/>
    </row>
    <row r="253" spans="1:26">
      <c r="A253" s="253"/>
      <c r="B253" s="242"/>
      <c r="C253" s="247"/>
      <c r="D253" s="631" t="str">
        <f>IF($C253="","",VLOOKUP($C253,分類コード!$B$1:$C$9,2,0))</f>
        <v/>
      </c>
      <c r="E253" s="251"/>
      <c r="F253" s="263"/>
      <c r="G253" s="37"/>
      <c r="H253" s="264"/>
      <c r="I253" s="653">
        <f t="shared" si="4"/>
        <v>0</v>
      </c>
      <c r="J253" s="650"/>
      <c r="L253" s="252"/>
      <c r="M253" s="252"/>
      <c r="N253" s="252"/>
      <c r="O253" s="252"/>
      <c r="P253" s="84"/>
      <c r="Q253" s="84"/>
      <c r="R253" s="84"/>
      <c r="S253" s="84"/>
      <c r="T253" s="84"/>
      <c r="X253" s="252"/>
      <c r="Y253" s="252"/>
      <c r="Z253" s="84"/>
    </row>
    <row r="254" spans="1:26">
      <c r="A254" s="253"/>
      <c r="B254" s="242"/>
      <c r="C254" s="247"/>
      <c r="D254" s="631" t="str">
        <f>IF($C254="","",VLOOKUP($C254,分類コード!$B$1:$C$9,2,0))</f>
        <v/>
      </c>
      <c r="E254" s="251"/>
      <c r="F254" s="263"/>
      <c r="G254" s="37"/>
      <c r="H254" s="264"/>
      <c r="I254" s="653">
        <f t="shared" si="4"/>
        <v>0</v>
      </c>
      <c r="J254" s="650"/>
      <c r="L254" s="252"/>
      <c r="M254" s="252"/>
      <c r="N254" s="252"/>
      <c r="O254" s="252"/>
      <c r="P254" s="84"/>
      <c r="Q254" s="84"/>
      <c r="R254" s="84"/>
      <c r="S254" s="84"/>
      <c r="T254" s="84"/>
      <c r="X254" s="252"/>
      <c r="Y254" s="252"/>
      <c r="Z254" s="84"/>
    </row>
    <row r="255" spans="1:26">
      <c r="A255" s="253"/>
      <c r="B255" s="242"/>
      <c r="C255" s="247"/>
      <c r="D255" s="631" t="str">
        <f>IF($C255="","",VLOOKUP($C255,分類コード!$B$1:$C$9,2,0))</f>
        <v/>
      </c>
      <c r="E255" s="251"/>
      <c r="F255" s="263"/>
      <c r="G255" s="37"/>
      <c r="H255" s="264"/>
      <c r="I255" s="653">
        <f t="shared" si="4"/>
        <v>0</v>
      </c>
      <c r="J255" s="650"/>
      <c r="L255" s="252"/>
      <c r="M255" s="252"/>
      <c r="N255" s="252"/>
      <c r="O255" s="252"/>
      <c r="P255" s="84"/>
      <c r="Q255" s="84"/>
      <c r="R255" s="84"/>
      <c r="S255" s="84"/>
      <c r="T255" s="84"/>
      <c r="X255" s="252"/>
      <c r="Y255" s="252"/>
      <c r="Z255" s="84"/>
    </row>
    <row r="256" spans="1:26">
      <c r="A256" s="253"/>
      <c r="B256" s="242"/>
      <c r="C256" s="247"/>
      <c r="D256" s="631" t="str">
        <f>IF($C256="","",VLOOKUP($C256,分類コード!$B$1:$C$9,2,0))</f>
        <v/>
      </c>
      <c r="E256" s="251"/>
      <c r="F256" s="263"/>
      <c r="G256" s="37"/>
      <c r="H256" s="264"/>
      <c r="I256" s="653">
        <f t="shared" si="4"/>
        <v>0</v>
      </c>
      <c r="J256" s="650"/>
      <c r="L256" s="252"/>
      <c r="M256" s="252"/>
      <c r="N256" s="252"/>
      <c r="O256" s="252"/>
      <c r="P256" s="84"/>
      <c r="Q256" s="84"/>
      <c r="R256" s="84"/>
      <c r="S256" s="84"/>
      <c r="T256" s="84"/>
      <c r="X256" s="252"/>
      <c r="Y256" s="252"/>
      <c r="Z256" s="84"/>
    </row>
    <row r="257" spans="1:26">
      <c r="A257" s="253"/>
      <c r="B257" s="242"/>
      <c r="C257" s="247"/>
      <c r="D257" s="631" t="str">
        <f>IF($C257="","",VLOOKUP($C257,分類コード!$B$1:$C$9,2,0))</f>
        <v/>
      </c>
      <c r="E257" s="251"/>
      <c r="F257" s="263"/>
      <c r="G257" s="37"/>
      <c r="H257" s="264"/>
      <c r="I257" s="653">
        <f t="shared" si="4"/>
        <v>0</v>
      </c>
      <c r="J257" s="650"/>
      <c r="L257" s="252"/>
      <c r="M257" s="252"/>
      <c r="N257" s="252"/>
      <c r="O257" s="252"/>
      <c r="P257" s="84"/>
      <c r="Q257" s="84"/>
      <c r="R257" s="84"/>
      <c r="S257" s="84"/>
      <c r="T257" s="84"/>
      <c r="X257" s="252"/>
      <c r="Y257" s="252"/>
      <c r="Z257" s="84"/>
    </row>
    <row r="258" spans="1:26">
      <c r="A258" s="253"/>
      <c r="B258" s="242"/>
      <c r="C258" s="247"/>
      <c r="D258" s="631" t="str">
        <f>IF($C258="","",VLOOKUP($C258,分類コード!$B$1:$C$9,2,0))</f>
        <v/>
      </c>
      <c r="E258" s="251"/>
      <c r="F258" s="263"/>
      <c r="G258" s="37"/>
      <c r="H258" s="264"/>
      <c r="I258" s="653">
        <f t="shared" si="4"/>
        <v>0</v>
      </c>
      <c r="J258" s="650"/>
      <c r="L258" s="252"/>
      <c r="M258" s="252"/>
      <c r="N258" s="252"/>
      <c r="O258" s="252"/>
      <c r="P258" s="84"/>
      <c r="Q258" s="84"/>
      <c r="R258" s="84"/>
      <c r="S258" s="84"/>
      <c r="T258" s="84"/>
      <c r="X258" s="252"/>
      <c r="Y258" s="252"/>
      <c r="Z258" s="84"/>
    </row>
    <row r="259" spans="1:26">
      <c r="A259" s="253"/>
      <c r="B259" s="242"/>
      <c r="C259" s="247"/>
      <c r="D259" s="631" t="str">
        <f>IF($C259="","",VLOOKUP($C259,分類コード!$B$1:$C$9,2,0))</f>
        <v/>
      </c>
      <c r="E259" s="251"/>
      <c r="F259" s="263"/>
      <c r="G259" s="37"/>
      <c r="H259" s="264"/>
      <c r="I259" s="653">
        <f t="shared" si="4"/>
        <v>0</v>
      </c>
      <c r="J259" s="650"/>
      <c r="L259" s="252"/>
      <c r="M259" s="252"/>
      <c r="N259" s="252"/>
      <c r="O259" s="252"/>
      <c r="P259" s="84"/>
      <c r="Q259" s="84"/>
      <c r="R259" s="84"/>
      <c r="S259" s="84"/>
      <c r="T259" s="84"/>
      <c r="X259" s="252"/>
      <c r="Y259" s="252"/>
      <c r="Z259" s="84"/>
    </row>
    <row r="260" spans="1:26">
      <c r="A260" s="253"/>
      <c r="B260" s="242"/>
      <c r="C260" s="247"/>
      <c r="D260" s="631" t="str">
        <f>IF($C260="","",VLOOKUP($C260,分類コード!$B$1:$C$9,2,0))</f>
        <v/>
      </c>
      <c r="E260" s="251"/>
      <c r="F260" s="263"/>
      <c r="G260" s="37"/>
      <c r="H260" s="264"/>
      <c r="I260" s="653">
        <f t="shared" si="4"/>
        <v>0</v>
      </c>
      <c r="J260" s="650"/>
      <c r="L260" s="252"/>
      <c r="M260" s="252"/>
      <c r="N260" s="252"/>
      <c r="O260" s="252"/>
      <c r="P260" s="84"/>
      <c r="Q260" s="84"/>
      <c r="R260" s="84"/>
      <c r="S260" s="84"/>
      <c r="T260" s="84"/>
      <c r="X260" s="252"/>
      <c r="Y260" s="252"/>
      <c r="Z260" s="84"/>
    </row>
    <row r="261" spans="1:26">
      <c r="A261" s="253"/>
      <c r="B261" s="242"/>
      <c r="C261" s="247"/>
      <c r="D261" s="631" t="str">
        <f>IF($C261="","",VLOOKUP($C261,分類コード!$B$1:$C$9,2,0))</f>
        <v/>
      </c>
      <c r="E261" s="251"/>
      <c r="F261" s="263"/>
      <c r="G261" s="37"/>
      <c r="H261" s="264"/>
      <c r="I261" s="653">
        <f t="shared" si="4"/>
        <v>0</v>
      </c>
      <c r="J261" s="650"/>
      <c r="L261" s="252"/>
      <c r="M261" s="252"/>
      <c r="N261" s="252"/>
      <c r="O261" s="252"/>
      <c r="P261" s="84"/>
      <c r="Q261" s="84"/>
      <c r="R261" s="84"/>
      <c r="S261" s="84"/>
      <c r="T261" s="84"/>
      <c r="X261" s="252"/>
      <c r="Y261" s="252"/>
      <c r="Z261" s="84"/>
    </row>
    <row r="262" spans="1:26">
      <c r="A262" s="253"/>
      <c r="B262" s="242"/>
      <c r="C262" s="247"/>
      <c r="D262" s="631" t="str">
        <f>IF($C262="","",VLOOKUP($C262,分類コード!$B$1:$C$9,2,0))</f>
        <v/>
      </c>
      <c r="E262" s="251"/>
      <c r="F262" s="263"/>
      <c r="G262" s="37"/>
      <c r="H262" s="264"/>
      <c r="I262" s="653">
        <f t="shared" si="4"/>
        <v>0</v>
      </c>
      <c r="J262" s="650"/>
      <c r="L262" s="252"/>
      <c r="M262" s="252"/>
      <c r="N262" s="252"/>
      <c r="O262" s="252"/>
      <c r="P262" s="84"/>
      <c r="Q262" s="84"/>
      <c r="R262" s="84"/>
      <c r="S262" s="84"/>
      <c r="T262" s="84"/>
      <c r="X262" s="252"/>
      <c r="Y262" s="252"/>
      <c r="Z262" s="84"/>
    </row>
    <row r="263" spans="1:26">
      <c r="A263" s="253"/>
      <c r="B263" s="242"/>
      <c r="C263" s="247"/>
      <c r="D263" s="631" t="str">
        <f>IF($C263="","",VLOOKUP($C263,分類コード!$B$1:$C$9,2,0))</f>
        <v/>
      </c>
      <c r="E263" s="251"/>
      <c r="F263" s="263"/>
      <c r="G263" s="37"/>
      <c r="H263" s="264"/>
      <c r="I263" s="653">
        <f t="shared" si="4"/>
        <v>0</v>
      </c>
      <c r="J263" s="650"/>
      <c r="L263" s="252"/>
      <c r="M263" s="252"/>
      <c r="N263" s="252"/>
      <c r="O263" s="252"/>
      <c r="P263" s="84"/>
      <c r="Q263" s="84"/>
      <c r="R263" s="84"/>
      <c r="S263" s="84"/>
      <c r="T263" s="84"/>
      <c r="X263" s="252"/>
      <c r="Y263" s="252"/>
      <c r="Z263" s="84"/>
    </row>
    <row r="264" spans="1:26">
      <c r="A264" s="253"/>
      <c r="B264" s="242"/>
      <c r="C264" s="247"/>
      <c r="D264" s="631" t="str">
        <f>IF($C264="","",VLOOKUP($C264,分類コード!$B$1:$C$9,2,0))</f>
        <v/>
      </c>
      <c r="E264" s="251"/>
      <c r="F264" s="263"/>
      <c r="G264" s="37"/>
      <c r="H264" s="264"/>
      <c r="I264" s="653">
        <f t="shared" si="4"/>
        <v>0</v>
      </c>
      <c r="J264" s="650"/>
      <c r="L264" s="252"/>
      <c r="M264" s="252"/>
      <c r="N264" s="252"/>
      <c r="O264" s="252"/>
      <c r="P264" s="84"/>
      <c r="Q264" s="84"/>
      <c r="R264" s="84"/>
      <c r="S264" s="84"/>
      <c r="T264" s="84"/>
      <c r="X264" s="252"/>
      <c r="Y264" s="252"/>
      <c r="Z264" s="84"/>
    </row>
    <row r="265" spans="1:26">
      <c r="A265" s="253"/>
      <c r="B265" s="242"/>
      <c r="C265" s="247"/>
      <c r="D265" s="631" t="str">
        <f>IF($C265="","",VLOOKUP($C265,分類コード!$B$1:$C$9,2,0))</f>
        <v/>
      </c>
      <c r="E265" s="251"/>
      <c r="F265" s="263"/>
      <c r="G265" s="37"/>
      <c r="H265" s="264"/>
      <c r="I265" s="653">
        <f t="shared" si="4"/>
        <v>0</v>
      </c>
      <c r="J265" s="650"/>
      <c r="L265" s="252"/>
      <c r="M265" s="252"/>
      <c r="N265" s="252"/>
      <c r="O265" s="252"/>
      <c r="P265" s="84"/>
      <c r="Q265" s="84"/>
      <c r="R265" s="84"/>
      <c r="S265" s="84"/>
      <c r="T265" s="84"/>
      <c r="X265" s="252"/>
      <c r="Y265" s="252"/>
      <c r="Z265" s="84"/>
    </row>
    <row r="266" spans="1:26">
      <c r="A266" s="253"/>
      <c r="B266" s="242"/>
      <c r="C266" s="247"/>
      <c r="D266" s="631" t="str">
        <f>IF($C266="","",VLOOKUP($C266,分類コード!$B$1:$C$9,2,0))</f>
        <v/>
      </c>
      <c r="E266" s="251"/>
      <c r="F266" s="263"/>
      <c r="G266" s="37"/>
      <c r="H266" s="264"/>
      <c r="I266" s="653">
        <f t="shared" si="4"/>
        <v>0</v>
      </c>
      <c r="J266" s="650"/>
      <c r="L266" s="252"/>
      <c r="M266" s="252"/>
      <c r="N266" s="252"/>
      <c r="O266" s="252"/>
      <c r="P266" s="84"/>
      <c r="Q266" s="84"/>
      <c r="R266" s="84"/>
      <c r="S266" s="84"/>
      <c r="T266" s="84"/>
      <c r="X266" s="252"/>
      <c r="Y266" s="252"/>
      <c r="Z266" s="84"/>
    </row>
    <row r="267" spans="1:26">
      <c r="A267" s="253"/>
      <c r="B267" s="242"/>
      <c r="C267" s="247"/>
      <c r="D267" s="631" t="str">
        <f>IF($C267="","",VLOOKUP($C267,分類コード!$B$1:$C$9,2,0))</f>
        <v/>
      </c>
      <c r="E267" s="251"/>
      <c r="F267" s="263"/>
      <c r="G267" s="37"/>
      <c r="H267" s="264"/>
      <c r="I267" s="653">
        <f t="shared" si="4"/>
        <v>0</v>
      </c>
      <c r="J267" s="650"/>
      <c r="L267" s="252"/>
      <c r="M267" s="252"/>
      <c r="N267" s="252"/>
      <c r="O267" s="252"/>
      <c r="P267" s="84"/>
      <c r="Q267" s="84"/>
      <c r="R267" s="84"/>
      <c r="S267" s="84"/>
      <c r="T267" s="84"/>
      <c r="X267" s="252"/>
      <c r="Y267" s="252"/>
      <c r="Z267" s="84"/>
    </row>
    <row r="268" spans="1:26">
      <c r="A268" s="253"/>
      <c r="B268" s="242"/>
      <c r="C268" s="247"/>
      <c r="D268" s="631" t="str">
        <f>IF($C268="","",VLOOKUP($C268,分類コード!$B$1:$C$9,2,0))</f>
        <v/>
      </c>
      <c r="E268" s="251"/>
      <c r="F268" s="263"/>
      <c r="G268" s="37"/>
      <c r="H268" s="264"/>
      <c r="I268" s="653">
        <f t="shared" si="4"/>
        <v>0</v>
      </c>
      <c r="J268" s="650"/>
      <c r="L268" s="252"/>
      <c r="M268" s="252"/>
      <c r="N268" s="252"/>
      <c r="O268" s="252"/>
      <c r="P268" s="84"/>
      <c r="Q268" s="84"/>
      <c r="R268" s="84"/>
      <c r="S268" s="84"/>
      <c r="T268" s="84"/>
      <c r="X268" s="252"/>
      <c r="Y268" s="252"/>
      <c r="Z268" s="84"/>
    </row>
    <row r="269" spans="1:26">
      <c r="A269" s="253"/>
      <c r="B269" s="242"/>
      <c r="C269" s="247"/>
      <c r="D269" s="631" t="str">
        <f>IF($C269="","",VLOOKUP($C269,分類コード!$B$1:$C$9,2,0))</f>
        <v/>
      </c>
      <c r="E269" s="251"/>
      <c r="F269" s="263"/>
      <c r="G269" s="37"/>
      <c r="H269" s="264"/>
      <c r="I269" s="653">
        <f t="shared" si="4"/>
        <v>0</v>
      </c>
      <c r="J269" s="650"/>
      <c r="L269" s="252"/>
      <c r="M269" s="252"/>
      <c r="N269" s="252"/>
      <c r="O269" s="252"/>
      <c r="P269" s="84"/>
      <c r="Q269" s="84"/>
      <c r="R269" s="84"/>
      <c r="S269" s="84"/>
      <c r="T269" s="84"/>
      <c r="X269" s="252"/>
      <c r="Y269" s="252"/>
      <c r="Z269" s="84"/>
    </row>
    <row r="270" spans="1:26">
      <c r="A270" s="253"/>
      <c r="B270" s="242"/>
      <c r="C270" s="247"/>
      <c r="D270" s="631" t="str">
        <f>IF($C270="","",VLOOKUP($C270,分類コード!$B$1:$C$9,2,0))</f>
        <v/>
      </c>
      <c r="E270" s="251"/>
      <c r="F270" s="263"/>
      <c r="G270" s="37"/>
      <c r="H270" s="264"/>
      <c r="I270" s="653">
        <f t="shared" si="4"/>
        <v>0</v>
      </c>
      <c r="J270" s="650"/>
      <c r="L270" s="252"/>
      <c r="M270" s="252"/>
      <c r="N270" s="252"/>
      <c r="O270" s="252"/>
      <c r="P270" s="84"/>
      <c r="Q270" s="84"/>
      <c r="R270" s="84"/>
      <c r="S270" s="84"/>
      <c r="T270" s="84"/>
      <c r="X270" s="252"/>
      <c r="Y270" s="252"/>
      <c r="Z270" s="84"/>
    </row>
    <row r="271" spans="1:26">
      <c r="A271" s="253"/>
      <c r="B271" s="242"/>
      <c r="C271" s="247"/>
      <c r="D271" s="631" t="str">
        <f>IF($C271="","",VLOOKUP($C271,分類コード!$B$1:$C$9,2,0))</f>
        <v/>
      </c>
      <c r="E271" s="251"/>
      <c r="F271" s="263"/>
      <c r="G271" s="37"/>
      <c r="H271" s="264"/>
      <c r="I271" s="653">
        <f t="shared" si="4"/>
        <v>0</v>
      </c>
      <c r="J271" s="650"/>
      <c r="L271" s="252"/>
      <c r="M271" s="252"/>
      <c r="N271" s="252"/>
      <c r="O271" s="252"/>
      <c r="P271" s="84"/>
      <c r="Q271" s="84"/>
      <c r="R271" s="84"/>
      <c r="S271" s="84"/>
      <c r="T271" s="84"/>
      <c r="X271" s="252"/>
      <c r="Y271" s="252"/>
      <c r="Z271" s="84"/>
    </row>
    <row r="272" spans="1:26">
      <c r="A272" s="253"/>
      <c r="B272" s="242"/>
      <c r="C272" s="247"/>
      <c r="D272" s="631" t="str">
        <f>IF($C272="","",VLOOKUP($C272,分類コード!$B$1:$C$9,2,0))</f>
        <v/>
      </c>
      <c r="E272" s="251"/>
      <c r="F272" s="263"/>
      <c r="G272" s="37"/>
      <c r="H272" s="264"/>
      <c r="I272" s="653">
        <f t="shared" si="4"/>
        <v>0</v>
      </c>
      <c r="J272" s="650"/>
      <c r="L272" s="252"/>
      <c r="M272" s="252"/>
      <c r="N272" s="252"/>
      <c r="O272" s="252"/>
      <c r="P272" s="84"/>
      <c r="Q272" s="84"/>
      <c r="R272" s="84"/>
      <c r="S272" s="84"/>
      <c r="T272" s="84"/>
      <c r="X272" s="252"/>
      <c r="Y272" s="252"/>
      <c r="Z272" s="84"/>
    </row>
    <row r="273" spans="1:26">
      <c r="A273" s="253"/>
      <c r="B273" s="242"/>
      <c r="C273" s="247"/>
      <c r="D273" s="631" t="str">
        <f>IF($C273="","",VLOOKUP($C273,分類コード!$B$1:$C$9,2,0))</f>
        <v/>
      </c>
      <c r="E273" s="251"/>
      <c r="F273" s="263"/>
      <c r="G273" s="37"/>
      <c r="H273" s="264"/>
      <c r="I273" s="653">
        <f t="shared" si="4"/>
        <v>0</v>
      </c>
      <c r="J273" s="650"/>
      <c r="L273" s="252"/>
      <c r="M273" s="252"/>
      <c r="N273" s="252"/>
      <c r="O273" s="252"/>
      <c r="P273" s="84"/>
      <c r="Q273" s="84"/>
      <c r="R273" s="84"/>
      <c r="S273" s="84"/>
      <c r="T273" s="84"/>
      <c r="X273" s="252"/>
      <c r="Y273" s="252"/>
      <c r="Z273" s="84"/>
    </row>
    <row r="274" spans="1:26">
      <c r="A274" s="253"/>
      <c r="B274" s="242"/>
      <c r="C274" s="247"/>
      <c r="D274" s="631" t="str">
        <f>IF($C274="","",VLOOKUP($C274,分類コード!$B$1:$C$9,2,0))</f>
        <v/>
      </c>
      <c r="E274" s="251"/>
      <c r="F274" s="263"/>
      <c r="G274" s="37"/>
      <c r="H274" s="264"/>
      <c r="I274" s="653">
        <f t="shared" si="4"/>
        <v>0</v>
      </c>
      <c r="J274" s="650"/>
      <c r="L274" s="252"/>
      <c r="M274" s="252"/>
      <c r="N274" s="252"/>
      <c r="O274" s="252"/>
      <c r="P274" s="84"/>
      <c r="Q274" s="84"/>
      <c r="R274" s="84"/>
      <c r="S274" s="84"/>
      <c r="T274" s="84"/>
      <c r="X274" s="252"/>
      <c r="Y274" s="252"/>
      <c r="Z274" s="84"/>
    </row>
    <row r="275" spans="1:26">
      <c r="A275" s="253"/>
      <c r="B275" s="242"/>
      <c r="C275" s="247"/>
      <c r="D275" s="631" t="str">
        <f>IF($C275="","",VLOOKUP($C275,分類コード!$B$1:$C$9,2,0))</f>
        <v/>
      </c>
      <c r="E275" s="251"/>
      <c r="F275" s="263"/>
      <c r="G275" s="37"/>
      <c r="H275" s="264"/>
      <c r="I275" s="653">
        <f t="shared" si="4"/>
        <v>0</v>
      </c>
      <c r="J275" s="650"/>
      <c r="L275" s="252"/>
      <c r="M275" s="252"/>
      <c r="N275" s="252"/>
      <c r="O275" s="252"/>
      <c r="P275" s="84"/>
      <c r="Q275" s="84"/>
      <c r="R275" s="84"/>
      <c r="S275" s="84"/>
      <c r="T275" s="84"/>
      <c r="X275" s="252"/>
      <c r="Y275" s="252"/>
      <c r="Z275" s="84"/>
    </row>
    <row r="276" spans="1:26">
      <c r="A276" s="253"/>
      <c r="B276" s="242"/>
      <c r="C276" s="247"/>
      <c r="D276" s="631" t="str">
        <f>IF($C276="","",VLOOKUP($C276,分類コード!$B$1:$C$9,2,0))</f>
        <v/>
      </c>
      <c r="E276" s="251"/>
      <c r="F276" s="263"/>
      <c r="G276" s="37"/>
      <c r="H276" s="264"/>
      <c r="I276" s="653">
        <f t="shared" si="4"/>
        <v>0</v>
      </c>
      <c r="J276" s="650"/>
      <c r="L276" s="252"/>
      <c r="M276" s="252"/>
      <c r="N276" s="252"/>
      <c r="O276" s="252"/>
      <c r="P276" s="84"/>
      <c r="Q276" s="84"/>
      <c r="R276" s="84"/>
      <c r="S276" s="84"/>
      <c r="T276" s="84"/>
      <c r="X276" s="252"/>
      <c r="Y276" s="252"/>
      <c r="Z276" s="84"/>
    </row>
    <row r="277" spans="1:26">
      <c r="A277" s="253"/>
      <c r="B277" s="242"/>
      <c r="C277" s="247"/>
      <c r="D277" s="631" t="str">
        <f>IF($C277="","",VLOOKUP($C277,分類コード!$B$1:$C$9,2,0))</f>
        <v/>
      </c>
      <c r="E277" s="251"/>
      <c r="F277" s="263"/>
      <c r="G277" s="37"/>
      <c r="H277" s="264"/>
      <c r="I277" s="653">
        <f t="shared" ref="I277:I340" si="5">IF(ISERROR(LEN(F277)-FIND(".",F277))=TRUE,0,LEN(F277)-FIND(".",F277))</f>
        <v>0</v>
      </c>
      <c r="J277" s="650"/>
      <c r="L277" s="252"/>
      <c r="M277" s="252"/>
      <c r="N277" s="252"/>
      <c r="O277" s="252"/>
      <c r="P277" s="84"/>
      <c r="Q277" s="84"/>
      <c r="R277" s="84"/>
      <c r="S277" s="84"/>
      <c r="T277" s="84"/>
      <c r="X277" s="252"/>
      <c r="Y277" s="252"/>
      <c r="Z277" s="84"/>
    </row>
    <row r="278" spans="1:26">
      <c r="A278" s="253"/>
      <c r="B278" s="242"/>
      <c r="C278" s="247"/>
      <c r="D278" s="631" t="str">
        <f>IF($C278="","",VLOOKUP($C278,分類コード!$B$1:$C$9,2,0))</f>
        <v/>
      </c>
      <c r="E278" s="251"/>
      <c r="F278" s="263"/>
      <c r="G278" s="37"/>
      <c r="H278" s="264"/>
      <c r="I278" s="653">
        <f t="shared" si="5"/>
        <v>0</v>
      </c>
      <c r="J278" s="650"/>
      <c r="L278" s="252"/>
      <c r="M278" s="252"/>
      <c r="N278" s="252"/>
      <c r="O278" s="252"/>
      <c r="P278" s="84"/>
      <c r="Q278" s="84"/>
      <c r="R278" s="84"/>
      <c r="S278" s="84"/>
      <c r="T278" s="84"/>
      <c r="X278" s="252"/>
      <c r="Y278" s="252"/>
      <c r="Z278" s="84"/>
    </row>
    <row r="279" spans="1:26">
      <c r="A279" s="253"/>
      <c r="B279" s="242"/>
      <c r="C279" s="247"/>
      <c r="D279" s="631" t="str">
        <f>IF($C279="","",VLOOKUP($C279,分類コード!$B$1:$C$9,2,0))</f>
        <v/>
      </c>
      <c r="E279" s="251"/>
      <c r="F279" s="263"/>
      <c r="G279" s="37"/>
      <c r="H279" s="264"/>
      <c r="I279" s="653">
        <f t="shared" si="5"/>
        <v>0</v>
      </c>
      <c r="J279" s="650"/>
      <c r="L279" s="252"/>
      <c r="M279" s="252"/>
      <c r="N279" s="252"/>
      <c r="O279" s="252"/>
      <c r="P279" s="84"/>
      <c r="Q279" s="84"/>
      <c r="R279" s="84"/>
      <c r="S279" s="84"/>
      <c r="T279" s="84"/>
      <c r="X279" s="252"/>
      <c r="Y279" s="252"/>
      <c r="Z279" s="84"/>
    </row>
    <row r="280" spans="1:26">
      <c r="A280" s="253"/>
      <c r="B280" s="242"/>
      <c r="C280" s="247"/>
      <c r="D280" s="631" t="str">
        <f>IF($C280="","",VLOOKUP($C280,分類コード!$B$1:$C$9,2,0))</f>
        <v/>
      </c>
      <c r="E280" s="251"/>
      <c r="F280" s="263"/>
      <c r="G280" s="37"/>
      <c r="H280" s="264"/>
      <c r="I280" s="653">
        <f t="shared" si="5"/>
        <v>0</v>
      </c>
      <c r="J280" s="650"/>
      <c r="L280" s="252"/>
      <c r="M280" s="252"/>
      <c r="N280" s="252"/>
      <c r="O280" s="252"/>
      <c r="P280" s="84"/>
      <c r="Q280" s="84"/>
      <c r="R280" s="84"/>
      <c r="S280" s="84"/>
      <c r="T280" s="84"/>
      <c r="X280" s="252"/>
      <c r="Y280" s="252"/>
      <c r="Z280" s="84"/>
    </row>
    <row r="281" spans="1:26">
      <c r="A281" s="253"/>
      <c r="B281" s="242"/>
      <c r="C281" s="247"/>
      <c r="D281" s="631" t="str">
        <f>IF($C281="","",VLOOKUP($C281,分類コード!$B$1:$C$9,2,0))</f>
        <v/>
      </c>
      <c r="E281" s="251"/>
      <c r="F281" s="263"/>
      <c r="G281" s="37"/>
      <c r="H281" s="264"/>
      <c r="I281" s="653">
        <f t="shared" si="5"/>
        <v>0</v>
      </c>
      <c r="J281" s="650"/>
      <c r="L281" s="252"/>
      <c r="M281" s="252"/>
      <c r="N281" s="252"/>
      <c r="O281" s="252"/>
      <c r="P281" s="84"/>
      <c r="Q281" s="84"/>
      <c r="R281" s="84"/>
      <c r="S281" s="84"/>
      <c r="T281" s="84"/>
      <c r="X281" s="252"/>
      <c r="Y281" s="252"/>
      <c r="Z281" s="84"/>
    </row>
    <row r="282" spans="1:26">
      <c r="A282" s="253"/>
      <c r="B282" s="242"/>
      <c r="C282" s="247"/>
      <c r="D282" s="631" t="str">
        <f>IF($C282="","",VLOOKUP($C282,分類コード!$B$1:$C$9,2,0))</f>
        <v/>
      </c>
      <c r="E282" s="251"/>
      <c r="F282" s="263"/>
      <c r="G282" s="37"/>
      <c r="H282" s="264"/>
      <c r="I282" s="653">
        <f t="shared" si="5"/>
        <v>0</v>
      </c>
      <c r="J282" s="650"/>
      <c r="L282" s="252"/>
      <c r="M282" s="252"/>
      <c r="N282" s="252"/>
      <c r="O282" s="252"/>
      <c r="P282" s="84"/>
      <c r="Q282" s="84"/>
      <c r="R282" s="84"/>
      <c r="S282" s="84"/>
      <c r="T282" s="84"/>
      <c r="X282" s="252"/>
      <c r="Y282" s="252"/>
      <c r="Z282" s="84"/>
    </row>
    <row r="283" spans="1:26">
      <c r="A283" s="253"/>
      <c r="B283" s="242"/>
      <c r="C283" s="247"/>
      <c r="D283" s="631" t="str">
        <f>IF($C283="","",VLOOKUP($C283,分類コード!$B$1:$C$9,2,0))</f>
        <v/>
      </c>
      <c r="E283" s="251"/>
      <c r="F283" s="263"/>
      <c r="G283" s="37"/>
      <c r="H283" s="264"/>
      <c r="I283" s="653">
        <f t="shared" si="5"/>
        <v>0</v>
      </c>
      <c r="J283" s="650"/>
      <c r="L283" s="252"/>
      <c r="M283" s="252"/>
      <c r="N283" s="252"/>
      <c r="O283" s="252"/>
      <c r="P283" s="84"/>
      <c r="Q283" s="84"/>
      <c r="R283" s="84"/>
      <c r="S283" s="84"/>
      <c r="T283" s="84"/>
      <c r="X283" s="252"/>
      <c r="Y283" s="252"/>
      <c r="Z283" s="84"/>
    </row>
    <row r="284" spans="1:26">
      <c r="A284" s="253"/>
      <c r="B284" s="242"/>
      <c r="C284" s="247"/>
      <c r="D284" s="631" t="str">
        <f>IF($C284="","",VLOOKUP($C284,分類コード!$B$1:$C$9,2,0))</f>
        <v/>
      </c>
      <c r="E284" s="251"/>
      <c r="F284" s="263"/>
      <c r="G284" s="37"/>
      <c r="H284" s="264"/>
      <c r="I284" s="653">
        <f t="shared" si="5"/>
        <v>0</v>
      </c>
      <c r="J284" s="650"/>
      <c r="L284" s="252"/>
      <c r="M284" s="252"/>
      <c r="N284" s="252"/>
      <c r="O284" s="252"/>
      <c r="P284" s="84"/>
      <c r="Q284" s="84"/>
      <c r="R284" s="84"/>
      <c r="S284" s="84"/>
      <c r="T284" s="84"/>
      <c r="X284" s="252"/>
      <c r="Y284" s="252"/>
      <c r="Z284" s="84"/>
    </row>
    <row r="285" spans="1:26">
      <c r="A285" s="253"/>
      <c r="B285" s="242"/>
      <c r="C285" s="247"/>
      <c r="D285" s="631" t="str">
        <f>IF($C285="","",VLOOKUP($C285,分類コード!$B$1:$C$9,2,0))</f>
        <v/>
      </c>
      <c r="E285" s="251"/>
      <c r="F285" s="263"/>
      <c r="G285" s="37"/>
      <c r="H285" s="264"/>
      <c r="I285" s="653">
        <f t="shared" si="5"/>
        <v>0</v>
      </c>
      <c r="J285" s="650"/>
      <c r="L285" s="252"/>
      <c r="M285" s="252"/>
      <c r="N285" s="252"/>
      <c r="O285" s="252"/>
      <c r="P285" s="84"/>
      <c r="Q285" s="84"/>
      <c r="R285" s="84"/>
      <c r="S285" s="84"/>
      <c r="T285" s="84"/>
      <c r="X285" s="252"/>
      <c r="Y285" s="252"/>
      <c r="Z285" s="84"/>
    </row>
    <row r="286" spans="1:26">
      <c r="A286" s="253"/>
      <c r="B286" s="242"/>
      <c r="C286" s="247"/>
      <c r="D286" s="631" t="str">
        <f>IF($C286="","",VLOOKUP($C286,分類コード!$B$1:$C$9,2,0))</f>
        <v/>
      </c>
      <c r="E286" s="251"/>
      <c r="F286" s="263"/>
      <c r="G286" s="37"/>
      <c r="H286" s="264"/>
      <c r="I286" s="653">
        <f t="shared" si="5"/>
        <v>0</v>
      </c>
      <c r="J286" s="650"/>
      <c r="L286" s="252"/>
      <c r="M286" s="252"/>
      <c r="N286" s="252"/>
      <c r="O286" s="252"/>
      <c r="P286" s="84"/>
      <c r="Q286" s="84"/>
      <c r="R286" s="84"/>
      <c r="S286" s="84"/>
      <c r="T286" s="84"/>
      <c r="X286" s="252"/>
      <c r="Y286" s="252"/>
      <c r="Z286" s="84"/>
    </row>
    <row r="287" spans="1:26">
      <c r="A287" s="253"/>
      <c r="B287" s="242"/>
      <c r="C287" s="247"/>
      <c r="D287" s="631" t="str">
        <f>IF($C287="","",VLOOKUP($C287,分類コード!$B$1:$C$9,2,0))</f>
        <v/>
      </c>
      <c r="E287" s="251"/>
      <c r="F287" s="263"/>
      <c r="G287" s="37"/>
      <c r="H287" s="264"/>
      <c r="I287" s="653">
        <f t="shared" si="5"/>
        <v>0</v>
      </c>
      <c r="J287" s="650"/>
      <c r="L287" s="252"/>
      <c r="M287" s="252"/>
      <c r="N287" s="252"/>
      <c r="O287" s="252"/>
      <c r="P287" s="84"/>
      <c r="Q287" s="84"/>
      <c r="R287" s="84"/>
      <c r="S287" s="84"/>
      <c r="T287" s="84"/>
      <c r="X287" s="252"/>
      <c r="Y287" s="252"/>
      <c r="Z287" s="84"/>
    </row>
    <row r="288" spans="1:26">
      <c r="A288" s="253"/>
      <c r="B288" s="242"/>
      <c r="C288" s="247"/>
      <c r="D288" s="631" t="str">
        <f>IF($C288="","",VLOOKUP($C288,分類コード!$B$1:$C$9,2,0))</f>
        <v/>
      </c>
      <c r="E288" s="251"/>
      <c r="F288" s="263"/>
      <c r="G288" s="37"/>
      <c r="H288" s="264"/>
      <c r="I288" s="653">
        <f t="shared" si="5"/>
        <v>0</v>
      </c>
      <c r="J288" s="650"/>
      <c r="L288" s="252"/>
      <c r="M288" s="252"/>
      <c r="N288" s="252"/>
      <c r="O288" s="252"/>
      <c r="P288" s="84"/>
      <c r="Q288" s="84"/>
      <c r="R288" s="84"/>
      <c r="S288" s="84"/>
      <c r="T288" s="84"/>
      <c r="X288" s="252"/>
      <c r="Y288" s="252"/>
      <c r="Z288" s="84"/>
    </row>
    <row r="289" spans="1:26">
      <c r="A289" s="253"/>
      <c r="B289" s="242"/>
      <c r="C289" s="247"/>
      <c r="D289" s="631" t="str">
        <f>IF($C289="","",VLOOKUP($C289,分類コード!$B$1:$C$9,2,0))</f>
        <v/>
      </c>
      <c r="E289" s="251"/>
      <c r="F289" s="263"/>
      <c r="G289" s="37"/>
      <c r="H289" s="264"/>
      <c r="I289" s="653">
        <f t="shared" si="5"/>
        <v>0</v>
      </c>
      <c r="J289" s="650"/>
      <c r="L289" s="252"/>
      <c r="M289" s="252"/>
      <c r="N289" s="252"/>
      <c r="O289" s="252"/>
      <c r="P289" s="84"/>
      <c r="Q289" s="84"/>
      <c r="R289" s="84"/>
      <c r="S289" s="84"/>
      <c r="T289" s="84"/>
      <c r="X289" s="252"/>
      <c r="Y289" s="252"/>
      <c r="Z289" s="84"/>
    </row>
    <row r="290" spans="1:26">
      <c r="A290" s="253"/>
      <c r="B290" s="242"/>
      <c r="C290" s="247"/>
      <c r="D290" s="631" t="str">
        <f>IF($C290="","",VLOOKUP($C290,分類コード!$B$1:$C$9,2,0))</f>
        <v/>
      </c>
      <c r="E290" s="251"/>
      <c r="F290" s="263"/>
      <c r="G290" s="37"/>
      <c r="H290" s="264"/>
      <c r="I290" s="653">
        <f t="shared" si="5"/>
        <v>0</v>
      </c>
      <c r="J290" s="650"/>
      <c r="L290" s="252"/>
      <c r="M290" s="252"/>
      <c r="N290" s="252"/>
      <c r="O290" s="252"/>
      <c r="P290" s="84"/>
      <c r="Q290" s="84"/>
      <c r="R290" s="84"/>
      <c r="S290" s="84"/>
      <c r="T290" s="84"/>
      <c r="X290" s="252"/>
      <c r="Y290" s="252"/>
      <c r="Z290" s="84"/>
    </row>
    <row r="291" spans="1:26">
      <c r="A291" s="253"/>
      <c r="B291" s="242"/>
      <c r="C291" s="247"/>
      <c r="D291" s="631" t="str">
        <f>IF($C291="","",VLOOKUP($C291,分類コード!$B$1:$C$9,2,0))</f>
        <v/>
      </c>
      <c r="E291" s="251"/>
      <c r="F291" s="263"/>
      <c r="G291" s="37"/>
      <c r="H291" s="264"/>
      <c r="I291" s="653">
        <f t="shared" si="5"/>
        <v>0</v>
      </c>
      <c r="J291" s="650"/>
      <c r="L291" s="252"/>
      <c r="M291" s="252"/>
      <c r="N291" s="252"/>
      <c r="O291" s="252"/>
      <c r="P291" s="84"/>
      <c r="Q291" s="84"/>
      <c r="R291" s="84"/>
      <c r="S291" s="84"/>
      <c r="T291" s="84"/>
      <c r="X291" s="252"/>
      <c r="Y291" s="252"/>
      <c r="Z291" s="84"/>
    </row>
    <row r="292" spans="1:26">
      <c r="A292" s="253"/>
      <c r="B292" s="242"/>
      <c r="C292" s="247"/>
      <c r="D292" s="631" t="str">
        <f>IF($C292="","",VLOOKUP($C292,分類コード!$B$1:$C$9,2,0))</f>
        <v/>
      </c>
      <c r="E292" s="251"/>
      <c r="F292" s="263"/>
      <c r="G292" s="37"/>
      <c r="H292" s="264"/>
      <c r="I292" s="653">
        <f t="shared" si="5"/>
        <v>0</v>
      </c>
      <c r="J292" s="650"/>
      <c r="L292" s="252"/>
      <c r="M292" s="252"/>
      <c r="N292" s="252"/>
      <c r="O292" s="252"/>
      <c r="P292" s="84"/>
      <c r="Q292" s="84"/>
      <c r="R292" s="84"/>
      <c r="S292" s="84"/>
      <c r="T292" s="84"/>
      <c r="X292" s="252"/>
      <c r="Y292" s="252"/>
      <c r="Z292" s="84"/>
    </row>
    <row r="293" spans="1:26">
      <c r="A293" s="253"/>
      <c r="B293" s="242"/>
      <c r="C293" s="247"/>
      <c r="D293" s="631" t="str">
        <f>IF($C293="","",VLOOKUP($C293,分類コード!$B$1:$C$9,2,0))</f>
        <v/>
      </c>
      <c r="E293" s="251"/>
      <c r="F293" s="263"/>
      <c r="G293" s="37"/>
      <c r="H293" s="264"/>
      <c r="I293" s="653">
        <f t="shared" si="5"/>
        <v>0</v>
      </c>
      <c r="J293" s="650"/>
      <c r="L293" s="252"/>
      <c r="M293" s="252"/>
      <c r="N293" s="252"/>
      <c r="O293" s="252"/>
      <c r="P293" s="84"/>
      <c r="Q293" s="84"/>
      <c r="R293" s="84"/>
      <c r="S293" s="84"/>
      <c r="T293" s="84"/>
      <c r="X293" s="252"/>
      <c r="Y293" s="252"/>
      <c r="Z293" s="84"/>
    </row>
    <row r="294" spans="1:26">
      <c r="A294" s="253"/>
      <c r="B294" s="242"/>
      <c r="C294" s="247"/>
      <c r="D294" s="631" t="str">
        <f>IF($C294="","",VLOOKUP($C294,分類コード!$B$1:$C$9,2,0))</f>
        <v/>
      </c>
      <c r="E294" s="251"/>
      <c r="F294" s="263"/>
      <c r="G294" s="37"/>
      <c r="H294" s="264"/>
      <c r="I294" s="653">
        <f t="shared" si="5"/>
        <v>0</v>
      </c>
      <c r="J294" s="650"/>
      <c r="L294" s="252"/>
      <c r="M294" s="252"/>
      <c r="N294" s="252"/>
      <c r="O294" s="252"/>
      <c r="P294" s="84"/>
      <c r="Q294" s="84"/>
      <c r="R294" s="84"/>
      <c r="S294" s="84"/>
      <c r="T294" s="84"/>
      <c r="X294" s="252"/>
      <c r="Y294" s="252"/>
      <c r="Z294" s="84"/>
    </row>
    <row r="295" spans="1:26">
      <c r="A295" s="253"/>
      <c r="B295" s="242"/>
      <c r="C295" s="247"/>
      <c r="D295" s="631" t="str">
        <f>IF($C295="","",VLOOKUP($C295,分類コード!$B$1:$C$9,2,0))</f>
        <v/>
      </c>
      <c r="E295" s="251"/>
      <c r="F295" s="263"/>
      <c r="G295" s="37"/>
      <c r="H295" s="264"/>
      <c r="I295" s="653">
        <f t="shared" si="5"/>
        <v>0</v>
      </c>
      <c r="J295" s="650"/>
      <c r="L295" s="252"/>
      <c r="M295" s="252"/>
      <c r="N295" s="252"/>
      <c r="O295" s="252"/>
      <c r="P295" s="84"/>
      <c r="Q295" s="84"/>
      <c r="R295" s="84"/>
      <c r="S295" s="84"/>
      <c r="T295" s="84"/>
      <c r="X295" s="252"/>
      <c r="Y295" s="252"/>
      <c r="Z295" s="84"/>
    </row>
    <row r="296" spans="1:26">
      <c r="A296" s="253"/>
      <c r="B296" s="242"/>
      <c r="C296" s="247"/>
      <c r="D296" s="631" t="str">
        <f>IF($C296="","",VLOOKUP($C296,分類コード!$B$1:$C$9,2,0))</f>
        <v/>
      </c>
      <c r="E296" s="251"/>
      <c r="F296" s="263"/>
      <c r="G296" s="37"/>
      <c r="H296" s="264"/>
      <c r="I296" s="653">
        <f t="shared" si="5"/>
        <v>0</v>
      </c>
      <c r="J296" s="650"/>
      <c r="L296" s="252"/>
      <c r="M296" s="252"/>
      <c r="N296" s="252"/>
      <c r="O296" s="252"/>
      <c r="P296" s="84"/>
      <c r="Q296" s="84"/>
      <c r="R296" s="84"/>
      <c r="S296" s="84"/>
      <c r="T296" s="84"/>
      <c r="X296" s="252"/>
      <c r="Y296" s="252"/>
      <c r="Z296" s="84"/>
    </row>
    <row r="297" spans="1:26">
      <c r="A297" s="253"/>
      <c r="B297" s="242"/>
      <c r="C297" s="247"/>
      <c r="D297" s="631" t="str">
        <f>IF($C297="","",VLOOKUP($C297,分類コード!$B$1:$C$9,2,0))</f>
        <v/>
      </c>
      <c r="E297" s="251"/>
      <c r="F297" s="263"/>
      <c r="G297" s="37"/>
      <c r="H297" s="264"/>
      <c r="I297" s="653">
        <f t="shared" si="5"/>
        <v>0</v>
      </c>
      <c r="J297" s="650"/>
      <c r="L297" s="252"/>
      <c r="M297" s="252"/>
      <c r="N297" s="252"/>
      <c r="O297" s="252"/>
      <c r="P297" s="84"/>
      <c r="Q297" s="84"/>
      <c r="R297" s="84"/>
      <c r="S297" s="84"/>
      <c r="T297" s="84"/>
      <c r="X297" s="252"/>
      <c r="Y297" s="252"/>
      <c r="Z297" s="84"/>
    </row>
    <row r="298" spans="1:26">
      <c r="A298" s="253"/>
      <c r="B298" s="242"/>
      <c r="C298" s="247"/>
      <c r="D298" s="631" t="str">
        <f>IF($C298="","",VLOOKUP($C298,分類コード!$B$1:$C$9,2,0))</f>
        <v/>
      </c>
      <c r="E298" s="251"/>
      <c r="F298" s="263"/>
      <c r="G298" s="37"/>
      <c r="H298" s="264"/>
      <c r="I298" s="653">
        <f t="shared" si="5"/>
        <v>0</v>
      </c>
      <c r="J298" s="650"/>
      <c r="L298" s="252"/>
      <c r="M298" s="252"/>
      <c r="N298" s="252"/>
      <c r="O298" s="252"/>
      <c r="P298" s="84"/>
      <c r="Q298" s="84"/>
      <c r="R298" s="84"/>
      <c r="S298" s="84"/>
      <c r="T298" s="84"/>
      <c r="X298" s="252"/>
      <c r="Y298" s="252"/>
      <c r="Z298" s="84"/>
    </row>
    <row r="299" spans="1:26">
      <c r="A299" s="253"/>
      <c r="B299" s="242"/>
      <c r="C299" s="247"/>
      <c r="D299" s="631" t="str">
        <f>IF($C299="","",VLOOKUP($C299,分類コード!$B$1:$C$9,2,0))</f>
        <v/>
      </c>
      <c r="E299" s="251"/>
      <c r="F299" s="263"/>
      <c r="G299" s="37"/>
      <c r="H299" s="264"/>
      <c r="I299" s="653">
        <f t="shared" si="5"/>
        <v>0</v>
      </c>
      <c r="J299" s="650"/>
      <c r="L299" s="252"/>
      <c r="M299" s="252"/>
      <c r="N299" s="252"/>
      <c r="O299" s="252"/>
      <c r="P299" s="84"/>
      <c r="Q299" s="84"/>
      <c r="R299" s="84"/>
      <c r="S299" s="84"/>
      <c r="T299" s="84"/>
      <c r="X299" s="252"/>
      <c r="Y299" s="252"/>
      <c r="Z299" s="84"/>
    </row>
    <row r="300" spans="1:26">
      <c r="A300" s="253"/>
      <c r="B300" s="242"/>
      <c r="C300" s="247"/>
      <c r="D300" s="631" t="str">
        <f>IF($C300="","",VLOOKUP($C300,分類コード!$B$1:$C$9,2,0))</f>
        <v/>
      </c>
      <c r="E300" s="251"/>
      <c r="F300" s="263"/>
      <c r="G300" s="37"/>
      <c r="H300" s="264"/>
      <c r="I300" s="653">
        <f t="shared" si="5"/>
        <v>0</v>
      </c>
      <c r="J300" s="650"/>
      <c r="L300" s="252"/>
      <c r="M300" s="252"/>
      <c r="N300" s="252"/>
      <c r="O300" s="252"/>
      <c r="P300" s="84"/>
      <c r="Q300" s="84"/>
      <c r="R300" s="84"/>
      <c r="S300" s="84"/>
      <c r="T300" s="84"/>
      <c r="X300" s="252"/>
      <c r="Y300" s="252"/>
      <c r="Z300" s="84"/>
    </row>
    <row r="301" spans="1:26">
      <c r="A301" s="253"/>
      <c r="B301" s="242"/>
      <c r="C301" s="247"/>
      <c r="D301" s="631" t="str">
        <f>IF($C301="","",VLOOKUP($C301,分類コード!$B$1:$C$9,2,0))</f>
        <v/>
      </c>
      <c r="E301" s="251"/>
      <c r="F301" s="263"/>
      <c r="G301" s="37"/>
      <c r="H301" s="264"/>
      <c r="I301" s="653">
        <f t="shared" si="5"/>
        <v>0</v>
      </c>
      <c r="J301" s="650"/>
      <c r="L301" s="252"/>
      <c r="M301" s="252"/>
      <c r="N301" s="252"/>
      <c r="O301" s="252"/>
      <c r="P301" s="84"/>
      <c r="Q301" s="84"/>
      <c r="R301" s="84"/>
      <c r="S301" s="84"/>
      <c r="T301" s="84"/>
      <c r="X301" s="252"/>
      <c r="Y301" s="252"/>
      <c r="Z301" s="84"/>
    </row>
    <row r="302" spans="1:26">
      <c r="A302" s="253"/>
      <c r="B302" s="242"/>
      <c r="C302" s="247"/>
      <c r="D302" s="631" t="str">
        <f>IF($C302="","",VLOOKUP($C302,分類コード!$B$1:$C$9,2,0))</f>
        <v/>
      </c>
      <c r="E302" s="251"/>
      <c r="F302" s="263"/>
      <c r="G302" s="37"/>
      <c r="H302" s="264"/>
      <c r="I302" s="653">
        <f t="shared" si="5"/>
        <v>0</v>
      </c>
      <c r="J302" s="650"/>
      <c r="L302" s="252"/>
      <c r="M302" s="252"/>
      <c r="N302" s="252"/>
      <c r="O302" s="252"/>
      <c r="P302" s="84"/>
      <c r="Q302" s="84"/>
      <c r="R302" s="84"/>
      <c r="S302" s="84"/>
      <c r="T302" s="84"/>
      <c r="X302" s="252"/>
      <c r="Y302" s="252"/>
      <c r="Z302" s="84"/>
    </row>
    <row r="303" spans="1:26">
      <c r="A303" s="253"/>
      <c r="B303" s="242"/>
      <c r="C303" s="247"/>
      <c r="D303" s="631" t="str">
        <f>IF($C303="","",VLOOKUP($C303,分類コード!$B$1:$C$9,2,0))</f>
        <v/>
      </c>
      <c r="E303" s="251"/>
      <c r="F303" s="263"/>
      <c r="G303" s="37"/>
      <c r="H303" s="264"/>
      <c r="I303" s="653">
        <f t="shared" si="5"/>
        <v>0</v>
      </c>
      <c r="J303" s="650"/>
      <c r="L303" s="252"/>
      <c r="M303" s="252"/>
      <c r="N303" s="252"/>
      <c r="O303" s="252"/>
      <c r="P303" s="84"/>
      <c r="Q303" s="84"/>
      <c r="R303" s="84"/>
      <c r="S303" s="84"/>
      <c r="T303" s="84"/>
      <c r="X303" s="252"/>
      <c r="Y303" s="252"/>
      <c r="Z303" s="84"/>
    </row>
    <row r="304" spans="1:26">
      <c r="A304" s="253"/>
      <c r="B304" s="242"/>
      <c r="C304" s="247"/>
      <c r="D304" s="631" t="str">
        <f>IF($C304="","",VLOOKUP($C304,分類コード!$B$1:$C$9,2,0))</f>
        <v/>
      </c>
      <c r="E304" s="251"/>
      <c r="F304" s="263"/>
      <c r="G304" s="37"/>
      <c r="H304" s="264"/>
      <c r="I304" s="653">
        <f t="shared" si="5"/>
        <v>0</v>
      </c>
      <c r="J304" s="650"/>
      <c r="L304" s="252"/>
      <c r="M304" s="252"/>
      <c r="N304" s="252"/>
      <c r="O304" s="252"/>
      <c r="P304" s="84"/>
      <c r="Q304" s="84"/>
      <c r="R304" s="84"/>
      <c r="S304" s="84"/>
      <c r="T304" s="84"/>
      <c r="X304" s="252"/>
      <c r="Y304" s="252"/>
      <c r="Z304" s="84"/>
    </row>
    <row r="305" spans="1:26">
      <c r="A305" s="253"/>
      <c r="B305" s="242"/>
      <c r="C305" s="247"/>
      <c r="D305" s="631" t="str">
        <f>IF($C305="","",VLOOKUP($C305,分類コード!$B$1:$C$9,2,0))</f>
        <v/>
      </c>
      <c r="E305" s="251"/>
      <c r="F305" s="263"/>
      <c r="G305" s="37"/>
      <c r="H305" s="264"/>
      <c r="I305" s="653">
        <f t="shared" si="5"/>
        <v>0</v>
      </c>
      <c r="J305" s="650"/>
      <c r="L305" s="252"/>
      <c r="M305" s="252"/>
      <c r="N305" s="252"/>
      <c r="O305" s="252"/>
      <c r="P305" s="84"/>
      <c r="Q305" s="84"/>
      <c r="R305" s="84"/>
      <c r="S305" s="84"/>
      <c r="T305" s="84"/>
      <c r="X305" s="252"/>
      <c r="Y305" s="252"/>
      <c r="Z305" s="84"/>
    </row>
    <row r="306" spans="1:26">
      <c r="A306" s="253"/>
      <c r="B306" s="242"/>
      <c r="C306" s="247"/>
      <c r="D306" s="631" t="str">
        <f>IF($C306="","",VLOOKUP($C306,分類コード!$B$1:$C$9,2,0))</f>
        <v/>
      </c>
      <c r="E306" s="251"/>
      <c r="F306" s="263"/>
      <c r="G306" s="37"/>
      <c r="H306" s="264"/>
      <c r="I306" s="653">
        <f t="shared" si="5"/>
        <v>0</v>
      </c>
      <c r="J306" s="650"/>
      <c r="L306" s="252"/>
      <c r="M306" s="252"/>
      <c r="N306" s="252"/>
      <c r="O306" s="252"/>
      <c r="P306" s="84"/>
      <c r="Q306" s="84"/>
      <c r="R306" s="84"/>
      <c r="S306" s="84"/>
      <c r="T306" s="84"/>
      <c r="X306" s="252"/>
      <c r="Y306" s="252"/>
      <c r="Z306" s="84"/>
    </row>
    <row r="307" spans="1:26">
      <c r="A307" s="253"/>
      <c r="B307" s="242"/>
      <c r="C307" s="247"/>
      <c r="D307" s="631" t="str">
        <f>IF($C307="","",VLOOKUP($C307,分類コード!$B$1:$C$9,2,0))</f>
        <v/>
      </c>
      <c r="E307" s="251"/>
      <c r="F307" s="263"/>
      <c r="G307" s="37"/>
      <c r="H307" s="264"/>
      <c r="I307" s="653">
        <f t="shared" si="5"/>
        <v>0</v>
      </c>
      <c r="J307" s="650"/>
      <c r="L307" s="252"/>
      <c r="M307" s="252"/>
      <c r="N307" s="252"/>
      <c r="O307" s="252"/>
      <c r="P307" s="84"/>
      <c r="Q307" s="84"/>
      <c r="R307" s="84"/>
      <c r="S307" s="84"/>
      <c r="T307" s="84"/>
      <c r="X307" s="252"/>
      <c r="Y307" s="252"/>
      <c r="Z307" s="84"/>
    </row>
    <row r="308" spans="1:26">
      <c r="A308" s="253"/>
      <c r="B308" s="242"/>
      <c r="C308" s="247"/>
      <c r="D308" s="631" t="str">
        <f>IF($C308="","",VLOOKUP($C308,分類コード!$B$1:$C$9,2,0))</f>
        <v/>
      </c>
      <c r="E308" s="251"/>
      <c r="F308" s="263"/>
      <c r="G308" s="37"/>
      <c r="H308" s="264"/>
      <c r="I308" s="653">
        <f t="shared" si="5"/>
        <v>0</v>
      </c>
      <c r="J308" s="650"/>
      <c r="L308" s="252"/>
      <c r="M308" s="252"/>
      <c r="N308" s="252"/>
      <c r="O308" s="252"/>
      <c r="P308" s="84"/>
      <c r="Q308" s="84"/>
      <c r="R308" s="84"/>
      <c r="S308" s="84"/>
      <c r="T308" s="84"/>
      <c r="X308" s="252"/>
      <c r="Y308" s="252"/>
      <c r="Z308" s="84"/>
    </row>
    <row r="309" spans="1:26">
      <c r="A309" s="253"/>
      <c r="B309" s="242"/>
      <c r="C309" s="247"/>
      <c r="D309" s="631" t="str">
        <f>IF($C309="","",VLOOKUP($C309,分類コード!$B$1:$C$9,2,0))</f>
        <v/>
      </c>
      <c r="E309" s="251"/>
      <c r="F309" s="263"/>
      <c r="G309" s="37"/>
      <c r="H309" s="264"/>
      <c r="I309" s="653">
        <f t="shared" si="5"/>
        <v>0</v>
      </c>
      <c r="J309" s="650"/>
      <c r="L309" s="252"/>
      <c r="M309" s="252"/>
      <c r="N309" s="252"/>
      <c r="O309" s="252"/>
      <c r="P309" s="84"/>
      <c r="Q309" s="84"/>
      <c r="R309" s="84"/>
      <c r="S309" s="84"/>
      <c r="T309" s="84"/>
      <c r="X309" s="252"/>
      <c r="Y309" s="252"/>
      <c r="Z309" s="84"/>
    </row>
    <row r="310" spans="1:26">
      <c r="A310" s="253"/>
      <c r="B310" s="242"/>
      <c r="C310" s="247"/>
      <c r="D310" s="631" t="str">
        <f>IF($C310="","",VLOOKUP($C310,分類コード!$B$1:$C$9,2,0))</f>
        <v/>
      </c>
      <c r="E310" s="251"/>
      <c r="F310" s="263"/>
      <c r="G310" s="37"/>
      <c r="H310" s="264"/>
      <c r="I310" s="653">
        <f t="shared" si="5"/>
        <v>0</v>
      </c>
      <c r="J310" s="650"/>
      <c r="L310" s="252"/>
      <c r="M310" s="252"/>
      <c r="N310" s="252"/>
      <c r="O310" s="252"/>
      <c r="P310" s="84"/>
      <c r="Q310" s="84"/>
      <c r="R310" s="84"/>
      <c r="S310" s="84"/>
      <c r="T310" s="84"/>
      <c r="X310" s="252"/>
      <c r="Y310" s="252"/>
      <c r="Z310" s="84"/>
    </row>
    <row r="311" spans="1:26">
      <c r="A311" s="253"/>
      <c r="B311" s="242"/>
      <c r="C311" s="247"/>
      <c r="D311" s="631" t="str">
        <f>IF($C311="","",VLOOKUP($C311,分類コード!$B$1:$C$9,2,0))</f>
        <v/>
      </c>
      <c r="E311" s="251"/>
      <c r="F311" s="263"/>
      <c r="G311" s="37"/>
      <c r="H311" s="264"/>
      <c r="I311" s="653">
        <f t="shared" si="5"/>
        <v>0</v>
      </c>
      <c r="J311" s="650"/>
      <c r="L311" s="252"/>
      <c r="M311" s="252"/>
      <c r="N311" s="252"/>
      <c r="O311" s="252"/>
      <c r="P311" s="84"/>
      <c r="Q311" s="84"/>
      <c r="R311" s="84"/>
      <c r="S311" s="84"/>
      <c r="T311" s="84"/>
      <c r="X311" s="252"/>
      <c r="Y311" s="252"/>
      <c r="Z311" s="84"/>
    </row>
    <row r="312" spans="1:26">
      <c r="A312" s="253"/>
      <c r="B312" s="242"/>
      <c r="C312" s="247"/>
      <c r="D312" s="631" t="str">
        <f>IF($C312="","",VLOOKUP($C312,分類コード!$B$1:$C$9,2,0))</f>
        <v/>
      </c>
      <c r="E312" s="251"/>
      <c r="F312" s="263"/>
      <c r="G312" s="37"/>
      <c r="H312" s="264"/>
      <c r="I312" s="653">
        <f t="shared" si="5"/>
        <v>0</v>
      </c>
      <c r="J312" s="650"/>
      <c r="L312" s="252"/>
      <c r="M312" s="252"/>
      <c r="N312" s="252"/>
      <c r="O312" s="252"/>
      <c r="P312" s="84"/>
      <c r="Q312" s="84"/>
      <c r="R312" s="84"/>
      <c r="S312" s="84"/>
      <c r="T312" s="84"/>
      <c r="X312" s="252"/>
      <c r="Y312" s="252"/>
      <c r="Z312" s="84"/>
    </row>
    <row r="313" spans="1:26">
      <c r="A313" s="253"/>
      <c r="B313" s="242"/>
      <c r="C313" s="247"/>
      <c r="D313" s="631" t="str">
        <f>IF($C313="","",VLOOKUP($C313,分類コード!$B$1:$C$9,2,0))</f>
        <v/>
      </c>
      <c r="E313" s="251"/>
      <c r="F313" s="263"/>
      <c r="G313" s="37"/>
      <c r="H313" s="264"/>
      <c r="I313" s="653">
        <f t="shared" si="5"/>
        <v>0</v>
      </c>
      <c r="J313" s="650"/>
      <c r="L313" s="252"/>
      <c r="M313" s="252"/>
      <c r="N313" s="252"/>
      <c r="O313" s="252"/>
      <c r="P313" s="84"/>
      <c r="Q313" s="84"/>
      <c r="R313" s="84"/>
      <c r="S313" s="84"/>
      <c r="T313" s="84"/>
      <c r="X313" s="252"/>
      <c r="Y313" s="252"/>
      <c r="Z313" s="84"/>
    </row>
    <row r="314" spans="1:26">
      <c r="A314" s="253"/>
      <c r="B314" s="242"/>
      <c r="C314" s="247"/>
      <c r="D314" s="631" t="str">
        <f>IF($C314="","",VLOOKUP($C314,分類コード!$B$1:$C$9,2,0))</f>
        <v/>
      </c>
      <c r="E314" s="251"/>
      <c r="F314" s="263"/>
      <c r="G314" s="37"/>
      <c r="H314" s="264"/>
      <c r="I314" s="653">
        <f t="shared" si="5"/>
        <v>0</v>
      </c>
      <c r="J314" s="650"/>
      <c r="L314" s="252"/>
      <c r="M314" s="252"/>
      <c r="N314" s="252"/>
      <c r="O314" s="252"/>
      <c r="P314" s="84"/>
      <c r="Q314" s="84"/>
      <c r="R314" s="84"/>
      <c r="S314" s="84"/>
      <c r="T314" s="84"/>
      <c r="X314" s="252"/>
      <c r="Y314" s="252"/>
      <c r="Z314" s="84"/>
    </row>
    <row r="315" spans="1:26">
      <c r="A315" s="253"/>
      <c r="B315" s="242"/>
      <c r="C315" s="247"/>
      <c r="D315" s="631" t="str">
        <f>IF($C315="","",VLOOKUP($C315,分類コード!$B$1:$C$9,2,0))</f>
        <v/>
      </c>
      <c r="E315" s="251"/>
      <c r="F315" s="263"/>
      <c r="G315" s="37"/>
      <c r="H315" s="264"/>
      <c r="I315" s="653">
        <f t="shared" si="5"/>
        <v>0</v>
      </c>
      <c r="J315" s="650"/>
      <c r="L315" s="252"/>
      <c r="M315" s="252"/>
      <c r="N315" s="252"/>
      <c r="O315" s="252"/>
      <c r="P315" s="84"/>
      <c r="Q315" s="84"/>
      <c r="R315" s="84"/>
      <c r="S315" s="84"/>
      <c r="T315" s="84"/>
      <c r="X315" s="252"/>
      <c r="Y315" s="252"/>
      <c r="Z315" s="84"/>
    </row>
    <row r="316" spans="1:26">
      <c r="A316" s="253"/>
      <c r="B316" s="242"/>
      <c r="C316" s="247"/>
      <c r="D316" s="631" t="str">
        <f>IF($C316="","",VLOOKUP($C316,分類コード!$B$1:$C$9,2,0))</f>
        <v/>
      </c>
      <c r="E316" s="251"/>
      <c r="F316" s="263"/>
      <c r="G316" s="37"/>
      <c r="H316" s="264"/>
      <c r="I316" s="653">
        <f t="shared" si="5"/>
        <v>0</v>
      </c>
      <c r="J316" s="650"/>
      <c r="L316" s="252"/>
      <c r="M316" s="252"/>
      <c r="N316" s="252"/>
      <c r="O316" s="252"/>
      <c r="P316" s="84"/>
      <c r="Q316" s="84"/>
      <c r="R316" s="84"/>
      <c r="S316" s="84"/>
      <c r="T316" s="84"/>
      <c r="X316" s="252"/>
      <c r="Y316" s="252"/>
      <c r="Z316" s="84"/>
    </row>
    <row r="317" spans="1:26">
      <c r="A317" s="253"/>
      <c r="B317" s="242"/>
      <c r="C317" s="247"/>
      <c r="D317" s="631" t="str">
        <f>IF($C317="","",VLOOKUP($C317,分類コード!$B$1:$C$9,2,0))</f>
        <v/>
      </c>
      <c r="E317" s="251"/>
      <c r="F317" s="263"/>
      <c r="G317" s="37"/>
      <c r="H317" s="264"/>
      <c r="I317" s="653">
        <f t="shared" si="5"/>
        <v>0</v>
      </c>
      <c r="J317" s="650"/>
      <c r="L317" s="252"/>
      <c r="M317" s="252"/>
      <c r="N317" s="252"/>
      <c r="O317" s="252"/>
      <c r="P317" s="84"/>
      <c r="Q317" s="84"/>
      <c r="R317" s="84"/>
      <c r="S317" s="84"/>
      <c r="T317" s="84"/>
      <c r="X317" s="252"/>
      <c r="Y317" s="252"/>
      <c r="Z317" s="84"/>
    </row>
    <row r="318" spans="1:26">
      <c r="A318" s="253"/>
      <c r="B318" s="242"/>
      <c r="C318" s="247"/>
      <c r="D318" s="631" t="str">
        <f>IF($C318="","",VLOOKUP($C318,分類コード!$B$1:$C$9,2,0))</f>
        <v/>
      </c>
      <c r="E318" s="251"/>
      <c r="F318" s="263"/>
      <c r="G318" s="37"/>
      <c r="H318" s="264"/>
      <c r="I318" s="653">
        <f t="shared" si="5"/>
        <v>0</v>
      </c>
      <c r="J318" s="650"/>
      <c r="L318" s="252"/>
      <c r="M318" s="252"/>
      <c r="N318" s="252"/>
      <c r="O318" s="252"/>
      <c r="P318" s="84"/>
      <c r="Q318" s="84"/>
      <c r="R318" s="84"/>
      <c r="S318" s="84"/>
      <c r="T318" s="84"/>
      <c r="X318" s="252"/>
      <c r="Y318" s="252"/>
      <c r="Z318" s="84"/>
    </row>
    <row r="319" spans="1:26">
      <c r="A319" s="253"/>
      <c r="B319" s="242"/>
      <c r="C319" s="247"/>
      <c r="D319" s="631" t="str">
        <f>IF($C319="","",VLOOKUP($C319,分類コード!$B$1:$C$9,2,0))</f>
        <v/>
      </c>
      <c r="E319" s="251"/>
      <c r="F319" s="263"/>
      <c r="G319" s="37"/>
      <c r="H319" s="264"/>
      <c r="I319" s="653">
        <f t="shared" si="5"/>
        <v>0</v>
      </c>
      <c r="J319" s="650"/>
      <c r="L319" s="252"/>
      <c r="M319" s="252"/>
      <c r="N319" s="252"/>
      <c r="O319" s="252"/>
      <c r="P319" s="84"/>
      <c r="Q319" s="84"/>
      <c r="R319" s="84"/>
      <c r="S319" s="84"/>
      <c r="T319" s="84"/>
      <c r="X319" s="252"/>
      <c r="Y319" s="252"/>
      <c r="Z319" s="84"/>
    </row>
    <row r="320" spans="1:26">
      <c r="A320" s="253"/>
      <c r="B320" s="242"/>
      <c r="C320" s="247"/>
      <c r="D320" s="631" t="str">
        <f>IF($C320="","",VLOOKUP($C320,分類コード!$B$1:$C$9,2,0))</f>
        <v/>
      </c>
      <c r="E320" s="251"/>
      <c r="F320" s="263"/>
      <c r="G320" s="37"/>
      <c r="H320" s="264"/>
      <c r="I320" s="653">
        <f t="shared" si="5"/>
        <v>0</v>
      </c>
      <c r="J320" s="650"/>
      <c r="L320" s="252"/>
      <c r="M320" s="252"/>
      <c r="N320" s="252"/>
      <c r="O320" s="252"/>
      <c r="P320" s="84"/>
      <c r="Q320" s="84"/>
      <c r="R320" s="84"/>
      <c r="S320" s="84"/>
      <c r="T320" s="84"/>
      <c r="X320" s="252"/>
      <c r="Y320" s="252"/>
      <c r="Z320" s="84"/>
    </row>
    <row r="321" spans="1:26">
      <c r="A321" s="253"/>
      <c r="B321" s="242"/>
      <c r="C321" s="247"/>
      <c r="D321" s="631" t="str">
        <f>IF($C321="","",VLOOKUP($C321,分類コード!$B$1:$C$9,2,0))</f>
        <v/>
      </c>
      <c r="E321" s="251"/>
      <c r="F321" s="263"/>
      <c r="G321" s="37"/>
      <c r="H321" s="264"/>
      <c r="I321" s="653">
        <f t="shared" si="5"/>
        <v>0</v>
      </c>
      <c r="J321" s="650"/>
      <c r="L321" s="252"/>
      <c r="M321" s="252"/>
      <c r="N321" s="252"/>
      <c r="O321" s="252"/>
      <c r="P321" s="84"/>
      <c r="Q321" s="84"/>
      <c r="R321" s="84"/>
      <c r="S321" s="84"/>
      <c r="T321" s="84"/>
      <c r="X321" s="252"/>
      <c r="Y321" s="252"/>
      <c r="Z321" s="84"/>
    </row>
    <row r="322" spans="1:26">
      <c r="A322" s="253"/>
      <c r="B322" s="242"/>
      <c r="C322" s="247"/>
      <c r="D322" s="631" t="str">
        <f>IF($C322="","",VLOOKUP($C322,分類コード!$B$1:$C$9,2,0))</f>
        <v/>
      </c>
      <c r="E322" s="251"/>
      <c r="F322" s="263"/>
      <c r="G322" s="37"/>
      <c r="H322" s="264"/>
      <c r="I322" s="653">
        <f t="shared" si="5"/>
        <v>0</v>
      </c>
      <c r="J322" s="650"/>
      <c r="L322" s="252"/>
      <c r="M322" s="252"/>
      <c r="N322" s="252"/>
      <c r="O322" s="252"/>
      <c r="P322" s="84"/>
      <c r="Q322" s="84"/>
      <c r="R322" s="84"/>
      <c r="S322" s="84"/>
      <c r="T322" s="84"/>
      <c r="X322" s="252"/>
      <c r="Y322" s="252"/>
      <c r="Z322" s="84"/>
    </row>
    <row r="323" spans="1:26">
      <c r="A323" s="253"/>
      <c r="B323" s="242"/>
      <c r="C323" s="247"/>
      <c r="D323" s="631" t="str">
        <f>IF($C323="","",VLOOKUP($C323,分類コード!$B$1:$C$9,2,0))</f>
        <v/>
      </c>
      <c r="E323" s="251"/>
      <c r="F323" s="263"/>
      <c r="G323" s="37"/>
      <c r="H323" s="264"/>
      <c r="I323" s="653">
        <f t="shared" si="5"/>
        <v>0</v>
      </c>
      <c r="J323" s="650"/>
      <c r="L323" s="252"/>
      <c r="M323" s="252"/>
      <c r="N323" s="252"/>
      <c r="O323" s="252"/>
      <c r="P323" s="84"/>
      <c r="Q323" s="84"/>
      <c r="R323" s="84"/>
      <c r="S323" s="84"/>
      <c r="T323" s="84"/>
      <c r="X323" s="252"/>
      <c r="Y323" s="252"/>
      <c r="Z323" s="84"/>
    </row>
    <row r="324" spans="1:26">
      <c r="A324" s="253"/>
      <c r="B324" s="242"/>
      <c r="C324" s="247"/>
      <c r="D324" s="631" t="str">
        <f>IF($C324="","",VLOOKUP($C324,分類コード!$B$1:$C$9,2,0))</f>
        <v/>
      </c>
      <c r="E324" s="251"/>
      <c r="F324" s="263"/>
      <c r="G324" s="37"/>
      <c r="H324" s="264"/>
      <c r="I324" s="653">
        <f t="shared" si="5"/>
        <v>0</v>
      </c>
      <c r="J324" s="650"/>
      <c r="L324" s="252"/>
      <c r="M324" s="252"/>
      <c r="N324" s="252"/>
      <c r="O324" s="252"/>
      <c r="P324" s="84"/>
      <c r="Q324" s="84"/>
      <c r="R324" s="84"/>
      <c r="S324" s="84"/>
      <c r="T324" s="84"/>
      <c r="X324" s="252"/>
      <c r="Y324" s="252"/>
      <c r="Z324" s="84"/>
    </row>
    <row r="325" spans="1:26">
      <c r="A325" s="253"/>
      <c r="B325" s="242"/>
      <c r="C325" s="247"/>
      <c r="D325" s="631" t="str">
        <f>IF($C325="","",VLOOKUP($C325,分類コード!$B$1:$C$9,2,0))</f>
        <v/>
      </c>
      <c r="E325" s="251"/>
      <c r="F325" s="263"/>
      <c r="G325" s="37"/>
      <c r="H325" s="264"/>
      <c r="I325" s="653">
        <f t="shared" si="5"/>
        <v>0</v>
      </c>
      <c r="J325" s="650"/>
      <c r="L325" s="252"/>
      <c r="M325" s="252"/>
      <c r="N325" s="252"/>
      <c r="O325" s="252"/>
      <c r="P325" s="84"/>
      <c r="Q325" s="84"/>
      <c r="R325" s="84"/>
      <c r="S325" s="84"/>
      <c r="T325" s="84"/>
      <c r="X325" s="252"/>
      <c r="Y325" s="252"/>
      <c r="Z325" s="84"/>
    </row>
    <row r="326" spans="1:26">
      <c r="A326" s="253"/>
      <c r="B326" s="242"/>
      <c r="C326" s="247"/>
      <c r="D326" s="631" t="str">
        <f>IF($C326="","",VLOOKUP($C326,分類コード!$B$1:$C$9,2,0))</f>
        <v/>
      </c>
      <c r="E326" s="251"/>
      <c r="F326" s="263"/>
      <c r="G326" s="37"/>
      <c r="H326" s="264"/>
      <c r="I326" s="653">
        <f t="shared" si="5"/>
        <v>0</v>
      </c>
      <c r="J326" s="650"/>
      <c r="L326" s="252"/>
      <c r="M326" s="252"/>
      <c r="N326" s="252"/>
      <c r="O326" s="252"/>
      <c r="P326" s="84"/>
      <c r="Q326" s="84"/>
      <c r="R326" s="84"/>
      <c r="S326" s="84"/>
      <c r="T326" s="84"/>
      <c r="X326" s="252"/>
      <c r="Y326" s="252"/>
      <c r="Z326" s="84"/>
    </row>
    <row r="327" spans="1:26">
      <c r="A327" s="253"/>
      <c r="B327" s="242"/>
      <c r="C327" s="247"/>
      <c r="D327" s="631" t="str">
        <f>IF($C327="","",VLOOKUP($C327,分類コード!$B$1:$C$9,2,0))</f>
        <v/>
      </c>
      <c r="E327" s="251"/>
      <c r="F327" s="263"/>
      <c r="G327" s="37"/>
      <c r="H327" s="264"/>
      <c r="I327" s="653">
        <f t="shared" si="5"/>
        <v>0</v>
      </c>
      <c r="J327" s="650"/>
      <c r="L327" s="252"/>
      <c r="M327" s="252"/>
      <c r="N327" s="252"/>
      <c r="O327" s="252"/>
      <c r="P327" s="84"/>
      <c r="Q327" s="84"/>
      <c r="R327" s="84"/>
      <c r="S327" s="84"/>
      <c r="T327" s="84"/>
      <c r="X327" s="252"/>
      <c r="Y327" s="252"/>
      <c r="Z327" s="84"/>
    </row>
    <row r="328" spans="1:26">
      <c r="A328" s="253"/>
      <c r="B328" s="242"/>
      <c r="C328" s="247"/>
      <c r="D328" s="631" t="str">
        <f>IF($C328="","",VLOOKUP($C328,分類コード!$B$1:$C$9,2,0))</f>
        <v/>
      </c>
      <c r="E328" s="251"/>
      <c r="F328" s="263"/>
      <c r="G328" s="37"/>
      <c r="H328" s="264"/>
      <c r="I328" s="653">
        <f t="shared" si="5"/>
        <v>0</v>
      </c>
      <c r="J328" s="650"/>
      <c r="L328" s="252"/>
      <c r="M328" s="252"/>
      <c r="N328" s="252"/>
      <c r="O328" s="252"/>
      <c r="P328" s="84"/>
      <c r="Q328" s="84"/>
      <c r="R328" s="84"/>
      <c r="S328" s="84"/>
      <c r="T328" s="84"/>
      <c r="X328" s="252"/>
      <c r="Y328" s="252"/>
      <c r="Z328" s="84"/>
    </row>
    <row r="329" spans="1:26">
      <c r="A329" s="253"/>
      <c r="B329" s="242"/>
      <c r="C329" s="247"/>
      <c r="D329" s="631" t="str">
        <f>IF($C329="","",VLOOKUP($C329,分類コード!$B$1:$C$9,2,0))</f>
        <v/>
      </c>
      <c r="E329" s="251"/>
      <c r="F329" s="263"/>
      <c r="G329" s="37"/>
      <c r="H329" s="264"/>
      <c r="I329" s="653">
        <f t="shared" si="5"/>
        <v>0</v>
      </c>
      <c r="J329" s="650"/>
      <c r="L329" s="252"/>
      <c r="M329" s="252"/>
      <c r="N329" s="252"/>
      <c r="O329" s="252"/>
      <c r="P329" s="84"/>
      <c r="Q329" s="84"/>
      <c r="R329" s="84"/>
      <c r="S329" s="84"/>
      <c r="T329" s="84"/>
      <c r="X329" s="252"/>
      <c r="Y329" s="252"/>
      <c r="Z329" s="84"/>
    </row>
    <row r="330" spans="1:26">
      <c r="A330" s="253"/>
      <c r="B330" s="242"/>
      <c r="C330" s="247"/>
      <c r="D330" s="631" t="str">
        <f>IF($C330="","",VLOOKUP($C330,分類コード!$B$1:$C$9,2,0))</f>
        <v/>
      </c>
      <c r="E330" s="251"/>
      <c r="F330" s="263"/>
      <c r="G330" s="37"/>
      <c r="H330" s="264"/>
      <c r="I330" s="653">
        <f t="shared" si="5"/>
        <v>0</v>
      </c>
      <c r="J330" s="650"/>
      <c r="L330" s="252"/>
      <c r="M330" s="252"/>
      <c r="N330" s="252"/>
      <c r="O330" s="252"/>
      <c r="P330" s="84"/>
      <c r="Q330" s="84"/>
      <c r="R330" s="84"/>
      <c r="S330" s="84"/>
      <c r="T330" s="84"/>
      <c r="X330" s="252"/>
      <c r="Y330" s="252"/>
      <c r="Z330" s="84"/>
    </row>
    <row r="331" spans="1:26">
      <c r="A331" s="253"/>
      <c r="B331" s="242"/>
      <c r="C331" s="247"/>
      <c r="D331" s="631" t="str">
        <f>IF($C331="","",VLOOKUP($C331,分類コード!$B$1:$C$9,2,0))</f>
        <v/>
      </c>
      <c r="E331" s="251"/>
      <c r="F331" s="263"/>
      <c r="G331" s="37"/>
      <c r="H331" s="264"/>
      <c r="I331" s="653">
        <f t="shared" si="5"/>
        <v>0</v>
      </c>
      <c r="J331" s="650"/>
      <c r="L331" s="252"/>
      <c r="M331" s="252"/>
      <c r="N331" s="252"/>
      <c r="O331" s="252"/>
      <c r="P331" s="84"/>
      <c r="Q331" s="84"/>
      <c r="R331" s="84"/>
      <c r="S331" s="84"/>
      <c r="T331" s="84"/>
      <c r="X331" s="252"/>
      <c r="Y331" s="252"/>
      <c r="Z331" s="84"/>
    </row>
    <row r="332" spans="1:26">
      <c r="A332" s="253"/>
      <c r="B332" s="242"/>
      <c r="C332" s="247"/>
      <c r="D332" s="631" t="str">
        <f>IF($C332="","",VLOOKUP($C332,分類コード!$B$1:$C$9,2,0))</f>
        <v/>
      </c>
      <c r="E332" s="251"/>
      <c r="F332" s="263"/>
      <c r="G332" s="37"/>
      <c r="H332" s="264"/>
      <c r="I332" s="653">
        <f t="shared" si="5"/>
        <v>0</v>
      </c>
      <c r="J332" s="650"/>
      <c r="L332" s="252"/>
      <c r="M332" s="252"/>
      <c r="N332" s="252"/>
      <c r="O332" s="252"/>
      <c r="P332" s="84"/>
      <c r="Q332" s="84"/>
      <c r="R332" s="84"/>
      <c r="S332" s="84"/>
      <c r="T332" s="84"/>
      <c r="X332" s="252"/>
      <c r="Y332" s="252"/>
      <c r="Z332" s="84"/>
    </row>
    <row r="333" spans="1:26">
      <c r="A333" s="253"/>
      <c r="B333" s="242"/>
      <c r="C333" s="247"/>
      <c r="D333" s="631" t="str">
        <f>IF($C333="","",VLOOKUP($C333,分類コード!$B$1:$C$9,2,0))</f>
        <v/>
      </c>
      <c r="E333" s="251"/>
      <c r="F333" s="263"/>
      <c r="G333" s="37"/>
      <c r="H333" s="264"/>
      <c r="I333" s="653">
        <f t="shared" si="5"/>
        <v>0</v>
      </c>
      <c r="J333" s="650"/>
      <c r="L333" s="252"/>
      <c r="M333" s="252"/>
      <c r="N333" s="252"/>
      <c r="O333" s="252"/>
      <c r="P333" s="84"/>
      <c r="Q333" s="84"/>
      <c r="R333" s="84"/>
      <c r="S333" s="84"/>
      <c r="T333" s="84"/>
      <c r="X333" s="252"/>
      <c r="Y333" s="252"/>
      <c r="Z333" s="84"/>
    </row>
    <row r="334" spans="1:26">
      <c r="A334" s="84"/>
      <c r="B334" s="84"/>
      <c r="C334" s="247"/>
      <c r="D334" s="631" t="str">
        <f>IF($C334="","",VLOOKUP($C334,分類コード!$B$1:$C$9,2,0))</f>
        <v/>
      </c>
      <c r="E334" s="251"/>
      <c r="F334" s="263"/>
      <c r="G334" s="37"/>
      <c r="H334" s="264"/>
      <c r="I334" s="653">
        <f t="shared" si="5"/>
        <v>0</v>
      </c>
      <c r="J334" s="650"/>
      <c r="L334" s="252"/>
      <c r="M334" s="252"/>
      <c r="N334" s="252"/>
      <c r="O334" s="252"/>
      <c r="P334" s="84"/>
      <c r="Q334" s="84"/>
      <c r="R334" s="84"/>
      <c r="S334" s="84"/>
      <c r="T334" s="84"/>
      <c r="X334" s="252"/>
      <c r="Y334" s="252"/>
      <c r="Z334" s="84"/>
    </row>
    <row r="335" spans="1:26">
      <c r="A335" s="242"/>
      <c r="B335" s="242"/>
      <c r="C335" s="84"/>
      <c r="D335" s="631" t="str">
        <f>IF($C335="","",VLOOKUP($C335,分類コード!$B$1:$C$9,2,0))</f>
        <v/>
      </c>
      <c r="E335" s="251"/>
      <c r="F335" s="263"/>
      <c r="G335" s="37"/>
      <c r="H335" s="264"/>
      <c r="I335" s="653">
        <f t="shared" si="5"/>
        <v>0</v>
      </c>
      <c r="J335" s="650"/>
      <c r="L335" s="252"/>
      <c r="M335" s="252"/>
      <c r="N335" s="252"/>
      <c r="O335" s="252"/>
      <c r="P335" s="84"/>
      <c r="Q335" s="84"/>
      <c r="R335" s="84"/>
      <c r="S335" s="84"/>
      <c r="T335" s="84"/>
      <c r="X335" s="252"/>
      <c r="Y335" s="252"/>
      <c r="Z335" s="84"/>
    </row>
    <row r="336" spans="1:26">
      <c r="A336" s="242"/>
      <c r="B336" s="242"/>
      <c r="C336" s="84"/>
      <c r="D336" s="631" t="str">
        <f>IF($C336="","",VLOOKUP($C336,分類コード!$B$1:$C$9,2,0))</f>
        <v/>
      </c>
      <c r="E336" s="251"/>
      <c r="F336" s="263"/>
      <c r="G336" s="37"/>
      <c r="H336" s="264"/>
      <c r="I336" s="653">
        <f t="shared" si="5"/>
        <v>0</v>
      </c>
      <c r="J336" s="650"/>
      <c r="L336" s="252"/>
      <c r="M336" s="252"/>
      <c r="N336" s="252"/>
      <c r="O336" s="252"/>
      <c r="P336" s="84"/>
      <c r="Q336" s="84"/>
      <c r="R336" s="84"/>
      <c r="S336" s="84"/>
      <c r="T336" s="84"/>
      <c r="X336" s="252"/>
      <c r="Y336" s="252"/>
      <c r="Z336" s="84"/>
    </row>
    <row r="337" spans="1:26">
      <c r="A337" s="242"/>
      <c r="B337" s="242"/>
      <c r="C337" s="84"/>
      <c r="D337" s="631" t="str">
        <f>IF($C337="","",VLOOKUP($C337,分類コード!$B$1:$C$9,2,0))</f>
        <v/>
      </c>
      <c r="E337" s="251"/>
      <c r="F337" s="263"/>
      <c r="G337" s="37"/>
      <c r="H337" s="264"/>
      <c r="I337" s="653">
        <f t="shared" si="5"/>
        <v>0</v>
      </c>
      <c r="J337" s="650"/>
      <c r="L337" s="252"/>
      <c r="M337" s="252"/>
      <c r="N337" s="252"/>
      <c r="O337" s="252"/>
      <c r="P337" s="84"/>
      <c r="Q337" s="84"/>
      <c r="R337" s="84"/>
      <c r="S337" s="84"/>
      <c r="T337" s="84"/>
      <c r="X337" s="252"/>
      <c r="Y337" s="252"/>
      <c r="Z337" s="84"/>
    </row>
    <row r="338" spans="1:26">
      <c r="A338" s="242"/>
      <c r="B338" s="242"/>
      <c r="C338" s="84"/>
      <c r="D338" s="631" t="str">
        <f>IF($C338="","",VLOOKUP($C338,分類コード!$B$1:$C$9,2,0))</f>
        <v/>
      </c>
      <c r="E338" s="251"/>
      <c r="F338" s="263"/>
      <c r="G338" s="37"/>
      <c r="H338" s="264"/>
      <c r="I338" s="653">
        <f t="shared" si="5"/>
        <v>0</v>
      </c>
      <c r="J338" s="650"/>
      <c r="L338" s="252"/>
      <c r="M338" s="252"/>
      <c r="N338" s="252"/>
      <c r="O338" s="252"/>
      <c r="P338" s="84"/>
      <c r="Q338" s="84"/>
      <c r="R338" s="84"/>
      <c r="S338" s="84"/>
      <c r="T338" s="84"/>
      <c r="X338" s="252"/>
      <c r="Y338" s="252"/>
      <c r="Z338" s="84"/>
    </row>
    <row r="339" spans="1:26">
      <c r="A339" s="242"/>
      <c r="B339" s="242"/>
      <c r="C339" s="84"/>
      <c r="D339" s="631" t="str">
        <f>IF($C339="","",VLOOKUP($C339,分類コード!$B$1:$C$9,2,0))</f>
        <v/>
      </c>
      <c r="E339" s="251"/>
      <c r="F339" s="263"/>
      <c r="G339" s="37"/>
      <c r="H339" s="264"/>
      <c r="I339" s="653">
        <f t="shared" si="5"/>
        <v>0</v>
      </c>
      <c r="J339" s="650"/>
      <c r="L339" s="252"/>
      <c r="M339" s="252"/>
      <c r="N339" s="252"/>
      <c r="O339" s="252"/>
      <c r="P339" s="84"/>
      <c r="Q339" s="84"/>
      <c r="R339" s="84"/>
      <c r="S339" s="84"/>
      <c r="T339" s="84"/>
      <c r="X339" s="252"/>
      <c r="Y339" s="252"/>
      <c r="Z339" s="84"/>
    </row>
    <row r="340" spans="1:26">
      <c r="A340" s="242"/>
      <c r="B340" s="242"/>
      <c r="C340" s="84"/>
      <c r="D340" s="631" t="str">
        <f>IF($C340="","",VLOOKUP($C340,分類コード!$B$1:$C$9,2,0))</f>
        <v/>
      </c>
      <c r="E340" s="251"/>
      <c r="F340" s="263"/>
      <c r="G340" s="37"/>
      <c r="H340" s="264"/>
      <c r="I340" s="653">
        <f t="shared" si="5"/>
        <v>0</v>
      </c>
      <c r="J340" s="650"/>
      <c r="L340" s="252"/>
      <c r="M340" s="252"/>
      <c r="N340" s="252"/>
      <c r="O340" s="252"/>
      <c r="P340" s="84"/>
      <c r="Q340" s="84"/>
      <c r="R340" s="84"/>
      <c r="S340" s="84"/>
      <c r="T340" s="84"/>
      <c r="X340" s="252"/>
      <c r="Y340" s="252"/>
      <c r="Z340" s="84"/>
    </row>
    <row r="341" spans="1:26">
      <c r="A341" s="242"/>
      <c r="B341" s="242"/>
      <c r="C341" s="84"/>
      <c r="D341" s="631" t="str">
        <f>IF($C341="","",VLOOKUP($C341,分類コード!$B$1:$C$9,2,0))</f>
        <v/>
      </c>
      <c r="E341" s="251"/>
      <c r="F341" s="263"/>
      <c r="G341" s="37"/>
      <c r="H341" s="264"/>
      <c r="I341" s="653">
        <f t="shared" ref="I341:I404" si="6">IF(ISERROR(LEN(F341)-FIND(".",F341))=TRUE,0,LEN(F341)-FIND(".",F341))</f>
        <v>0</v>
      </c>
      <c r="J341" s="650"/>
      <c r="L341" s="252"/>
      <c r="M341" s="252"/>
      <c r="N341" s="252"/>
      <c r="O341" s="252"/>
      <c r="P341" s="84"/>
      <c r="Q341" s="84"/>
      <c r="R341" s="84"/>
      <c r="S341" s="84"/>
      <c r="T341" s="84"/>
      <c r="X341" s="252"/>
      <c r="Y341" s="252"/>
      <c r="Z341" s="84"/>
    </row>
    <row r="342" spans="1:26">
      <c r="A342" s="242"/>
      <c r="B342" s="242"/>
      <c r="C342" s="84"/>
      <c r="D342" s="631" t="str">
        <f>IF($C342="","",VLOOKUP($C342,分類コード!$B$1:$C$9,2,0))</f>
        <v/>
      </c>
      <c r="E342" s="251"/>
      <c r="F342" s="263"/>
      <c r="G342" s="37"/>
      <c r="H342" s="264"/>
      <c r="I342" s="653">
        <f t="shared" si="6"/>
        <v>0</v>
      </c>
      <c r="J342" s="650"/>
      <c r="L342" s="252"/>
      <c r="M342" s="252"/>
      <c r="N342" s="252"/>
      <c r="O342" s="252"/>
      <c r="P342" s="84"/>
      <c r="Q342" s="84"/>
      <c r="R342" s="84"/>
      <c r="S342" s="84"/>
      <c r="T342" s="84"/>
      <c r="X342" s="252"/>
      <c r="Y342" s="252"/>
      <c r="Z342" s="84"/>
    </row>
    <row r="343" spans="1:26">
      <c r="A343" s="242"/>
      <c r="B343" s="242"/>
      <c r="C343" s="84"/>
      <c r="D343" s="631" t="str">
        <f>IF($C343="","",VLOOKUP($C343,分類コード!$B$1:$C$9,2,0))</f>
        <v/>
      </c>
      <c r="E343" s="251"/>
      <c r="F343" s="263"/>
      <c r="G343" s="37"/>
      <c r="H343" s="264"/>
      <c r="I343" s="653">
        <f t="shared" si="6"/>
        <v>0</v>
      </c>
      <c r="J343" s="650"/>
      <c r="L343" s="252"/>
      <c r="M343" s="252"/>
      <c r="N343" s="252"/>
      <c r="O343" s="252"/>
      <c r="P343" s="84"/>
      <c r="Q343" s="84"/>
      <c r="R343" s="84"/>
      <c r="S343" s="84"/>
      <c r="T343" s="84"/>
      <c r="X343" s="252"/>
      <c r="Y343" s="252"/>
      <c r="Z343" s="84"/>
    </row>
    <row r="344" spans="1:26">
      <c r="A344" s="242"/>
      <c r="B344" s="242"/>
      <c r="C344" s="84"/>
      <c r="D344" s="631" t="str">
        <f>IF($C344="","",VLOOKUP($C344,分類コード!$B$1:$C$9,2,0))</f>
        <v/>
      </c>
      <c r="E344" s="251"/>
      <c r="F344" s="263"/>
      <c r="G344" s="37"/>
      <c r="H344" s="264"/>
      <c r="I344" s="653">
        <f t="shared" si="6"/>
        <v>0</v>
      </c>
      <c r="J344" s="650"/>
      <c r="L344" s="252"/>
      <c r="M344" s="252"/>
      <c r="N344" s="252"/>
      <c r="O344" s="252"/>
      <c r="P344" s="84"/>
      <c r="Q344" s="84"/>
      <c r="R344" s="84"/>
      <c r="S344" s="84"/>
      <c r="T344" s="84"/>
      <c r="X344" s="252"/>
      <c r="Y344" s="252"/>
      <c r="Z344" s="84"/>
    </row>
    <row r="345" spans="1:26">
      <c r="A345" s="242"/>
      <c r="B345" s="242"/>
      <c r="C345" s="84"/>
      <c r="D345" s="631" t="str">
        <f>IF($C345="","",VLOOKUP($C345,分類コード!$B$1:$C$9,2,0))</f>
        <v/>
      </c>
      <c r="E345" s="251"/>
      <c r="F345" s="263"/>
      <c r="G345" s="37"/>
      <c r="H345" s="264"/>
      <c r="I345" s="653">
        <f t="shared" si="6"/>
        <v>0</v>
      </c>
      <c r="J345" s="650"/>
      <c r="L345" s="252"/>
      <c r="M345" s="252"/>
      <c r="N345" s="252"/>
      <c r="O345" s="252"/>
      <c r="P345" s="84"/>
      <c r="Q345" s="84"/>
      <c r="R345" s="84"/>
      <c r="S345" s="84"/>
      <c r="T345" s="84"/>
      <c r="X345" s="252"/>
      <c r="Y345" s="252"/>
      <c r="Z345" s="84"/>
    </row>
    <row r="346" spans="1:26">
      <c r="A346" s="242"/>
      <c r="B346" s="242"/>
      <c r="C346" s="84"/>
      <c r="D346" s="631" t="str">
        <f>IF($C346="","",VLOOKUP($C346,分類コード!$B$1:$C$9,2,0))</f>
        <v/>
      </c>
      <c r="E346" s="251"/>
      <c r="F346" s="263"/>
      <c r="G346" s="37"/>
      <c r="H346" s="264"/>
      <c r="I346" s="653">
        <f t="shared" si="6"/>
        <v>0</v>
      </c>
      <c r="J346" s="650"/>
      <c r="L346" s="252"/>
      <c r="M346" s="252"/>
      <c r="N346" s="252"/>
      <c r="O346" s="252"/>
      <c r="P346" s="84"/>
      <c r="Q346" s="84"/>
      <c r="R346" s="84"/>
      <c r="S346" s="84"/>
      <c r="T346" s="84"/>
      <c r="X346" s="252"/>
      <c r="Y346" s="252"/>
      <c r="Z346" s="84"/>
    </row>
    <row r="347" spans="1:26">
      <c r="A347" s="242"/>
      <c r="B347" s="242"/>
      <c r="C347" s="84"/>
      <c r="D347" s="631" t="str">
        <f>IF($C347="","",VLOOKUP($C347,分類コード!$B$1:$C$9,2,0))</f>
        <v/>
      </c>
      <c r="E347" s="251"/>
      <c r="F347" s="263"/>
      <c r="G347" s="37"/>
      <c r="H347" s="264"/>
      <c r="I347" s="653">
        <f t="shared" si="6"/>
        <v>0</v>
      </c>
      <c r="J347" s="650"/>
      <c r="L347" s="252"/>
      <c r="M347" s="252"/>
      <c r="N347" s="252"/>
      <c r="O347" s="252"/>
      <c r="P347" s="84"/>
      <c r="Q347" s="84"/>
      <c r="R347" s="84"/>
      <c r="S347" s="84"/>
      <c r="T347" s="84"/>
      <c r="X347" s="252"/>
      <c r="Y347" s="252"/>
      <c r="Z347" s="84"/>
    </row>
    <row r="348" spans="1:26">
      <c r="A348" s="242"/>
      <c r="B348" s="242"/>
      <c r="C348" s="84"/>
      <c r="D348" s="631" t="str">
        <f>IF($C348="","",VLOOKUP($C348,分類コード!$B$1:$C$9,2,0))</f>
        <v/>
      </c>
      <c r="E348" s="251"/>
      <c r="F348" s="263"/>
      <c r="G348" s="37"/>
      <c r="H348" s="264"/>
      <c r="I348" s="653">
        <f t="shared" si="6"/>
        <v>0</v>
      </c>
      <c r="J348" s="650"/>
      <c r="L348" s="252"/>
      <c r="M348" s="252"/>
      <c r="N348" s="252"/>
      <c r="O348" s="252"/>
      <c r="P348" s="84"/>
      <c r="Q348" s="84"/>
      <c r="R348" s="84"/>
      <c r="S348" s="84"/>
      <c r="T348" s="84"/>
      <c r="X348" s="252"/>
      <c r="Y348" s="250"/>
      <c r="Z348" s="84"/>
    </row>
    <row r="349" spans="1:26">
      <c r="A349" s="242"/>
      <c r="B349" s="242"/>
      <c r="C349" s="84"/>
      <c r="D349" s="631" t="str">
        <f>IF($C349="","",VLOOKUP($C349,分類コード!$B$1:$C$9,2,0))</f>
        <v/>
      </c>
      <c r="E349" s="251"/>
      <c r="F349" s="263"/>
      <c r="G349" s="37"/>
      <c r="H349" s="264"/>
      <c r="I349" s="653">
        <f t="shared" si="6"/>
        <v>0</v>
      </c>
      <c r="J349" s="650"/>
      <c r="L349" s="252"/>
      <c r="M349" s="252"/>
      <c r="N349" s="252"/>
      <c r="O349" s="252"/>
      <c r="P349" s="84"/>
      <c r="Q349" s="84"/>
      <c r="R349" s="84"/>
      <c r="S349" s="84"/>
      <c r="T349" s="84"/>
      <c r="X349" s="252"/>
      <c r="Y349" s="250"/>
      <c r="Z349" s="84"/>
    </row>
    <row r="350" spans="1:26">
      <c r="A350" s="242"/>
      <c r="B350" s="242"/>
      <c r="C350" s="84"/>
      <c r="D350" s="631" t="str">
        <f>IF($C350="","",VLOOKUP($C350,分類コード!$B$1:$C$9,2,0))</f>
        <v/>
      </c>
      <c r="E350" s="251"/>
      <c r="F350" s="263"/>
      <c r="G350" s="37"/>
      <c r="H350" s="264"/>
      <c r="I350" s="653">
        <f t="shared" si="6"/>
        <v>0</v>
      </c>
      <c r="J350" s="650"/>
      <c r="L350" s="252"/>
      <c r="M350" s="252"/>
      <c r="N350" s="252"/>
      <c r="O350" s="252"/>
      <c r="P350" s="84"/>
      <c r="Q350" s="84"/>
      <c r="R350" s="84"/>
      <c r="S350" s="84"/>
      <c r="T350" s="84"/>
      <c r="X350" s="252"/>
      <c r="Y350" s="250"/>
      <c r="Z350" s="84"/>
    </row>
    <row r="351" spans="1:26">
      <c r="A351" s="242"/>
      <c r="B351" s="242"/>
      <c r="C351" s="84"/>
      <c r="D351" s="631" t="str">
        <f>IF($C351="","",VLOOKUP($C351,分類コード!$B$1:$C$9,2,0))</f>
        <v/>
      </c>
      <c r="E351" s="251"/>
      <c r="F351" s="263"/>
      <c r="G351" s="37"/>
      <c r="H351" s="264"/>
      <c r="I351" s="653">
        <f t="shared" si="6"/>
        <v>0</v>
      </c>
      <c r="J351" s="650"/>
      <c r="L351" s="252"/>
      <c r="M351" s="252"/>
      <c r="N351" s="252"/>
      <c r="O351" s="252"/>
      <c r="P351" s="84"/>
      <c r="Q351" s="84"/>
      <c r="R351" s="84"/>
      <c r="S351" s="84"/>
      <c r="T351" s="84"/>
      <c r="X351" s="252"/>
      <c r="Y351" s="250"/>
      <c r="Z351" s="84"/>
    </row>
    <row r="352" spans="1:26">
      <c r="A352" s="242"/>
      <c r="B352" s="242"/>
      <c r="C352" s="84"/>
      <c r="D352" s="631" t="str">
        <f>IF($C352="","",VLOOKUP($C352,分類コード!$B$1:$C$9,2,0))</f>
        <v/>
      </c>
      <c r="E352" s="251"/>
      <c r="F352" s="263"/>
      <c r="G352" s="37"/>
      <c r="H352" s="264"/>
      <c r="I352" s="653">
        <f t="shared" si="6"/>
        <v>0</v>
      </c>
      <c r="J352" s="650"/>
      <c r="L352" s="252"/>
      <c r="M352" s="252"/>
      <c r="N352" s="252"/>
      <c r="O352" s="252"/>
      <c r="P352" s="84"/>
      <c r="Q352" s="84"/>
      <c r="R352" s="84"/>
      <c r="S352" s="84"/>
      <c r="T352" s="84"/>
      <c r="X352" s="252"/>
      <c r="Y352" s="250"/>
      <c r="Z352" s="84"/>
    </row>
    <row r="353" spans="1:26">
      <c r="A353" s="242"/>
      <c r="B353" s="242"/>
      <c r="C353" s="84"/>
      <c r="D353" s="631" t="str">
        <f>IF($C353="","",VLOOKUP($C353,分類コード!$B$1:$C$9,2,0))</f>
        <v/>
      </c>
      <c r="E353" s="251"/>
      <c r="F353" s="263"/>
      <c r="G353" s="37"/>
      <c r="H353" s="264"/>
      <c r="I353" s="653">
        <f t="shared" si="6"/>
        <v>0</v>
      </c>
      <c r="J353" s="650"/>
      <c r="L353" s="252"/>
      <c r="M353" s="252"/>
      <c r="N353" s="252"/>
      <c r="O353" s="252"/>
      <c r="P353" s="84"/>
      <c r="Q353" s="84"/>
      <c r="R353" s="84"/>
      <c r="S353" s="84"/>
      <c r="T353" s="84"/>
      <c r="X353" s="252"/>
      <c r="Y353" s="250"/>
      <c r="Z353" s="84"/>
    </row>
    <row r="354" spans="1:26">
      <c r="A354" s="242"/>
      <c r="B354" s="242"/>
      <c r="C354" s="84"/>
      <c r="D354" s="631" t="str">
        <f>IF($C354="","",VLOOKUP($C354,分類コード!$B$1:$C$9,2,0))</f>
        <v/>
      </c>
      <c r="E354" s="251"/>
      <c r="F354" s="263"/>
      <c r="G354" s="37"/>
      <c r="H354" s="264"/>
      <c r="I354" s="653">
        <f t="shared" si="6"/>
        <v>0</v>
      </c>
      <c r="J354" s="650"/>
      <c r="L354" s="252"/>
      <c r="M354" s="252"/>
      <c r="N354" s="252"/>
      <c r="O354" s="252"/>
      <c r="P354" s="84"/>
      <c r="Q354" s="84"/>
      <c r="R354" s="84"/>
      <c r="S354" s="84"/>
      <c r="T354" s="84"/>
      <c r="X354" s="252"/>
      <c r="Y354" s="250"/>
      <c r="Z354" s="84"/>
    </row>
    <row r="355" spans="1:26">
      <c r="A355" s="242"/>
      <c r="B355" s="242"/>
      <c r="C355" s="84"/>
      <c r="D355" s="631" t="str">
        <f>IF($C355="","",VLOOKUP($C355,分類コード!$B$1:$C$9,2,0))</f>
        <v/>
      </c>
      <c r="E355" s="251"/>
      <c r="F355" s="263"/>
      <c r="G355" s="37"/>
      <c r="H355" s="264"/>
      <c r="I355" s="653">
        <f t="shared" si="6"/>
        <v>0</v>
      </c>
      <c r="J355" s="650"/>
      <c r="L355" s="252"/>
      <c r="M355" s="252"/>
      <c r="N355" s="252"/>
      <c r="O355" s="252"/>
      <c r="P355" s="84"/>
      <c r="Q355" s="84"/>
      <c r="R355" s="84"/>
      <c r="S355" s="84"/>
      <c r="T355" s="84"/>
      <c r="X355" s="252"/>
      <c r="Y355" s="250"/>
      <c r="Z355" s="84"/>
    </row>
    <row r="356" spans="1:26">
      <c r="A356" s="242"/>
      <c r="B356" s="242"/>
      <c r="C356" s="84"/>
      <c r="D356" s="631" t="str">
        <f>IF($C356="","",VLOOKUP($C356,分類コード!$B$1:$C$9,2,0))</f>
        <v/>
      </c>
      <c r="E356" s="251"/>
      <c r="F356" s="263"/>
      <c r="G356" s="37"/>
      <c r="H356" s="264"/>
      <c r="I356" s="653">
        <f t="shared" si="6"/>
        <v>0</v>
      </c>
      <c r="J356" s="650"/>
      <c r="L356" s="252"/>
      <c r="M356" s="252"/>
      <c r="N356" s="252"/>
      <c r="O356" s="252"/>
      <c r="P356" s="84"/>
      <c r="Q356" s="84"/>
      <c r="R356" s="84"/>
      <c r="S356" s="84"/>
      <c r="T356" s="84"/>
      <c r="X356" s="252"/>
      <c r="Y356" s="250"/>
      <c r="Z356" s="84"/>
    </row>
    <row r="357" spans="1:26">
      <c r="A357" s="242"/>
      <c r="B357" s="242"/>
      <c r="C357" s="84"/>
      <c r="D357" s="631" t="str">
        <f>IF($C357="","",VLOOKUP($C357,分類コード!$B$1:$C$9,2,0))</f>
        <v/>
      </c>
      <c r="E357" s="251"/>
      <c r="F357" s="263"/>
      <c r="G357" s="37"/>
      <c r="H357" s="264"/>
      <c r="I357" s="653">
        <f t="shared" si="6"/>
        <v>0</v>
      </c>
      <c r="J357" s="650"/>
      <c r="L357" s="252"/>
      <c r="M357" s="252"/>
      <c r="N357" s="252"/>
      <c r="O357" s="252"/>
      <c r="P357" s="84"/>
      <c r="Q357" s="84"/>
      <c r="R357" s="84"/>
      <c r="S357" s="84"/>
      <c r="T357" s="84"/>
      <c r="X357" s="252"/>
      <c r="Y357" s="250"/>
      <c r="Z357" s="84"/>
    </row>
    <row r="358" spans="1:26">
      <c r="A358" s="242"/>
      <c r="B358" s="242"/>
      <c r="C358" s="84"/>
      <c r="D358" s="631" t="str">
        <f>IF($C358="","",VLOOKUP($C358,分類コード!$B$1:$C$9,2,0))</f>
        <v/>
      </c>
      <c r="E358" s="251"/>
      <c r="F358" s="263"/>
      <c r="G358" s="37"/>
      <c r="H358" s="264"/>
      <c r="I358" s="653">
        <f t="shared" si="6"/>
        <v>0</v>
      </c>
      <c r="J358" s="650"/>
      <c r="L358" s="252"/>
      <c r="M358" s="252"/>
      <c r="N358" s="252"/>
      <c r="O358" s="252"/>
      <c r="P358" s="84"/>
      <c r="Q358" s="84"/>
      <c r="R358" s="84"/>
      <c r="S358" s="84"/>
      <c r="T358" s="84"/>
      <c r="X358" s="252"/>
      <c r="Y358" s="250"/>
      <c r="Z358" s="84"/>
    </row>
    <row r="359" spans="1:26">
      <c r="A359" s="242"/>
      <c r="B359" s="242"/>
      <c r="C359" s="84"/>
      <c r="D359" s="631" t="str">
        <f>IF($C359="","",VLOOKUP($C359,分類コード!$B$1:$C$9,2,0))</f>
        <v/>
      </c>
      <c r="E359" s="251"/>
      <c r="F359" s="263"/>
      <c r="G359" s="37"/>
      <c r="H359" s="264"/>
      <c r="I359" s="653">
        <f t="shared" si="6"/>
        <v>0</v>
      </c>
      <c r="J359" s="650"/>
      <c r="L359" s="252"/>
      <c r="M359" s="252"/>
      <c r="N359" s="252"/>
      <c r="O359" s="252"/>
      <c r="P359" s="84"/>
      <c r="Q359" s="84"/>
      <c r="R359" s="84"/>
      <c r="S359" s="84"/>
      <c r="T359" s="84"/>
      <c r="X359" s="252"/>
      <c r="Y359" s="250"/>
      <c r="Z359" s="84"/>
    </row>
    <row r="360" spans="1:26">
      <c r="A360" s="242"/>
      <c r="B360" s="242"/>
      <c r="C360" s="84"/>
      <c r="D360" s="631" t="str">
        <f>IF($C360="","",VLOOKUP($C360,分類コード!$B$1:$C$9,2,0))</f>
        <v/>
      </c>
      <c r="E360" s="251"/>
      <c r="F360" s="263"/>
      <c r="G360" s="37"/>
      <c r="H360" s="264"/>
      <c r="I360" s="653">
        <f t="shared" si="6"/>
        <v>0</v>
      </c>
      <c r="J360" s="650"/>
      <c r="L360" s="252"/>
      <c r="M360" s="252"/>
      <c r="N360" s="252"/>
      <c r="O360" s="252"/>
      <c r="P360" s="84"/>
      <c r="Q360" s="84"/>
      <c r="R360" s="84"/>
      <c r="S360" s="84"/>
      <c r="T360" s="84"/>
      <c r="X360" s="252"/>
      <c r="Y360" s="250"/>
      <c r="Z360" s="84"/>
    </row>
    <row r="361" spans="1:26">
      <c r="A361" s="242"/>
      <c r="B361" s="242"/>
      <c r="C361" s="84"/>
      <c r="D361" s="631" t="str">
        <f>IF($C361="","",VLOOKUP($C361,分類コード!$B$1:$C$9,2,0))</f>
        <v/>
      </c>
      <c r="E361" s="251"/>
      <c r="F361" s="263"/>
      <c r="G361" s="37"/>
      <c r="H361" s="264"/>
      <c r="I361" s="653">
        <f t="shared" si="6"/>
        <v>0</v>
      </c>
      <c r="J361" s="650"/>
      <c r="L361" s="252"/>
      <c r="M361" s="252"/>
      <c r="N361" s="252"/>
      <c r="O361" s="252"/>
      <c r="P361" s="84"/>
      <c r="Q361" s="84"/>
      <c r="R361" s="84"/>
      <c r="S361" s="84"/>
      <c r="T361" s="84"/>
      <c r="X361" s="252"/>
      <c r="Y361" s="250"/>
      <c r="Z361" s="84"/>
    </row>
    <row r="362" spans="1:26">
      <c r="A362" s="242"/>
      <c r="B362" s="242"/>
      <c r="C362" s="84"/>
      <c r="D362" s="631" t="str">
        <f>IF($C362="","",VLOOKUP($C362,分類コード!$B$1:$C$9,2,0))</f>
        <v/>
      </c>
      <c r="E362" s="251"/>
      <c r="F362" s="263"/>
      <c r="G362" s="37"/>
      <c r="H362" s="264"/>
      <c r="I362" s="653">
        <f t="shared" si="6"/>
        <v>0</v>
      </c>
      <c r="J362" s="650"/>
      <c r="L362" s="252"/>
      <c r="M362" s="252"/>
      <c r="N362" s="252"/>
      <c r="O362" s="252"/>
      <c r="P362" s="84"/>
      <c r="Q362" s="84"/>
      <c r="R362" s="84"/>
      <c r="S362" s="84"/>
      <c r="T362" s="84"/>
      <c r="X362" s="252"/>
      <c r="Y362" s="250"/>
      <c r="Z362" s="84"/>
    </row>
    <row r="363" spans="1:26">
      <c r="A363" s="242"/>
      <c r="B363" s="242"/>
      <c r="C363" s="84"/>
      <c r="D363" s="631" t="str">
        <f>IF($C363="","",VLOOKUP($C363,分類コード!$B$1:$C$9,2,0))</f>
        <v/>
      </c>
      <c r="E363" s="251"/>
      <c r="F363" s="263"/>
      <c r="G363" s="37"/>
      <c r="H363" s="264"/>
      <c r="I363" s="653">
        <f t="shared" si="6"/>
        <v>0</v>
      </c>
      <c r="J363" s="650"/>
      <c r="L363" s="252"/>
      <c r="M363" s="252"/>
      <c r="N363" s="252"/>
      <c r="O363" s="252"/>
      <c r="P363" s="84"/>
      <c r="Q363" s="84"/>
      <c r="R363" s="84"/>
      <c r="S363" s="84"/>
      <c r="T363" s="84"/>
      <c r="X363" s="252"/>
      <c r="Y363" s="250"/>
      <c r="Z363" s="84"/>
    </row>
    <row r="364" spans="1:26">
      <c r="A364" s="242"/>
      <c r="B364" s="242"/>
      <c r="C364" s="84"/>
      <c r="D364" s="631" t="str">
        <f>IF($C364="","",VLOOKUP($C364,分類コード!$B$1:$C$9,2,0))</f>
        <v/>
      </c>
      <c r="E364" s="251"/>
      <c r="F364" s="263"/>
      <c r="G364" s="37"/>
      <c r="H364" s="264"/>
      <c r="I364" s="653">
        <f t="shared" si="6"/>
        <v>0</v>
      </c>
      <c r="J364" s="650"/>
      <c r="L364" s="252"/>
      <c r="M364" s="252"/>
      <c r="N364" s="252"/>
      <c r="O364" s="252"/>
      <c r="P364" s="84"/>
      <c r="Q364" s="84"/>
      <c r="R364" s="84"/>
      <c r="S364" s="84"/>
      <c r="T364" s="84"/>
      <c r="X364" s="252"/>
      <c r="Y364" s="250"/>
      <c r="Z364" s="84"/>
    </row>
    <row r="365" spans="1:26">
      <c r="A365" s="242"/>
      <c r="B365" s="242"/>
      <c r="C365" s="84"/>
      <c r="D365" s="631" t="str">
        <f>IF($C365="","",VLOOKUP($C365,分類コード!$B$1:$C$9,2,0))</f>
        <v/>
      </c>
      <c r="E365" s="251"/>
      <c r="F365" s="263"/>
      <c r="G365" s="37"/>
      <c r="H365" s="264"/>
      <c r="I365" s="653">
        <f t="shared" si="6"/>
        <v>0</v>
      </c>
      <c r="J365" s="650"/>
      <c r="L365" s="252"/>
      <c r="M365" s="252"/>
      <c r="N365" s="252"/>
      <c r="O365" s="252"/>
      <c r="P365" s="84"/>
      <c r="Q365" s="84"/>
      <c r="R365" s="84"/>
      <c r="S365" s="84"/>
      <c r="T365" s="84"/>
      <c r="X365" s="252"/>
      <c r="Y365" s="250"/>
      <c r="Z365" s="84"/>
    </row>
    <row r="366" spans="1:26">
      <c r="A366" s="242"/>
      <c r="B366" s="242"/>
      <c r="C366" s="84"/>
      <c r="D366" s="631" t="str">
        <f>IF($C366="","",VLOOKUP($C366,分類コード!$B$1:$C$9,2,0))</f>
        <v/>
      </c>
      <c r="E366" s="251"/>
      <c r="F366" s="263"/>
      <c r="G366" s="37"/>
      <c r="H366" s="264"/>
      <c r="I366" s="653">
        <f t="shared" si="6"/>
        <v>0</v>
      </c>
      <c r="J366" s="650"/>
      <c r="L366" s="252"/>
      <c r="M366" s="252"/>
      <c r="N366" s="252"/>
      <c r="O366" s="252"/>
      <c r="P366" s="84"/>
      <c r="Q366" s="84"/>
      <c r="R366" s="84"/>
      <c r="S366" s="84"/>
      <c r="T366" s="84"/>
      <c r="X366" s="252"/>
      <c r="Y366" s="250"/>
      <c r="Z366" s="84"/>
    </row>
    <row r="367" spans="1:26">
      <c r="A367" s="242"/>
      <c r="B367" s="242"/>
      <c r="C367" s="84"/>
      <c r="D367" s="631" t="str">
        <f>IF($C367="","",VLOOKUP($C367,分類コード!$B$1:$C$9,2,0))</f>
        <v/>
      </c>
      <c r="E367" s="251"/>
      <c r="F367" s="263"/>
      <c r="G367" s="37"/>
      <c r="H367" s="264"/>
      <c r="I367" s="653">
        <f t="shared" si="6"/>
        <v>0</v>
      </c>
      <c r="J367" s="650"/>
      <c r="L367" s="252"/>
      <c r="M367" s="252"/>
      <c r="N367" s="252"/>
      <c r="O367" s="252"/>
      <c r="P367" s="84"/>
      <c r="Q367" s="84"/>
      <c r="R367" s="84"/>
      <c r="S367" s="84"/>
      <c r="T367" s="84"/>
      <c r="X367" s="252"/>
      <c r="Y367" s="250"/>
      <c r="Z367" s="84"/>
    </row>
    <row r="368" spans="1:26">
      <c r="A368" s="242"/>
      <c r="B368" s="242"/>
      <c r="C368" s="84"/>
      <c r="D368" s="631" t="str">
        <f>IF($C368="","",VLOOKUP($C368,分類コード!$B$1:$C$9,2,0))</f>
        <v/>
      </c>
      <c r="E368" s="251"/>
      <c r="F368" s="263"/>
      <c r="G368" s="37"/>
      <c r="H368" s="264"/>
      <c r="I368" s="653">
        <f t="shared" si="6"/>
        <v>0</v>
      </c>
      <c r="J368" s="650"/>
      <c r="L368" s="252"/>
      <c r="M368" s="252"/>
      <c r="N368" s="252"/>
      <c r="O368" s="252"/>
      <c r="P368" s="84"/>
      <c r="Q368" s="84"/>
      <c r="R368" s="84"/>
      <c r="S368" s="84"/>
      <c r="T368" s="84"/>
      <c r="X368" s="252"/>
      <c r="Y368" s="250"/>
      <c r="Z368" s="84"/>
    </row>
    <row r="369" spans="1:26">
      <c r="A369" s="242"/>
      <c r="B369" s="242"/>
      <c r="C369" s="84"/>
      <c r="D369" s="631" t="str">
        <f>IF($C369="","",VLOOKUP($C369,分類コード!$B$1:$C$9,2,0))</f>
        <v/>
      </c>
      <c r="E369" s="251"/>
      <c r="F369" s="263"/>
      <c r="G369" s="37"/>
      <c r="H369" s="264"/>
      <c r="I369" s="653">
        <f t="shared" si="6"/>
        <v>0</v>
      </c>
      <c r="J369" s="650"/>
      <c r="L369" s="252"/>
      <c r="M369" s="252"/>
      <c r="N369" s="252"/>
      <c r="O369" s="252"/>
      <c r="P369" s="84"/>
      <c r="Q369" s="84"/>
      <c r="R369" s="84"/>
      <c r="S369" s="84"/>
      <c r="T369" s="84"/>
      <c r="X369" s="252"/>
      <c r="Y369" s="250"/>
      <c r="Z369" s="84"/>
    </row>
    <row r="370" spans="1:26">
      <c r="A370" s="242"/>
      <c r="B370" s="242"/>
      <c r="C370" s="84"/>
      <c r="D370" s="631" t="str">
        <f>IF($C370="","",VLOOKUP($C370,分類コード!$B$1:$C$9,2,0))</f>
        <v/>
      </c>
      <c r="E370" s="251"/>
      <c r="F370" s="263"/>
      <c r="G370" s="37"/>
      <c r="H370" s="264"/>
      <c r="I370" s="653">
        <f t="shared" si="6"/>
        <v>0</v>
      </c>
      <c r="J370" s="650"/>
      <c r="L370" s="252"/>
      <c r="M370" s="252"/>
      <c r="N370" s="252"/>
      <c r="O370" s="252"/>
      <c r="P370" s="84"/>
      <c r="Q370" s="84"/>
      <c r="R370" s="84"/>
      <c r="S370" s="84"/>
      <c r="T370" s="84"/>
      <c r="X370" s="252"/>
      <c r="Y370" s="250"/>
      <c r="Z370" s="84"/>
    </row>
    <row r="371" spans="1:26">
      <c r="A371" s="242"/>
      <c r="B371" s="242"/>
      <c r="C371" s="84"/>
      <c r="D371" s="631" t="str">
        <f>IF($C371="","",VLOOKUP($C371,分類コード!$B$1:$C$9,2,0))</f>
        <v/>
      </c>
      <c r="E371" s="251"/>
      <c r="F371" s="263"/>
      <c r="G371" s="37"/>
      <c r="H371" s="264"/>
      <c r="I371" s="653">
        <f t="shared" si="6"/>
        <v>0</v>
      </c>
      <c r="J371" s="650"/>
      <c r="L371" s="252"/>
      <c r="M371" s="252"/>
      <c r="N371" s="252"/>
      <c r="O371" s="252"/>
      <c r="P371" s="84"/>
      <c r="Q371" s="84"/>
      <c r="R371" s="84"/>
      <c r="S371" s="84"/>
      <c r="T371" s="84"/>
      <c r="X371" s="252"/>
      <c r="Y371" s="250"/>
      <c r="Z371" s="84"/>
    </row>
    <row r="372" spans="1:26">
      <c r="A372" s="242"/>
      <c r="B372" s="242"/>
      <c r="C372" s="84"/>
      <c r="D372" s="631" t="str">
        <f>IF($C372="","",VLOOKUP($C372,分類コード!$B$1:$C$9,2,0))</f>
        <v/>
      </c>
      <c r="E372" s="251"/>
      <c r="F372" s="263"/>
      <c r="G372" s="37"/>
      <c r="H372" s="264"/>
      <c r="I372" s="653">
        <f t="shared" si="6"/>
        <v>0</v>
      </c>
      <c r="J372" s="650"/>
      <c r="L372" s="252"/>
      <c r="M372" s="252"/>
      <c r="N372" s="252"/>
      <c r="O372" s="252"/>
      <c r="P372" s="84"/>
      <c r="Q372" s="84"/>
      <c r="R372" s="84"/>
      <c r="S372" s="84"/>
      <c r="T372" s="84"/>
      <c r="X372" s="252"/>
      <c r="Y372" s="250"/>
      <c r="Z372" s="84"/>
    </row>
    <row r="373" spans="1:26">
      <c r="A373" s="242"/>
      <c r="B373" s="242"/>
      <c r="C373" s="84"/>
      <c r="D373" s="631" t="str">
        <f>IF($C373="","",VLOOKUP($C373,分類コード!$B$1:$C$9,2,0))</f>
        <v/>
      </c>
      <c r="E373" s="251"/>
      <c r="F373" s="263"/>
      <c r="G373" s="37"/>
      <c r="H373" s="264"/>
      <c r="I373" s="653">
        <f t="shared" si="6"/>
        <v>0</v>
      </c>
      <c r="J373" s="650"/>
      <c r="L373" s="252"/>
      <c r="M373" s="252"/>
      <c r="N373" s="252"/>
      <c r="O373" s="252"/>
      <c r="P373" s="84"/>
      <c r="Q373" s="84"/>
      <c r="R373" s="84"/>
      <c r="S373" s="84"/>
      <c r="T373" s="84"/>
      <c r="X373" s="252"/>
      <c r="Y373" s="250"/>
      <c r="Z373" s="84"/>
    </row>
    <row r="374" spans="1:26">
      <c r="A374" s="242"/>
      <c r="B374" s="242"/>
      <c r="C374" s="84"/>
      <c r="D374" s="631" t="str">
        <f>IF($C374="","",VLOOKUP($C374,分類コード!$B$1:$C$9,2,0))</f>
        <v/>
      </c>
      <c r="E374" s="251"/>
      <c r="F374" s="263"/>
      <c r="G374" s="37"/>
      <c r="H374" s="264"/>
      <c r="I374" s="653">
        <f t="shared" si="6"/>
        <v>0</v>
      </c>
      <c r="J374" s="650"/>
      <c r="L374" s="252"/>
      <c r="M374" s="252"/>
      <c r="N374" s="252"/>
      <c r="O374" s="252"/>
      <c r="P374" s="84"/>
      <c r="Q374" s="84"/>
      <c r="R374" s="84"/>
      <c r="S374" s="84"/>
      <c r="T374" s="84"/>
      <c r="X374" s="252"/>
      <c r="Y374" s="250"/>
      <c r="Z374" s="84"/>
    </row>
    <row r="375" spans="1:26">
      <c r="A375" s="242"/>
      <c r="B375" s="242"/>
      <c r="C375" s="84"/>
      <c r="D375" s="631" t="str">
        <f>IF($C375="","",VLOOKUP($C375,分類コード!$B$1:$C$9,2,0))</f>
        <v/>
      </c>
      <c r="E375" s="251"/>
      <c r="F375" s="263"/>
      <c r="G375" s="37"/>
      <c r="H375" s="264"/>
      <c r="I375" s="653">
        <f t="shared" si="6"/>
        <v>0</v>
      </c>
      <c r="J375" s="650"/>
      <c r="L375" s="252"/>
      <c r="M375" s="252"/>
      <c r="N375" s="252"/>
      <c r="O375" s="252"/>
      <c r="P375" s="84"/>
      <c r="Q375" s="84"/>
      <c r="R375" s="84"/>
      <c r="S375" s="84"/>
      <c r="T375" s="84"/>
      <c r="X375" s="252"/>
      <c r="Y375" s="250"/>
      <c r="Z375" s="84"/>
    </row>
    <row r="376" spans="1:26">
      <c r="A376" s="242"/>
      <c r="B376" s="242"/>
      <c r="C376" s="84"/>
      <c r="D376" s="631" t="str">
        <f>IF($C376="","",VLOOKUP($C376,分類コード!$B$1:$C$9,2,0))</f>
        <v/>
      </c>
      <c r="E376" s="251"/>
      <c r="F376" s="263"/>
      <c r="G376" s="37"/>
      <c r="H376" s="264"/>
      <c r="I376" s="653">
        <f t="shared" si="6"/>
        <v>0</v>
      </c>
      <c r="J376" s="650"/>
      <c r="L376" s="252"/>
      <c r="M376" s="252"/>
      <c r="N376" s="252"/>
      <c r="O376" s="252"/>
      <c r="P376" s="84"/>
      <c r="Q376" s="84"/>
      <c r="R376" s="84"/>
      <c r="S376" s="84"/>
      <c r="T376" s="84"/>
      <c r="X376" s="252"/>
      <c r="Y376" s="250"/>
      <c r="Z376" s="84"/>
    </row>
    <row r="377" spans="1:26">
      <c r="A377" s="242"/>
      <c r="B377" s="242"/>
      <c r="C377" s="84"/>
      <c r="D377" s="631" t="str">
        <f>IF($C377="","",VLOOKUP($C377,分類コード!$B$1:$C$9,2,0))</f>
        <v/>
      </c>
      <c r="E377" s="251"/>
      <c r="F377" s="263"/>
      <c r="G377" s="37"/>
      <c r="H377" s="264"/>
      <c r="I377" s="653">
        <f t="shared" si="6"/>
        <v>0</v>
      </c>
      <c r="J377" s="650"/>
      <c r="L377" s="252"/>
      <c r="M377" s="252"/>
      <c r="N377" s="252"/>
      <c r="O377" s="252"/>
      <c r="P377" s="84"/>
      <c r="Q377" s="84"/>
      <c r="R377" s="84"/>
      <c r="S377" s="84"/>
      <c r="T377" s="84"/>
      <c r="X377" s="252"/>
      <c r="Y377" s="250"/>
      <c r="Z377" s="84"/>
    </row>
    <row r="378" spans="1:26">
      <c r="A378" s="242"/>
      <c r="B378" s="242"/>
      <c r="C378" s="84"/>
      <c r="D378" s="631" t="str">
        <f>IF($C378="","",VLOOKUP($C378,分類コード!$B$1:$C$9,2,0))</f>
        <v/>
      </c>
      <c r="E378" s="251"/>
      <c r="F378" s="263"/>
      <c r="G378" s="37"/>
      <c r="H378" s="264"/>
      <c r="I378" s="653">
        <f t="shared" si="6"/>
        <v>0</v>
      </c>
      <c r="J378" s="650"/>
      <c r="L378" s="252"/>
      <c r="M378" s="252"/>
      <c r="N378" s="252"/>
      <c r="O378" s="252"/>
      <c r="P378" s="84"/>
      <c r="Q378" s="84"/>
      <c r="R378" s="84"/>
      <c r="S378" s="84"/>
      <c r="T378" s="84"/>
      <c r="X378" s="252"/>
      <c r="Y378" s="250"/>
      <c r="Z378" s="84"/>
    </row>
    <row r="379" spans="1:26">
      <c r="A379" s="242"/>
      <c r="B379" s="242"/>
      <c r="C379" s="84"/>
      <c r="D379" s="631" t="str">
        <f>IF($C379="","",VLOOKUP($C379,分類コード!$B$1:$C$9,2,0))</f>
        <v/>
      </c>
      <c r="E379" s="251"/>
      <c r="F379" s="263"/>
      <c r="G379" s="37"/>
      <c r="H379" s="264"/>
      <c r="I379" s="653">
        <f t="shared" si="6"/>
        <v>0</v>
      </c>
      <c r="J379" s="650"/>
      <c r="L379" s="252"/>
      <c r="M379" s="252"/>
      <c r="N379" s="252"/>
      <c r="O379" s="252"/>
      <c r="P379" s="84"/>
      <c r="Q379" s="84"/>
      <c r="R379" s="84"/>
      <c r="S379" s="84"/>
      <c r="T379" s="84"/>
      <c r="X379" s="252"/>
      <c r="Y379" s="250"/>
      <c r="Z379" s="84"/>
    </row>
    <row r="380" spans="1:26">
      <c r="A380" s="242"/>
      <c r="B380" s="242"/>
      <c r="C380" s="84"/>
      <c r="D380" s="631" t="str">
        <f>IF($C380="","",VLOOKUP($C380,分類コード!$B$1:$C$9,2,0))</f>
        <v/>
      </c>
      <c r="E380" s="251"/>
      <c r="F380" s="263"/>
      <c r="G380" s="37"/>
      <c r="H380" s="264"/>
      <c r="I380" s="653">
        <f t="shared" si="6"/>
        <v>0</v>
      </c>
      <c r="J380" s="650"/>
      <c r="L380" s="252"/>
      <c r="M380" s="252"/>
      <c r="N380" s="252"/>
      <c r="O380" s="252"/>
      <c r="P380" s="84"/>
      <c r="Q380" s="84"/>
      <c r="R380" s="84"/>
      <c r="S380" s="84"/>
      <c r="T380" s="84"/>
      <c r="X380" s="252"/>
      <c r="Y380" s="250"/>
      <c r="Z380" s="84"/>
    </row>
    <row r="381" spans="1:26">
      <c r="A381" s="242"/>
      <c r="B381" s="242"/>
      <c r="C381" s="84"/>
      <c r="D381" s="631" t="str">
        <f>IF($C381="","",VLOOKUP($C381,分類コード!$B$1:$C$9,2,0))</f>
        <v/>
      </c>
      <c r="E381" s="251"/>
      <c r="F381" s="263"/>
      <c r="G381" s="37"/>
      <c r="H381" s="264"/>
      <c r="I381" s="653">
        <f t="shared" si="6"/>
        <v>0</v>
      </c>
      <c r="J381" s="650"/>
      <c r="L381" s="252"/>
      <c r="M381" s="252"/>
      <c r="N381" s="252"/>
      <c r="O381" s="252"/>
      <c r="P381" s="84"/>
      <c r="Q381" s="84"/>
      <c r="R381" s="84"/>
      <c r="S381" s="84"/>
      <c r="T381" s="84"/>
      <c r="X381" s="252"/>
      <c r="Y381" s="250"/>
      <c r="Z381" s="84"/>
    </row>
    <row r="382" spans="1:26">
      <c r="A382" s="242"/>
      <c r="B382" s="242"/>
      <c r="C382" s="84"/>
      <c r="D382" s="631" t="str">
        <f>IF($C382="","",VLOOKUP($C382,分類コード!$B$1:$C$9,2,0))</f>
        <v/>
      </c>
      <c r="E382" s="251"/>
      <c r="F382" s="263"/>
      <c r="G382" s="37"/>
      <c r="H382" s="264"/>
      <c r="I382" s="653">
        <f t="shared" si="6"/>
        <v>0</v>
      </c>
      <c r="J382" s="650"/>
      <c r="L382" s="252"/>
      <c r="M382" s="252"/>
      <c r="N382" s="252"/>
      <c r="O382" s="252"/>
      <c r="P382" s="84"/>
      <c r="Q382" s="84"/>
      <c r="R382" s="84"/>
      <c r="S382" s="84"/>
      <c r="T382" s="84"/>
      <c r="X382" s="252"/>
      <c r="Y382" s="250"/>
      <c r="Z382" s="84"/>
    </row>
    <row r="383" spans="1:26">
      <c r="A383" s="242"/>
      <c r="B383" s="242"/>
      <c r="C383" s="84"/>
      <c r="D383" s="631" t="str">
        <f>IF($C383="","",VLOOKUP($C383,分類コード!$B$1:$C$9,2,0))</f>
        <v/>
      </c>
      <c r="E383" s="251"/>
      <c r="F383" s="263"/>
      <c r="G383" s="37"/>
      <c r="H383" s="264"/>
      <c r="I383" s="653">
        <f t="shared" si="6"/>
        <v>0</v>
      </c>
      <c r="J383" s="650"/>
      <c r="L383" s="252"/>
      <c r="M383" s="252"/>
      <c r="N383" s="252"/>
      <c r="O383" s="252"/>
      <c r="P383" s="84"/>
      <c r="Q383" s="84"/>
      <c r="R383" s="84"/>
      <c r="S383" s="84"/>
      <c r="T383" s="84"/>
      <c r="X383" s="252"/>
      <c r="Y383" s="250"/>
      <c r="Z383" s="84"/>
    </row>
    <row r="384" spans="1:26">
      <c r="A384" s="242"/>
      <c r="B384" s="242"/>
      <c r="C384" s="84"/>
      <c r="D384" s="631" t="str">
        <f>IF($C384="","",VLOOKUP($C384,分類コード!$B$1:$C$9,2,0))</f>
        <v/>
      </c>
      <c r="E384" s="251"/>
      <c r="F384" s="263"/>
      <c r="G384" s="37"/>
      <c r="H384" s="264"/>
      <c r="I384" s="653">
        <f t="shared" si="6"/>
        <v>0</v>
      </c>
      <c r="J384" s="650"/>
      <c r="L384" s="252"/>
      <c r="M384" s="252"/>
      <c r="N384" s="252"/>
      <c r="O384" s="252"/>
      <c r="P384" s="84"/>
      <c r="Q384" s="84"/>
      <c r="R384" s="84"/>
      <c r="S384" s="84"/>
      <c r="T384" s="84"/>
      <c r="X384" s="252"/>
      <c r="Y384" s="250"/>
      <c r="Z384" s="84"/>
    </row>
    <row r="385" spans="1:26">
      <c r="A385" s="242"/>
      <c r="B385" s="242"/>
      <c r="C385" s="84"/>
      <c r="D385" s="631" t="str">
        <f>IF($C385="","",VLOOKUP($C385,分類コード!$B$1:$C$9,2,0))</f>
        <v/>
      </c>
      <c r="E385" s="251"/>
      <c r="F385" s="263"/>
      <c r="G385" s="37"/>
      <c r="H385" s="264"/>
      <c r="I385" s="653">
        <f t="shared" si="6"/>
        <v>0</v>
      </c>
      <c r="J385" s="650"/>
      <c r="L385" s="252"/>
      <c r="M385" s="252"/>
      <c r="N385" s="252"/>
      <c r="O385" s="252"/>
      <c r="P385" s="84"/>
      <c r="Q385" s="84"/>
      <c r="R385" s="84"/>
      <c r="S385" s="84"/>
      <c r="T385" s="84"/>
      <c r="X385" s="252"/>
      <c r="Y385" s="250"/>
      <c r="Z385" s="84"/>
    </row>
    <row r="386" spans="1:26">
      <c r="A386" s="242"/>
      <c r="B386" s="242"/>
      <c r="C386" s="84"/>
      <c r="D386" s="631" t="str">
        <f>IF($C386="","",VLOOKUP($C386,分類コード!$B$1:$C$9,2,0))</f>
        <v/>
      </c>
      <c r="E386" s="251"/>
      <c r="F386" s="263"/>
      <c r="G386" s="37"/>
      <c r="H386" s="264"/>
      <c r="I386" s="653">
        <f t="shared" si="6"/>
        <v>0</v>
      </c>
      <c r="J386" s="650"/>
      <c r="L386" s="252"/>
      <c r="M386" s="252"/>
      <c r="N386" s="252"/>
      <c r="O386" s="252"/>
      <c r="P386" s="84"/>
      <c r="Q386" s="84"/>
      <c r="R386" s="84"/>
      <c r="S386" s="84"/>
      <c r="T386" s="84"/>
      <c r="X386" s="252"/>
      <c r="Y386" s="250"/>
      <c r="Z386" s="84"/>
    </row>
    <row r="387" spans="1:26">
      <c r="A387" s="242"/>
      <c r="B387" s="242"/>
      <c r="C387" s="84"/>
      <c r="D387" s="631" t="str">
        <f>IF($C387="","",VLOOKUP($C387,分類コード!$B$1:$C$9,2,0))</f>
        <v/>
      </c>
      <c r="E387" s="251"/>
      <c r="F387" s="263"/>
      <c r="G387" s="37"/>
      <c r="H387" s="264"/>
      <c r="I387" s="653">
        <f t="shared" si="6"/>
        <v>0</v>
      </c>
      <c r="J387" s="650"/>
      <c r="L387" s="252"/>
      <c r="M387" s="252"/>
      <c r="N387" s="252"/>
      <c r="O387" s="252"/>
      <c r="P387" s="84"/>
      <c r="Q387" s="84"/>
      <c r="R387" s="84"/>
      <c r="S387" s="84"/>
      <c r="T387" s="84"/>
      <c r="X387" s="252"/>
      <c r="Y387" s="250"/>
      <c r="Z387" s="84"/>
    </row>
    <row r="388" spans="1:26">
      <c r="A388" s="242"/>
      <c r="B388" s="242"/>
      <c r="C388" s="84"/>
      <c r="D388" s="631" t="str">
        <f>IF($C388="","",VLOOKUP($C388,分類コード!$B$1:$C$9,2,0))</f>
        <v/>
      </c>
      <c r="E388" s="251"/>
      <c r="F388" s="263"/>
      <c r="G388" s="37"/>
      <c r="H388" s="264"/>
      <c r="I388" s="653">
        <f t="shared" si="6"/>
        <v>0</v>
      </c>
      <c r="J388" s="650"/>
      <c r="L388" s="252"/>
      <c r="M388" s="252"/>
      <c r="N388" s="252"/>
      <c r="O388" s="252"/>
      <c r="P388" s="84"/>
      <c r="Q388" s="84"/>
      <c r="R388" s="84"/>
      <c r="S388" s="84"/>
      <c r="T388" s="84"/>
      <c r="X388" s="252"/>
      <c r="Y388" s="250"/>
      <c r="Z388" s="84"/>
    </row>
    <row r="389" spans="1:26">
      <c r="A389" s="242"/>
      <c r="B389" s="242"/>
      <c r="C389" s="84"/>
      <c r="D389" s="631" t="str">
        <f>IF($C389="","",VLOOKUP($C389,分類コード!$B$1:$C$9,2,0))</f>
        <v/>
      </c>
      <c r="E389" s="251"/>
      <c r="F389" s="263"/>
      <c r="G389" s="37"/>
      <c r="H389" s="264"/>
      <c r="I389" s="653">
        <f t="shared" si="6"/>
        <v>0</v>
      </c>
      <c r="J389" s="650"/>
      <c r="L389" s="252"/>
      <c r="M389" s="252"/>
      <c r="N389" s="252"/>
      <c r="O389" s="252"/>
      <c r="P389" s="84"/>
      <c r="Q389" s="84"/>
      <c r="R389" s="84"/>
      <c r="S389" s="84"/>
      <c r="T389" s="84"/>
      <c r="X389" s="252"/>
      <c r="Y389" s="250"/>
      <c r="Z389" s="84"/>
    </row>
    <row r="390" spans="1:26">
      <c r="A390" s="242"/>
      <c r="B390" s="242"/>
      <c r="C390" s="84"/>
      <c r="D390" s="631" t="str">
        <f>IF($C390="","",VLOOKUP($C390,分類コード!$B$1:$C$9,2,0))</f>
        <v/>
      </c>
      <c r="E390" s="251"/>
      <c r="F390" s="263"/>
      <c r="G390" s="37"/>
      <c r="H390" s="264"/>
      <c r="I390" s="653">
        <f t="shared" si="6"/>
        <v>0</v>
      </c>
      <c r="J390" s="650"/>
      <c r="L390" s="252"/>
      <c r="M390" s="252"/>
      <c r="N390" s="252"/>
      <c r="O390" s="252"/>
      <c r="P390" s="84"/>
      <c r="Q390" s="84"/>
      <c r="R390" s="84"/>
      <c r="S390" s="84"/>
      <c r="T390" s="84"/>
      <c r="X390" s="252"/>
      <c r="Y390" s="250"/>
      <c r="Z390" s="84"/>
    </row>
    <row r="391" spans="1:26">
      <c r="A391" s="242"/>
      <c r="B391" s="242"/>
      <c r="C391" s="84"/>
      <c r="D391" s="631" t="str">
        <f>IF($C391="","",VLOOKUP($C391,分類コード!$B$1:$C$9,2,0))</f>
        <v/>
      </c>
      <c r="E391" s="251"/>
      <c r="F391" s="263"/>
      <c r="G391" s="37"/>
      <c r="H391" s="264"/>
      <c r="I391" s="653">
        <f t="shared" si="6"/>
        <v>0</v>
      </c>
      <c r="J391" s="650"/>
      <c r="L391" s="252"/>
      <c r="M391" s="252"/>
      <c r="N391" s="252"/>
      <c r="O391" s="252"/>
      <c r="P391" s="84"/>
      <c r="Q391" s="84"/>
      <c r="R391" s="84"/>
      <c r="S391" s="84"/>
      <c r="T391" s="84"/>
      <c r="X391" s="252"/>
      <c r="Y391" s="250"/>
      <c r="Z391" s="84"/>
    </row>
    <row r="392" spans="1:26">
      <c r="A392" s="253"/>
      <c r="B392" s="242"/>
      <c r="C392" s="84"/>
      <c r="D392" s="631" t="str">
        <f>IF($C392="","",VLOOKUP($C392,分類コード!$B$1:$C$9,2,0))</f>
        <v/>
      </c>
      <c r="E392" s="251"/>
      <c r="F392" s="263"/>
      <c r="G392" s="37"/>
      <c r="H392" s="264"/>
      <c r="I392" s="653">
        <f t="shared" si="6"/>
        <v>0</v>
      </c>
      <c r="J392" s="650"/>
      <c r="L392" s="252"/>
      <c r="M392" s="252"/>
      <c r="N392" s="252"/>
      <c r="O392" s="252"/>
      <c r="P392" s="84"/>
      <c r="Q392" s="84"/>
      <c r="R392" s="84"/>
      <c r="S392" s="84"/>
      <c r="T392" s="84"/>
      <c r="X392" s="252"/>
      <c r="Y392" s="250"/>
      <c r="Z392" s="84"/>
    </row>
    <row r="393" spans="1:26">
      <c r="A393" s="253"/>
      <c r="B393" s="242"/>
      <c r="C393" s="84"/>
      <c r="D393" s="631" t="str">
        <f>IF($C393="","",VLOOKUP($C393,分類コード!$B$1:$C$9,2,0))</f>
        <v/>
      </c>
      <c r="E393" s="251"/>
      <c r="F393" s="263"/>
      <c r="G393" s="37"/>
      <c r="H393" s="264"/>
      <c r="I393" s="653">
        <f t="shared" si="6"/>
        <v>0</v>
      </c>
      <c r="J393" s="650"/>
      <c r="L393" s="252"/>
      <c r="M393" s="252"/>
      <c r="N393" s="252"/>
      <c r="O393" s="252"/>
      <c r="P393" s="84"/>
      <c r="Q393" s="84"/>
      <c r="R393" s="84"/>
      <c r="S393" s="84"/>
      <c r="T393" s="84"/>
      <c r="X393" s="252"/>
      <c r="Y393" s="250"/>
      <c r="Z393" s="84"/>
    </row>
    <row r="394" spans="1:26">
      <c r="A394" s="253"/>
      <c r="B394" s="242"/>
      <c r="C394" s="84"/>
      <c r="D394" s="631" t="str">
        <f>IF($C394="","",VLOOKUP($C394,分類コード!$B$1:$C$9,2,0))</f>
        <v/>
      </c>
      <c r="E394" s="251"/>
      <c r="F394" s="263"/>
      <c r="G394" s="37"/>
      <c r="H394" s="264"/>
      <c r="I394" s="653">
        <f t="shared" si="6"/>
        <v>0</v>
      </c>
      <c r="J394" s="650"/>
      <c r="L394" s="252"/>
      <c r="M394" s="252"/>
      <c r="N394" s="252"/>
      <c r="O394" s="252"/>
      <c r="P394" s="84"/>
      <c r="Q394" s="84"/>
      <c r="R394" s="84"/>
      <c r="S394" s="84"/>
      <c r="T394" s="84"/>
      <c r="X394" s="252"/>
      <c r="Y394" s="250"/>
      <c r="Z394" s="84"/>
    </row>
    <row r="395" spans="1:26">
      <c r="A395" s="253"/>
      <c r="B395" s="242"/>
      <c r="C395" s="84"/>
      <c r="D395" s="631" t="str">
        <f>IF($C395="","",VLOOKUP($C395,分類コード!$B$1:$C$9,2,0))</f>
        <v/>
      </c>
      <c r="E395" s="251"/>
      <c r="F395" s="263"/>
      <c r="G395" s="37"/>
      <c r="H395" s="264"/>
      <c r="I395" s="653">
        <f t="shared" si="6"/>
        <v>0</v>
      </c>
      <c r="J395" s="650"/>
      <c r="L395" s="252"/>
      <c r="M395" s="252"/>
      <c r="N395" s="252"/>
      <c r="O395" s="252"/>
      <c r="P395" s="84"/>
      <c r="Q395" s="84"/>
      <c r="R395" s="84"/>
      <c r="S395" s="84"/>
      <c r="T395" s="84"/>
      <c r="X395" s="252"/>
      <c r="Y395" s="250"/>
      <c r="Z395" s="84"/>
    </row>
    <row r="396" spans="1:26">
      <c r="A396" s="253"/>
      <c r="B396" s="242"/>
      <c r="C396" s="84"/>
      <c r="D396" s="631" t="str">
        <f>IF($C396="","",VLOOKUP($C396,分類コード!$B$1:$C$9,2,0))</f>
        <v/>
      </c>
      <c r="E396" s="251"/>
      <c r="F396" s="263"/>
      <c r="G396" s="37"/>
      <c r="H396" s="264"/>
      <c r="I396" s="653">
        <f t="shared" si="6"/>
        <v>0</v>
      </c>
      <c r="J396" s="650"/>
      <c r="L396" s="252"/>
      <c r="M396" s="252"/>
      <c r="N396" s="252"/>
      <c r="O396" s="252"/>
      <c r="P396" s="84"/>
      <c r="Q396" s="84"/>
      <c r="R396" s="84"/>
      <c r="S396" s="84"/>
      <c r="T396" s="84"/>
      <c r="X396" s="252"/>
      <c r="Y396" s="250"/>
      <c r="Z396" s="84"/>
    </row>
    <row r="397" spans="1:26">
      <c r="A397" s="253"/>
      <c r="B397" s="242"/>
      <c r="C397" s="84"/>
      <c r="D397" s="631" t="str">
        <f>IF($C397="","",VLOOKUP($C397,分類コード!$B$1:$C$9,2,0))</f>
        <v/>
      </c>
      <c r="E397" s="251"/>
      <c r="F397" s="263"/>
      <c r="G397" s="37"/>
      <c r="H397" s="264"/>
      <c r="I397" s="653">
        <f t="shared" si="6"/>
        <v>0</v>
      </c>
      <c r="J397" s="650"/>
      <c r="L397" s="252"/>
      <c r="M397" s="252"/>
      <c r="N397" s="252"/>
      <c r="O397" s="252"/>
      <c r="P397" s="84"/>
      <c r="Q397" s="84"/>
      <c r="R397" s="84"/>
      <c r="S397" s="84"/>
      <c r="T397" s="84"/>
      <c r="X397" s="252"/>
      <c r="Y397" s="250"/>
      <c r="Z397" s="84"/>
    </row>
    <row r="398" spans="1:26">
      <c r="A398" s="253"/>
      <c r="B398" s="242"/>
      <c r="C398" s="84"/>
      <c r="D398" s="631" t="str">
        <f>IF($C398="","",VLOOKUP($C398,分類コード!$B$1:$C$9,2,0))</f>
        <v/>
      </c>
      <c r="E398" s="251"/>
      <c r="F398" s="263"/>
      <c r="G398" s="37"/>
      <c r="H398" s="264"/>
      <c r="I398" s="653">
        <f t="shared" si="6"/>
        <v>0</v>
      </c>
      <c r="J398" s="650"/>
      <c r="L398" s="252"/>
      <c r="M398" s="252"/>
      <c r="N398" s="252"/>
      <c r="O398" s="252"/>
      <c r="P398" s="84"/>
      <c r="Q398" s="84"/>
      <c r="R398" s="84"/>
      <c r="S398" s="84"/>
      <c r="T398" s="84"/>
      <c r="X398" s="252"/>
      <c r="Y398" s="250"/>
      <c r="Z398" s="84"/>
    </row>
    <row r="399" spans="1:26">
      <c r="A399" s="253"/>
      <c r="B399" s="242"/>
      <c r="C399" s="84"/>
      <c r="D399" s="631" t="str">
        <f>IF($C399="","",VLOOKUP($C399,分類コード!$B$1:$C$9,2,0))</f>
        <v/>
      </c>
      <c r="E399" s="251"/>
      <c r="F399" s="263"/>
      <c r="G399" s="37"/>
      <c r="H399" s="264"/>
      <c r="I399" s="653">
        <f t="shared" si="6"/>
        <v>0</v>
      </c>
      <c r="J399" s="650"/>
      <c r="L399" s="252"/>
      <c r="M399" s="252"/>
      <c r="N399" s="252"/>
      <c r="O399" s="252"/>
      <c r="P399" s="84"/>
      <c r="Q399" s="84"/>
      <c r="R399" s="84"/>
      <c r="S399" s="84"/>
      <c r="T399" s="84"/>
      <c r="X399" s="252"/>
      <c r="Y399" s="250"/>
      <c r="Z399" s="84"/>
    </row>
    <row r="400" spans="1:26">
      <c r="A400" s="253"/>
      <c r="B400" s="242"/>
      <c r="C400" s="84"/>
      <c r="D400" s="631" t="str">
        <f>IF($C400="","",VLOOKUP($C400,分類コード!$B$1:$C$9,2,0))</f>
        <v/>
      </c>
      <c r="E400" s="251"/>
      <c r="F400" s="263"/>
      <c r="G400" s="37"/>
      <c r="H400" s="264"/>
      <c r="I400" s="653">
        <f t="shared" si="6"/>
        <v>0</v>
      </c>
      <c r="J400" s="650"/>
      <c r="L400" s="252"/>
      <c r="M400" s="252"/>
      <c r="N400" s="252"/>
      <c r="O400" s="252"/>
      <c r="P400" s="84"/>
      <c r="Q400" s="84"/>
      <c r="R400" s="84"/>
      <c r="S400" s="84"/>
      <c r="T400" s="84"/>
      <c r="X400" s="252"/>
      <c r="Y400" s="250"/>
      <c r="Z400" s="84"/>
    </row>
    <row r="401" spans="1:26">
      <c r="A401" s="253"/>
      <c r="B401" s="242"/>
      <c r="C401" s="84"/>
      <c r="D401" s="631" t="str">
        <f>IF($C401="","",VLOOKUP($C401,分類コード!$B$1:$C$9,2,0))</f>
        <v/>
      </c>
      <c r="E401" s="251"/>
      <c r="F401" s="263"/>
      <c r="G401" s="37"/>
      <c r="H401" s="264"/>
      <c r="I401" s="653">
        <f t="shared" si="6"/>
        <v>0</v>
      </c>
      <c r="J401" s="650"/>
      <c r="L401" s="252"/>
      <c r="M401" s="252"/>
      <c r="N401" s="252"/>
      <c r="O401" s="252"/>
      <c r="P401" s="84"/>
      <c r="Q401" s="84"/>
      <c r="R401" s="84"/>
      <c r="S401" s="84"/>
      <c r="T401" s="84"/>
      <c r="X401" s="252"/>
      <c r="Y401" s="250"/>
      <c r="Z401" s="84"/>
    </row>
    <row r="402" spans="1:26">
      <c r="A402" s="253"/>
      <c r="B402" s="242"/>
      <c r="C402" s="84"/>
      <c r="D402" s="631" t="str">
        <f>IF($C402="","",VLOOKUP($C402,分類コード!$B$1:$C$9,2,0))</f>
        <v/>
      </c>
      <c r="E402" s="251"/>
      <c r="F402" s="263"/>
      <c r="G402" s="37"/>
      <c r="H402" s="264"/>
      <c r="I402" s="653">
        <f t="shared" si="6"/>
        <v>0</v>
      </c>
      <c r="J402" s="650"/>
      <c r="L402" s="252"/>
      <c r="M402" s="252"/>
      <c r="N402" s="252"/>
      <c r="O402" s="252"/>
      <c r="P402" s="84"/>
      <c r="Q402" s="84"/>
      <c r="R402" s="84"/>
      <c r="S402" s="84"/>
      <c r="T402" s="84"/>
      <c r="X402" s="252"/>
      <c r="Y402" s="250"/>
      <c r="Z402" s="84"/>
    </row>
    <row r="403" spans="1:26">
      <c r="A403" s="253"/>
      <c r="B403" s="242"/>
      <c r="C403" s="84"/>
      <c r="D403" s="631" t="str">
        <f>IF($C403="","",VLOOKUP($C403,分類コード!$B$1:$C$9,2,0))</f>
        <v/>
      </c>
      <c r="E403" s="251"/>
      <c r="F403" s="263"/>
      <c r="G403" s="37"/>
      <c r="H403" s="264"/>
      <c r="I403" s="653">
        <f t="shared" si="6"/>
        <v>0</v>
      </c>
      <c r="J403" s="650"/>
      <c r="L403" s="252"/>
      <c r="M403" s="252"/>
      <c r="N403" s="252"/>
      <c r="O403" s="252"/>
      <c r="P403" s="84"/>
      <c r="Q403" s="84"/>
      <c r="R403" s="84"/>
      <c r="S403" s="84"/>
      <c r="T403" s="84"/>
      <c r="X403" s="252"/>
      <c r="Y403" s="250"/>
      <c r="Z403" s="84"/>
    </row>
    <row r="404" spans="1:26">
      <c r="A404" s="253"/>
      <c r="B404" s="242"/>
      <c r="C404" s="84"/>
      <c r="D404" s="631" t="str">
        <f>IF($C404="","",VLOOKUP($C404,分類コード!$B$1:$C$9,2,0))</f>
        <v/>
      </c>
      <c r="E404" s="251"/>
      <c r="F404" s="263"/>
      <c r="G404" s="37"/>
      <c r="H404" s="264"/>
      <c r="I404" s="653">
        <f t="shared" si="6"/>
        <v>0</v>
      </c>
      <c r="J404" s="650"/>
      <c r="L404" s="252"/>
      <c r="M404" s="252"/>
      <c r="N404" s="252"/>
      <c r="O404" s="252"/>
      <c r="P404" s="84"/>
      <c r="Q404" s="84"/>
      <c r="R404" s="84"/>
      <c r="S404" s="84"/>
      <c r="T404" s="84"/>
      <c r="X404" s="252"/>
      <c r="Y404" s="250"/>
      <c r="Z404" s="84"/>
    </row>
    <row r="405" spans="1:26">
      <c r="A405" s="253"/>
      <c r="B405" s="242"/>
      <c r="C405" s="84"/>
      <c r="D405" s="631" t="str">
        <f>IF($C405="","",VLOOKUP($C405,分類コード!$B$1:$C$9,2,0))</f>
        <v/>
      </c>
      <c r="E405" s="251"/>
      <c r="F405" s="263"/>
      <c r="G405" s="37"/>
      <c r="H405" s="264"/>
      <c r="I405" s="653">
        <f t="shared" ref="I405:I468" si="7">IF(ISERROR(LEN(F405)-FIND(".",F405))=TRUE,0,LEN(F405)-FIND(".",F405))</f>
        <v>0</v>
      </c>
      <c r="J405" s="650"/>
      <c r="L405" s="252"/>
      <c r="M405" s="252"/>
      <c r="N405" s="252"/>
      <c r="O405" s="252"/>
      <c r="P405" s="84"/>
      <c r="Q405" s="84"/>
      <c r="R405" s="84"/>
      <c r="S405" s="84"/>
      <c r="T405" s="84"/>
      <c r="X405" s="252"/>
      <c r="Y405" s="250"/>
      <c r="Z405" s="84"/>
    </row>
    <row r="406" spans="1:26">
      <c r="A406" s="253"/>
      <c r="B406" s="242"/>
      <c r="C406" s="84"/>
      <c r="D406" s="631" t="str">
        <f>IF($C406="","",VLOOKUP($C406,分類コード!$B$1:$C$9,2,0))</f>
        <v/>
      </c>
      <c r="E406" s="251"/>
      <c r="F406" s="263"/>
      <c r="G406" s="37"/>
      <c r="H406" s="264"/>
      <c r="I406" s="653">
        <f t="shared" si="7"/>
        <v>0</v>
      </c>
      <c r="J406" s="650"/>
      <c r="L406" s="252"/>
      <c r="M406" s="252"/>
      <c r="N406" s="252"/>
      <c r="O406" s="252"/>
      <c r="P406" s="84"/>
      <c r="Q406" s="84"/>
      <c r="R406" s="84"/>
      <c r="S406" s="84"/>
      <c r="T406" s="84"/>
      <c r="X406" s="252"/>
      <c r="Y406" s="250"/>
      <c r="Z406" s="84"/>
    </row>
    <row r="407" spans="1:26">
      <c r="A407" s="253"/>
      <c r="B407" s="242"/>
      <c r="C407" s="84"/>
      <c r="D407" s="631" t="str">
        <f>IF($C407="","",VLOOKUP($C407,分類コード!$B$1:$C$9,2,0))</f>
        <v/>
      </c>
      <c r="E407" s="251"/>
      <c r="F407" s="263"/>
      <c r="G407" s="37"/>
      <c r="H407" s="264"/>
      <c r="I407" s="653">
        <f t="shared" si="7"/>
        <v>0</v>
      </c>
      <c r="J407" s="650"/>
      <c r="L407" s="252"/>
      <c r="M407" s="252"/>
      <c r="N407" s="252"/>
      <c r="O407" s="252"/>
      <c r="P407" s="84"/>
      <c r="Q407" s="84"/>
      <c r="R407" s="84"/>
      <c r="S407" s="84"/>
      <c r="T407" s="84"/>
      <c r="X407" s="252"/>
      <c r="Y407" s="250"/>
      <c r="Z407" s="84"/>
    </row>
    <row r="408" spans="1:26">
      <c r="A408" s="253"/>
      <c r="B408" s="242"/>
      <c r="C408" s="84"/>
      <c r="D408" s="631" t="str">
        <f>IF($C408="","",VLOOKUP($C408,分類コード!$B$1:$C$9,2,0))</f>
        <v/>
      </c>
      <c r="E408" s="251"/>
      <c r="F408" s="263"/>
      <c r="G408" s="37"/>
      <c r="H408" s="264"/>
      <c r="I408" s="653">
        <f t="shared" si="7"/>
        <v>0</v>
      </c>
      <c r="J408" s="650"/>
      <c r="L408" s="252"/>
      <c r="M408" s="252"/>
      <c r="N408" s="252"/>
      <c r="O408" s="252"/>
      <c r="P408" s="84"/>
      <c r="Q408" s="84"/>
      <c r="R408" s="84"/>
      <c r="S408" s="84"/>
      <c r="T408" s="84"/>
      <c r="X408" s="252"/>
      <c r="Y408" s="250"/>
      <c r="Z408" s="84"/>
    </row>
    <row r="409" spans="1:26">
      <c r="A409" s="253"/>
      <c r="B409" s="242"/>
      <c r="C409" s="84"/>
      <c r="D409" s="631" t="str">
        <f>IF($C409="","",VLOOKUP($C409,分類コード!$B$1:$C$9,2,0))</f>
        <v/>
      </c>
      <c r="E409" s="251"/>
      <c r="F409" s="263"/>
      <c r="G409" s="37"/>
      <c r="H409" s="264"/>
      <c r="I409" s="653">
        <f t="shared" si="7"/>
        <v>0</v>
      </c>
      <c r="J409" s="650"/>
      <c r="L409" s="252"/>
      <c r="M409" s="252"/>
      <c r="N409" s="252"/>
      <c r="O409" s="252"/>
      <c r="P409" s="84"/>
      <c r="Q409" s="84"/>
      <c r="R409" s="84"/>
      <c r="S409" s="84"/>
      <c r="T409" s="84"/>
      <c r="X409" s="252"/>
      <c r="Y409" s="250"/>
      <c r="Z409" s="84"/>
    </row>
    <row r="410" spans="1:26">
      <c r="A410" s="253"/>
      <c r="B410" s="242"/>
      <c r="C410" s="84"/>
      <c r="D410" s="631" t="str">
        <f>IF($C410="","",VLOOKUP($C410,分類コード!$B$1:$C$9,2,0))</f>
        <v/>
      </c>
      <c r="E410" s="251"/>
      <c r="F410" s="263"/>
      <c r="G410" s="37"/>
      <c r="H410" s="264"/>
      <c r="I410" s="653">
        <f t="shared" si="7"/>
        <v>0</v>
      </c>
      <c r="J410" s="650"/>
      <c r="L410" s="252"/>
      <c r="M410" s="252"/>
      <c r="N410" s="252"/>
      <c r="O410" s="252"/>
      <c r="P410" s="84"/>
      <c r="Q410" s="84"/>
      <c r="R410" s="84"/>
      <c r="S410" s="84"/>
      <c r="T410" s="84"/>
      <c r="X410" s="252"/>
      <c r="Y410" s="250"/>
      <c r="Z410" s="84"/>
    </row>
    <row r="411" spans="1:26">
      <c r="A411" s="253"/>
      <c r="B411" s="242"/>
      <c r="C411" s="84"/>
      <c r="D411" s="631" t="str">
        <f>IF($C411="","",VLOOKUP($C411,分類コード!$B$1:$C$9,2,0))</f>
        <v/>
      </c>
      <c r="E411" s="251"/>
      <c r="F411" s="263"/>
      <c r="G411" s="37"/>
      <c r="H411" s="264"/>
      <c r="I411" s="653">
        <f t="shared" si="7"/>
        <v>0</v>
      </c>
      <c r="J411" s="650"/>
      <c r="L411" s="252"/>
      <c r="M411" s="252"/>
      <c r="N411" s="252"/>
      <c r="O411" s="252"/>
      <c r="P411" s="84"/>
      <c r="Q411" s="84"/>
      <c r="R411" s="84"/>
      <c r="S411" s="84"/>
      <c r="T411" s="84"/>
      <c r="X411" s="252"/>
      <c r="Y411" s="250"/>
      <c r="Z411" s="84"/>
    </row>
    <row r="412" spans="1:26">
      <c r="A412" s="253"/>
      <c r="B412" s="242"/>
      <c r="C412" s="84"/>
      <c r="D412" s="631" t="str">
        <f>IF($C412="","",VLOOKUP($C412,分類コード!$B$1:$C$9,2,0))</f>
        <v/>
      </c>
      <c r="E412" s="251"/>
      <c r="F412" s="263"/>
      <c r="G412" s="37"/>
      <c r="H412" s="264"/>
      <c r="I412" s="653">
        <f t="shared" si="7"/>
        <v>0</v>
      </c>
      <c r="J412" s="650"/>
      <c r="L412" s="252"/>
      <c r="M412" s="252"/>
      <c r="N412" s="252"/>
      <c r="O412" s="252"/>
      <c r="P412" s="84"/>
      <c r="Q412" s="84"/>
      <c r="R412" s="84"/>
      <c r="S412" s="84"/>
      <c r="T412" s="84"/>
      <c r="X412" s="252"/>
      <c r="Y412" s="250"/>
      <c r="Z412" s="84"/>
    </row>
    <row r="413" spans="1:26">
      <c r="A413" s="253"/>
      <c r="B413" s="242"/>
      <c r="C413" s="84"/>
      <c r="D413" s="631" t="str">
        <f>IF($C413="","",VLOOKUP($C413,分類コード!$B$1:$C$9,2,0))</f>
        <v/>
      </c>
      <c r="E413" s="251"/>
      <c r="F413" s="263"/>
      <c r="G413" s="37"/>
      <c r="H413" s="264"/>
      <c r="I413" s="653">
        <f t="shared" si="7"/>
        <v>0</v>
      </c>
      <c r="J413" s="650"/>
      <c r="L413" s="252"/>
      <c r="M413" s="252"/>
      <c r="N413" s="252"/>
      <c r="O413" s="252"/>
      <c r="P413" s="84"/>
      <c r="Q413" s="84"/>
      <c r="R413" s="84"/>
      <c r="S413" s="84"/>
      <c r="T413" s="84"/>
      <c r="X413" s="252"/>
      <c r="Y413" s="250"/>
      <c r="Z413" s="84"/>
    </row>
    <row r="414" spans="1:26">
      <c r="A414" s="253"/>
      <c r="B414" s="242"/>
      <c r="C414" s="84"/>
      <c r="D414" s="631" t="str">
        <f>IF($C414="","",VLOOKUP($C414,分類コード!$B$1:$C$9,2,0))</f>
        <v/>
      </c>
      <c r="E414" s="251"/>
      <c r="F414" s="263"/>
      <c r="G414" s="37"/>
      <c r="H414" s="264"/>
      <c r="I414" s="653">
        <f t="shared" si="7"/>
        <v>0</v>
      </c>
      <c r="J414" s="650"/>
      <c r="L414" s="252"/>
      <c r="M414" s="252"/>
      <c r="N414" s="252"/>
      <c r="O414" s="252"/>
      <c r="P414" s="84"/>
      <c r="Q414" s="84"/>
      <c r="R414" s="84"/>
      <c r="S414" s="84"/>
      <c r="T414" s="84"/>
      <c r="X414" s="252"/>
      <c r="Y414" s="250"/>
      <c r="Z414" s="84"/>
    </row>
    <row r="415" spans="1:26">
      <c r="A415" s="253"/>
      <c r="B415" s="242"/>
      <c r="C415" s="84"/>
      <c r="D415" s="631" t="str">
        <f>IF($C415="","",VLOOKUP($C415,分類コード!$B$1:$C$9,2,0))</f>
        <v/>
      </c>
      <c r="E415" s="251"/>
      <c r="F415" s="263"/>
      <c r="G415" s="37"/>
      <c r="H415" s="264"/>
      <c r="I415" s="653">
        <f t="shared" si="7"/>
        <v>0</v>
      </c>
      <c r="J415" s="650"/>
      <c r="L415" s="252"/>
      <c r="M415" s="252"/>
      <c r="N415" s="252"/>
      <c r="O415" s="252"/>
      <c r="P415" s="84"/>
      <c r="Q415" s="84"/>
      <c r="R415" s="84"/>
      <c r="S415" s="84"/>
      <c r="T415" s="84"/>
      <c r="X415" s="252"/>
      <c r="Y415" s="250"/>
      <c r="Z415" s="84"/>
    </row>
    <row r="416" spans="1:26">
      <c r="A416" s="253"/>
      <c r="B416" s="242"/>
      <c r="C416" s="84"/>
      <c r="D416" s="631" t="str">
        <f>IF($C416="","",VLOOKUP($C416,分類コード!$B$1:$C$9,2,0))</f>
        <v/>
      </c>
      <c r="E416" s="251"/>
      <c r="F416" s="263"/>
      <c r="G416" s="37"/>
      <c r="H416" s="264"/>
      <c r="I416" s="653">
        <f t="shared" si="7"/>
        <v>0</v>
      </c>
      <c r="J416" s="650"/>
      <c r="L416" s="252"/>
      <c r="M416" s="252"/>
      <c r="N416" s="252"/>
      <c r="O416" s="252"/>
      <c r="P416" s="84"/>
      <c r="Q416" s="84"/>
      <c r="R416" s="84"/>
      <c r="S416" s="84"/>
      <c r="T416" s="84"/>
      <c r="X416" s="252"/>
      <c r="Y416" s="250"/>
      <c r="Z416" s="84"/>
    </row>
    <row r="417" spans="1:26">
      <c r="A417" s="253"/>
      <c r="B417" s="242"/>
      <c r="C417" s="84"/>
      <c r="D417" s="631" t="str">
        <f>IF($C417="","",VLOOKUP($C417,分類コード!$B$1:$C$9,2,0))</f>
        <v/>
      </c>
      <c r="E417" s="251"/>
      <c r="F417" s="263"/>
      <c r="G417" s="37"/>
      <c r="H417" s="264"/>
      <c r="I417" s="653">
        <f t="shared" si="7"/>
        <v>0</v>
      </c>
      <c r="J417" s="650"/>
      <c r="L417" s="252"/>
      <c r="M417" s="252"/>
      <c r="N417" s="252"/>
      <c r="O417" s="252"/>
      <c r="P417" s="84"/>
      <c r="Q417" s="84"/>
      <c r="R417" s="84"/>
      <c r="S417" s="84"/>
      <c r="T417" s="84"/>
      <c r="X417" s="252"/>
      <c r="Y417" s="250"/>
      <c r="Z417" s="84"/>
    </row>
    <row r="418" spans="1:26">
      <c r="A418" s="253"/>
      <c r="B418" s="242"/>
      <c r="C418" s="84"/>
      <c r="D418" s="631" t="str">
        <f>IF($C418="","",VLOOKUP($C418,分類コード!$B$1:$C$9,2,0))</f>
        <v/>
      </c>
      <c r="E418" s="251"/>
      <c r="F418" s="263"/>
      <c r="G418" s="37"/>
      <c r="H418" s="264"/>
      <c r="I418" s="653">
        <f t="shared" si="7"/>
        <v>0</v>
      </c>
      <c r="J418" s="650"/>
      <c r="L418" s="252"/>
      <c r="M418" s="252"/>
      <c r="N418" s="252"/>
      <c r="O418" s="252"/>
      <c r="P418" s="84"/>
      <c r="Q418" s="84"/>
      <c r="R418" s="84"/>
      <c r="S418" s="84"/>
      <c r="T418" s="84"/>
      <c r="X418" s="252"/>
      <c r="Y418" s="250"/>
      <c r="Z418" s="84"/>
    </row>
    <row r="419" spans="1:26">
      <c r="A419" s="253"/>
      <c r="B419" s="242"/>
      <c r="C419" s="84"/>
      <c r="D419" s="631" t="str">
        <f>IF($C419="","",VLOOKUP($C419,分類コード!$B$1:$C$9,2,0))</f>
        <v/>
      </c>
      <c r="E419" s="251"/>
      <c r="F419" s="263"/>
      <c r="G419" s="37"/>
      <c r="H419" s="264"/>
      <c r="I419" s="653">
        <f t="shared" si="7"/>
        <v>0</v>
      </c>
      <c r="J419" s="650"/>
      <c r="L419" s="252"/>
      <c r="M419" s="252"/>
      <c r="N419" s="252"/>
      <c r="O419" s="252"/>
      <c r="P419" s="84"/>
      <c r="Q419" s="84"/>
      <c r="R419" s="84"/>
      <c r="S419" s="84"/>
      <c r="T419" s="84"/>
      <c r="X419" s="252"/>
      <c r="Y419" s="250"/>
      <c r="Z419" s="84"/>
    </row>
    <row r="420" spans="1:26">
      <c r="A420" s="253"/>
      <c r="B420" s="242"/>
      <c r="C420" s="84"/>
      <c r="D420" s="631" t="str">
        <f>IF($C420="","",VLOOKUP($C420,分類コード!$B$1:$C$9,2,0))</f>
        <v/>
      </c>
      <c r="E420" s="251"/>
      <c r="F420" s="263"/>
      <c r="G420" s="37"/>
      <c r="H420" s="264"/>
      <c r="I420" s="653">
        <f t="shared" si="7"/>
        <v>0</v>
      </c>
      <c r="J420" s="650"/>
      <c r="L420" s="252"/>
      <c r="M420" s="252"/>
      <c r="N420" s="252"/>
      <c r="O420" s="252"/>
      <c r="P420" s="84"/>
      <c r="Q420" s="84"/>
      <c r="R420" s="84"/>
      <c r="S420" s="84"/>
      <c r="T420" s="84"/>
      <c r="X420" s="252"/>
      <c r="Y420" s="250"/>
      <c r="Z420" s="84"/>
    </row>
    <row r="421" spans="1:26">
      <c r="A421" s="253"/>
      <c r="B421" s="242"/>
      <c r="C421" s="84"/>
      <c r="D421" s="631" t="str">
        <f>IF($C421="","",VLOOKUP($C421,分類コード!$B$1:$C$9,2,0))</f>
        <v/>
      </c>
      <c r="E421" s="251"/>
      <c r="F421" s="263"/>
      <c r="G421" s="37"/>
      <c r="H421" s="264"/>
      <c r="I421" s="653">
        <f t="shared" si="7"/>
        <v>0</v>
      </c>
      <c r="J421" s="650"/>
      <c r="L421" s="252"/>
      <c r="M421" s="252"/>
      <c r="N421" s="252"/>
      <c r="O421" s="252"/>
      <c r="P421" s="84"/>
      <c r="Q421" s="84"/>
      <c r="R421" s="84"/>
      <c r="S421" s="84"/>
      <c r="T421" s="84"/>
      <c r="X421" s="252"/>
      <c r="Y421" s="250"/>
      <c r="Z421" s="84"/>
    </row>
    <row r="422" spans="1:26">
      <c r="A422" s="253"/>
      <c r="B422" s="242"/>
      <c r="C422" s="84"/>
      <c r="D422" s="631" t="str">
        <f>IF($C422="","",VLOOKUP($C422,分類コード!$B$1:$C$9,2,0))</f>
        <v/>
      </c>
      <c r="E422" s="251"/>
      <c r="F422" s="263"/>
      <c r="G422" s="37"/>
      <c r="H422" s="264"/>
      <c r="I422" s="653">
        <f t="shared" si="7"/>
        <v>0</v>
      </c>
      <c r="J422" s="650"/>
      <c r="L422" s="252"/>
      <c r="M422" s="252"/>
      <c r="N422" s="252"/>
      <c r="O422" s="252"/>
      <c r="P422" s="84"/>
      <c r="Q422" s="84"/>
      <c r="R422" s="84"/>
      <c r="S422" s="84"/>
      <c r="T422" s="84"/>
      <c r="X422" s="252"/>
      <c r="Y422" s="250"/>
      <c r="Z422" s="84"/>
    </row>
    <row r="423" spans="1:26">
      <c r="A423" s="253"/>
      <c r="B423" s="242"/>
      <c r="C423" s="84"/>
      <c r="D423" s="631" t="str">
        <f>IF($C423="","",VLOOKUP($C423,分類コード!$B$1:$C$9,2,0))</f>
        <v/>
      </c>
      <c r="E423" s="251"/>
      <c r="F423" s="263"/>
      <c r="G423" s="37"/>
      <c r="H423" s="264"/>
      <c r="I423" s="653">
        <f t="shared" si="7"/>
        <v>0</v>
      </c>
      <c r="J423" s="650"/>
      <c r="L423" s="252"/>
      <c r="M423" s="252"/>
      <c r="N423" s="252"/>
      <c r="O423" s="252"/>
      <c r="P423" s="84"/>
      <c r="Q423" s="84"/>
      <c r="R423" s="84"/>
      <c r="S423" s="84"/>
      <c r="T423" s="84"/>
      <c r="X423" s="252"/>
      <c r="Y423" s="250"/>
      <c r="Z423" s="84"/>
    </row>
    <row r="424" spans="1:26">
      <c r="A424" s="253"/>
      <c r="B424" s="242"/>
      <c r="C424" s="84"/>
      <c r="D424" s="631" t="str">
        <f>IF($C424="","",VLOOKUP($C424,分類コード!$B$1:$C$9,2,0))</f>
        <v/>
      </c>
      <c r="E424" s="251"/>
      <c r="F424" s="263"/>
      <c r="G424" s="37"/>
      <c r="H424" s="264"/>
      <c r="I424" s="653">
        <f t="shared" si="7"/>
        <v>0</v>
      </c>
      <c r="J424" s="650"/>
      <c r="L424" s="252"/>
      <c r="M424" s="252"/>
      <c r="N424" s="252"/>
      <c r="O424" s="252"/>
      <c r="P424" s="84"/>
      <c r="Q424" s="84"/>
      <c r="R424" s="84"/>
      <c r="S424" s="84"/>
      <c r="T424" s="84"/>
      <c r="X424" s="252"/>
      <c r="Y424" s="250"/>
      <c r="Z424" s="84"/>
    </row>
    <row r="425" spans="1:26">
      <c r="A425" s="253"/>
      <c r="B425" s="242"/>
      <c r="C425" s="84"/>
      <c r="D425" s="631" t="str">
        <f>IF($C425="","",VLOOKUP($C425,分類コード!$B$1:$C$9,2,0))</f>
        <v/>
      </c>
      <c r="E425" s="251"/>
      <c r="F425" s="263"/>
      <c r="G425" s="37"/>
      <c r="H425" s="264"/>
      <c r="I425" s="653">
        <f t="shared" si="7"/>
        <v>0</v>
      </c>
      <c r="J425" s="650"/>
      <c r="L425" s="252"/>
      <c r="M425" s="252"/>
      <c r="N425" s="252"/>
      <c r="O425" s="252"/>
      <c r="P425" s="84"/>
      <c r="Q425" s="84"/>
      <c r="R425" s="84"/>
      <c r="S425" s="84"/>
      <c r="T425" s="84"/>
      <c r="X425" s="252"/>
      <c r="Y425" s="250"/>
      <c r="Z425" s="84"/>
    </row>
    <row r="426" spans="1:26">
      <c r="A426" s="253"/>
      <c r="B426" s="242"/>
      <c r="C426" s="84"/>
      <c r="D426" s="631" t="str">
        <f>IF($C426="","",VLOOKUP($C426,分類コード!$B$1:$C$9,2,0))</f>
        <v/>
      </c>
      <c r="E426" s="251"/>
      <c r="F426" s="263"/>
      <c r="G426" s="37"/>
      <c r="H426" s="264"/>
      <c r="I426" s="653">
        <f t="shared" si="7"/>
        <v>0</v>
      </c>
      <c r="J426" s="650"/>
      <c r="L426" s="252"/>
      <c r="M426" s="252"/>
      <c r="N426" s="252"/>
      <c r="O426" s="252"/>
      <c r="P426" s="84"/>
      <c r="Q426" s="84"/>
      <c r="R426" s="84"/>
      <c r="S426" s="84"/>
      <c r="T426" s="84"/>
      <c r="X426" s="252"/>
      <c r="Y426" s="250"/>
      <c r="Z426" s="84"/>
    </row>
    <row r="427" spans="1:26">
      <c r="A427" s="253"/>
      <c r="B427" s="242"/>
      <c r="C427" s="84"/>
      <c r="D427" s="631" t="str">
        <f>IF($C427="","",VLOOKUP($C427,分類コード!$B$1:$C$9,2,0))</f>
        <v/>
      </c>
      <c r="E427" s="251"/>
      <c r="F427" s="263"/>
      <c r="G427" s="37"/>
      <c r="H427" s="264"/>
      <c r="I427" s="653">
        <f t="shared" si="7"/>
        <v>0</v>
      </c>
      <c r="J427" s="650"/>
      <c r="L427" s="252"/>
      <c r="M427" s="252"/>
      <c r="N427" s="252"/>
      <c r="O427" s="252"/>
      <c r="P427" s="84"/>
      <c r="Q427" s="84"/>
      <c r="R427" s="84"/>
      <c r="S427" s="84"/>
      <c r="T427" s="84"/>
      <c r="X427" s="252"/>
      <c r="Y427" s="250"/>
      <c r="Z427" s="84"/>
    </row>
    <row r="428" spans="1:26">
      <c r="A428" s="253"/>
      <c r="B428" s="242"/>
      <c r="C428" s="84"/>
      <c r="D428" s="631" t="str">
        <f>IF($C428="","",VLOOKUP($C428,分類コード!$B$1:$C$9,2,0))</f>
        <v/>
      </c>
      <c r="E428" s="251"/>
      <c r="F428" s="263"/>
      <c r="G428" s="37"/>
      <c r="H428" s="264"/>
      <c r="I428" s="653">
        <f t="shared" si="7"/>
        <v>0</v>
      </c>
      <c r="J428" s="650"/>
      <c r="L428" s="252"/>
      <c r="M428" s="252"/>
      <c r="N428" s="252"/>
      <c r="O428" s="252"/>
      <c r="P428" s="84"/>
      <c r="Q428" s="84"/>
      <c r="R428" s="84"/>
      <c r="S428" s="84"/>
      <c r="T428" s="84"/>
      <c r="X428" s="252"/>
      <c r="Y428" s="250"/>
      <c r="Z428" s="84"/>
    </row>
    <row r="429" spans="1:26">
      <c r="A429" s="253"/>
      <c r="B429" s="242"/>
      <c r="C429" s="84"/>
      <c r="D429" s="631" t="str">
        <f>IF($C429="","",VLOOKUP($C429,分類コード!$B$1:$C$9,2,0))</f>
        <v/>
      </c>
      <c r="E429" s="251"/>
      <c r="F429" s="263"/>
      <c r="G429" s="37"/>
      <c r="H429" s="264"/>
      <c r="I429" s="653">
        <f t="shared" si="7"/>
        <v>0</v>
      </c>
      <c r="J429" s="650"/>
      <c r="L429" s="252"/>
      <c r="M429" s="252"/>
      <c r="N429" s="252"/>
      <c r="O429" s="252"/>
      <c r="P429" s="84"/>
      <c r="Q429" s="84"/>
      <c r="R429" s="84"/>
      <c r="S429" s="84"/>
      <c r="T429" s="84"/>
      <c r="X429" s="252"/>
      <c r="Y429" s="250"/>
      <c r="Z429" s="84"/>
    </row>
    <row r="430" spans="1:26">
      <c r="A430" s="253"/>
      <c r="B430" s="242"/>
      <c r="C430" s="84"/>
      <c r="D430" s="631" t="str">
        <f>IF($C430="","",VLOOKUP($C430,分類コード!$B$1:$C$9,2,0))</f>
        <v/>
      </c>
      <c r="E430" s="251"/>
      <c r="F430" s="263"/>
      <c r="G430" s="37"/>
      <c r="H430" s="264"/>
      <c r="I430" s="653">
        <f t="shared" si="7"/>
        <v>0</v>
      </c>
      <c r="J430" s="650"/>
      <c r="L430" s="252"/>
      <c r="M430" s="252"/>
      <c r="N430" s="252"/>
      <c r="O430" s="252"/>
      <c r="P430" s="84"/>
      <c r="Q430" s="84"/>
      <c r="R430" s="84"/>
      <c r="S430" s="84"/>
      <c r="T430" s="84"/>
      <c r="X430" s="252"/>
      <c r="Y430" s="250"/>
      <c r="Z430" s="84"/>
    </row>
    <row r="431" spans="1:26">
      <c r="A431" s="253"/>
      <c r="B431" s="242"/>
      <c r="C431" s="84"/>
      <c r="D431" s="631" t="str">
        <f>IF($C431="","",VLOOKUP($C431,分類コード!$B$1:$C$9,2,0))</f>
        <v/>
      </c>
      <c r="E431" s="251"/>
      <c r="F431" s="263"/>
      <c r="G431" s="37"/>
      <c r="H431" s="264"/>
      <c r="I431" s="653">
        <f t="shared" si="7"/>
        <v>0</v>
      </c>
      <c r="J431" s="650"/>
      <c r="L431" s="252"/>
      <c r="M431" s="252"/>
      <c r="N431" s="252"/>
      <c r="O431" s="252"/>
      <c r="P431" s="84"/>
      <c r="Q431" s="84"/>
      <c r="R431" s="84"/>
      <c r="S431" s="84"/>
      <c r="T431" s="84"/>
      <c r="X431" s="252"/>
      <c r="Y431" s="250"/>
      <c r="Z431" s="84"/>
    </row>
    <row r="432" spans="1:26">
      <c r="A432" s="253"/>
      <c r="B432" s="242"/>
      <c r="C432" s="84"/>
      <c r="D432" s="631" t="str">
        <f>IF($C432="","",VLOOKUP($C432,分類コード!$B$1:$C$9,2,0))</f>
        <v/>
      </c>
      <c r="E432" s="251"/>
      <c r="F432" s="263"/>
      <c r="G432" s="37"/>
      <c r="H432" s="264"/>
      <c r="I432" s="653">
        <f t="shared" si="7"/>
        <v>0</v>
      </c>
      <c r="J432" s="650"/>
      <c r="L432" s="252"/>
      <c r="M432" s="252"/>
      <c r="N432" s="252"/>
      <c r="O432" s="252"/>
      <c r="P432" s="84"/>
      <c r="Q432" s="84"/>
      <c r="R432" s="84"/>
      <c r="S432" s="84"/>
      <c r="T432" s="84"/>
      <c r="X432" s="252"/>
      <c r="Y432" s="250"/>
      <c r="Z432" s="84"/>
    </row>
    <row r="433" spans="1:26">
      <c r="A433" s="253"/>
      <c r="B433" s="242"/>
      <c r="C433" s="84"/>
      <c r="D433" s="631" t="str">
        <f>IF($C433="","",VLOOKUP($C433,分類コード!$B$1:$C$9,2,0))</f>
        <v/>
      </c>
      <c r="E433" s="251"/>
      <c r="F433" s="263"/>
      <c r="G433" s="37"/>
      <c r="H433" s="264"/>
      <c r="I433" s="653">
        <f t="shared" si="7"/>
        <v>0</v>
      </c>
      <c r="J433" s="650"/>
      <c r="L433" s="252"/>
      <c r="M433" s="252"/>
      <c r="N433" s="252"/>
      <c r="O433" s="252"/>
      <c r="P433" s="84"/>
      <c r="Q433" s="84"/>
      <c r="R433" s="84"/>
      <c r="S433" s="84"/>
      <c r="T433" s="84"/>
      <c r="X433" s="252"/>
      <c r="Y433" s="250"/>
      <c r="Z433" s="84"/>
    </row>
    <row r="434" spans="1:26">
      <c r="A434" s="253"/>
      <c r="B434" s="242"/>
      <c r="C434" s="84"/>
      <c r="D434" s="631" t="str">
        <f>IF($C434="","",VLOOKUP($C434,分類コード!$B$1:$C$9,2,0))</f>
        <v/>
      </c>
      <c r="E434" s="251"/>
      <c r="F434" s="263"/>
      <c r="G434" s="37"/>
      <c r="H434" s="264"/>
      <c r="I434" s="653">
        <f t="shared" si="7"/>
        <v>0</v>
      </c>
      <c r="J434" s="650"/>
      <c r="L434" s="252"/>
      <c r="M434" s="252"/>
      <c r="N434" s="252"/>
      <c r="O434" s="252"/>
      <c r="P434" s="84"/>
      <c r="Q434" s="84"/>
      <c r="R434" s="84"/>
      <c r="S434" s="84"/>
      <c r="T434" s="84"/>
      <c r="X434" s="252"/>
      <c r="Y434" s="250"/>
      <c r="Z434" s="84"/>
    </row>
    <row r="435" spans="1:26">
      <c r="A435" s="253"/>
      <c r="B435" s="242"/>
      <c r="C435" s="84"/>
      <c r="D435" s="631" t="str">
        <f>IF($C435="","",VLOOKUP($C435,分類コード!$B$1:$C$9,2,0))</f>
        <v/>
      </c>
      <c r="E435" s="251"/>
      <c r="F435" s="263"/>
      <c r="G435" s="37"/>
      <c r="H435" s="264"/>
      <c r="I435" s="653">
        <f t="shared" si="7"/>
        <v>0</v>
      </c>
      <c r="J435" s="650"/>
      <c r="L435" s="252"/>
      <c r="M435" s="252"/>
      <c r="N435" s="252"/>
      <c r="O435" s="252"/>
      <c r="P435" s="84"/>
      <c r="Q435" s="84"/>
      <c r="R435" s="84"/>
      <c r="S435" s="84"/>
      <c r="T435" s="84"/>
      <c r="X435" s="252"/>
      <c r="Y435" s="250"/>
      <c r="Z435" s="84"/>
    </row>
    <row r="436" spans="1:26">
      <c r="A436" s="253"/>
      <c r="B436" s="242"/>
      <c r="C436" s="84"/>
      <c r="D436" s="631" t="str">
        <f>IF($C436="","",VLOOKUP($C436,分類コード!$B$1:$C$9,2,0))</f>
        <v/>
      </c>
      <c r="E436" s="251"/>
      <c r="F436" s="263"/>
      <c r="G436" s="37"/>
      <c r="H436" s="264"/>
      <c r="I436" s="653">
        <f t="shared" si="7"/>
        <v>0</v>
      </c>
      <c r="J436" s="650"/>
      <c r="L436" s="252"/>
      <c r="M436" s="252"/>
      <c r="N436" s="252"/>
      <c r="O436" s="252"/>
      <c r="P436" s="84"/>
      <c r="Q436" s="84"/>
      <c r="R436" s="84"/>
      <c r="S436" s="84"/>
      <c r="T436" s="84"/>
      <c r="X436" s="252"/>
      <c r="Y436" s="250"/>
      <c r="Z436" s="84"/>
    </row>
    <row r="437" spans="1:26">
      <c r="A437" s="253"/>
      <c r="B437" s="242"/>
      <c r="C437" s="84"/>
      <c r="D437" s="631" t="str">
        <f>IF($C437="","",VLOOKUP($C437,分類コード!$B$1:$C$9,2,0))</f>
        <v/>
      </c>
      <c r="E437" s="251"/>
      <c r="F437" s="263"/>
      <c r="G437" s="37"/>
      <c r="H437" s="264"/>
      <c r="I437" s="653">
        <f t="shared" si="7"/>
        <v>0</v>
      </c>
      <c r="J437" s="650"/>
      <c r="L437" s="252"/>
      <c r="M437" s="252"/>
      <c r="N437" s="252"/>
      <c r="O437" s="252"/>
      <c r="P437" s="84"/>
      <c r="Q437" s="84"/>
      <c r="R437" s="84"/>
      <c r="S437" s="84"/>
      <c r="T437" s="84"/>
      <c r="X437" s="252"/>
      <c r="Y437" s="250"/>
      <c r="Z437" s="84"/>
    </row>
    <row r="438" spans="1:26">
      <c r="A438" s="253"/>
      <c r="B438" s="242"/>
      <c r="C438" s="84"/>
      <c r="D438" s="631" t="str">
        <f>IF($C438="","",VLOOKUP($C438,分類コード!$B$1:$C$9,2,0))</f>
        <v/>
      </c>
      <c r="E438" s="251"/>
      <c r="F438" s="263"/>
      <c r="G438" s="37"/>
      <c r="H438" s="264"/>
      <c r="I438" s="653">
        <f t="shared" si="7"/>
        <v>0</v>
      </c>
      <c r="J438" s="650"/>
      <c r="L438" s="252"/>
      <c r="M438" s="252"/>
      <c r="N438" s="252"/>
      <c r="O438" s="252"/>
      <c r="P438" s="84"/>
      <c r="Q438" s="84"/>
      <c r="R438" s="84"/>
      <c r="S438" s="84"/>
      <c r="T438" s="84"/>
      <c r="X438" s="252"/>
      <c r="Y438" s="250"/>
      <c r="Z438" s="84"/>
    </row>
    <row r="439" spans="1:26">
      <c r="A439" s="253"/>
      <c r="B439" s="242"/>
      <c r="C439" s="84"/>
      <c r="D439" s="631" t="str">
        <f>IF($C439="","",VLOOKUP($C439,分類コード!$B$1:$C$9,2,0))</f>
        <v/>
      </c>
      <c r="E439" s="251"/>
      <c r="F439" s="263"/>
      <c r="G439" s="37"/>
      <c r="H439" s="264"/>
      <c r="I439" s="653">
        <f t="shared" si="7"/>
        <v>0</v>
      </c>
      <c r="J439" s="650"/>
      <c r="L439" s="252"/>
      <c r="M439" s="252"/>
      <c r="N439" s="252"/>
      <c r="O439" s="252"/>
      <c r="P439" s="84"/>
      <c r="Q439" s="84"/>
      <c r="R439" s="84"/>
      <c r="S439" s="84"/>
      <c r="T439" s="84"/>
      <c r="X439" s="252"/>
      <c r="Y439" s="250"/>
      <c r="Z439" s="84"/>
    </row>
    <row r="440" spans="1:26">
      <c r="A440" s="253"/>
      <c r="B440" s="242"/>
      <c r="C440" s="84"/>
      <c r="D440" s="631" t="str">
        <f>IF($C440="","",VLOOKUP($C440,分類コード!$B$1:$C$9,2,0))</f>
        <v/>
      </c>
      <c r="E440" s="251"/>
      <c r="F440" s="263"/>
      <c r="G440" s="37"/>
      <c r="H440" s="264"/>
      <c r="I440" s="653">
        <f t="shared" si="7"/>
        <v>0</v>
      </c>
      <c r="J440" s="650"/>
      <c r="L440" s="252"/>
      <c r="M440" s="252"/>
      <c r="N440" s="252"/>
      <c r="O440" s="252"/>
      <c r="P440" s="84"/>
      <c r="Q440" s="84"/>
      <c r="R440" s="84"/>
      <c r="S440" s="84"/>
      <c r="T440" s="84"/>
      <c r="X440" s="252"/>
      <c r="Y440" s="250"/>
      <c r="Z440" s="84"/>
    </row>
    <row r="441" spans="1:26">
      <c r="A441" s="253"/>
      <c r="B441" s="242"/>
      <c r="C441" s="84"/>
      <c r="D441" s="631" t="str">
        <f>IF($C441="","",VLOOKUP($C441,分類コード!$B$1:$C$9,2,0))</f>
        <v/>
      </c>
      <c r="E441" s="251"/>
      <c r="F441" s="263"/>
      <c r="G441" s="37"/>
      <c r="H441" s="264"/>
      <c r="I441" s="653">
        <f t="shared" si="7"/>
        <v>0</v>
      </c>
      <c r="J441" s="650"/>
      <c r="L441" s="252"/>
      <c r="M441" s="252"/>
      <c r="N441" s="252"/>
      <c r="O441" s="252"/>
      <c r="P441" s="84"/>
      <c r="Q441" s="84"/>
      <c r="R441" s="84"/>
      <c r="S441" s="84"/>
      <c r="T441" s="84"/>
      <c r="X441" s="252"/>
      <c r="Y441" s="250"/>
      <c r="Z441" s="84"/>
    </row>
    <row r="442" spans="1:26">
      <c r="A442" s="253"/>
      <c r="B442" s="242"/>
      <c r="C442" s="84"/>
      <c r="D442" s="631" t="str">
        <f>IF($C442="","",VLOOKUP($C442,分類コード!$B$1:$C$9,2,0))</f>
        <v/>
      </c>
      <c r="E442" s="251"/>
      <c r="F442" s="263"/>
      <c r="G442" s="37"/>
      <c r="H442" s="264"/>
      <c r="I442" s="653">
        <f t="shared" si="7"/>
        <v>0</v>
      </c>
      <c r="J442" s="650"/>
      <c r="L442" s="252"/>
      <c r="M442" s="252"/>
      <c r="N442" s="252"/>
      <c r="O442" s="252"/>
      <c r="P442" s="84"/>
      <c r="Q442" s="84"/>
      <c r="R442" s="84"/>
      <c r="S442" s="84"/>
      <c r="T442" s="84"/>
      <c r="X442" s="252"/>
      <c r="Y442" s="250"/>
      <c r="Z442" s="84"/>
    </row>
    <row r="443" spans="1:26">
      <c r="A443" s="253"/>
      <c r="B443" s="242"/>
      <c r="C443" s="84"/>
      <c r="D443" s="631" t="str">
        <f>IF($C443="","",VLOOKUP($C443,分類コード!$B$1:$C$9,2,0))</f>
        <v/>
      </c>
      <c r="E443" s="251"/>
      <c r="F443" s="263"/>
      <c r="G443" s="37"/>
      <c r="H443" s="264"/>
      <c r="I443" s="653">
        <f t="shared" si="7"/>
        <v>0</v>
      </c>
      <c r="J443" s="650"/>
      <c r="L443" s="252"/>
      <c r="M443" s="252"/>
      <c r="N443" s="252"/>
      <c r="O443" s="252"/>
      <c r="P443" s="84"/>
      <c r="Q443" s="84"/>
      <c r="R443" s="84"/>
      <c r="S443" s="84"/>
      <c r="T443" s="84"/>
      <c r="X443" s="252"/>
      <c r="Y443" s="250"/>
      <c r="Z443" s="84"/>
    </row>
    <row r="444" spans="1:26">
      <c r="A444" s="253"/>
      <c r="B444" s="242"/>
      <c r="C444" s="84"/>
      <c r="D444" s="631" t="str">
        <f>IF($C444="","",VLOOKUP($C444,分類コード!$B$1:$C$9,2,0))</f>
        <v/>
      </c>
      <c r="E444" s="251"/>
      <c r="F444" s="263"/>
      <c r="G444" s="37"/>
      <c r="H444" s="264"/>
      <c r="I444" s="653">
        <f t="shared" si="7"/>
        <v>0</v>
      </c>
      <c r="J444" s="650"/>
      <c r="L444" s="252"/>
      <c r="M444" s="252"/>
      <c r="N444" s="252"/>
      <c r="O444" s="252"/>
      <c r="P444" s="84"/>
      <c r="Q444" s="84"/>
      <c r="R444" s="84"/>
      <c r="S444" s="84"/>
      <c r="T444" s="84"/>
      <c r="X444" s="252"/>
      <c r="Y444" s="250"/>
      <c r="Z444" s="84"/>
    </row>
    <row r="445" spans="1:26">
      <c r="A445" s="253"/>
      <c r="B445" s="242"/>
      <c r="C445" s="84"/>
      <c r="D445" s="631" t="str">
        <f>IF($C445="","",VLOOKUP($C445,分類コード!$B$1:$C$9,2,0))</f>
        <v/>
      </c>
      <c r="E445" s="251"/>
      <c r="F445" s="263"/>
      <c r="G445" s="37"/>
      <c r="H445" s="264"/>
      <c r="I445" s="653">
        <f t="shared" si="7"/>
        <v>0</v>
      </c>
      <c r="J445" s="650"/>
      <c r="L445" s="252"/>
      <c r="M445" s="252"/>
      <c r="N445" s="252"/>
      <c r="O445" s="252"/>
      <c r="P445" s="84"/>
      <c r="Q445" s="84"/>
      <c r="R445" s="84"/>
      <c r="S445" s="84"/>
      <c r="T445" s="84"/>
      <c r="X445" s="252"/>
      <c r="Y445" s="250"/>
      <c r="Z445" s="84"/>
    </row>
    <row r="446" spans="1:26">
      <c r="A446" s="253"/>
      <c r="B446" s="242"/>
      <c r="C446" s="84"/>
      <c r="D446" s="631" t="str">
        <f>IF($C446="","",VLOOKUP($C446,分類コード!$B$1:$C$9,2,0))</f>
        <v/>
      </c>
      <c r="E446" s="251"/>
      <c r="F446" s="263"/>
      <c r="G446" s="37"/>
      <c r="H446" s="264"/>
      <c r="I446" s="653">
        <f t="shared" si="7"/>
        <v>0</v>
      </c>
      <c r="J446" s="650"/>
      <c r="L446" s="252"/>
      <c r="M446" s="252"/>
      <c r="N446" s="252"/>
      <c r="O446" s="252"/>
      <c r="P446" s="84"/>
      <c r="Q446" s="84"/>
      <c r="R446" s="84"/>
      <c r="S446" s="84"/>
      <c r="T446" s="84"/>
      <c r="X446" s="252"/>
      <c r="Y446" s="250"/>
      <c r="Z446" s="84"/>
    </row>
    <row r="447" spans="1:26">
      <c r="A447" s="253"/>
      <c r="B447" s="242"/>
      <c r="C447" s="84"/>
      <c r="D447" s="631" t="str">
        <f>IF($C447="","",VLOOKUP($C447,分類コード!$B$1:$C$9,2,0))</f>
        <v/>
      </c>
      <c r="E447" s="251"/>
      <c r="F447" s="263"/>
      <c r="G447" s="37"/>
      <c r="H447" s="264"/>
      <c r="I447" s="653">
        <f t="shared" si="7"/>
        <v>0</v>
      </c>
      <c r="J447" s="650"/>
      <c r="L447" s="252"/>
      <c r="M447" s="252"/>
      <c r="N447" s="252"/>
      <c r="O447" s="252"/>
      <c r="P447" s="84"/>
      <c r="Q447" s="84"/>
      <c r="R447" s="84"/>
      <c r="S447" s="84"/>
      <c r="T447" s="84"/>
      <c r="X447" s="252"/>
      <c r="Y447" s="250"/>
      <c r="Z447" s="84"/>
    </row>
    <row r="448" spans="1:26">
      <c r="A448" s="253"/>
      <c r="B448" s="242"/>
      <c r="C448" s="84"/>
      <c r="D448" s="631" t="str">
        <f>IF($C448="","",VLOOKUP($C448,分類コード!$B$1:$C$9,2,0))</f>
        <v/>
      </c>
      <c r="E448" s="251"/>
      <c r="F448" s="263"/>
      <c r="G448" s="37"/>
      <c r="H448" s="264"/>
      <c r="I448" s="653">
        <f t="shared" si="7"/>
        <v>0</v>
      </c>
      <c r="J448" s="650"/>
      <c r="L448" s="252"/>
      <c r="M448" s="252"/>
      <c r="N448" s="252"/>
      <c r="O448" s="252"/>
      <c r="P448" s="84"/>
      <c r="Q448" s="84"/>
      <c r="R448" s="84"/>
      <c r="S448" s="84"/>
      <c r="T448" s="84"/>
      <c r="X448" s="252"/>
      <c r="Y448" s="250"/>
      <c r="Z448" s="84"/>
    </row>
    <row r="449" spans="1:26">
      <c r="A449" s="253"/>
      <c r="B449" s="242"/>
      <c r="C449" s="84"/>
      <c r="D449" s="631" t="str">
        <f>IF($C449="","",VLOOKUP($C449,分類コード!$B$1:$C$9,2,0))</f>
        <v/>
      </c>
      <c r="E449" s="251"/>
      <c r="F449" s="263"/>
      <c r="G449" s="37"/>
      <c r="H449" s="264"/>
      <c r="I449" s="653">
        <f t="shared" si="7"/>
        <v>0</v>
      </c>
      <c r="J449" s="650"/>
      <c r="L449" s="252"/>
      <c r="M449" s="252"/>
      <c r="N449" s="252"/>
      <c r="O449" s="252"/>
      <c r="P449" s="84"/>
      <c r="Q449" s="84"/>
      <c r="R449" s="84"/>
      <c r="S449" s="84"/>
      <c r="T449" s="84"/>
      <c r="X449" s="252"/>
      <c r="Y449" s="250"/>
      <c r="Z449" s="84"/>
    </row>
    <row r="450" spans="1:26">
      <c r="A450" s="253"/>
      <c r="B450" s="242"/>
      <c r="C450" s="84"/>
      <c r="D450" s="631" t="str">
        <f>IF($C450="","",VLOOKUP($C450,分類コード!$B$1:$C$9,2,0))</f>
        <v/>
      </c>
      <c r="E450" s="251"/>
      <c r="F450" s="263"/>
      <c r="G450" s="37"/>
      <c r="H450" s="264"/>
      <c r="I450" s="653">
        <f t="shared" si="7"/>
        <v>0</v>
      </c>
      <c r="J450" s="650"/>
      <c r="L450" s="252"/>
      <c r="M450" s="252"/>
      <c r="N450" s="252"/>
      <c r="O450" s="252"/>
      <c r="P450" s="84"/>
      <c r="Q450" s="84"/>
      <c r="R450" s="84"/>
      <c r="S450" s="84"/>
      <c r="T450" s="84"/>
      <c r="X450" s="252"/>
      <c r="Y450" s="250"/>
      <c r="Z450" s="84"/>
    </row>
    <row r="451" spans="1:26">
      <c r="A451" s="253"/>
      <c r="B451" s="242"/>
      <c r="C451" s="84"/>
      <c r="D451" s="631" t="str">
        <f>IF($C451="","",VLOOKUP($C451,分類コード!$B$1:$C$9,2,0))</f>
        <v/>
      </c>
      <c r="E451" s="251"/>
      <c r="F451" s="263"/>
      <c r="G451" s="37"/>
      <c r="H451" s="264"/>
      <c r="I451" s="653">
        <f t="shared" si="7"/>
        <v>0</v>
      </c>
      <c r="J451" s="650"/>
      <c r="L451" s="252"/>
      <c r="M451" s="252"/>
      <c r="N451" s="252"/>
      <c r="O451" s="252"/>
      <c r="P451" s="84"/>
      <c r="Q451" s="84"/>
      <c r="R451" s="84"/>
      <c r="S451" s="84"/>
      <c r="T451" s="84"/>
      <c r="X451" s="252"/>
      <c r="Y451" s="250"/>
      <c r="Z451" s="84"/>
    </row>
    <row r="452" spans="1:26">
      <c r="A452" s="253"/>
      <c r="B452" s="242"/>
      <c r="C452" s="84"/>
      <c r="D452" s="631" t="str">
        <f>IF($C452="","",VLOOKUP($C452,分類コード!$B$1:$C$9,2,0))</f>
        <v/>
      </c>
      <c r="E452" s="251"/>
      <c r="F452" s="263"/>
      <c r="G452" s="37"/>
      <c r="H452" s="264"/>
      <c r="I452" s="653">
        <f t="shared" si="7"/>
        <v>0</v>
      </c>
      <c r="J452" s="650"/>
      <c r="L452" s="252"/>
      <c r="M452" s="252"/>
      <c r="N452" s="252"/>
      <c r="O452" s="252"/>
      <c r="P452" s="84"/>
      <c r="Q452" s="84"/>
      <c r="R452" s="84"/>
      <c r="S452" s="84"/>
      <c r="T452" s="84"/>
      <c r="X452" s="252"/>
      <c r="Y452" s="250"/>
      <c r="Z452" s="84"/>
    </row>
    <row r="453" spans="1:26">
      <c r="A453" s="253"/>
      <c r="B453" s="242"/>
      <c r="C453" s="84"/>
      <c r="D453" s="631" t="str">
        <f>IF($C453="","",VLOOKUP($C453,分類コード!$B$1:$C$9,2,0))</f>
        <v/>
      </c>
      <c r="E453" s="251"/>
      <c r="F453" s="263"/>
      <c r="G453" s="37"/>
      <c r="H453" s="264"/>
      <c r="I453" s="653">
        <f t="shared" si="7"/>
        <v>0</v>
      </c>
      <c r="J453" s="650"/>
      <c r="L453" s="252"/>
      <c r="M453" s="252"/>
      <c r="N453" s="252"/>
      <c r="O453" s="252"/>
      <c r="P453" s="84"/>
      <c r="Q453" s="84"/>
      <c r="R453" s="84"/>
      <c r="S453" s="84"/>
      <c r="T453" s="84"/>
      <c r="X453" s="252"/>
      <c r="Y453" s="250"/>
      <c r="Z453" s="84"/>
    </row>
    <row r="454" spans="1:26">
      <c r="A454" s="253"/>
      <c r="B454" s="242"/>
      <c r="C454" s="84"/>
      <c r="D454" s="631" t="str">
        <f>IF($C454="","",VLOOKUP($C454,分類コード!$B$1:$C$9,2,0))</f>
        <v/>
      </c>
      <c r="E454" s="251"/>
      <c r="F454" s="263"/>
      <c r="G454" s="37"/>
      <c r="H454" s="264"/>
      <c r="I454" s="653">
        <f t="shared" si="7"/>
        <v>0</v>
      </c>
      <c r="J454" s="650"/>
      <c r="L454" s="252"/>
      <c r="M454" s="252"/>
      <c r="N454" s="252"/>
      <c r="O454" s="252"/>
      <c r="P454" s="84"/>
      <c r="Q454" s="84"/>
      <c r="R454" s="84"/>
      <c r="S454" s="84"/>
      <c r="T454" s="84"/>
      <c r="X454" s="252"/>
      <c r="Y454" s="250"/>
      <c r="Z454" s="84"/>
    </row>
    <row r="455" spans="1:26">
      <c r="A455" s="253"/>
      <c r="B455" s="242"/>
      <c r="C455" s="84"/>
      <c r="D455" s="631" t="str">
        <f>IF($C455="","",VLOOKUP($C455,分類コード!$B$1:$C$9,2,0))</f>
        <v/>
      </c>
      <c r="E455" s="251"/>
      <c r="F455" s="263"/>
      <c r="G455" s="37"/>
      <c r="H455" s="264"/>
      <c r="I455" s="653">
        <f t="shared" si="7"/>
        <v>0</v>
      </c>
      <c r="J455" s="650"/>
      <c r="L455" s="252"/>
      <c r="M455" s="252"/>
      <c r="N455" s="252"/>
      <c r="O455" s="252"/>
      <c r="P455" s="84"/>
      <c r="Q455" s="84"/>
      <c r="R455" s="84"/>
      <c r="S455" s="84"/>
      <c r="T455" s="84"/>
      <c r="X455" s="252"/>
      <c r="Y455" s="250"/>
      <c r="Z455" s="84"/>
    </row>
    <row r="456" spans="1:26">
      <c r="A456" s="253"/>
      <c r="B456" s="242"/>
      <c r="C456" s="84"/>
      <c r="D456" s="631" t="str">
        <f>IF($C456="","",VLOOKUP($C456,分類コード!$B$1:$C$9,2,0))</f>
        <v/>
      </c>
      <c r="E456" s="251"/>
      <c r="F456" s="263"/>
      <c r="G456" s="37"/>
      <c r="H456" s="264"/>
      <c r="I456" s="653">
        <f t="shared" si="7"/>
        <v>0</v>
      </c>
      <c r="J456" s="650"/>
      <c r="L456" s="252"/>
      <c r="M456" s="252"/>
      <c r="N456" s="252"/>
      <c r="O456" s="252"/>
      <c r="P456" s="84"/>
      <c r="Q456" s="84"/>
      <c r="R456" s="84"/>
      <c r="S456" s="84"/>
      <c r="T456" s="84"/>
      <c r="X456" s="252"/>
      <c r="Y456" s="250"/>
      <c r="Z456" s="84"/>
    </row>
    <row r="457" spans="1:26">
      <c r="A457" s="253"/>
      <c r="B457" s="242"/>
      <c r="C457" s="84"/>
      <c r="D457" s="631" t="str">
        <f>IF($C457="","",VLOOKUP($C457,分類コード!$B$1:$C$9,2,0))</f>
        <v/>
      </c>
      <c r="E457" s="251"/>
      <c r="F457" s="263"/>
      <c r="G457" s="37"/>
      <c r="H457" s="264"/>
      <c r="I457" s="653">
        <f t="shared" si="7"/>
        <v>0</v>
      </c>
      <c r="J457" s="650"/>
      <c r="L457" s="252"/>
      <c r="M457" s="252"/>
      <c r="N457" s="252"/>
      <c r="O457" s="252"/>
      <c r="P457" s="84"/>
      <c r="Q457" s="84"/>
      <c r="R457" s="84"/>
      <c r="S457" s="84"/>
      <c r="T457" s="84"/>
      <c r="X457" s="252"/>
      <c r="Y457" s="250"/>
      <c r="Z457" s="84"/>
    </row>
    <row r="458" spans="1:26">
      <c r="A458" s="253"/>
      <c r="B458" s="242"/>
      <c r="C458" s="84"/>
      <c r="D458" s="631" t="str">
        <f>IF($C458="","",VLOOKUP($C458,分類コード!$B$1:$C$9,2,0))</f>
        <v/>
      </c>
      <c r="E458" s="251"/>
      <c r="F458" s="263"/>
      <c r="G458" s="37"/>
      <c r="H458" s="264"/>
      <c r="I458" s="653">
        <f t="shared" si="7"/>
        <v>0</v>
      </c>
      <c r="J458" s="650"/>
      <c r="L458" s="252"/>
      <c r="M458" s="252"/>
      <c r="N458" s="252"/>
      <c r="O458" s="252"/>
      <c r="P458" s="84"/>
      <c r="Q458" s="84"/>
      <c r="R458" s="84"/>
      <c r="S458" s="84"/>
      <c r="T458" s="84"/>
      <c r="X458" s="252"/>
      <c r="Y458" s="250"/>
      <c r="Z458" s="84"/>
    </row>
    <row r="459" spans="1:26">
      <c r="A459" s="253"/>
      <c r="B459" s="242"/>
      <c r="C459" s="84"/>
      <c r="D459" s="631" t="str">
        <f>IF($C459="","",VLOOKUP($C459,分類コード!$B$1:$C$9,2,0))</f>
        <v/>
      </c>
      <c r="E459" s="251"/>
      <c r="F459" s="263"/>
      <c r="G459" s="37"/>
      <c r="H459" s="264"/>
      <c r="I459" s="653">
        <f t="shared" si="7"/>
        <v>0</v>
      </c>
      <c r="J459" s="650"/>
      <c r="L459" s="252"/>
      <c r="M459" s="252"/>
      <c r="N459" s="252"/>
      <c r="O459" s="252"/>
      <c r="P459" s="84"/>
      <c r="Q459" s="84"/>
      <c r="R459" s="84"/>
      <c r="S459" s="84"/>
      <c r="T459" s="84"/>
      <c r="X459" s="252"/>
      <c r="Y459" s="250"/>
      <c r="Z459" s="84"/>
    </row>
    <row r="460" spans="1:26">
      <c r="A460" s="253"/>
      <c r="B460" s="242"/>
      <c r="C460" s="84"/>
      <c r="D460" s="631" t="str">
        <f>IF($C460="","",VLOOKUP($C460,分類コード!$B$1:$C$9,2,0))</f>
        <v/>
      </c>
      <c r="E460" s="251"/>
      <c r="F460" s="263"/>
      <c r="G460" s="37"/>
      <c r="H460" s="264"/>
      <c r="I460" s="653">
        <f t="shared" si="7"/>
        <v>0</v>
      </c>
      <c r="J460" s="650"/>
      <c r="L460" s="252"/>
      <c r="M460" s="252"/>
      <c r="N460" s="252"/>
      <c r="O460" s="252"/>
      <c r="P460" s="84"/>
      <c r="Q460" s="84"/>
      <c r="R460" s="84"/>
      <c r="S460" s="84"/>
      <c r="T460" s="84"/>
      <c r="X460" s="252"/>
      <c r="Y460" s="250"/>
      <c r="Z460" s="84"/>
    </row>
    <row r="461" spans="1:26">
      <c r="A461" s="253"/>
      <c r="B461" s="242"/>
      <c r="C461" s="84"/>
      <c r="D461" s="631" t="str">
        <f>IF($C461="","",VLOOKUP($C461,分類コード!$B$1:$C$9,2,0))</f>
        <v/>
      </c>
      <c r="E461" s="251"/>
      <c r="F461" s="263"/>
      <c r="G461" s="37"/>
      <c r="H461" s="264"/>
      <c r="I461" s="653">
        <f t="shared" si="7"/>
        <v>0</v>
      </c>
      <c r="J461" s="650"/>
      <c r="L461" s="252"/>
      <c r="M461" s="252"/>
      <c r="N461" s="252"/>
      <c r="O461" s="252"/>
      <c r="P461" s="84"/>
      <c r="Q461" s="84"/>
      <c r="R461" s="84"/>
      <c r="S461" s="84"/>
      <c r="T461" s="84"/>
      <c r="X461" s="252"/>
      <c r="Y461" s="250"/>
      <c r="Z461" s="84"/>
    </row>
    <row r="462" spans="1:26">
      <c r="A462" s="253"/>
      <c r="B462" s="242"/>
      <c r="C462" s="84"/>
      <c r="D462" s="631" t="str">
        <f>IF($C462="","",VLOOKUP($C462,分類コード!$B$1:$C$9,2,0))</f>
        <v/>
      </c>
      <c r="E462" s="251"/>
      <c r="F462" s="263"/>
      <c r="G462" s="37"/>
      <c r="H462" s="264"/>
      <c r="I462" s="653">
        <f t="shared" si="7"/>
        <v>0</v>
      </c>
      <c r="J462" s="650"/>
      <c r="L462" s="252"/>
      <c r="M462" s="252"/>
      <c r="N462" s="252"/>
      <c r="O462" s="252"/>
      <c r="P462" s="84"/>
      <c r="Q462" s="84"/>
      <c r="R462" s="84"/>
      <c r="S462" s="84"/>
      <c r="T462" s="84"/>
      <c r="X462" s="252"/>
      <c r="Y462" s="250"/>
      <c r="Z462" s="84"/>
    </row>
    <row r="463" spans="1:26">
      <c r="A463" s="253"/>
      <c r="B463" s="242"/>
      <c r="C463" s="84"/>
      <c r="D463" s="631" t="str">
        <f>IF($C463="","",VLOOKUP($C463,分類コード!$B$1:$C$9,2,0))</f>
        <v/>
      </c>
      <c r="E463" s="251"/>
      <c r="F463" s="263"/>
      <c r="G463" s="37"/>
      <c r="H463" s="264"/>
      <c r="I463" s="653">
        <f t="shared" si="7"/>
        <v>0</v>
      </c>
      <c r="J463" s="650"/>
      <c r="L463" s="252"/>
      <c r="M463" s="252"/>
      <c r="N463" s="252"/>
      <c r="O463" s="252"/>
      <c r="P463" s="84"/>
      <c r="Q463" s="84"/>
      <c r="R463" s="84"/>
      <c r="S463" s="84"/>
      <c r="T463" s="84"/>
      <c r="X463" s="252"/>
      <c r="Y463" s="250"/>
      <c r="Z463" s="84"/>
    </row>
    <row r="464" spans="1:26">
      <c r="A464" s="253"/>
      <c r="B464" s="242"/>
      <c r="C464" s="84"/>
      <c r="D464" s="631" t="str">
        <f>IF($C464="","",VLOOKUP($C464,分類コード!$B$1:$C$9,2,0))</f>
        <v/>
      </c>
      <c r="E464" s="251"/>
      <c r="F464" s="263"/>
      <c r="G464" s="37"/>
      <c r="H464" s="264"/>
      <c r="I464" s="653">
        <f t="shared" si="7"/>
        <v>0</v>
      </c>
      <c r="J464" s="650"/>
      <c r="L464" s="252"/>
      <c r="M464" s="252"/>
      <c r="N464" s="252"/>
      <c r="O464" s="252"/>
      <c r="P464" s="84"/>
      <c r="Q464" s="84"/>
      <c r="R464" s="84"/>
      <c r="S464" s="84"/>
      <c r="T464" s="84"/>
      <c r="X464" s="252"/>
      <c r="Y464" s="250"/>
      <c r="Z464" s="84"/>
    </row>
    <row r="465" spans="1:26">
      <c r="A465" s="253"/>
      <c r="B465" s="242"/>
      <c r="C465" s="84"/>
      <c r="D465" s="631" t="str">
        <f>IF($C465="","",VLOOKUP($C465,分類コード!$B$1:$C$9,2,0))</f>
        <v/>
      </c>
      <c r="E465" s="251"/>
      <c r="F465" s="263"/>
      <c r="G465" s="37"/>
      <c r="H465" s="264"/>
      <c r="I465" s="653">
        <f t="shared" si="7"/>
        <v>0</v>
      </c>
      <c r="J465" s="650"/>
      <c r="L465" s="252"/>
      <c r="M465" s="252"/>
      <c r="N465" s="252"/>
      <c r="O465" s="252"/>
      <c r="P465" s="84"/>
      <c r="Q465" s="84"/>
      <c r="R465" s="84"/>
      <c r="S465" s="84"/>
      <c r="T465" s="84"/>
      <c r="X465" s="252"/>
      <c r="Y465" s="250"/>
      <c r="Z465" s="84"/>
    </row>
    <row r="466" spans="1:26">
      <c r="A466" s="253"/>
      <c r="B466" s="242"/>
      <c r="C466" s="84"/>
      <c r="D466" s="631" t="str">
        <f>IF($C466="","",VLOOKUP($C466,分類コード!$B$1:$C$9,2,0))</f>
        <v/>
      </c>
      <c r="E466" s="251"/>
      <c r="F466" s="263"/>
      <c r="G466" s="37"/>
      <c r="H466" s="264"/>
      <c r="I466" s="653">
        <f t="shared" si="7"/>
        <v>0</v>
      </c>
      <c r="J466" s="650"/>
      <c r="L466" s="252"/>
      <c r="M466" s="252"/>
      <c r="N466" s="252"/>
      <c r="O466" s="252"/>
      <c r="P466" s="84"/>
      <c r="Q466" s="84"/>
      <c r="R466" s="84"/>
      <c r="S466" s="84"/>
      <c r="T466" s="84"/>
      <c r="X466" s="252"/>
      <c r="Y466" s="250"/>
      <c r="Z466" s="84"/>
    </row>
    <row r="467" spans="1:26">
      <c r="A467" s="253"/>
      <c r="B467" s="242"/>
      <c r="C467" s="84"/>
      <c r="D467" s="631" t="str">
        <f>IF($C467="","",VLOOKUP($C467,分類コード!$B$1:$C$9,2,0))</f>
        <v/>
      </c>
      <c r="E467" s="251"/>
      <c r="F467" s="263"/>
      <c r="G467" s="37"/>
      <c r="H467" s="264"/>
      <c r="I467" s="653">
        <f t="shared" si="7"/>
        <v>0</v>
      </c>
      <c r="J467" s="650"/>
      <c r="L467" s="252"/>
      <c r="M467" s="252"/>
      <c r="N467" s="252"/>
      <c r="O467" s="252"/>
      <c r="P467" s="84"/>
      <c r="Q467" s="84"/>
      <c r="R467" s="84"/>
      <c r="S467" s="84"/>
      <c r="T467" s="84"/>
      <c r="X467" s="252"/>
      <c r="Y467" s="250"/>
      <c r="Z467" s="84"/>
    </row>
    <row r="468" spans="1:26">
      <c r="A468" s="253"/>
      <c r="B468" s="242"/>
      <c r="C468" s="84"/>
      <c r="D468" s="631" t="str">
        <f>IF($C468="","",VLOOKUP($C468,分類コード!$B$1:$C$9,2,0))</f>
        <v/>
      </c>
      <c r="E468" s="251"/>
      <c r="F468" s="263"/>
      <c r="G468" s="37"/>
      <c r="H468" s="264"/>
      <c r="I468" s="653">
        <f t="shared" si="7"/>
        <v>0</v>
      </c>
      <c r="J468" s="650"/>
      <c r="L468" s="252"/>
      <c r="M468" s="252"/>
      <c r="N468" s="252"/>
      <c r="O468" s="252"/>
      <c r="P468" s="84"/>
      <c r="Q468" s="84"/>
      <c r="R468" s="84"/>
      <c r="S468" s="84"/>
      <c r="T468" s="84"/>
      <c r="X468" s="252"/>
      <c r="Y468" s="250"/>
      <c r="Z468" s="84"/>
    </row>
    <row r="469" spans="1:26">
      <c r="A469" s="253"/>
      <c r="B469" s="242"/>
      <c r="C469" s="84"/>
      <c r="D469" s="631" t="str">
        <f>IF($C469="","",VLOOKUP($C469,分類コード!$B$1:$C$9,2,0))</f>
        <v/>
      </c>
      <c r="E469" s="251"/>
      <c r="F469" s="263"/>
      <c r="G469" s="37"/>
      <c r="H469" s="264"/>
      <c r="I469" s="653">
        <f t="shared" ref="I469:I532" si="8">IF(ISERROR(LEN(F469)-FIND(".",F469))=TRUE,0,LEN(F469)-FIND(".",F469))</f>
        <v>0</v>
      </c>
      <c r="J469" s="650"/>
      <c r="L469" s="252"/>
      <c r="M469" s="252"/>
      <c r="N469" s="252"/>
      <c r="O469" s="252"/>
      <c r="P469" s="84"/>
      <c r="Q469" s="84"/>
      <c r="R469" s="84"/>
      <c r="S469" s="84"/>
      <c r="T469" s="84"/>
      <c r="X469" s="252"/>
      <c r="Y469" s="250"/>
      <c r="Z469" s="84"/>
    </row>
    <row r="470" spans="1:26">
      <c r="A470" s="253"/>
      <c r="B470" s="242"/>
      <c r="C470" s="84"/>
      <c r="D470" s="631" t="str">
        <f>IF($C470="","",VLOOKUP($C470,分類コード!$B$1:$C$9,2,0))</f>
        <v/>
      </c>
      <c r="E470" s="251"/>
      <c r="F470" s="263"/>
      <c r="G470" s="37"/>
      <c r="H470" s="264"/>
      <c r="I470" s="653">
        <f t="shared" si="8"/>
        <v>0</v>
      </c>
      <c r="J470" s="650"/>
      <c r="L470" s="252"/>
      <c r="M470" s="252"/>
      <c r="N470" s="252"/>
      <c r="O470" s="252"/>
      <c r="P470" s="84"/>
      <c r="Q470" s="84"/>
      <c r="R470" s="84"/>
      <c r="S470" s="84"/>
      <c r="T470" s="84"/>
      <c r="X470" s="252"/>
      <c r="Y470" s="250"/>
      <c r="Z470" s="84"/>
    </row>
    <row r="471" spans="1:26">
      <c r="A471" s="253"/>
      <c r="B471" s="242"/>
      <c r="C471" s="84"/>
      <c r="D471" s="631" t="str">
        <f>IF($C471="","",VLOOKUP($C471,分類コード!$B$1:$C$9,2,0))</f>
        <v/>
      </c>
      <c r="E471" s="251"/>
      <c r="F471" s="263"/>
      <c r="G471" s="37"/>
      <c r="H471" s="264"/>
      <c r="I471" s="653">
        <f t="shared" si="8"/>
        <v>0</v>
      </c>
      <c r="J471" s="650"/>
      <c r="L471" s="252"/>
      <c r="M471" s="252"/>
      <c r="N471" s="252"/>
      <c r="O471" s="252"/>
      <c r="P471" s="84"/>
      <c r="Q471" s="84"/>
      <c r="R471" s="84"/>
      <c r="S471" s="84"/>
      <c r="T471" s="84"/>
      <c r="X471" s="252"/>
      <c r="Y471" s="250"/>
      <c r="Z471" s="84"/>
    </row>
    <row r="472" spans="1:26">
      <c r="A472" s="253"/>
      <c r="B472" s="242"/>
      <c r="C472" s="84"/>
      <c r="D472" s="631" t="str">
        <f>IF($C472="","",VLOOKUP($C472,分類コード!$B$1:$C$9,2,0))</f>
        <v/>
      </c>
      <c r="E472" s="251"/>
      <c r="F472" s="263"/>
      <c r="G472" s="37"/>
      <c r="H472" s="264"/>
      <c r="I472" s="653">
        <f t="shared" si="8"/>
        <v>0</v>
      </c>
      <c r="J472" s="650"/>
      <c r="L472" s="252"/>
      <c r="M472" s="252"/>
      <c r="N472" s="252"/>
      <c r="O472" s="252"/>
      <c r="P472" s="84"/>
      <c r="Q472" s="84"/>
      <c r="R472" s="84"/>
      <c r="S472" s="84"/>
      <c r="T472" s="84"/>
      <c r="X472" s="252"/>
      <c r="Y472" s="250"/>
      <c r="Z472" s="84"/>
    </row>
    <row r="473" spans="1:26">
      <c r="A473" s="253"/>
      <c r="B473" s="242"/>
      <c r="C473" s="84"/>
      <c r="D473" s="631" t="str">
        <f>IF($C473="","",VLOOKUP($C473,分類コード!$B$1:$C$9,2,0))</f>
        <v/>
      </c>
      <c r="E473" s="251"/>
      <c r="F473" s="263"/>
      <c r="G473" s="37"/>
      <c r="H473" s="264"/>
      <c r="I473" s="653">
        <f t="shared" si="8"/>
        <v>0</v>
      </c>
      <c r="J473" s="650"/>
      <c r="L473" s="252"/>
      <c r="M473" s="252"/>
      <c r="N473" s="252"/>
      <c r="O473" s="252"/>
      <c r="P473" s="84"/>
      <c r="Q473" s="84"/>
      <c r="R473" s="84"/>
      <c r="S473" s="84"/>
      <c r="T473" s="84"/>
      <c r="X473" s="252"/>
      <c r="Y473" s="250"/>
      <c r="Z473" s="84"/>
    </row>
    <row r="474" spans="1:26">
      <c r="A474" s="253"/>
      <c r="B474" s="242"/>
      <c r="C474" s="84"/>
      <c r="D474" s="631" t="str">
        <f>IF($C474="","",VLOOKUP($C474,分類コード!$B$1:$C$9,2,0))</f>
        <v/>
      </c>
      <c r="E474" s="251"/>
      <c r="F474" s="263"/>
      <c r="G474" s="37"/>
      <c r="H474" s="264"/>
      <c r="I474" s="653">
        <f t="shared" si="8"/>
        <v>0</v>
      </c>
      <c r="J474" s="650"/>
      <c r="L474" s="252"/>
      <c r="M474" s="252"/>
      <c r="N474" s="252"/>
      <c r="O474" s="252"/>
      <c r="P474" s="84"/>
      <c r="Q474" s="84"/>
      <c r="R474" s="84"/>
      <c r="S474" s="84"/>
      <c r="T474" s="84"/>
      <c r="X474" s="252"/>
      <c r="Y474" s="250"/>
      <c r="Z474" s="84"/>
    </row>
    <row r="475" spans="1:26">
      <c r="A475" s="253"/>
      <c r="B475" s="242"/>
      <c r="C475" s="84"/>
      <c r="D475" s="631" t="str">
        <f>IF($C475="","",VLOOKUP($C475,分類コード!$B$1:$C$9,2,0))</f>
        <v/>
      </c>
      <c r="E475" s="251"/>
      <c r="F475" s="263"/>
      <c r="G475" s="37"/>
      <c r="H475" s="264"/>
      <c r="I475" s="653">
        <f t="shared" si="8"/>
        <v>0</v>
      </c>
      <c r="J475" s="650"/>
      <c r="L475" s="252"/>
      <c r="M475" s="252"/>
      <c r="N475" s="252"/>
      <c r="O475" s="252"/>
      <c r="P475" s="84"/>
      <c r="Q475" s="84"/>
      <c r="R475" s="84"/>
      <c r="S475" s="84"/>
      <c r="T475" s="84"/>
      <c r="X475" s="252"/>
      <c r="Y475" s="250"/>
      <c r="Z475" s="84"/>
    </row>
    <row r="476" spans="1:26">
      <c r="A476" s="253"/>
      <c r="B476" s="242"/>
      <c r="C476" s="84"/>
      <c r="D476" s="631" t="str">
        <f>IF($C476="","",VLOOKUP($C476,分類コード!$B$1:$C$9,2,0))</f>
        <v/>
      </c>
      <c r="E476" s="251"/>
      <c r="F476" s="263"/>
      <c r="G476" s="37"/>
      <c r="H476" s="264"/>
      <c r="I476" s="653">
        <f t="shared" si="8"/>
        <v>0</v>
      </c>
      <c r="J476" s="650"/>
      <c r="L476" s="252"/>
      <c r="M476" s="252"/>
      <c r="N476" s="252"/>
      <c r="O476" s="252"/>
      <c r="P476" s="84"/>
      <c r="Q476" s="84"/>
      <c r="R476" s="84"/>
      <c r="S476" s="84"/>
      <c r="T476" s="84"/>
      <c r="X476" s="252"/>
      <c r="Y476" s="250"/>
      <c r="Z476" s="84"/>
    </row>
    <row r="477" spans="1:26">
      <c r="A477" s="253"/>
      <c r="B477" s="242"/>
      <c r="C477" s="84"/>
      <c r="D477" s="631" t="str">
        <f>IF($C477="","",VLOOKUP($C477,分類コード!$B$1:$C$9,2,0))</f>
        <v/>
      </c>
      <c r="E477" s="251"/>
      <c r="F477" s="263"/>
      <c r="G477" s="37"/>
      <c r="H477" s="264"/>
      <c r="I477" s="653">
        <f t="shared" si="8"/>
        <v>0</v>
      </c>
      <c r="J477" s="650"/>
      <c r="L477" s="252"/>
      <c r="M477" s="252"/>
      <c r="N477" s="252"/>
      <c r="O477" s="252"/>
      <c r="P477" s="84"/>
      <c r="Q477" s="84"/>
      <c r="R477" s="84"/>
      <c r="S477" s="84"/>
      <c r="T477" s="84"/>
      <c r="X477" s="252"/>
      <c r="Y477" s="250"/>
      <c r="Z477" s="84"/>
    </row>
    <row r="478" spans="1:26">
      <c r="A478" s="253"/>
      <c r="B478" s="242"/>
      <c r="C478" s="84"/>
      <c r="D478" s="631" t="str">
        <f>IF($C478="","",VLOOKUP($C478,分類コード!$B$1:$C$9,2,0))</f>
        <v/>
      </c>
      <c r="E478" s="251"/>
      <c r="F478" s="263"/>
      <c r="G478" s="37"/>
      <c r="H478" s="264"/>
      <c r="I478" s="653">
        <f t="shared" si="8"/>
        <v>0</v>
      </c>
      <c r="J478" s="650"/>
      <c r="L478" s="252"/>
      <c r="M478" s="252"/>
      <c r="N478" s="252"/>
      <c r="O478" s="252"/>
      <c r="P478" s="84"/>
      <c r="Q478" s="84"/>
      <c r="R478" s="84"/>
      <c r="S478" s="84"/>
      <c r="T478" s="84"/>
      <c r="X478" s="252"/>
      <c r="Y478" s="250"/>
      <c r="Z478" s="84"/>
    </row>
    <row r="479" spans="1:26">
      <c r="A479" s="253"/>
      <c r="B479" s="242"/>
      <c r="C479" s="84"/>
      <c r="D479" s="631" t="str">
        <f>IF($C479="","",VLOOKUP($C479,分類コード!$B$1:$C$9,2,0))</f>
        <v/>
      </c>
      <c r="E479" s="251"/>
      <c r="F479" s="263"/>
      <c r="G479" s="37"/>
      <c r="H479" s="264"/>
      <c r="I479" s="653">
        <f t="shared" si="8"/>
        <v>0</v>
      </c>
      <c r="J479" s="650"/>
      <c r="L479" s="252"/>
      <c r="M479" s="252"/>
      <c r="N479" s="252"/>
      <c r="O479" s="252"/>
      <c r="P479" s="84"/>
      <c r="Q479" s="84"/>
      <c r="R479" s="84"/>
      <c r="S479" s="84"/>
      <c r="T479" s="84"/>
      <c r="X479" s="252"/>
      <c r="Y479" s="250"/>
      <c r="Z479" s="84"/>
    </row>
    <row r="480" spans="1:26">
      <c r="A480" s="253"/>
      <c r="B480" s="242"/>
      <c r="C480" s="84"/>
      <c r="D480" s="631" t="str">
        <f>IF($C480="","",VLOOKUP($C480,分類コード!$B$1:$C$9,2,0))</f>
        <v/>
      </c>
      <c r="E480" s="251"/>
      <c r="F480" s="263"/>
      <c r="G480" s="37"/>
      <c r="H480" s="264"/>
      <c r="I480" s="653">
        <f t="shared" si="8"/>
        <v>0</v>
      </c>
      <c r="J480" s="650"/>
      <c r="L480" s="252"/>
      <c r="M480" s="252"/>
      <c r="N480" s="252"/>
      <c r="O480" s="252"/>
      <c r="P480" s="84"/>
      <c r="Q480" s="84"/>
      <c r="R480" s="84"/>
      <c r="S480" s="84"/>
      <c r="T480" s="84"/>
      <c r="X480" s="252"/>
      <c r="Y480" s="250"/>
      <c r="Z480" s="84"/>
    </row>
    <row r="481" spans="1:26">
      <c r="A481" s="253"/>
      <c r="B481" s="242"/>
      <c r="C481" s="84"/>
      <c r="D481" s="631" t="str">
        <f>IF($C481="","",VLOOKUP($C481,分類コード!$B$1:$C$9,2,0))</f>
        <v/>
      </c>
      <c r="E481" s="251"/>
      <c r="F481" s="263"/>
      <c r="G481" s="37"/>
      <c r="H481" s="264"/>
      <c r="I481" s="653">
        <f t="shared" si="8"/>
        <v>0</v>
      </c>
      <c r="J481" s="650"/>
      <c r="L481" s="252"/>
      <c r="M481" s="252"/>
      <c r="N481" s="252"/>
      <c r="O481" s="252"/>
      <c r="P481" s="84"/>
      <c r="Q481" s="84"/>
      <c r="R481" s="84"/>
      <c r="S481" s="84"/>
      <c r="T481" s="84"/>
      <c r="X481" s="252"/>
      <c r="Y481" s="250"/>
      <c r="Z481" s="84"/>
    </row>
    <row r="482" spans="1:26">
      <c r="A482" s="253"/>
      <c r="B482" s="242"/>
      <c r="C482" s="84"/>
      <c r="D482" s="631" t="str">
        <f>IF($C482="","",VLOOKUP($C482,分類コード!$B$1:$C$9,2,0))</f>
        <v/>
      </c>
      <c r="E482" s="251"/>
      <c r="F482" s="263"/>
      <c r="G482" s="37"/>
      <c r="H482" s="264"/>
      <c r="I482" s="653">
        <f t="shared" si="8"/>
        <v>0</v>
      </c>
      <c r="J482" s="650"/>
      <c r="L482" s="252"/>
      <c r="M482" s="252"/>
      <c r="N482" s="252"/>
      <c r="O482" s="252"/>
      <c r="P482" s="84"/>
      <c r="Q482" s="84"/>
      <c r="R482" s="84"/>
      <c r="S482" s="84"/>
      <c r="T482" s="84"/>
      <c r="X482" s="252"/>
      <c r="Y482" s="250"/>
      <c r="Z482" s="84"/>
    </row>
    <row r="483" spans="1:26">
      <c r="A483" s="253"/>
      <c r="B483" s="242"/>
      <c r="C483" s="84"/>
      <c r="D483" s="631" t="str">
        <f>IF($C483="","",VLOOKUP($C483,分類コード!$B$1:$C$9,2,0))</f>
        <v/>
      </c>
      <c r="E483" s="251"/>
      <c r="F483" s="263"/>
      <c r="G483" s="37"/>
      <c r="H483" s="264"/>
      <c r="I483" s="653">
        <f t="shared" si="8"/>
        <v>0</v>
      </c>
      <c r="J483" s="650"/>
      <c r="L483" s="252"/>
      <c r="M483" s="252"/>
      <c r="N483" s="252"/>
      <c r="O483" s="252"/>
      <c r="P483" s="84"/>
      <c r="Q483" s="84"/>
      <c r="R483" s="84"/>
      <c r="S483" s="84"/>
      <c r="T483" s="84"/>
      <c r="X483" s="252"/>
      <c r="Y483" s="250"/>
      <c r="Z483" s="84"/>
    </row>
    <row r="484" spans="1:26">
      <c r="A484" s="253"/>
      <c r="B484" s="242"/>
      <c r="C484" s="84"/>
      <c r="D484" s="631" t="str">
        <f>IF($C484="","",VLOOKUP($C484,分類コード!$B$1:$C$9,2,0))</f>
        <v/>
      </c>
      <c r="E484" s="251"/>
      <c r="F484" s="263"/>
      <c r="G484" s="37"/>
      <c r="H484" s="264"/>
      <c r="I484" s="653">
        <f t="shared" si="8"/>
        <v>0</v>
      </c>
      <c r="J484" s="650"/>
      <c r="L484" s="252"/>
      <c r="M484" s="252"/>
      <c r="N484" s="252"/>
      <c r="O484" s="252"/>
      <c r="P484" s="84"/>
      <c r="Q484" s="84"/>
      <c r="R484" s="84"/>
      <c r="S484" s="84"/>
      <c r="T484" s="84"/>
      <c r="X484" s="252"/>
      <c r="Y484" s="250"/>
      <c r="Z484" s="84"/>
    </row>
    <row r="485" spans="1:26">
      <c r="A485" s="253"/>
      <c r="B485" s="242"/>
      <c r="C485" s="84"/>
      <c r="D485" s="631" t="str">
        <f>IF($C485="","",VLOOKUP($C485,分類コード!$B$1:$C$9,2,0))</f>
        <v/>
      </c>
      <c r="E485" s="251"/>
      <c r="F485" s="263"/>
      <c r="G485" s="37"/>
      <c r="H485" s="264"/>
      <c r="I485" s="653">
        <f t="shared" si="8"/>
        <v>0</v>
      </c>
      <c r="J485" s="650"/>
      <c r="L485" s="252"/>
      <c r="M485" s="252"/>
      <c r="N485" s="252"/>
      <c r="O485" s="252"/>
      <c r="P485" s="84"/>
      <c r="Q485" s="84"/>
      <c r="R485" s="84"/>
      <c r="S485" s="84"/>
      <c r="T485" s="84"/>
      <c r="X485" s="252"/>
      <c r="Y485" s="250"/>
      <c r="Z485" s="84"/>
    </row>
    <row r="486" spans="1:26">
      <c r="A486" s="253"/>
      <c r="B486" s="242"/>
      <c r="C486" s="84"/>
      <c r="D486" s="631" t="str">
        <f>IF($C486="","",VLOOKUP($C486,分類コード!$B$1:$C$9,2,0))</f>
        <v/>
      </c>
      <c r="E486" s="251"/>
      <c r="F486" s="263"/>
      <c r="G486" s="37"/>
      <c r="H486" s="264"/>
      <c r="I486" s="653">
        <f t="shared" si="8"/>
        <v>0</v>
      </c>
      <c r="J486" s="650"/>
      <c r="L486" s="252"/>
      <c r="M486" s="252"/>
      <c r="N486" s="252"/>
      <c r="O486" s="252"/>
      <c r="P486" s="84"/>
      <c r="Q486" s="84"/>
      <c r="R486" s="84"/>
      <c r="S486" s="84"/>
      <c r="T486" s="84"/>
      <c r="X486" s="252"/>
      <c r="Y486" s="250"/>
      <c r="Z486" s="84"/>
    </row>
    <row r="487" spans="1:26">
      <c r="A487" s="253"/>
      <c r="B487" s="242"/>
      <c r="C487" s="84"/>
      <c r="D487" s="631" t="str">
        <f>IF($C487="","",VLOOKUP($C487,分類コード!$B$1:$C$9,2,0))</f>
        <v/>
      </c>
      <c r="E487" s="251"/>
      <c r="F487" s="263"/>
      <c r="G487" s="37"/>
      <c r="H487" s="264"/>
      <c r="I487" s="653">
        <f t="shared" si="8"/>
        <v>0</v>
      </c>
      <c r="J487" s="650"/>
      <c r="L487" s="252"/>
      <c r="M487" s="252"/>
      <c r="N487" s="252"/>
      <c r="O487" s="252"/>
      <c r="P487" s="84"/>
      <c r="Q487" s="84"/>
      <c r="R487" s="84"/>
      <c r="S487" s="84"/>
      <c r="T487" s="84"/>
      <c r="X487" s="252"/>
      <c r="Y487" s="250"/>
      <c r="Z487" s="84"/>
    </row>
    <row r="488" spans="1:26">
      <c r="A488" s="253"/>
      <c r="B488" s="242"/>
      <c r="C488" s="84"/>
      <c r="D488" s="631" t="str">
        <f>IF($C488="","",VLOOKUP($C488,分類コード!$B$1:$C$9,2,0))</f>
        <v/>
      </c>
      <c r="E488" s="251"/>
      <c r="F488" s="263"/>
      <c r="G488" s="37"/>
      <c r="H488" s="264"/>
      <c r="I488" s="653">
        <f t="shared" si="8"/>
        <v>0</v>
      </c>
      <c r="J488" s="650"/>
      <c r="L488" s="252"/>
      <c r="M488" s="252"/>
      <c r="N488" s="252"/>
      <c r="O488" s="252"/>
      <c r="P488" s="84"/>
      <c r="Q488" s="84"/>
      <c r="R488" s="84"/>
      <c r="S488" s="84"/>
      <c r="T488" s="84"/>
      <c r="X488" s="252"/>
      <c r="Y488" s="250"/>
      <c r="Z488" s="84"/>
    </row>
    <row r="489" spans="1:26">
      <c r="A489" s="253"/>
      <c r="B489" s="242"/>
      <c r="C489" s="84"/>
      <c r="D489" s="631" t="str">
        <f>IF($C489="","",VLOOKUP($C489,分類コード!$B$1:$C$9,2,0))</f>
        <v/>
      </c>
      <c r="E489" s="251"/>
      <c r="F489" s="263"/>
      <c r="G489" s="37"/>
      <c r="H489" s="264"/>
      <c r="I489" s="653">
        <f t="shared" si="8"/>
        <v>0</v>
      </c>
      <c r="J489" s="650"/>
      <c r="L489" s="252"/>
      <c r="M489" s="252"/>
      <c r="N489" s="252"/>
      <c r="O489" s="252"/>
      <c r="P489" s="84"/>
      <c r="Q489" s="84"/>
      <c r="R489" s="84"/>
      <c r="S489" s="84"/>
      <c r="T489" s="84"/>
      <c r="X489" s="252"/>
      <c r="Y489" s="250"/>
      <c r="Z489" s="84"/>
    </row>
    <row r="490" spans="1:26">
      <c r="A490" s="87"/>
      <c r="B490" s="87"/>
      <c r="C490" s="84"/>
      <c r="D490" s="631" t="str">
        <f>IF($C490="","",VLOOKUP($C490,分類コード!$B$1:$C$9,2,0))</f>
        <v/>
      </c>
      <c r="E490" s="251"/>
      <c r="F490" s="263"/>
      <c r="G490" s="37"/>
      <c r="H490" s="264"/>
      <c r="I490" s="653">
        <f t="shared" si="8"/>
        <v>0</v>
      </c>
      <c r="J490" s="650"/>
      <c r="L490" s="84"/>
      <c r="M490" s="84"/>
      <c r="N490" s="84"/>
      <c r="O490" s="84"/>
      <c r="P490" s="249"/>
      <c r="Q490" s="84"/>
      <c r="R490" s="84"/>
      <c r="S490" s="84"/>
      <c r="T490" s="84"/>
      <c r="X490" s="84"/>
      <c r="Y490" s="84"/>
      <c r="Z490" s="84"/>
    </row>
    <row r="491" spans="1:26">
      <c r="A491" s="87"/>
      <c r="B491" s="87"/>
      <c r="C491" s="84"/>
      <c r="D491" s="631" t="str">
        <f>IF($C491="","",VLOOKUP($C491,分類コード!$B$1:$C$9,2,0))</f>
        <v/>
      </c>
      <c r="E491" s="251"/>
      <c r="F491" s="263"/>
      <c r="G491" s="37"/>
      <c r="H491" s="264"/>
      <c r="I491" s="653">
        <f t="shared" si="8"/>
        <v>0</v>
      </c>
      <c r="J491" s="650"/>
      <c r="L491" s="84"/>
      <c r="M491" s="84"/>
      <c r="N491" s="84"/>
      <c r="O491" s="84"/>
      <c r="P491" s="249"/>
      <c r="Q491" s="84"/>
      <c r="R491" s="84"/>
      <c r="S491" s="84"/>
      <c r="T491" s="84"/>
      <c r="X491" s="84"/>
      <c r="Y491" s="84"/>
      <c r="Z491" s="84"/>
    </row>
    <row r="492" spans="1:26">
      <c r="A492" s="87"/>
      <c r="B492" s="88"/>
      <c r="C492" s="84"/>
      <c r="D492" s="631" t="str">
        <f>IF($C492="","",VLOOKUP($C492,分類コード!$B$1:$C$9,2,0))</f>
        <v/>
      </c>
      <c r="E492" s="251"/>
      <c r="F492" s="263"/>
      <c r="G492" s="37"/>
      <c r="H492" s="264"/>
      <c r="I492" s="653">
        <f t="shared" si="8"/>
        <v>0</v>
      </c>
      <c r="J492" s="650"/>
      <c r="L492" s="84"/>
      <c r="M492" s="84"/>
      <c r="N492" s="84"/>
      <c r="O492" s="84"/>
      <c r="P492" s="249"/>
      <c r="Q492" s="84"/>
      <c r="R492" s="84"/>
      <c r="S492" s="84"/>
      <c r="T492" s="84"/>
      <c r="X492" s="84"/>
      <c r="Y492" s="84"/>
      <c r="Z492" s="84"/>
    </row>
    <row r="493" spans="1:26">
      <c r="A493" s="87"/>
      <c r="B493" s="87"/>
      <c r="C493" s="84"/>
      <c r="D493" s="631" t="str">
        <f>IF($C493="","",VLOOKUP($C493,分類コード!$B$1:$C$9,2,0))</f>
        <v/>
      </c>
      <c r="E493" s="251"/>
      <c r="F493" s="263"/>
      <c r="G493" s="37"/>
      <c r="H493" s="264"/>
      <c r="I493" s="653">
        <f t="shared" si="8"/>
        <v>0</v>
      </c>
      <c r="J493" s="650"/>
      <c r="L493" s="84"/>
      <c r="M493" s="84"/>
      <c r="N493" s="84"/>
      <c r="O493" s="84"/>
      <c r="P493" s="249"/>
      <c r="Q493" s="84"/>
      <c r="R493" s="84"/>
      <c r="S493" s="84"/>
      <c r="T493" s="84"/>
      <c r="X493" s="84"/>
      <c r="Y493" s="84"/>
      <c r="Z493" s="84"/>
    </row>
    <row r="494" spans="1:26">
      <c r="A494" s="87"/>
      <c r="B494" s="87"/>
      <c r="C494" s="84"/>
      <c r="D494" s="631" t="str">
        <f>IF($C494="","",VLOOKUP($C494,分類コード!$B$1:$C$9,2,0))</f>
        <v/>
      </c>
      <c r="E494" s="251"/>
      <c r="F494" s="263"/>
      <c r="G494" s="37"/>
      <c r="H494" s="264"/>
      <c r="I494" s="653">
        <f t="shared" si="8"/>
        <v>0</v>
      </c>
      <c r="J494" s="650"/>
      <c r="L494" s="84"/>
      <c r="M494" s="84"/>
      <c r="N494" s="84"/>
      <c r="O494" s="84"/>
      <c r="P494" s="249"/>
      <c r="Q494" s="84"/>
      <c r="R494" s="84"/>
      <c r="S494" s="84"/>
      <c r="T494" s="84"/>
      <c r="X494" s="84"/>
      <c r="Y494" s="84"/>
      <c r="Z494" s="84"/>
    </row>
    <row r="495" spans="1:26">
      <c r="A495" s="87"/>
      <c r="B495" s="87"/>
      <c r="C495" s="84"/>
      <c r="D495" s="631" t="str">
        <f>IF($C495="","",VLOOKUP($C495,分類コード!$B$1:$C$9,2,0))</f>
        <v/>
      </c>
      <c r="E495" s="251"/>
      <c r="F495" s="263"/>
      <c r="G495" s="37"/>
      <c r="H495" s="264"/>
      <c r="I495" s="653">
        <f t="shared" si="8"/>
        <v>0</v>
      </c>
      <c r="J495" s="650"/>
      <c r="L495" s="84"/>
      <c r="M495" s="84"/>
      <c r="N495" s="84"/>
      <c r="O495" s="84"/>
      <c r="P495" s="249"/>
      <c r="Q495" s="84"/>
      <c r="R495" s="84"/>
      <c r="S495" s="84"/>
      <c r="T495" s="84"/>
      <c r="X495" s="84"/>
      <c r="Y495" s="84"/>
      <c r="Z495" s="84"/>
    </row>
    <row r="496" spans="1:26">
      <c r="A496" s="87"/>
      <c r="B496" s="87"/>
      <c r="C496" s="84"/>
      <c r="D496" s="631" t="str">
        <f>IF($C496="","",VLOOKUP($C496,分類コード!$B$1:$C$9,2,0))</f>
        <v/>
      </c>
      <c r="E496" s="251"/>
      <c r="F496" s="263"/>
      <c r="G496" s="37"/>
      <c r="H496" s="264"/>
      <c r="I496" s="653">
        <f t="shared" si="8"/>
        <v>0</v>
      </c>
      <c r="J496" s="650"/>
      <c r="L496" s="84"/>
      <c r="M496" s="84"/>
      <c r="N496" s="84"/>
      <c r="O496" s="84"/>
      <c r="P496" s="249"/>
      <c r="Q496" s="84"/>
      <c r="R496" s="84"/>
      <c r="S496" s="84"/>
      <c r="T496" s="84"/>
      <c r="X496" s="84"/>
      <c r="Y496" s="84"/>
      <c r="Z496" s="84"/>
    </row>
    <row r="497" spans="1:26">
      <c r="A497" s="87"/>
      <c r="B497" s="87"/>
      <c r="C497" s="84"/>
      <c r="D497" s="631" t="str">
        <f>IF($C497="","",VLOOKUP($C497,分類コード!$B$1:$C$9,2,0))</f>
        <v/>
      </c>
      <c r="E497" s="251"/>
      <c r="F497" s="263"/>
      <c r="G497" s="37"/>
      <c r="H497" s="264"/>
      <c r="I497" s="653">
        <f t="shared" si="8"/>
        <v>0</v>
      </c>
      <c r="J497" s="650"/>
      <c r="L497" s="84"/>
      <c r="M497" s="84"/>
      <c r="N497" s="84"/>
      <c r="O497" s="84"/>
      <c r="P497" s="249"/>
      <c r="Q497" s="84"/>
      <c r="R497" s="84"/>
      <c r="S497" s="84"/>
      <c r="T497" s="84"/>
      <c r="X497" s="84"/>
      <c r="Y497" s="84"/>
      <c r="Z497" s="84"/>
    </row>
    <row r="498" spans="1:26">
      <c r="A498" s="87"/>
      <c r="B498" s="87"/>
      <c r="C498" s="84"/>
      <c r="D498" s="631" t="str">
        <f>IF($C498="","",VLOOKUP($C498,分類コード!$B$1:$C$9,2,0))</f>
        <v/>
      </c>
      <c r="E498" s="251"/>
      <c r="F498" s="263"/>
      <c r="G498" s="37"/>
      <c r="H498" s="264"/>
      <c r="I498" s="653">
        <f t="shared" si="8"/>
        <v>0</v>
      </c>
      <c r="J498" s="650"/>
      <c r="L498" s="84"/>
      <c r="M498" s="84"/>
      <c r="N498" s="84"/>
      <c r="O498" s="84"/>
      <c r="P498" s="249"/>
      <c r="Q498" s="84"/>
      <c r="R498" s="84"/>
      <c r="S498" s="84"/>
      <c r="T498" s="84"/>
      <c r="X498" s="84"/>
      <c r="Y498" s="84"/>
      <c r="Z498" s="84"/>
    </row>
    <row r="499" spans="1:26">
      <c r="A499" s="87"/>
      <c r="B499" s="87"/>
      <c r="C499" s="84"/>
      <c r="D499" s="631" t="str">
        <f>IF($C499="","",VLOOKUP($C499,分類コード!$B$1:$C$9,2,0))</f>
        <v/>
      </c>
      <c r="E499" s="251"/>
      <c r="F499" s="263"/>
      <c r="G499" s="37"/>
      <c r="H499" s="264"/>
      <c r="I499" s="653">
        <f t="shared" si="8"/>
        <v>0</v>
      </c>
      <c r="J499" s="650"/>
      <c r="L499" s="84"/>
      <c r="M499" s="84"/>
      <c r="N499" s="84"/>
      <c r="O499" s="84"/>
      <c r="P499" s="249"/>
      <c r="Q499" s="84"/>
      <c r="R499" s="84"/>
      <c r="S499" s="84"/>
      <c r="T499" s="84"/>
      <c r="X499" s="84"/>
      <c r="Y499" s="84"/>
      <c r="Z499" s="84"/>
    </row>
    <row r="500" spans="1:26">
      <c r="A500" s="87"/>
      <c r="B500" s="87"/>
      <c r="C500" s="84"/>
      <c r="D500" s="631" t="str">
        <f>IF($C500="","",VLOOKUP($C500,分類コード!$B$1:$C$9,2,0))</f>
        <v/>
      </c>
      <c r="E500" s="251"/>
      <c r="F500" s="263"/>
      <c r="G500" s="37"/>
      <c r="H500" s="264"/>
      <c r="I500" s="653">
        <f t="shared" si="8"/>
        <v>0</v>
      </c>
      <c r="J500" s="650"/>
      <c r="L500" s="84"/>
      <c r="M500" s="84"/>
      <c r="N500" s="84"/>
      <c r="O500" s="84"/>
      <c r="P500" s="252"/>
      <c r="Q500" s="84"/>
      <c r="R500" s="84"/>
      <c r="S500" s="84"/>
      <c r="T500" s="84"/>
      <c r="X500" s="84"/>
      <c r="Y500" s="84"/>
      <c r="Z500" s="84"/>
    </row>
    <row r="501" spans="1:26">
      <c r="A501" s="87"/>
      <c r="B501" s="87"/>
      <c r="C501" s="84"/>
      <c r="D501" s="631" t="str">
        <f>IF($C501="","",VLOOKUP($C501,分類コード!$B$1:$C$9,2,0))</f>
        <v/>
      </c>
      <c r="E501" s="251"/>
      <c r="F501" s="263"/>
      <c r="G501" s="37"/>
      <c r="H501" s="264"/>
      <c r="I501" s="653">
        <f t="shared" si="8"/>
        <v>0</v>
      </c>
      <c r="J501" s="650"/>
      <c r="L501" s="84"/>
      <c r="M501" s="84"/>
      <c r="N501" s="84"/>
      <c r="O501" s="84"/>
      <c r="P501" s="252"/>
      <c r="Q501" s="84"/>
      <c r="R501" s="84"/>
      <c r="S501" s="84"/>
      <c r="T501" s="84"/>
      <c r="X501" s="84"/>
      <c r="Y501" s="84"/>
      <c r="Z501" s="84"/>
    </row>
    <row r="502" spans="1:26">
      <c r="A502" s="87"/>
      <c r="B502" s="87"/>
      <c r="C502" s="84"/>
      <c r="D502" s="631" t="str">
        <f>IF($C502="","",VLOOKUP($C502,分類コード!$B$1:$C$9,2,0))</f>
        <v/>
      </c>
      <c r="E502" s="251"/>
      <c r="F502" s="263"/>
      <c r="G502" s="37"/>
      <c r="H502" s="264"/>
      <c r="I502" s="653">
        <f t="shared" si="8"/>
        <v>0</v>
      </c>
      <c r="J502" s="650"/>
      <c r="L502" s="84"/>
      <c r="M502" s="84"/>
      <c r="N502" s="84"/>
      <c r="O502" s="84"/>
      <c r="P502" s="252"/>
      <c r="Q502" s="84"/>
      <c r="R502" s="84"/>
      <c r="S502" s="84"/>
      <c r="T502" s="84"/>
      <c r="X502" s="84"/>
      <c r="Y502" s="84"/>
      <c r="Z502" s="84"/>
    </row>
    <row r="503" spans="1:26">
      <c r="A503" s="87"/>
      <c r="B503" s="87"/>
      <c r="C503" s="84"/>
      <c r="D503" s="631" t="str">
        <f>IF($C503="","",VLOOKUP($C503,分類コード!$B$1:$C$9,2,0))</f>
        <v/>
      </c>
      <c r="E503" s="251"/>
      <c r="F503" s="263"/>
      <c r="G503" s="37"/>
      <c r="H503" s="264"/>
      <c r="I503" s="653">
        <f t="shared" si="8"/>
        <v>0</v>
      </c>
      <c r="J503" s="650"/>
      <c r="L503" s="84"/>
      <c r="M503" s="84"/>
      <c r="N503" s="84"/>
      <c r="O503" s="84"/>
      <c r="P503" s="252"/>
      <c r="Q503" s="84"/>
      <c r="R503" s="84"/>
      <c r="S503" s="84"/>
      <c r="T503" s="84"/>
      <c r="X503" s="84"/>
      <c r="Y503" s="84"/>
      <c r="Z503" s="84"/>
    </row>
    <row r="504" spans="1:26">
      <c r="A504" s="87"/>
      <c r="B504" s="87"/>
      <c r="C504" s="84"/>
      <c r="D504" s="631" t="str">
        <f>IF($C504="","",VLOOKUP($C504,分類コード!$B$1:$C$9,2,0))</f>
        <v/>
      </c>
      <c r="E504" s="251"/>
      <c r="F504" s="263"/>
      <c r="G504" s="37"/>
      <c r="H504" s="264"/>
      <c r="I504" s="653">
        <f t="shared" si="8"/>
        <v>0</v>
      </c>
      <c r="J504" s="650"/>
      <c r="L504" s="84"/>
      <c r="M504" s="84"/>
      <c r="N504" s="84"/>
      <c r="O504" s="84"/>
      <c r="P504" s="252"/>
      <c r="Q504" s="84"/>
      <c r="R504" s="84"/>
      <c r="S504" s="84"/>
      <c r="T504" s="84"/>
      <c r="X504" s="84"/>
      <c r="Y504" s="84"/>
      <c r="Z504" s="84"/>
    </row>
    <row r="505" spans="1:26">
      <c r="A505" s="87"/>
      <c r="B505" s="87"/>
      <c r="C505" s="84"/>
      <c r="D505" s="631" t="str">
        <f>IF($C505="","",VLOOKUP($C505,分類コード!$B$1:$C$9,2,0))</f>
        <v/>
      </c>
      <c r="E505" s="251"/>
      <c r="F505" s="263"/>
      <c r="G505" s="37"/>
      <c r="H505" s="264"/>
      <c r="I505" s="653">
        <f t="shared" si="8"/>
        <v>0</v>
      </c>
      <c r="J505" s="650"/>
      <c r="L505" s="84"/>
      <c r="M505" s="84"/>
      <c r="N505" s="84"/>
      <c r="O505" s="84"/>
      <c r="P505" s="252"/>
      <c r="Q505" s="84"/>
      <c r="R505" s="84"/>
      <c r="S505" s="84"/>
      <c r="T505" s="84"/>
      <c r="X505" s="84"/>
      <c r="Y505" s="84"/>
      <c r="Z505" s="84"/>
    </row>
    <row r="506" spans="1:26">
      <c r="A506" s="87"/>
      <c r="B506" s="87"/>
      <c r="C506" s="84"/>
      <c r="D506" s="631" t="str">
        <f>IF($C506="","",VLOOKUP($C506,分類コード!$B$1:$C$9,2,0))</f>
        <v/>
      </c>
      <c r="E506" s="251"/>
      <c r="F506" s="263"/>
      <c r="G506" s="37"/>
      <c r="H506" s="264"/>
      <c r="I506" s="653">
        <f t="shared" si="8"/>
        <v>0</v>
      </c>
      <c r="J506" s="650"/>
      <c r="L506" s="84"/>
      <c r="M506" s="84"/>
      <c r="N506" s="84"/>
      <c r="O506" s="84"/>
      <c r="P506" s="252"/>
      <c r="Q506" s="84"/>
      <c r="R506" s="84"/>
      <c r="S506" s="84"/>
      <c r="T506" s="84"/>
      <c r="X506" s="84"/>
      <c r="Y506" s="84"/>
      <c r="Z506" s="84"/>
    </row>
    <row r="507" spans="1:26">
      <c r="A507" s="87"/>
      <c r="B507" s="87"/>
      <c r="C507" s="84"/>
      <c r="D507" s="631" t="str">
        <f>IF($C507="","",VLOOKUP($C507,分類コード!$B$1:$C$9,2,0))</f>
        <v/>
      </c>
      <c r="E507" s="251"/>
      <c r="F507" s="263"/>
      <c r="G507" s="37"/>
      <c r="H507" s="264"/>
      <c r="I507" s="653">
        <f t="shared" si="8"/>
        <v>0</v>
      </c>
      <c r="J507" s="650"/>
      <c r="L507" s="84"/>
      <c r="M507" s="84"/>
      <c r="N507" s="84"/>
      <c r="O507" s="84"/>
      <c r="P507" s="252"/>
      <c r="Q507" s="84"/>
      <c r="R507" s="84"/>
      <c r="S507" s="84"/>
      <c r="T507" s="84"/>
      <c r="X507" s="84"/>
      <c r="Y507" s="84"/>
      <c r="Z507" s="84"/>
    </row>
    <row r="508" spans="1:26">
      <c r="A508" s="87"/>
      <c r="B508" s="87"/>
      <c r="C508" s="84"/>
      <c r="D508" s="631" t="str">
        <f>IF($C508="","",VLOOKUP($C508,分類コード!$B$1:$C$9,2,0))</f>
        <v/>
      </c>
      <c r="E508" s="251"/>
      <c r="F508" s="263"/>
      <c r="G508" s="37"/>
      <c r="H508" s="264"/>
      <c r="I508" s="653">
        <f t="shared" si="8"/>
        <v>0</v>
      </c>
      <c r="J508" s="650"/>
      <c r="L508" s="84"/>
      <c r="M508" s="84"/>
      <c r="N508" s="84"/>
      <c r="O508" s="84"/>
      <c r="P508" s="252"/>
      <c r="Q508" s="84"/>
      <c r="R508" s="84"/>
      <c r="S508" s="84"/>
      <c r="T508" s="84"/>
      <c r="X508" s="84"/>
      <c r="Y508" s="84"/>
      <c r="Z508" s="84"/>
    </row>
    <row r="509" spans="1:26">
      <c r="A509" s="87"/>
      <c r="B509" s="87"/>
      <c r="C509" s="84"/>
      <c r="D509" s="631" t="str">
        <f>IF($C509="","",VLOOKUP($C509,分類コード!$B$1:$C$9,2,0))</f>
        <v/>
      </c>
      <c r="E509" s="251"/>
      <c r="F509" s="263"/>
      <c r="G509" s="37"/>
      <c r="H509" s="264"/>
      <c r="I509" s="653">
        <f t="shared" si="8"/>
        <v>0</v>
      </c>
      <c r="J509" s="650"/>
      <c r="L509" s="84"/>
      <c r="M509" s="84"/>
      <c r="N509" s="84"/>
      <c r="O509" s="84"/>
      <c r="P509" s="252"/>
      <c r="Q509" s="84"/>
      <c r="R509" s="84"/>
      <c r="S509" s="84"/>
      <c r="T509" s="84"/>
      <c r="X509" s="84"/>
      <c r="Y509" s="84"/>
      <c r="Z509" s="84"/>
    </row>
    <row r="510" spans="1:26">
      <c r="A510" s="87"/>
      <c r="B510" s="87"/>
      <c r="C510" s="84"/>
      <c r="D510" s="631" t="str">
        <f>IF($C510="","",VLOOKUP($C510,分類コード!$B$1:$C$9,2,0))</f>
        <v/>
      </c>
      <c r="E510" s="251"/>
      <c r="F510" s="263"/>
      <c r="G510" s="37"/>
      <c r="H510" s="264"/>
      <c r="I510" s="653">
        <f t="shared" si="8"/>
        <v>0</v>
      </c>
      <c r="J510" s="650"/>
      <c r="L510" s="84"/>
      <c r="M510" s="84"/>
      <c r="N510" s="84"/>
      <c r="O510" s="84"/>
      <c r="P510" s="252"/>
      <c r="Q510" s="84"/>
      <c r="R510" s="84"/>
      <c r="S510" s="84"/>
      <c r="T510" s="84"/>
      <c r="X510" s="84"/>
      <c r="Y510" s="84"/>
      <c r="Z510" s="84"/>
    </row>
    <row r="511" spans="1:26">
      <c r="A511" s="87"/>
      <c r="B511" s="87"/>
      <c r="C511" s="84"/>
      <c r="D511" s="631" t="str">
        <f>IF($C511="","",VLOOKUP($C511,分類コード!$B$1:$C$9,2,0))</f>
        <v/>
      </c>
      <c r="E511" s="251"/>
      <c r="F511" s="263"/>
      <c r="G511" s="37"/>
      <c r="H511" s="264"/>
      <c r="I511" s="653">
        <f t="shared" si="8"/>
        <v>0</v>
      </c>
      <c r="J511" s="650"/>
      <c r="L511" s="84"/>
      <c r="M511" s="84"/>
      <c r="N511" s="84"/>
      <c r="O511" s="84"/>
      <c r="P511" s="252"/>
      <c r="Q511" s="84"/>
      <c r="R511" s="84"/>
      <c r="S511" s="84"/>
      <c r="T511" s="84"/>
      <c r="X511" s="84"/>
      <c r="Y511" s="84"/>
      <c r="Z511" s="84"/>
    </row>
    <row r="512" spans="1:26">
      <c r="A512" s="87"/>
      <c r="B512" s="87"/>
      <c r="C512" s="84"/>
      <c r="D512" s="631" t="str">
        <f>IF($C512="","",VLOOKUP($C512,分類コード!$B$1:$C$9,2,0))</f>
        <v/>
      </c>
      <c r="E512" s="251"/>
      <c r="F512" s="263"/>
      <c r="G512" s="37"/>
      <c r="H512" s="264"/>
      <c r="I512" s="653">
        <f t="shared" si="8"/>
        <v>0</v>
      </c>
      <c r="J512" s="650"/>
      <c r="L512" s="84"/>
      <c r="M512" s="84"/>
      <c r="N512" s="84"/>
      <c r="O512" s="84"/>
      <c r="P512" s="252"/>
      <c r="Q512" s="84"/>
      <c r="R512" s="84"/>
      <c r="S512" s="84"/>
      <c r="T512" s="84"/>
      <c r="X512" s="84"/>
      <c r="Y512" s="84"/>
      <c r="Z512" s="84"/>
    </row>
    <row r="513" spans="1:26">
      <c r="A513" s="87"/>
      <c r="B513" s="87"/>
      <c r="C513" s="84"/>
      <c r="D513" s="631" t="str">
        <f>IF($C513="","",VLOOKUP($C513,分類コード!$B$1:$C$9,2,0))</f>
        <v/>
      </c>
      <c r="E513" s="251"/>
      <c r="F513" s="263"/>
      <c r="G513" s="37"/>
      <c r="H513" s="264"/>
      <c r="I513" s="653">
        <f t="shared" si="8"/>
        <v>0</v>
      </c>
      <c r="J513" s="650"/>
      <c r="L513" s="84"/>
      <c r="M513" s="84"/>
      <c r="N513" s="84"/>
      <c r="O513" s="84"/>
      <c r="P513" s="252"/>
      <c r="Q513" s="84"/>
      <c r="R513" s="84"/>
      <c r="S513" s="84"/>
      <c r="T513" s="84"/>
      <c r="X513" s="84"/>
      <c r="Y513" s="84"/>
      <c r="Z513" s="84"/>
    </row>
    <row r="514" spans="1:26">
      <c r="A514" s="87"/>
      <c r="B514" s="87"/>
      <c r="C514" s="84"/>
      <c r="D514" s="631" t="str">
        <f>IF($C514="","",VLOOKUP($C514,分類コード!$B$1:$C$9,2,0))</f>
        <v/>
      </c>
      <c r="E514" s="251"/>
      <c r="F514" s="263"/>
      <c r="G514" s="37"/>
      <c r="H514" s="264"/>
      <c r="I514" s="653">
        <f t="shared" si="8"/>
        <v>0</v>
      </c>
      <c r="J514" s="650"/>
      <c r="L514" s="84"/>
      <c r="M514" s="84"/>
      <c r="N514" s="84"/>
      <c r="O514" s="84"/>
      <c r="P514" s="252"/>
      <c r="Q514" s="84"/>
      <c r="R514" s="84"/>
      <c r="S514" s="84"/>
      <c r="T514" s="84"/>
      <c r="X514" s="84"/>
      <c r="Y514" s="84"/>
      <c r="Z514" s="84"/>
    </row>
    <row r="515" spans="1:26">
      <c r="A515" s="87"/>
      <c r="B515" s="87"/>
      <c r="C515" s="84"/>
      <c r="D515" s="631" t="str">
        <f>IF($C515="","",VLOOKUP($C515,分類コード!$B$1:$C$9,2,0))</f>
        <v/>
      </c>
      <c r="E515" s="251"/>
      <c r="F515" s="263"/>
      <c r="G515" s="37"/>
      <c r="H515" s="264"/>
      <c r="I515" s="653">
        <f t="shared" si="8"/>
        <v>0</v>
      </c>
      <c r="J515" s="650"/>
      <c r="L515" s="84"/>
      <c r="M515" s="84"/>
      <c r="N515" s="84"/>
      <c r="O515" s="84"/>
      <c r="P515" s="252"/>
      <c r="Q515" s="84"/>
      <c r="R515" s="84"/>
      <c r="S515" s="84"/>
      <c r="T515" s="84"/>
      <c r="X515" s="84"/>
      <c r="Y515" s="84"/>
      <c r="Z515" s="84"/>
    </row>
    <row r="516" spans="1:26">
      <c r="A516" s="87"/>
      <c r="B516" s="87"/>
      <c r="C516" s="84"/>
      <c r="D516" s="631" t="str">
        <f>IF($C516="","",VLOOKUP($C516,分類コード!$B$1:$C$9,2,0))</f>
        <v/>
      </c>
      <c r="E516" s="251"/>
      <c r="F516" s="263"/>
      <c r="G516" s="37"/>
      <c r="H516" s="264"/>
      <c r="I516" s="653">
        <f t="shared" si="8"/>
        <v>0</v>
      </c>
      <c r="J516" s="650"/>
      <c r="L516" s="84"/>
      <c r="M516" s="84"/>
      <c r="N516" s="84"/>
      <c r="O516" s="84"/>
      <c r="P516" s="252"/>
      <c r="Q516" s="84"/>
      <c r="R516" s="84"/>
      <c r="S516" s="84"/>
      <c r="T516" s="84"/>
      <c r="X516" s="84"/>
      <c r="Y516" s="84"/>
      <c r="Z516" s="84"/>
    </row>
    <row r="517" spans="1:26">
      <c r="A517" s="87"/>
      <c r="B517" s="87"/>
      <c r="C517" s="84"/>
      <c r="D517" s="631" t="str">
        <f>IF($C517="","",VLOOKUP($C517,分類コード!$B$1:$C$9,2,0))</f>
        <v/>
      </c>
      <c r="E517" s="251"/>
      <c r="F517" s="263"/>
      <c r="G517" s="37"/>
      <c r="H517" s="264"/>
      <c r="I517" s="653">
        <f t="shared" si="8"/>
        <v>0</v>
      </c>
      <c r="J517" s="650"/>
      <c r="L517" s="84"/>
      <c r="M517" s="84"/>
      <c r="N517" s="84"/>
      <c r="O517" s="84"/>
      <c r="P517" s="252"/>
      <c r="Q517" s="84"/>
      <c r="R517" s="84"/>
      <c r="S517" s="84"/>
      <c r="T517" s="84"/>
      <c r="X517" s="84"/>
      <c r="Y517" s="84"/>
      <c r="Z517" s="84"/>
    </row>
    <row r="518" spans="1:26">
      <c r="A518" s="87"/>
      <c r="B518" s="87"/>
      <c r="C518" s="84"/>
      <c r="D518" s="631" t="str">
        <f>IF($C518="","",VLOOKUP($C518,分類コード!$B$1:$C$9,2,0))</f>
        <v/>
      </c>
      <c r="E518" s="251"/>
      <c r="F518" s="263"/>
      <c r="G518" s="37"/>
      <c r="H518" s="264"/>
      <c r="I518" s="653">
        <f t="shared" si="8"/>
        <v>0</v>
      </c>
      <c r="J518" s="650"/>
      <c r="L518" s="84"/>
      <c r="M518" s="84"/>
      <c r="N518" s="84"/>
      <c r="O518" s="84"/>
      <c r="P518" s="252"/>
      <c r="Q518" s="84"/>
      <c r="R518" s="84"/>
      <c r="S518" s="84"/>
      <c r="T518" s="84"/>
      <c r="X518" s="84"/>
      <c r="Y518" s="84"/>
      <c r="Z518" s="84"/>
    </row>
    <row r="519" spans="1:26">
      <c r="A519" s="87"/>
      <c r="B519" s="87"/>
      <c r="C519" s="84"/>
      <c r="D519" s="631" t="str">
        <f>IF($C519="","",VLOOKUP($C519,分類コード!$B$1:$C$9,2,0))</f>
        <v/>
      </c>
      <c r="E519" s="251"/>
      <c r="F519" s="263"/>
      <c r="G519" s="37"/>
      <c r="H519" s="264"/>
      <c r="I519" s="653">
        <f t="shared" si="8"/>
        <v>0</v>
      </c>
      <c r="J519" s="650"/>
      <c r="L519" s="84"/>
      <c r="M519" s="84"/>
      <c r="N519" s="84"/>
      <c r="O519" s="84"/>
      <c r="P519" s="252"/>
      <c r="Q519" s="84"/>
      <c r="R519" s="84"/>
      <c r="S519" s="84"/>
      <c r="T519" s="84"/>
      <c r="X519" s="84"/>
      <c r="Y519" s="84"/>
      <c r="Z519" s="84"/>
    </row>
    <row r="520" spans="1:26">
      <c r="A520" s="87"/>
      <c r="B520" s="87"/>
      <c r="C520" s="84"/>
      <c r="D520" s="631" t="str">
        <f>IF($C520="","",VLOOKUP($C520,分類コード!$B$1:$C$9,2,0))</f>
        <v/>
      </c>
      <c r="E520" s="251"/>
      <c r="F520" s="263"/>
      <c r="G520" s="37"/>
      <c r="H520" s="264"/>
      <c r="I520" s="653">
        <f t="shared" si="8"/>
        <v>0</v>
      </c>
      <c r="J520" s="650"/>
      <c r="L520" s="84"/>
      <c r="M520" s="84"/>
      <c r="N520" s="84"/>
      <c r="O520" s="84"/>
      <c r="P520" s="252"/>
      <c r="Q520" s="84"/>
      <c r="R520" s="84"/>
      <c r="S520" s="84"/>
      <c r="T520" s="84"/>
      <c r="X520" s="84"/>
      <c r="Y520" s="84"/>
      <c r="Z520" s="84"/>
    </row>
    <row r="521" spans="1:26">
      <c r="A521" s="87"/>
      <c r="B521" s="87"/>
      <c r="C521" s="84"/>
      <c r="D521" s="631" t="str">
        <f>IF($C521="","",VLOOKUP($C521,分類コード!$B$1:$C$9,2,0))</f>
        <v/>
      </c>
      <c r="E521" s="251"/>
      <c r="F521" s="263"/>
      <c r="G521" s="37"/>
      <c r="H521" s="264"/>
      <c r="I521" s="653">
        <f t="shared" si="8"/>
        <v>0</v>
      </c>
      <c r="J521" s="650"/>
      <c r="L521" s="84"/>
      <c r="M521" s="84"/>
      <c r="N521" s="84"/>
      <c r="O521" s="84"/>
      <c r="P521" s="252"/>
      <c r="Q521" s="84"/>
      <c r="R521" s="84"/>
      <c r="S521" s="84"/>
      <c r="T521" s="84"/>
      <c r="X521" s="84"/>
      <c r="Y521" s="84"/>
      <c r="Z521" s="84"/>
    </row>
    <row r="522" spans="1:26">
      <c r="A522" s="87"/>
      <c r="B522" s="87"/>
      <c r="C522" s="84"/>
      <c r="D522" s="631" t="str">
        <f>IF($C522="","",VLOOKUP($C522,分類コード!$B$1:$C$9,2,0))</f>
        <v/>
      </c>
      <c r="E522" s="251"/>
      <c r="F522" s="263"/>
      <c r="G522" s="37"/>
      <c r="H522" s="264"/>
      <c r="I522" s="653">
        <f t="shared" si="8"/>
        <v>0</v>
      </c>
      <c r="J522" s="650"/>
      <c r="L522" s="84"/>
      <c r="M522" s="84"/>
      <c r="N522" s="84"/>
      <c r="O522" s="84"/>
      <c r="P522" s="84"/>
      <c r="Q522" s="84"/>
      <c r="R522" s="84"/>
      <c r="S522" s="84"/>
      <c r="T522" s="84"/>
      <c r="X522" s="84"/>
      <c r="Y522" s="84"/>
      <c r="Z522" s="84"/>
    </row>
    <row r="523" spans="1:26">
      <c r="A523" s="87"/>
      <c r="B523" s="87"/>
      <c r="C523" s="84"/>
      <c r="D523" s="631" t="str">
        <f>IF($C523="","",VLOOKUP($C523,分類コード!$B$1:$C$9,2,0))</f>
        <v/>
      </c>
      <c r="E523" s="251"/>
      <c r="F523" s="263"/>
      <c r="G523" s="37"/>
      <c r="H523" s="264"/>
      <c r="I523" s="653">
        <f t="shared" si="8"/>
        <v>0</v>
      </c>
      <c r="J523" s="650"/>
      <c r="L523" s="84"/>
      <c r="M523" s="84"/>
      <c r="N523" s="84"/>
      <c r="O523" s="84"/>
      <c r="P523" s="84"/>
      <c r="Q523" s="84"/>
      <c r="R523" s="84"/>
      <c r="S523" s="84"/>
      <c r="T523" s="84"/>
      <c r="X523" s="84"/>
      <c r="Y523" s="84"/>
      <c r="Z523" s="84"/>
    </row>
    <row r="524" spans="1:26">
      <c r="A524" s="87"/>
      <c r="B524" s="87"/>
      <c r="C524" s="84"/>
      <c r="D524" s="631" t="str">
        <f>IF($C524="","",VLOOKUP($C524,分類コード!$B$1:$C$9,2,0))</f>
        <v/>
      </c>
      <c r="E524" s="251"/>
      <c r="F524" s="263"/>
      <c r="G524" s="37"/>
      <c r="H524" s="264"/>
      <c r="I524" s="653">
        <f t="shared" si="8"/>
        <v>0</v>
      </c>
      <c r="J524" s="650"/>
      <c r="L524" s="84"/>
      <c r="M524" s="84"/>
      <c r="N524" s="84"/>
      <c r="O524" s="84"/>
      <c r="P524" s="84"/>
      <c r="Q524" s="84"/>
      <c r="R524" s="84"/>
      <c r="S524" s="84"/>
      <c r="T524" s="84"/>
      <c r="X524" s="84"/>
      <c r="Y524" s="84"/>
      <c r="Z524" s="84"/>
    </row>
    <row r="525" spans="1:26">
      <c r="A525" s="87"/>
      <c r="B525" s="87"/>
      <c r="C525" s="84"/>
      <c r="D525" s="631" t="str">
        <f>IF($C525="","",VLOOKUP($C525,分類コード!$B$1:$C$9,2,0))</f>
        <v/>
      </c>
      <c r="E525" s="251"/>
      <c r="F525" s="263"/>
      <c r="G525" s="37"/>
      <c r="H525" s="264"/>
      <c r="I525" s="653">
        <f t="shared" si="8"/>
        <v>0</v>
      </c>
      <c r="J525" s="650"/>
      <c r="L525" s="84"/>
      <c r="M525" s="84"/>
      <c r="N525" s="84"/>
      <c r="O525" s="84"/>
      <c r="P525" s="84"/>
      <c r="Q525" s="84"/>
      <c r="R525" s="84"/>
      <c r="S525" s="84"/>
      <c r="T525" s="84"/>
      <c r="X525" s="84"/>
      <c r="Y525" s="84"/>
      <c r="Z525" s="84"/>
    </row>
    <row r="526" spans="1:26">
      <c r="A526" s="87"/>
      <c r="B526" s="87"/>
      <c r="C526" s="84"/>
      <c r="D526" s="631" t="str">
        <f>IF($C526="","",VLOOKUP($C526,分類コード!$B$1:$C$9,2,0))</f>
        <v/>
      </c>
      <c r="E526" s="251"/>
      <c r="F526" s="263"/>
      <c r="G526" s="37"/>
      <c r="H526" s="264"/>
      <c r="I526" s="653">
        <f t="shared" si="8"/>
        <v>0</v>
      </c>
      <c r="J526" s="650"/>
      <c r="L526" s="84"/>
      <c r="M526" s="84"/>
      <c r="N526" s="84"/>
      <c r="O526" s="84"/>
      <c r="P526" s="84"/>
      <c r="Q526" s="84"/>
      <c r="R526" s="84"/>
      <c r="S526" s="84"/>
      <c r="T526" s="84"/>
      <c r="X526" s="84"/>
      <c r="Y526" s="84"/>
      <c r="Z526" s="84"/>
    </row>
    <row r="527" spans="1:26">
      <c r="A527" s="87"/>
      <c r="B527" s="87"/>
      <c r="C527" s="84"/>
      <c r="D527" s="631" t="str">
        <f>IF($C527="","",VLOOKUP($C527,分類コード!$B$1:$C$9,2,0))</f>
        <v/>
      </c>
      <c r="E527" s="251"/>
      <c r="F527" s="263"/>
      <c r="G527" s="37"/>
      <c r="H527" s="264"/>
      <c r="I527" s="653">
        <f t="shared" si="8"/>
        <v>0</v>
      </c>
      <c r="J527" s="650"/>
      <c r="L527" s="84"/>
      <c r="M527" s="84"/>
      <c r="N527" s="84"/>
      <c r="O527" s="84"/>
      <c r="P527" s="84"/>
      <c r="Q527" s="84"/>
      <c r="R527" s="84"/>
      <c r="S527" s="84"/>
      <c r="T527" s="84"/>
      <c r="X527" s="84"/>
      <c r="Y527" s="84"/>
      <c r="Z527" s="84"/>
    </row>
    <row r="528" spans="1:26">
      <c r="A528" s="87"/>
      <c r="B528" s="87"/>
      <c r="C528" s="84"/>
      <c r="D528" s="631" t="str">
        <f>IF($C528="","",VLOOKUP($C528,分類コード!$B$1:$C$9,2,0))</f>
        <v/>
      </c>
      <c r="E528" s="251"/>
      <c r="F528" s="263"/>
      <c r="G528" s="37"/>
      <c r="H528" s="264"/>
      <c r="I528" s="653">
        <f t="shared" si="8"/>
        <v>0</v>
      </c>
      <c r="J528" s="650"/>
      <c r="L528" s="84"/>
      <c r="M528" s="84"/>
      <c r="N528" s="84"/>
      <c r="O528" s="84"/>
      <c r="P528" s="84"/>
      <c r="Q528" s="84"/>
      <c r="R528" s="84"/>
      <c r="S528" s="84"/>
      <c r="T528" s="84"/>
      <c r="X528" s="84"/>
      <c r="Y528" s="84"/>
      <c r="Z528" s="84"/>
    </row>
    <row r="529" spans="1:26">
      <c r="A529" s="84"/>
      <c r="B529" s="84"/>
      <c r="C529" s="84"/>
      <c r="D529" s="631" t="str">
        <f>IF($C529="","",VLOOKUP($C529,分類コード!$B$1:$C$9,2,0))</f>
        <v/>
      </c>
      <c r="E529" s="251"/>
      <c r="F529" s="263"/>
      <c r="G529" s="37"/>
      <c r="H529" s="264"/>
      <c r="I529" s="653">
        <f t="shared" si="8"/>
        <v>0</v>
      </c>
      <c r="J529" s="650"/>
      <c r="L529" s="84"/>
      <c r="M529" s="84"/>
      <c r="N529" s="84"/>
      <c r="O529" s="84"/>
      <c r="P529" s="84"/>
      <c r="Q529" s="89"/>
      <c r="R529" s="84"/>
      <c r="S529" s="84"/>
      <c r="T529" s="84"/>
      <c r="X529" s="84"/>
      <c r="Y529" s="84"/>
      <c r="Z529" s="249"/>
    </row>
    <row r="530" spans="1:26">
      <c r="A530" s="84"/>
      <c r="B530" s="84"/>
      <c r="C530" s="84"/>
      <c r="D530" s="631" t="str">
        <f>IF($C530="","",VLOOKUP($C530,分類コード!$B$1:$C$9,2,0))</f>
        <v/>
      </c>
      <c r="E530" s="251"/>
      <c r="F530" s="263"/>
      <c r="G530" s="37"/>
      <c r="H530" s="264"/>
      <c r="I530" s="653">
        <f t="shared" si="8"/>
        <v>0</v>
      </c>
      <c r="J530" s="650"/>
      <c r="L530" s="84"/>
      <c r="M530" s="84"/>
      <c r="N530" s="84"/>
      <c r="O530" s="84"/>
      <c r="P530" s="84"/>
      <c r="Q530" s="89"/>
      <c r="R530" s="84"/>
      <c r="S530" s="84"/>
      <c r="T530" s="84"/>
      <c r="X530" s="84"/>
      <c r="Y530" s="84"/>
      <c r="Z530" s="89"/>
    </row>
    <row r="531" spans="1:26">
      <c r="A531" s="84"/>
      <c r="B531" s="84"/>
      <c r="C531" s="84"/>
      <c r="D531" s="631" t="str">
        <f>IF($C531="","",VLOOKUP($C531,分類コード!$B$1:$C$9,2,0))</f>
        <v/>
      </c>
      <c r="E531" s="251"/>
      <c r="F531" s="263"/>
      <c r="G531" s="37"/>
      <c r="H531" s="264"/>
      <c r="I531" s="653">
        <f t="shared" si="8"/>
        <v>0</v>
      </c>
      <c r="J531" s="650"/>
      <c r="L531" s="84"/>
      <c r="M531" s="84"/>
      <c r="N531" s="84"/>
      <c r="O531" s="84"/>
      <c r="P531" s="84"/>
      <c r="Q531" s="89"/>
      <c r="R531" s="84"/>
      <c r="S531" s="84"/>
      <c r="T531" s="84"/>
      <c r="X531" s="84"/>
      <c r="Y531" s="84"/>
      <c r="Z531" s="89"/>
    </row>
    <row r="532" spans="1:26">
      <c r="A532" s="84"/>
      <c r="B532" s="84"/>
      <c r="C532" s="84"/>
      <c r="D532" s="631" t="str">
        <f>IF($C532="","",VLOOKUP($C532,分類コード!$B$1:$C$9,2,0))</f>
        <v/>
      </c>
      <c r="E532" s="251"/>
      <c r="F532" s="263"/>
      <c r="G532" s="37"/>
      <c r="H532" s="264"/>
      <c r="I532" s="653">
        <f t="shared" si="8"/>
        <v>0</v>
      </c>
      <c r="J532" s="650"/>
      <c r="L532" s="84"/>
      <c r="M532" s="84"/>
      <c r="N532" s="84"/>
      <c r="O532" s="84"/>
      <c r="P532" s="84"/>
      <c r="Q532" s="89"/>
      <c r="R532" s="84"/>
      <c r="S532" s="84"/>
      <c r="T532" s="84"/>
      <c r="X532" s="84"/>
      <c r="Y532" s="84"/>
      <c r="Z532" s="89"/>
    </row>
    <row r="533" spans="1:26">
      <c r="A533" s="84"/>
      <c r="B533" s="84"/>
      <c r="C533" s="84"/>
      <c r="D533" s="631" t="str">
        <f>IF($C533="","",VLOOKUP($C533,分類コード!$B$1:$C$9,2,0))</f>
        <v/>
      </c>
      <c r="E533" s="251"/>
      <c r="F533" s="263"/>
      <c r="G533" s="37"/>
      <c r="H533" s="264"/>
      <c r="I533" s="653">
        <f t="shared" ref="I533:I596" si="9">IF(ISERROR(LEN(F533)-FIND(".",F533))=TRUE,0,LEN(F533)-FIND(".",F533))</f>
        <v>0</v>
      </c>
      <c r="J533" s="650"/>
      <c r="L533" s="84"/>
      <c r="M533" s="84"/>
      <c r="N533" s="84"/>
      <c r="O533" s="84"/>
      <c r="P533" s="84"/>
      <c r="Q533" s="89"/>
      <c r="R533" s="84"/>
      <c r="S533" s="84"/>
      <c r="T533" s="84"/>
      <c r="X533" s="84"/>
      <c r="Y533" s="84"/>
      <c r="Z533" s="89"/>
    </row>
    <row r="534" spans="1:26">
      <c r="A534" s="84"/>
      <c r="B534" s="84"/>
      <c r="C534" s="84"/>
      <c r="D534" s="631" t="str">
        <f>IF($C534="","",VLOOKUP($C534,分類コード!$B$1:$C$9,2,0))</f>
        <v/>
      </c>
      <c r="E534" s="251"/>
      <c r="F534" s="263"/>
      <c r="G534" s="37"/>
      <c r="H534" s="264"/>
      <c r="I534" s="653">
        <f t="shared" si="9"/>
        <v>0</v>
      </c>
      <c r="J534" s="650"/>
      <c r="L534" s="84"/>
      <c r="M534" s="84"/>
      <c r="N534" s="84"/>
      <c r="O534" s="84"/>
      <c r="P534" s="84"/>
      <c r="Q534" s="89"/>
      <c r="R534" s="84"/>
      <c r="S534" s="84"/>
      <c r="T534" s="84"/>
      <c r="X534" s="84"/>
      <c r="Y534" s="84"/>
      <c r="Z534" s="89"/>
    </row>
    <row r="535" spans="1:26">
      <c r="A535" s="84"/>
      <c r="B535" s="84"/>
      <c r="C535" s="84"/>
      <c r="D535" s="631" t="str">
        <f>IF($C535="","",VLOOKUP($C535,分類コード!$B$1:$C$9,2,0))</f>
        <v/>
      </c>
      <c r="E535" s="251"/>
      <c r="F535" s="263"/>
      <c r="G535" s="37"/>
      <c r="H535" s="264"/>
      <c r="I535" s="653">
        <f t="shared" si="9"/>
        <v>0</v>
      </c>
      <c r="J535" s="650"/>
      <c r="L535" s="84"/>
      <c r="M535" s="84"/>
      <c r="N535" s="84"/>
      <c r="O535" s="84"/>
      <c r="P535" s="84"/>
      <c r="Q535" s="89"/>
      <c r="R535" s="84"/>
      <c r="S535" s="84"/>
      <c r="T535" s="84"/>
      <c r="X535" s="84"/>
      <c r="Y535" s="84"/>
      <c r="Z535" s="89"/>
    </row>
    <row r="536" spans="1:26">
      <c r="A536" s="84"/>
      <c r="B536" s="84"/>
      <c r="C536" s="84"/>
      <c r="D536" s="631" t="str">
        <f>IF($C536="","",VLOOKUP($C536,分類コード!$B$1:$C$9,2,0))</f>
        <v/>
      </c>
      <c r="E536" s="251"/>
      <c r="F536" s="263"/>
      <c r="G536" s="37"/>
      <c r="H536" s="264"/>
      <c r="I536" s="653">
        <f t="shared" si="9"/>
        <v>0</v>
      </c>
      <c r="J536" s="650"/>
      <c r="L536" s="84"/>
      <c r="M536" s="84"/>
      <c r="N536" s="84"/>
      <c r="O536" s="84"/>
      <c r="P536" s="84"/>
      <c r="Q536" s="89"/>
      <c r="R536" s="84"/>
      <c r="S536" s="84"/>
      <c r="T536" s="84"/>
      <c r="X536" s="84"/>
      <c r="Y536" s="84"/>
      <c r="Z536" s="89"/>
    </row>
    <row r="537" spans="1:26">
      <c r="A537" s="84"/>
      <c r="B537" s="84"/>
      <c r="C537" s="84"/>
      <c r="D537" s="631" t="str">
        <f>IF($C537="","",VLOOKUP($C537,分類コード!$B$1:$C$9,2,0))</f>
        <v/>
      </c>
      <c r="E537" s="251"/>
      <c r="F537" s="263"/>
      <c r="G537" s="37"/>
      <c r="H537" s="264"/>
      <c r="I537" s="653">
        <f t="shared" si="9"/>
        <v>0</v>
      </c>
      <c r="J537" s="650"/>
      <c r="L537" s="84"/>
      <c r="M537" s="84"/>
      <c r="N537" s="84"/>
      <c r="O537" s="84"/>
      <c r="P537" s="84"/>
      <c r="Q537" s="89"/>
      <c r="R537" s="84"/>
      <c r="S537" s="84"/>
      <c r="T537" s="84"/>
      <c r="X537" s="84"/>
      <c r="Y537" s="84"/>
      <c r="Z537" s="89"/>
    </row>
    <row r="538" spans="1:26">
      <c r="A538" s="84"/>
      <c r="B538" s="84"/>
      <c r="C538" s="84"/>
      <c r="D538" s="631" t="str">
        <f>IF($C538="","",VLOOKUP($C538,分類コード!$B$1:$C$9,2,0))</f>
        <v/>
      </c>
      <c r="E538" s="251"/>
      <c r="F538" s="263"/>
      <c r="G538" s="37"/>
      <c r="H538" s="264"/>
      <c r="I538" s="653">
        <f t="shared" si="9"/>
        <v>0</v>
      </c>
      <c r="J538" s="650"/>
      <c r="L538" s="84"/>
      <c r="M538" s="84"/>
      <c r="N538" s="84"/>
      <c r="O538" s="84"/>
      <c r="P538" s="84"/>
      <c r="Q538" s="89"/>
      <c r="R538" s="84"/>
      <c r="S538" s="84"/>
      <c r="T538" s="84"/>
      <c r="X538" s="84"/>
      <c r="Y538" s="84"/>
      <c r="Z538" s="89"/>
    </row>
    <row r="539" spans="1:26">
      <c r="A539" s="84"/>
      <c r="B539" s="84"/>
      <c r="C539" s="84"/>
      <c r="D539" s="631" t="str">
        <f>IF($C539="","",VLOOKUP($C539,分類コード!$B$1:$C$9,2,0))</f>
        <v/>
      </c>
      <c r="E539" s="251"/>
      <c r="F539" s="263"/>
      <c r="G539" s="37"/>
      <c r="H539" s="264"/>
      <c r="I539" s="653">
        <f t="shared" si="9"/>
        <v>0</v>
      </c>
      <c r="J539" s="650"/>
      <c r="L539" s="84"/>
      <c r="M539" s="84"/>
      <c r="N539" s="84"/>
      <c r="O539" s="84"/>
      <c r="P539" s="84"/>
      <c r="Q539" s="89"/>
      <c r="R539" s="84"/>
      <c r="S539" s="84"/>
      <c r="T539" s="84"/>
      <c r="X539" s="84"/>
      <c r="Y539" s="84"/>
      <c r="Z539" s="252"/>
    </row>
    <row r="540" spans="1:26">
      <c r="A540" s="84"/>
      <c r="B540" s="84"/>
      <c r="C540" s="84"/>
      <c r="D540" s="631" t="str">
        <f>IF($C540="","",VLOOKUP($C540,分類コード!$B$1:$C$9,2,0))</f>
        <v/>
      </c>
      <c r="E540" s="251"/>
      <c r="F540" s="263"/>
      <c r="G540" s="37"/>
      <c r="H540" s="264"/>
      <c r="I540" s="653">
        <f t="shared" si="9"/>
        <v>0</v>
      </c>
      <c r="J540" s="650"/>
      <c r="L540" s="84"/>
      <c r="M540" s="84"/>
      <c r="N540" s="84"/>
      <c r="O540" s="84"/>
      <c r="P540" s="84"/>
      <c r="Q540" s="89"/>
      <c r="R540" s="84"/>
      <c r="S540" s="84"/>
      <c r="T540" s="84"/>
      <c r="X540" s="84"/>
      <c r="Y540" s="84"/>
      <c r="Z540" s="252"/>
    </row>
    <row r="541" spans="1:26">
      <c r="A541" s="84"/>
      <c r="B541" s="84"/>
      <c r="C541" s="84"/>
      <c r="D541" s="631" t="str">
        <f>IF($C541="","",VLOOKUP($C541,分類コード!$B$1:$C$9,2,0))</f>
        <v/>
      </c>
      <c r="E541" s="251"/>
      <c r="F541" s="263"/>
      <c r="G541" s="37"/>
      <c r="H541" s="264"/>
      <c r="I541" s="653">
        <f t="shared" si="9"/>
        <v>0</v>
      </c>
      <c r="J541" s="650"/>
      <c r="L541" s="84"/>
      <c r="M541" s="84"/>
      <c r="N541" s="84"/>
      <c r="O541" s="84"/>
      <c r="P541" s="84"/>
      <c r="Q541" s="89"/>
      <c r="R541" s="84"/>
      <c r="S541" s="84"/>
      <c r="T541" s="84"/>
      <c r="X541" s="84"/>
      <c r="Y541" s="84"/>
      <c r="Z541" s="252"/>
    </row>
    <row r="542" spans="1:26">
      <c r="A542" s="84"/>
      <c r="B542" s="84"/>
      <c r="C542" s="84"/>
      <c r="D542" s="631" t="str">
        <f>IF($C542="","",VLOOKUP($C542,分類コード!$B$1:$C$9,2,0))</f>
        <v/>
      </c>
      <c r="E542" s="251"/>
      <c r="F542" s="263"/>
      <c r="G542" s="37"/>
      <c r="H542" s="264"/>
      <c r="I542" s="653">
        <f t="shared" si="9"/>
        <v>0</v>
      </c>
      <c r="J542" s="650"/>
      <c r="L542" s="84"/>
      <c r="M542" s="84"/>
      <c r="N542" s="84"/>
      <c r="O542" s="84"/>
      <c r="P542" s="84"/>
      <c r="Q542" s="89"/>
      <c r="R542" s="84"/>
      <c r="S542" s="84"/>
      <c r="T542" s="84"/>
      <c r="X542" s="84"/>
      <c r="Y542" s="84"/>
      <c r="Z542" s="252"/>
    </row>
    <row r="543" spans="1:26">
      <c r="A543" s="84"/>
      <c r="B543" s="84"/>
      <c r="C543" s="84"/>
      <c r="D543" s="631" t="str">
        <f>IF($C543="","",VLOOKUP($C543,分類コード!$B$1:$C$9,2,0))</f>
        <v/>
      </c>
      <c r="E543" s="251"/>
      <c r="F543" s="263"/>
      <c r="G543" s="37"/>
      <c r="H543" s="264"/>
      <c r="I543" s="653">
        <f t="shared" si="9"/>
        <v>0</v>
      </c>
      <c r="J543" s="650"/>
      <c r="L543" s="84"/>
      <c r="M543" s="84"/>
      <c r="N543" s="84"/>
      <c r="O543" s="84"/>
      <c r="P543" s="84"/>
      <c r="Q543" s="89"/>
      <c r="R543" s="84"/>
      <c r="S543" s="84"/>
      <c r="T543" s="84"/>
      <c r="X543" s="84"/>
      <c r="Y543" s="84"/>
      <c r="Z543" s="252"/>
    </row>
    <row r="544" spans="1:26">
      <c r="A544" s="84"/>
      <c r="B544" s="84"/>
      <c r="C544" s="84"/>
      <c r="D544" s="631" t="str">
        <f>IF($C544="","",VLOOKUP($C544,分類コード!$B$1:$C$9,2,0))</f>
        <v/>
      </c>
      <c r="E544" s="251"/>
      <c r="F544" s="263"/>
      <c r="G544" s="37"/>
      <c r="H544" s="264"/>
      <c r="I544" s="653">
        <f t="shared" si="9"/>
        <v>0</v>
      </c>
      <c r="J544" s="650"/>
      <c r="L544" s="84"/>
      <c r="M544" s="84"/>
      <c r="N544" s="84"/>
      <c r="O544" s="84"/>
      <c r="P544" s="84"/>
      <c r="Q544" s="89"/>
      <c r="R544" s="84"/>
      <c r="S544" s="84"/>
      <c r="T544" s="84"/>
      <c r="X544" s="84"/>
      <c r="Y544" s="84"/>
      <c r="Z544" s="252"/>
    </row>
    <row r="545" spans="1:26">
      <c r="A545" s="84"/>
      <c r="B545" s="84"/>
      <c r="C545" s="84"/>
      <c r="D545" s="631" t="str">
        <f>IF($C545="","",VLOOKUP($C545,分類コード!$B$1:$C$9,2,0))</f>
        <v/>
      </c>
      <c r="E545" s="251"/>
      <c r="F545" s="263"/>
      <c r="G545" s="37"/>
      <c r="H545" s="264"/>
      <c r="I545" s="653">
        <f t="shared" si="9"/>
        <v>0</v>
      </c>
      <c r="J545" s="650"/>
      <c r="L545" s="84"/>
      <c r="M545" s="84"/>
      <c r="N545" s="84"/>
      <c r="O545" s="84"/>
      <c r="P545" s="84"/>
      <c r="Q545" s="89"/>
      <c r="R545" s="84"/>
      <c r="S545" s="84"/>
      <c r="T545" s="84"/>
      <c r="X545" s="84"/>
      <c r="Y545" s="84"/>
      <c r="Z545" s="252"/>
    </row>
    <row r="546" spans="1:26">
      <c r="A546" s="84"/>
      <c r="B546" s="84"/>
      <c r="C546" s="84"/>
      <c r="D546" s="631" t="str">
        <f>IF($C546="","",VLOOKUP($C546,分類コード!$B$1:$C$9,2,0))</f>
        <v/>
      </c>
      <c r="E546" s="251"/>
      <c r="F546" s="263"/>
      <c r="G546" s="37"/>
      <c r="H546" s="264"/>
      <c r="I546" s="653">
        <f t="shared" si="9"/>
        <v>0</v>
      </c>
      <c r="J546" s="650"/>
      <c r="L546" s="84"/>
      <c r="M546" s="84"/>
      <c r="N546" s="84"/>
      <c r="O546" s="84"/>
      <c r="P546" s="84"/>
      <c r="Q546" s="89"/>
      <c r="R546" s="84"/>
      <c r="S546" s="84"/>
      <c r="T546" s="84"/>
      <c r="X546" s="84"/>
      <c r="Y546" s="84"/>
      <c r="Z546" s="252"/>
    </row>
    <row r="547" spans="1:26">
      <c r="A547" s="84"/>
      <c r="B547" s="84"/>
      <c r="C547" s="84"/>
      <c r="D547" s="631" t="str">
        <f>IF($C547="","",VLOOKUP($C547,分類コード!$B$1:$C$9,2,0))</f>
        <v/>
      </c>
      <c r="E547" s="251"/>
      <c r="F547" s="263"/>
      <c r="G547" s="37"/>
      <c r="H547" s="264"/>
      <c r="I547" s="653">
        <f t="shared" si="9"/>
        <v>0</v>
      </c>
      <c r="J547" s="650"/>
      <c r="L547" s="84"/>
      <c r="M547" s="84"/>
      <c r="N547" s="84"/>
      <c r="O547" s="84"/>
      <c r="P547" s="84"/>
      <c r="Q547" s="89"/>
      <c r="R547" s="84"/>
      <c r="S547" s="84"/>
      <c r="T547" s="84"/>
      <c r="X547" s="84"/>
      <c r="Y547" s="84"/>
      <c r="Z547" s="252"/>
    </row>
    <row r="548" spans="1:26">
      <c r="A548" s="84"/>
      <c r="B548" s="84"/>
      <c r="C548" s="84"/>
      <c r="D548" s="631" t="str">
        <f>IF($C548="","",VLOOKUP($C548,分類コード!$B$1:$C$9,2,0))</f>
        <v/>
      </c>
      <c r="E548" s="251"/>
      <c r="F548" s="263"/>
      <c r="G548" s="37"/>
      <c r="H548" s="264"/>
      <c r="I548" s="653">
        <f t="shared" si="9"/>
        <v>0</v>
      </c>
      <c r="J548" s="650"/>
      <c r="L548" s="84"/>
      <c r="M548" s="84"/>
      <c r="N548" s="84"/>
      <c r="O548" s="84"/>
      <c r="P548" s="84"/>
      <c r="Q548" s="89"/>
      <c r="R548" s="84"/>
      <c r="S548" s="84"/>
      <c r="T548" s="84"/>
      <c r="X548" s="84"/>
      <c r="Y548" s="84"/>
      <c r="Z548" s="252"/>
    </row>
    <row r="549" spans="1:26">
      <c r="A549" s="84"/>
      <c r="B549" s="84"/>
      <c r="C549" s="84"/>
      <c r="D549" s="631" t="str">
        <f>IF($C549="","",VLOOKUP($C549,分類コード!$B$1:$C$9,2,0))</f>
        <v/>
      </c>
      <c r="E549" s="251"/>
      <c r="F549" s="263"/>
      <c r="G549" s="37"/>
      <c r="H549" s="264"/>
      <c r="I549" s="653">
        <f t="shared" si="9"/>
        <v>0</v>
      </c>
      <c r="J549" s="650"/>
      <c r="L549" s="84"/>
      <c r="M549" s="84"/>
      <c r="N549" s="84"/>
      <c r="O549" s="84"/>
      <c r="P549" s="84"/>
      <c r="Q549" s="89"/>
      <c r="R549" s="84"/>
      <c r="S549" s="84"/>
      <c r="T549" s="84"/>
      <c r="X549" s="84"/>
      <c r="Y549" s="84"/>
      <c r="Z549" s="252"/>
    </row>
    <row r="550" spans="1:26">
      <c r="A550" s="84"/>
      <c r="B550" s="84"/>
      <c r="C550" s="84"/>
      <c r="D550" s="631" t="str">
        <f>IF($C550="","",VLOOKUP($C550,分類コード!$B$1:$C$9,2,0))</f>
        <v/>
      </c>
      <c r="E550" s="251"/>
      <c r="F550" s="263"/>
      <c r="G550" s="37"/>
      <c r="H550" s="264"/>
      <c r="I550" s="653">
        <f t="shared" si="9"/>
        <v>0</v>
      </c>
      <c r="J550" s="650"/>
      <c r="L550" s="84"/>
      <c r="M550" s="84"/>
      <c r="N550" s="84"/>
      <c r="O550" s="84"/>
      <c r="P550" s="84"/>
      <c r="Q550" s="89"/>
      <c r="R550" s="84"/>
      <c r="S550" s="84"/>
      <c r="T550" s="84"/>
      <c r="X550" s="84"/>
      <c r="Y550" s="84"/>
      <c r="Z550" s="252"/>
    </row>
    <row r="551" spans="1:26">
      <c r="A551" s="84"/>
      <c r="B551" s="84"/>
      <c r="C551" s="84"/>
      <c r="D551" s="631" t="str">
        <f>IF($C551="","",VLOOKUP($C551,分類コード!$B$1:$C$9,2,0))</f>
        <v/>
      </c>
      <c r="E551" s="251"/>
      <c r="F551" s="263"/>
      <c r="G551" s="37"/>
      <c r="H551" s="264"/>
      <c r="I551" s="653">
        <f t="shared" si="9"/>
        <v>0</v>
      </c>
      <c r="J551" s="650"/>
      <c r="L551" s="84"/>
      <c r="M551" s="84"/>
      <c r="N551" s="84"/>
      <c r="O551" s="84"/>
      <c r="P551" s="84"/>
      <c r="Q551" s="89"/>
      <c r="R551" s="84"/>
      <c r="S551" s="84"/>
      <c r="T551" s="84"/>
      <c r="X551" s="84"/>
      <c r="Y551" s="84"/>
      <c r="Z551" s="252"/>
    </row>
    <row r="552" spans="1:26">
      <c r="A552" s="84"/>
      <c r="B552" s="84"/>
      <c r="C552" s="84"/>
      <c r="D552" s="631" t="str">
        <f>IF($C552="","",VLOOKUP($C552,分類コード!$B$1:$C$9,2,0))</f>
        <v/>
      </c>
      <c r="E552" s="251"/>
      <c r="F552" s="263"/>
      <c r="G552" s="37"/>
      <c r="H552" s="264"/>
      <c r="I552" s="653">
        <f t="shared" si="9"/>
        <v>0</v>
      </c>
      <c r="J552" s="650"/>
      <c r="L552" s="84"/>
      <c r="M552" s="84"/>
      <c r="N552" s="84"/>
      <c r="O552" s="84"/>
      <c r="P552" s="84"/>
      <c r="Q552" s="89"/>
      <c r="R552" s="84"/>
      <c r="S552" s="84"/>
      <c r="T552" s="84"/>
      <c r="X552" s="84"/>
      <c r="Y552" s="84"/>
      <c r="Z552" s="252"/>
    </row>
    <row r="553" spans="1:26">
      <c r="A553" s="84"/>
      <c r="B553" s="84"/>
      <c r="C553" s="84"/>
      <c r="D553" s="631" t="str">
        <f>IF($C553="","",VLOOKUP($C553,分類コード!$B$1:$C$9,2,0))</f>
        <v/>
      </c>
      <c r="E553" s="251"/>
      <c r="F553" s="263"/>
      <c r="G553" s="37"/>
      <c r="H553" s="264"/>
      <c r="I553" s="653">
        <f t="shared" si="9"/>
        <v>0</v>
      </c>
      <c r="J553" s="650"/>
      <c r="L553" s="84"/>
      <c r="M553" s="84"/>
      <c r="N553" s="84"/>
      <c r="O553" s="84"/>
      <c r="P553" s="84"/>
      <c r="Q553" s="89"/>
      <c r="R553" s="84"/>
      <c r="S553" s="84"/>
      <c r="T553" s="84"/>
      <c r="X553" s="84"/>
      <c r="Y553" s="84"/>
      <c r="Z553" s="252"/>
    </row>
    <row r="554" spans="1:26">
      <c r="A554" s="84"/>
      <c r="B554" s="84"/>
      <c r="C554" s="84"/>
      <c r="D554" s="631" t="str">
        <f>IF($C554="","",VLOOKUP($C554,分類コード!$B$1:$C$9,2,0))</f>
        <v/>
      </c>
      <c r="E554" s="251"/>
      <c r="F554" s="263"/>
      <c r="G554" s="37"/>
      <c r="H554" s="264"/>
      <c r="I554" s="653">
        <f t="shared" si="9"/>
        <v>0</v>
      </c>
      <c r="J554" s="650"/>
      <c r="L554" s="84"/>
      <c r="M554" s="84"/>
      <c r="N554" s="84"/>
      <c r="O554" s="84"/>
      <c r="P554" s="84"/>
      <c r="Q554" s="89"/>
      <c r="R554" s="84"/>
      <c r="S554" s="84"/>
      <c r="T554" s="84"/>
      <c r="X554" s="84"/>
      <c r="Y554" s="84"/>
      <c r="Z554" s="252"/>
    </row>
    <row r="555" spans="1:26">
      <c r="A555" s="84"/>
      <c r="B555" s="84"/>
      <c r="C555" s="84"/>
      <c r="D555" s="631" t="str">
        <f>IF($C555="","",VLOOKUP($C555,分類コード!$B$1:$C$9,2,0))</f>
        <v/>
      </c>
      <c r="E555" s="251"/>
      <c r="F555" s="263"/>
      <c r="G555" s="37"/>
      <c r="H555" s="264"/>
      <c r="I555" s="653">
        <f t="shared" si="9"/>
        <v>0</v>
      </c>
      <c r="J555" s="650"/>
      <c r="L555" s="84"/>
      <c r="M555" s="84"/>
      <c r="N555" s="84"/>
      <c r="O555" s="84"/>
      <c r="P555" s="84"/>
      <c r="Q555" s="89"/>
      <c r="R555" s="84"/>
      <c r="S555" s="84"/>
      <c r="T555" s="84"/>
      <c r="X555" s="84"/>
      <c r="Y555" s="84"/>
      <c r="Z555" s="252"/>
    </row>
    <row r="556" spans="1:26">
      <c r="A556" s="84"/>
      <c r="B556" s="84"/>
      <c r="C556" s="84"/>
      <c r="D556" s="631" t="str">
        <f>IF($C556="","",VLOOKUP($C556,分類コード!$B$1:$C$9,2,0))</f>
        <v/>
      </c>
      <c r="E556" s="251"/>
      <c r="F556" s="263"/>
      <c r="G556" s="37"/>
      <c r="H556" s="264"/>
      <c r="I556" s="653">
        <f t="shared" si="9"/>
        <v>0</v>
      </c>
      <c r="J556" s="650"/>
      <c r="L556" s="84"/>
      <c r="M556" s="84"/>
      <c r="N556" s="84"/>
      <c r="O556" s="84"/>
      <c r="P556" s="84"/>
      <c r="Q556" s="89"/>
      <c r="R556" s="84"/>
      <c r="S556" s="84"/>
      <c r="T556" s="84"/>
      <c r="X556" s="84"/>
      <c r="Y556" s="84"/>
      <c r="Z556" s="252"/>
    </row>
    <row r="557" spans="1:26">
      <c r="A557" s="84"/>
      <c r="B557" s="84"/>
      <c r="C557" s="84"/>
      <c r="D557" s="631" t="str">
        <f>IF($C557="","",VLOOKUP($C557,分類コード!$B$1:$C$9,2,0))</f>
        <v/>
      </c>
      <c r="E557" s="251"/>
      <c r="F557" s="263"/>
      <c r="G557" s="37"/>
      <c r="H557" s="264"/>
      <c r="I557" s="653">
        <f t="shared" si="9"/>
        <v>0</v>
      </c>
      <c r="J557" s="650"/>
      <c r="L557" s="84"/>
      <c r="M557" s="84"/>
      <c r="N557" s="84"/>
      <c r="O557" s="84"/>
      <c r="P557" s="84"/>
      <c r="Q557" s="89"/>
      <c r="R557" s="84"/>
      <c r="S557" s="84"/>
      <c r="T557" s="84"/>
      <c r="X557" s="84"/>
      <c r="Y557" s="84"/>
      <c r="Z557" s="252"/>
    </row>
    <row r="558" spans="1:26">
      <c r="A558" s="84"/>
      <c r="B558" s="84"/>
      <c r="C558" s="84"/>
      <c r="D558" s="631" t="str">
        <f>IF($C558="","",VLOOKUP($C558,分類コード!$B$1:$C$9,2,0))</f>
        <v/>
      </c>
      <c r="E558" s="251"/>
      <c r="F558" s="263"/>
      <c r="G558" s="37"/>
      <c r="H558" s="264"/>
      <c r="I558" s="653">
        <f t="shared" si="9"/>
        <v>0</v>
      </c>
      <c r="J558" s="650"/>
      <c r="L558" s="84"/>
      <c r="M558" s="84"/>
      <c r="N558" s="84"/>
      <c r="O558" s="84"/>
      <c r="P558" s="84"/>
      <c r="Q558" s="89"/>
      <c r="R558" s="84"/>
      <c r="S558" s="84"/>
      <c r="T558" s="84"/>
      <c r="X558" s="84"/>
      <c r="Y558" s="84"/>
      <c r="Z558" s="252"/>
    </row>
    <row r="559" spans="1:26">
      <c r="A559" s="84"/>
      <c r="B559" s="84"/>
      <c r="C559" s="84"/>
      <c r="D559" s="631" t="str">
        <f>IF($C559="","",VLOOKUP($C559,分類コード!$B$1:$C$9,2,0))</f>
        <v/>
      </c>
      <c r="E559" s="251"/>
      <c r="F559" s="263"/>
      <c r="G559" s="37"/>
      <c r="H559" s="264"/>
      <c r="I559" s="653">
        <f t="shared" si="9"/>
        <v>0</v>
      </c>
      <c r="J559" s="650"/>
      <c r="L559" s="84"/>
      <c r="M559" s="84"/>
      <c r="N559" s="84"/>
      <c r="O559" s="84"/>
      <c r="P559" s="84"/>
      <c r="Q559" s="89"/>
      <c r="R559" s="84"/>
      <c r="S559" s="84"/>
      <c r="T559" s="84"/>
      <c r="X559" s="84"/>
      <c r="Y559" s="84"/>
      <c r="Z559" s="252"/>
    </row>
    <row r="560" spans="1:26">
      <c r="A560" s="84"/>
      <c r="B560" s="84"/>
      <c r="C560" s="84"/>
      <c r="D560" s="631" t="str">
        <f>IF($C560="","",VLOOKUP($C560,分類コード!$B$1:$C$9,2,0))</f>
        <v/>
      </c>
      <c r="E560" s="251"/>
      <c r="F560" s="263"/>
      <c r="G560" s="37"/>
      <c r="H560" s="264"/>
      <c r="I560" s="653">
        <f t="shared" si="9"/>
        <v>0</v>
      </c>
      <c r="J560" s="650"/>
      <c r="L560" s="84"/>
      <c r="M560" s="84"/>
      <c r="N560" s="84"/>
      <c r="O560" s="84"/>
      <c r="P560" s="84"/>
      <c r="Q560" s="89"/>
      <c r="R560" s="84"/>
      <c r="S560" s="84"/>
      <c r="T560" s="84"/>
      <c r="X560" s="84"/>
      <c r="Y560" s="84"/>
      <c r="Z560" s="252"/>
    </row>
    <row r="561" spans="1:26">
      <c r="A561" s="84"/>
      <c r="B561" s="84"/>
      <c r="C561" s="84"/>
      <c r="D561" s="631" t="str">
        <f>IF($C561="","",VLOOKUP($C561,分類コード!$B$1:$C$9,2,0))</f>
        <v/>
      </c>
      <c r="E561" s="251"/>
      <c r="F561" s="263"/>
      <c r="G561" s="37"/>
      <c r="H561" s="264"/>
      <c r="I561" s="653">
        <f t="shared" si="9"/>
        <v>0</v>
      </c>
      <c r="J561" s="650"/>
      <c r="L561" s="84"/>
      <c r="M561" s="84"/>
      <c r="N561" s="84"/>
      <c r="O561" s="84"/>
      <c r="P561" s="84"/>
      <c r="Q561" s="89"/>
      <c r="R561" s="84"/>
      <c r="S561" s="84"/>
      <c r="T561" s="84"/>
      <c r="X561" s="84"/>
      <c r="Y561" s="84"/>
      <c r="Z561" s="252"/>
    </row>
    <row r="562" spans="1:26">
      <c r="A562" s="84"/>
      <c r="B562" s="84"/>
      <c r="C562" s="84"/>
      <c r="D562" s="631" t="str">
        <f>IF($C562="","",VLOOKUP($C562,分類コード!$B$1:$C$9,2,0))</f>
        <v/>
      </c>
      <c r="E562" s="251"/>
      <c r="F562" s="263"/>
      <c r="G562" s="37"/>
      <c r="H562" s="264"/>
      <c r="I562" s="653">
        <f t="shared" si="9"/>
        <v>0</v>
      </c>
      <c r="J562" s="650"/>
      <c r="L562" s="84"/>
      <c r="M562" s="84"/>
      <c r="N562" s="84"/>
      <c r="O562" s="84"/>
      <c r="P562" s="84"/>
      <c r="Q562" s="84"/>
      <c r="R562" s="84"/>
      <c r="S562" s="84"/>
      <c r="T562" s="84"/>
      <c r="X562" s="84"/>
      <c r="Y562" s="84"/>
      <c r="Z562" s="252"/>
    </row>
    <row r="563" spans="1:26">
      <c r="A563" s="84"/>
      <c r="B563" s="84"/>
      <c r="C563" s="84"/>
      <c r="D563" s="631" t="str">
        <f>IF($C563="","",VLOOKUP($C563,分類コード!$B$1:$C$9,2,0))</f>
        <v/>
      </c>
      <c r="E563" s="251"/>
      <c r="F563" s="263"/>
      <c r="G563" s="37"/>
      <c r="H563" s="264"/>
      <c r="I563" s="653">
        <f t="shared" si="9"/>
        <v>0</v>
      </c>
      <c r="J563" s="650"/>
      <c r="L563" s="84"/>
      <c r="M563" s="84"/>
      <c r="N563" s="84"/>
      <c r="O563" s="84"/>
      <c r="P563" s="84"/>
      <c r="Q563" s="84"/>
      <c r="R563" s="84"/>
      <c r="S563" s="84"/>
      <c r="T563" s="84"/>
      <c r="X563" s="84"/>
      <c r="Y563" s="84"/>
      <c r="Z563" s="252"/>
    </row>
    <row r="564" spans="1:26">
      <c r="A564" s="84"/>
      <c r="B564" s="84"/>
      <c r="C564" s="84"/>
      <c r="D564" s="631" t="str">
        <f>IF($C564="","",VLOOKUP($C564,分類コード!$B$1:$C$9,2,0))</f>
        <v/>
      </c>
      <c r="E564" s="251"/>
      <c r="F564" s="263"/>
      <c r="G564" s="37"/>
      <c r="H564" s="264"/>
      <c r="I564" s="653">
        <f t="shared" si="9"/>
        <v>0</v>
      </c>
      <c r="J564" s="650"/>
      <c r="L564" s="84"/>
      <c r="M564" s="84"/>
      <c r="N564" s="84"/>
      <c r="O564" s="84"/>
      <c r="P564" s="84"/>
      <c r="Q564" s="84"/>
      <c r="R564" s="84"/>
      <c r="S564" s="84"/>
      <c r="T564" s="84"/>
      <c r="X564" s="84"/>
      <c r="Y564" s="84"/>
      <c r="Z564" s="252"/>
    </row>
    <row r="565" spans="1:26">
      <c r="A565" s="84"/>
      <c r="B565" s="84"/>
      <c r="C565" s="84"/>
      <c r="D565" s="631" t="str">
        <f>IF($C565="","",VLOOKUP($C565,分類コード!$B$1:$C$9,2,0))</f>
        <v/>
      </c>
      <c r="E565" s="251"/>
      <c r="F565" s="263"/>
      <c r="G565" s="37"/>
      <c r="H565" s="264"/>
      <c r="I565" s="653">
        <f t="shared" si="9"/>
        <v>0</v>
      </c>
      <c r="J565" s="650"/>
      <c r="L565" s="84"/>
      <c r="M565" s="84"/>
      <c r="N565" s="84"/>
      <c r="O565" s="84"/>
      <c r="P565" s="84"/>
      <c r="Q565" s="84"/>
      <c r="R565" s="84"/>
      <c r="S565" s="84"/>
      <c r="T565" s="84"/>
      <c r="X565" s="84"/>
      <c r="Y565" s="84"/>
      <c r="Z565" s="252"/>
    </row>
    <row r="566" spans="1:26">
      <c r="A566" s="84"/>
      <c r="B566" s="84"/>
      <c r="C566" s="84"/>
      <c r="D566" s="631" t="str">
        <f>IF($C566="","",VLOOKUP($C566,分類コード!$B$1:$C$9,2,0))</f>
        <v/>
      </c>
      <c r="E566" s="251"/>
      <c r="F566" s="263"/>
      <c r="G566" s="37"/>
      <c r="H566" s="264"/>
      <c r="I566" s="653">
        <f t="shared" si="9"/>
        <v>0</v>
      </c>
      <c r="J566" s="650"/>
      <c r="L566" s="84"/>
      <c r="M566" s="84"/>
      <c r="N566" s="84"/>
      <c r="O566" s="84"/>
      <c r="P566" s="84"/>
      <c r="Q566" s="84"/>
      <c r="R566" s="84"/>
      <c r="S566" s="84"/>
      <c r="T566" s="84"/>
      <c r="X566" s="84"/>
      <c r="Y566" s="84"/>
      <c r="Z566" s="252"/>
    </row>
    <row r="567" spans="1:26">
      <c r="A567" s="84"/>
      <c r="B567" s="84"/>
      <c r="C567" s="84"/>
      <c r="D567" s="631" t="str">
        <f>IF($C567="","",VLOOKUP($C567,分類コード!$B$1:$C$9,2,0))</f>
        <v/>
      </c>
      <c r="E567" s="251"/>
      <c r="F567" s="263"/>
      <c r="G567" s="37"/>
      <c r="H567" s="264"/>
      <c r="I567" s="653">
        <f t="shared" si="9"/>
        <v>0</v>
      </c>
      <c r="J567" s="650"/>
      <c r="L567" s="84"/>
      <c r="M567" s="84"/>
      <c r="N567" s="84"/>
      <c r="O567" s="84"/>
      <c r="P567" s="84"/>
      <c r="Q567" s="84"/>
      <c r="R567" s="84"/>
      <c r="S567" s="84"/>
      <c r="T567" s="84"/>
      <c r="X567" s="84"/>
      <c r="Y567" s="84"/>
      <c r="Z567" s="252"/>
    </row>
    <row r="568" spans="1:26">
      <c r="A568" s="84"/>
      <c r="B568" s="84"/>
      <c r="C568" s="84"/>
      <c r="D568" s="631" t="str">
        <f>IF($C568="","",VLOOKUP($C568,分類コード!$B$1:$C$9,2,0))</f>
        <v/>
      </c>
      <c r="E568" s="251"/>
      <c r="F568" s="263"/>
      <c r="G568" s="37"/>
      <c r="H568" s="264"/>
      <c r="I568" s="653">
        <f t="shared" si="9"/>
        <v>0</v>
      </c>
      <c r="J568" s="650"/>
      <c r="L568" s="84"/>
      <c r="M568" s="84"/>
      <c r="N568" s="84"/>
      <c r="O568" s="84"/>
      <c r="P568" s="84"/>
      <c r="Q568" s="84"/>
      <c r="R568" s="84"/>
      <c r="S568" s="84"/>
      <c r="T568" s="84"/>
      <c r="X568" s="84"/>
      <c r="Y568" s="84"/>
      <c r="Z568" s="252"/>
    </row>
    <row r="569" spans="1:26">
      <c r="A569" s="84"/>
      <c r="B569" s="84"/>
      <c r="C569" s="84"/>
      <c r="D569" s="631" t="str">
        <f>IF($C569="","",VLOOKUP($C569,分類コード!$B$1:$C$9,2,0))</f>
        <v/>
      </c>
      <c r="E569" s="251"/>
      <c r="F569" s="263"/>
      <c r="G569" s="37"/>
      <c r="H569" s="264"/>
      <c r="I569" s="653">
        <f t="shared" si="9"/>
        <v>0</v>
      </c>
      <c r="J569" s="650"/>
      <c r="L569" s="84"/>
      <c r="M569" s="84"/>
      <c r="N569" s="84"/>
      <c r="O569" s="84"/>
      <c r="P569" s="84"/>
      <c r="Q569" s="84"/>
      <c r="R569" s="84"/>
      <c r="S569" s="84"/>
      <c r="T569" s="84"/>
      <c r="X569" s="84"/>
      <c r="Y569" s="84"/>
      <c r="Z569" s="252"/>
    </row>
    <row r="570" spans="1:26">
      <c r="A570" s="84"/>
      <c r="B570" s="84"/>
      <c r="C570" s="84"/>
      <c r="D570" s="631" t="str">
        <f>IF($C570="","",VLOOKUP($C570,分類コード!$B$1:$C$9,2,0))</f>
        <v/>
      </c>
      <c r="E570" s="251"/>
      <c r="F570" s="263"/>
      <c r="G570" s="37"/>
      <c r="H570" s="264"/>
      <c r="I570" s="653">
        <f t="shared" si="9"/>
        <v>0</v>
      </c>
      <c r="J570" s="650"/>
      <c r="L570" s="84"/>
      <c r="M570" s="84"/>
      <c r="N570" s="84"/>
      <c r="O570" s="84"/>
      <c r="P570" s="84"/>
      <c r="Q570" s="84"/>
      <c r="R570" s="84"/>
      <c r="S570" s="84"/>
      <c r="T570" s="84"/>
      <c r="X570" s="84"/>
      <c r="Y570" s="84"/>
      <c r="Z570" s="252"/>
    </row>
    <row r="571" spans="1:26">
      <c r="A571" s="84"/>
      <c r="B571" s="84"/>
      <c r="C571" s="84"/>
      <c r="D571" s="631" t="str">
        <f>IF($C571="","",VLOOKUP($C571,分類コード!$B$1:$C$9,2,0))</f>
        <v/>
      </c>
      <c r="E571" s="251"/>
      <c r="F571" s="263"/>
      <c r="G571" s="37"/>
      <c r="H571" s="264"/>
      <c r="I571" s="653">
        <f t="shared" si="9"/>
        <v>0</v>
      </c>
      <c r="J571" s="650"/>
      <c r="L571" s="84"/>
      <c r="M571" s="84"/>
      <c r="N571" s="84"/>
      <c r="O571" s="84"/>
      <c r="P571" s="84"/>
      <c r="Q571" s="84"/>
      <c r="R571" s="84"/>
      <c r="S571" s="84"/>
      <c r="T571" s="84"/>
      <c r="X571" s="84"/>
      <c r="Y571" s="84"/>
      <c r="Z571" s="252"/>
    </row>
    <row r="572" spans="1:26">
      <c r="A572" s="84"/>
      <c r="B572" s="84"/>
      <c r="C572" s="84"/>
      <c r="D572" s="631" t="str">
        <f>IF($C572="","",VLOOKUP($C572,分類コード!$B$1:$C$9,2,0))</f>
        <v/>
      </c>
      <c r="E572" s="251"/>
      <c r="F572" s="263"/>
      <c r="G572" s="37"/>
      <c r="H572" s="264"/>
      <c r="I572" s="653">
        <f t="shared" si="9"/>
        <v>0</v>
      </c>
      <c r="J572" s="650"/>
      <c r="L572" s="84"/>
      <c r="M572" s="84"/>
      <c r="N572" s="84"/>
      <c r="O572" s="84"/>
      <c r="P572" s="84"/>
      <c r="Q572" s="84"/>
      <c r="R572" s="84"/>
      <c r="S572" s="84"/>
      <c r="T572" s="84"/>
      <c r="X572" s="84"/>
      <c r="Y572" s="84"/>
      <c r="Z572" s="252"/>
    </row>
    <row r="573" spans="1:26">
      <c r="A573" s="84"/>
      <c r="B573" s="84"/>
      <c r="C573" s="84"/>
      <c r="D573" s="631" t="str">
        <f>IF($C573="","",VLOOKUP($C573,分類コード!$B$1:$C$9,2,0))</f>
        <v/>
      </c>
      <c r="E573" s="251"/>
      <c r="F573" s="263"/>
      <c r="G573" s="37"/>
      <c r="H573" s="264"/>
      <c r="I573" s="653">
        <f t="shared" si="9"/>
        <v>0</v>
      </c>
      <c r="J573" s="650"/>
      <c r="L573" s="84"/>
      <c r="M573" s="84"/>
      <c r="N573" s="84"/>
      <c r="O573" s="84"/>
      <c r="P573" s="84"/>
      <c r="Q573" s="84"/>
      <c r="R573" s="84"/>
      <c r="S573" s="84"/>
      <c r="T573" s="84"/>
      <c r="X573" s="84"/>
      <c r="Y573" s="84"/>
      <c r="Z573" s="252"/>
    </row>
    <row r="574" spans="1:26">
      <c r="A574" s="84"/>
      <c r="B574" s="84"/>
      <c r="C574" s="84"/>
      <c r="D574" s="631" t="str">
        <f>IF($C574="","",VLOOKUP($C574,分類コード!$B$1:$C$9,2,0))</f>
        <v/>
      </c>
      <c r="E574" s="251"/>
      <c r="F574" s="263"/>
      <c r="G574" s="37"/>
      <c r="H574" s="264"/>
      <c r="I574" s="653">
        <f t="shared" si="9"/>
        <v>0</v>
      </c>
      <c r="J574" s="650"/>
      <c r="L574" s="84"/>
      <c r="M574" s="84"/>
      <c r="N574" s="84"/>
      <c r="O574" s="84"/>
      <c r="P574" s="84"/>
      <c r="Q574" s="84"/>
      <c r="R574" s="84"/>
      <c r="S574" s="84"/>
      <c r="T574" s="84"/>
      <c r="X574" s="84"/>
      <c r="Y574" s="84"/>
      <c r="Z574" s="252"/>
    </row>
    <row r="575" spans="1:26">
      <c r="A575" s="84"/>
      <c r="B575" s="84"/>
      <c r="C575" s="84"/>
      <c r="D575" s="631" t="str">
        <f>IF($C575="","",VLOOKUP($C575,分類コード!$B$1:$C$9,2,0))</f>
        <v/>
      </c>
      <c r="E575" s="251"/>
      <c r="F575" s="263"/>
      <c r="G575" s="37"/>
      <c r="H575" s="264"/>
      <c r="I575" s="653">
        <f t="shared" si="9"/>
        <v>0</v>
      </c>
      <c r="J575" s="650"/>
      <c r="L575" s="84"/>
      <c r="M575" s="84"/>
      <c r="N575" s="84"/>
      <c r="O575" s="84"/>
      <c r="P575" s="84"/>
      <c r="Q575" s="84"/>
      <c r="R575" s="84"/>
      <c r="S575" s="84"/>
      <c r="T575" s="84"/>
      <c r="X575" s="84"/>
      <c r="Y575" s="84"/>
      <c r="Z575" s="252"/>
    </row>
    <row r="576" spans="1:26">
      <c r="A576" s="84"/>
      <c r="B576" s="84"/>
      <c r="C576" s="84"/>
      <c r="D576" s="631" t="str">
        <f>IF($C576="","",VLOOKUP($C576,分類コード!$B$1:$C$9,2,0))</f>
        <v/>
      </c>
      <c r="E576" s="251"/>
      <c r="F576" s="263"/>
      <c r="G576" s="37"/>
      <c r="H576" s="264"/>
      <c r="I576" s="653">
        <f t="shared" si="9"/>
        <v>0</v>
      </c>
      <c r="J576" s="650"/>
      <c r="L576" s="84"/>
      <c r="M576" s="84"/>
      <c r="N576" s="84"/>
      <c r="O576" s="84"/>
      <c r="P576" s="84"/>
      <c r="Q576" s="84"/>
      <c r="R576" s="84"/>
      <c r="S576" s="84"/>
      <c r="T576" s="84"/>
      <c r="X576" s="84"/>
      <c r="Y576" s="84"/>
      <c r="Z576" s="252"/>
    </row>
    <row r="577" spans="1:26">
      <c r="A577" s="84"/>
      <c r="B577" s="84"/>
      <c r="C577" s="84"/>
      <c r="D577" s="631" t="str">
        <f>IF($C577="","",VLOOKUP($C577,分類コード!$B$1:$C$9,2,0))</f>
        <v/>
      </c>
      <c r="E577" s="251"/>
      <c r="F577" s="263"/>
      <c r="G577" s="37"/>
      <c r="H577" s="264"/>
      <c r="I577" s="653">
        <f t="shared" si="9"/>
        <v>0</v>
      </c>
      <c r="J577" s="650"/>
      <c r="L577" s="84"/>
      <c r="M577" s="84"/>
      <c r="N577" s="84"/>
      <c r="O577" s="84"/>
      <c r="P577" s="84"/>
      <c r="Q577" s="84"/>
      <c r="R577" s="84"/>
      <c r="S577" s="84"/>
      <c r="T577" s="84"/>
      <c r="X577" s="84"/>
      <c r="Y577" s="84"/>
      <c r="Z577" s="252"/>
    </row>
    <row r="578" spans="1:26">
      <c r="A578" s="84"/>
      <c r="B578" s="84"/>
      <c r="C578" s="84"/>
      <c r="D578" s="631" t="str">
        <f>IF($C578="","",VLOOKUP($C578,分類コード!$B$1:$C$9,2,0))</f>
        <v/>
      </c>
      <c r="E578" s="251"/>
      <c r="F578" s="263"/>
      <c r="G578" s="37"/>
      <c r="H578" s="264"/>
      <c r="I578" s="653">
        <f t="shared" si="9"/>
        <v>0</v>
      </c>
      <c r="J578" s="650"/>
      <c r="L578" s="84"/>
      <c r="M578" s="84"/>
      <c r="N578" s="84"/>
      <c r="O578" s="84"/>
      <c r="P578" s="84"/>
      <c r="Q578" s="84"/>
      <c r="R578" s="84"/>
      <c r="S578" s="84"/>
      <c r="T578" s="84"/>
      <c r="X578" s="84"/>
      <c r="Y578" s="84"/>
      <c r="Z578" s="252"/>
    </row>
    <row r="579" spans="1:26">
      <c r="A579" s="84"/>
      <c r="B579" s="84"/>
      <c r="C579" s="84"/>
      <c r="D579" s="631" t="str">
        <f>IF($C579="","",VLOOKUP($C579,分類コード!$B$1:$C$9,2,0))</f>
        <v/>
      </c>
      <c r="E579" s="251"/>
      <c r="F579" s="263"/>
      <c r="G579" s="37"/>
      <c r="H579" s="264"/>
      <c r="I579" s="653">
        <f t="shared" si="9"/>
        <v>0</v>
      </c>
      <c r="J579" s="650"/>
      <c r="L579" s="84"/>
      <c r="M579" s="84"/>
      <c r="N579" s="84"/>
      <c r="O579" s="84"/>
      <c r="P579" s="84"/>
      <c r="Q579" s="84"/>
      <c r="R579" s="84"/>
      <c r="S579" s="84"/>
      <c r="T579" s="84"/>
      <c r="X579" s="84"/>
      <c r="Y579" s="84"/>
      <c r="Z579" s="252"/>
    </row>
    <row r="580" spans="1:26">
      <c r="A580" s="84"/>
      <c r="B580" s="84"/>
      <c r="C580" s="84"/>
      <c r="D580" s="631" t="str">
        <f>IF($C580="","",VLOOKUP($C580,分類コード!$B$1:$C$9,2,0))</f>
        <v/>
      </c>
      <c r="E580" s="251"/>
      <c r="F580" s="263"/>
      <c r="G580" s="37"/>
      <c r="H580" s="264"/>
      <c r="I580" s="653">
        <f t="shared" si="9"/>
        <v>0</v>
      </c>
      <c r="J580" s="650"/>
      <c r="L580" s="84"/>
      <c r="M580" s="84"/>
      <c r="N580" s="84"/>
      <c r="O580" s="84"/>
      <c r="P580" s="84"/>
      <c r="Q580" s="84"/>
      <c r="R580" s="84"/>
      <c r="S580" s="84"/>
      <c r="T580" s="84"/>
      <c r="X580" s="84"/>
      <c r="Y580" s="84"/>
      <c r="Z580" s="252"/>
    </row>
    <row r="581" spans="1:26">
      <c r="A581" s="84"/>
      <c r="B581" s="84"/>
      <c r="C581" s="84"/>
      <c r="D581" s="631" t="str">
        <f>IF($C581="","",VLOOKUP($C581,分類コード!$B$1:$C$9,2,0))</f>
        <v/>
      </c>
      <c r="E581" s="251"/>
      <c r="F581" s="263"/>
      <c r="G581" s="37"/>
      <c r="H581" s="264"/>
      <c r="I581" s="653">
        <f t="shared" si="9"/>
        <v>0</v>
      </c>
      <c r="J581" s="650"/>
      <c r="L581" s="84"/>
      <c r="M581" s="84"/>
      <c r="N581" s="84"/>
      <c r="O581" s="84"/>
      <c r="P581" s="84"/>
      <c r="Q581" s="84"/>
      <c r="R581" s="84"/>
      <c r="S581" s="84"/>
      <c r="T581" s="84"/>
      <c r="X581" s="84"/>
      <c r="Y581" s="84"/>
      <c r="Z581" s="252"/>
    </row>
    <row r="582" spans="1:26">
      <c r="A582" s="84"/>
      <c r="B582" s="84"/>
      <c r="C582" s="84"/>
      <c r="D582" s="631" t="str">
        <f>IF($C582="","",VLOOKUP($C582,分類コード!$B$1:$C$9,2,0))</f>
        <v/>
      </c>
      <c r="E582" s="251"/>
      <c r="F582" s="263"/>
      <c r="G582" s="37"/>
      <c r="H582" s="264"/>
      <c r="I582" s="653">
        <f t="shared" si="9"/>
        <v>0</v>
      </c>
      <c r="J582" s="650"/>
      <c r="L582" s="84"/>
      <c r="M582" s="84"/>
      <c r="N582" s="84"/>
      <c r="O582" s="84"/>
      <c r="P582" s="84"/>
      <c r="Q582" s="84"/>
      <c r="R582" s="84"/>
      <c r="S582" s="84"/>
      <c r="T582" s="84"/>
      <c r="X582" s="84"/>
      <c r="Y582" s="84"/>
      <c r="Z582" s="252"/>
    </row>
    <row r="583" spans="1:26">
      <c r="A583" s="84"/>
      <c r="B583" s="84"/>
      <c r="C583" s="84"/>
      <c r="D583" s="631" t="str">
        <f>IF($C583="","",VLOOKUP($C583,分類コード!$B$1:$C$9,2,0))</f>
        <v/>
      </c>
      <c r="E583" s="251"/>
      <c r="F583" s="263"/>
      <c r="G583" s="37"/>
      <c r="H583" s="264"/>
      <c r="I583" s="653">
        <f t="shared" si="9"/>
        <v>0</v>
      </c>
      <c r="J583" s="650"/>
      <c r="L583" s="84"/>
      <c r="M583" s="84"/>
      <c r="N583" s="84"/>
      <c r="O583" s="84"/>
      <c r="P583" s="84"/>
      <c r="Q583" s="84"/>
      <c r="R583" s="84"/>
      <c r="S583" s="84"/>
      <c r="T583" s="84"/>
      <c r="X583" s="84"/>
      <c r="Y583" s="84"/>
      <c r="Z583" s="252"/>
    </row>
    <row r="584" spans="1:26">
      <c r="A584" s="84"/>
      <c r="B584" s="84"/>
      <c r="C584" s="84"/>
      <c r="D584" s="631" t="str">
        <f>IF($C584="","",VLOOKUP($C584,分類コード!$B$1:$C$9,2,0))</f>
        <v/>
      </c>
      <c r="E584" s="251"/>
      <c r="F584" s="263"/>
      <c r="G584" s="37"/>
      <c r="H584" s="264"/>
      <c r="I584" s="653">
        <f t="shared" si="9"/>
        <v>0</v>
      </c>
      <c r="J584" s="650"/>
      <c r="L584" s="84"/>
      <c r="M584" s="84"/>
      <c r="N584" s="84"/>
      <c r="O584" s="84"/>
      <c r="P584" s="84"/>
      <c r="Q584" s="84"/>
      <c r="R584" s="84"/>
      <c r="S584" s="84"/>
      <c r="T584" s="84"/>
      <c r="X584" s="84"/>
      <c r="Y584" s="84"/>
      <c r="Z584" s="84"/>
    </row>
    <row r="585" spans="1:26">
      <c r="A585" s="84"/>
      <c r="B585" s="84"/>
      <c r="C585" s="84"/>
      <c r="D585" s="631" t="str">
        <f>IF($C585="","",VLOOKUP($C585,分類コード!$B$1:$C$9,2,0))</f>
        <v/>
      </c>
      <c r="E585" s="251"/>
      <c r="F585" s="263"/>
      <c r="G585" s="37"/>
      <c r="H585" s="264"/>
      <c r="I585" s="653">
        <f t="shared" si="9"/>
        <v>0</v>
      </c>
      <c r="J585" s="650"/>
      <c r="L585" s="84"/>
      <c r="M585" s="84"/>
      <c r="N585" s="84"/>
      <c r="O585" s="84"/>
      <c r="P585" s="84"/>
      <c r="Q585" s="84"/>
      <c r="R585" s="84"/>
      <c r="S585" s="84"/>
      <c r="T585" s="84"/>
      <c r="X585" s="84"/>
      <c r="Y585" s="84"/>
      <c r="Z585" s="84"/>
    </row>
    <row r="586" spans="1:26">
      <c r="A586" s="84"/>
      <c r="B586" s="84"/>
      <c r="C586" s="84"/>
      <c r="D586" s="631" t="str">
        <f>IF($C586="","",VLOOKUP($C586,分類コード!$B$1:$C$9,2,0))</f>
        <v/>
      </c>
      <c r="E586" s="251"/>
      <c r="F586" s="263"/>
      <c r="G586" s="37"/>
      <c r="H586" s="264"/>
      <c r="I586" s="653">
        <f t="shared" si="9"/>
        <v>0</v>
      </c>
      <c r="J586" s="650"/>
      <c r="L586" s="84"/>
      <c r="M586" s="84"/>
      <c r="N586" s="84"/>
      <c r="O586" s="84"/>
      <c r="P586" s="84"/>
      <c r="Q586" s="84"/>
      <c r="R586" s="84"/>
      <c r="S586" s="84"/>
      <c r="T586" s="84"/>
      <c r="X586" s="84"/>
      <c r="Y586" s="84"/>
      <c r="Z586" s="84"/>
    </row>
    <row r="587" spans="1:26">
      <c r="A587" s="84"/>
      <c r="B587" s="84"/>
      <c r="C587" s="84"/>
      <c r="D587" s="631" t="str">
        <f>IF($C587="","",VLOOKUP($C587,分類コード!$B$1:$C$9,2,0))</f>
        <v/>
      </c>
      <c r="E587" s="251"/>
      <c r="F587" s="263"/>
      <c r="G587" s="37"/>
      <c r="H587" s="264"/>
      <c r="I587" s="653">
        <f t="shared" si="9"/>
        <v>0</v>
      </c>
      <c r="J587" s="650"/>
      <c r="L587" s="84"/>
      <c r="M587" s="84"/>
      <c r="N587" s="84"/>
      <c r="O587" s="84"/>
      <c r="P587" s="84"/>
      <c r="Q587" s="84"/>
      <c r="R587" s="84"/>
      <c r="S587" s="84"/>
      <c r="T587" s="84"/>
      <c r="X587" s="84"/>
      <c r="Y587" s="84"/>
      <c r="Z587" s="84"/>
    </row>
    <row r="588" spans="1:26">
      <c r="A588" s="84"/>
      <c r="B588" s="84"/>
      <c r="C588" s="84"/>
      <c r="D588" s="631" t="str">
        <f>IF($C588="","",VLOOKUP($C588,分類コード!$B$1:$C$9,2,0))</f>
        <v/>
      </c>
      <c r="E588" s="251"/>
      <c r="F588" s="263"/>
      <c r="G588" s="37"/>
      <c r="H588" s="264"/>
      <c r="I588" s="653">
        <f t="shared" si="9"/>
        <v>0</v>
      </c>
      <c r="J588" s="650"/>
      <c r="L588" s="84"/>
      <c r="M588" s="84"/>
      <c r="N588" s="84"/>
      <c r="O588" s="84"/>
      <c r="P588" s="84"/>
      <c r="Q588" s="84"/>
      <c r="R588" s="84"/>
      <c r="S588" s="84"/>
      <c r="T588" s="84"/>
      <c r="X588" s="84"/>
      <c r="Y588" s="84"/>
      <c r="Z588" s="84"/>
    </row>
    <row r="589" spans="1:26">
      <c r="A589" s="84"/>
      <c r="B589" s="84"/>
      <c r="C589" s="84"/>
      <c r="D589" s="631" t="str">
        <f>IF($C589="","",VLOOKUP($C589,分類コード!$B$1:$C$9,2,0))</f>
        <v/>
      </c>
      <c r="E589" s="251"/>
      <c r="F589" s="263"/>
      <c r="G589" s="37"/>
      <c r="H589" s="264"/>
      <c r="I589" s="653">
        <f t="shared" si="9"/>
        <v>0</v>
      </c>
      <c r="J589" s="650"/>
      <c r="L589" s="84"/>
      <c r="M589" s="84"/>
      <c r="N589" s="84"/>
      <c r="O589" s="84"/>
      <c r="P589" s="84"/>
      <c r="Q589" s="84"/>
      <c r="R589" s="84"/>
      <c r="S589" s="84"/>
      <c r="T589" s="84"/>
      <c r="X589" s="84"/>
      <c r="Y589" s="84"/>
      <c r="Z589" s="84"/>
    </row>
    <row r="590" spans="1:26">
      <c r="A590" s="84"/>
      <c r="B590" s="84"/>
      <c r="C590" s="84"/>
      <c r="D590" s="631" t="str">
        <f>IF($C590="","",VLOOKUP($C590,分類コード!$B$1:$C$9,2,0))</f>
        <v/>
      </c>
      <c r="E590" s="251"/>
      <c r="F590" s="263"/>
      <c r="G590" s="37"/>
      <c r="H590" s="264"/>
      <c r="I590" s="653">
        <f t="shared" si="9"/>
        <v>0</v>
      </c>
      <c r="J590" s="650"/>
      <c r="L590" s="84"/>
      <c r="M590" s="84"/>
      <c r="N590" s="84"/>
      <c r="O590" s="84"/>
      <c r="P590" s="84"/>
      <c r="Q590" s="84"/>
      <c r="R590" s="84"/>
      <c r="S590" s="84"/>
      <c r="T590" s="84"/>
      <c r="X590" s="84"/>
      <c r="Y590" s="84"/>
      <c r="Z590" s="84"/>
    </row>
    <row r="591" spans="1:26">
      <c r="A591" s="84"/>
      <c r="B591" s="84"/>
      <c r="C591" s="84"/>
      <c r="D591" s="631" t="str">
        <f>IF($C591="","",VLOOKUP($C591,分類コード!$B$1:$C$9,2,0))</f>
        <v/>
      </c>
      <c r="E591" s="251"/>
      <c r="F591" s="263"/>
      <c r="G591" s="37"/>
      <c r="H591" s="264"/>
      <c r="I591" s="653">
        <f t="shared" si="9"/>
        <v>0</v>
      </c>
      <c r="J591" s="650"/>
      <c r="L591" s="84"/>
      <c r="M591" s="84"/>
      <c r="N591" s="84"/>
      <c r="O591" s="84"/>
      <c r="P591" s="84"/>
      <c r="Q591" s="84"/>
      <c r="R591" s="84"/>
      <c r="S591" s="84"/>
      <c r="T591" s="84"/>
      <c r="X591" s="84"/>
      <c r="Y591" s="84"/>
      <c r="Z591" s="84"/>
    </row>
    <row r="592" spans="1:26">
      <c r="A592" s="84"/>
      <c r="B592" s="84"/>
      <c r="C592" s="84"/>
      <c r="D592" s="631" t="str">
        <f>IF($C592="","",VLOOKUP($C592,分類コード!$B$1:$C$9,2,0))</f>
        <v/>
      </c>
      <c r="E592" s="251"/>
      <c r="F592" s="263"/>
      <c r="G592" s="37"/>
      <c r="H592" s="264"/>
      <c r="I592" s="653">
        <f t="shared" si="9"/>
        <v>0</v>
      </c>
      <c r="J592" s="650"/>
      <c r="L592" s="84"/>
      <c r="M592" s="84"/>
      <c r="N592" s="84"/>
      <c r="O592" s="84"/>
      <c r="P592" s="84"/>
      <c r="Q592" s="84"/>
      <c r="R592" s="84"/>
      <c r="S592" s="84"/>
      <c r="T592" s="84"/>
      <c r="X592" s="84"/>
      <c r="Y592" s="84"/>
      <c r="Z592" s="84"/>
    </row>
    <row r="593" spans="1:26">
      <c r="A593" s="84"/>
      <c r="B593" s="84"/>
      <c r="C593" s="84"/>
      <c r="D593" s="631" t="str">
        <f>IF($C593="","",VLOOKUP($C593,分類コード!$B$1:$C$9,2,0))</f>
        <v/>
      </c>
      <c r="E593" s="251"/>
      <c r="F593" s="263"/>
      <c r="G593" s="37"/>
      <c r="H593" s="264"/>
      <c r="I593" s="653">
        <f t="shared" si="9"/>
        <v>0</v>
      </c>
      <c r="J593" s="650"/>
      <c r="L593" s="84"/>
      <c r="M593" s="84"/>
      <c r="N593" s="84"/>
      <c r="O593" s="84"/>
      <c r="P593" s="84"/>
      <c r="Q593" s="84"/>
      <c r="R593" s="84"/>
      <c r="S593" s="84"/>
      <c r="T593" s="84"/>
      <c r="X593" s="84"/>
      <c r="Y593" s="84"/>
      <c r="Z593" s="84"/>
    </row>
    <row r="594" spans="1:26">
      <c r="A594" s="84"/>
      <c r="B594" s="84"/>
      <c r="C594" s="84"/>
      <c r="D594" s="631" t="str">
        <f>IF($C594="","",VLOOKUP($C594,分類コード!$B$1:$C$9,2,0))</f>
        <v/>
      </c>
      <c r="E594" s="251"/>
      <c r="F594" s="263"/>
      <c r="G594" s="37"/>
      <c r="H594" s="264"/>
      <c r="I594" s="653">
        <f t="shared" si="9"/>
        <v>0</v>
      </c>
      <c r="J594" s="650"/>
      <c r="L594" s="84"/>
      <c r="M594" s="84"/>
      <c r="N594" s="84"/>
      <c r="O594" s="84"/>
      <c r="P594" s="84"/>
      <c r="Q594" s="84"/>
      <c r="R594" s="84"/>
      <c r="S594" s="84"/>
      <c r="T594" s="84"/>
      <c r="X594" s="84"/>
      <c r="Y594" s="84"/>
      <c r="Z594" s="84"/>
    </row>
    <row r="595" spans="1:26">
      <c r="A595" s="84"/>
      <c r="B595" s="84"/>
      <c r="C595" s="84"/>
      <c r="D595" s="631" t="str">
        <f>IF($C595="","",VLOOKUP($C595,分類コード!$B$1:$C$9,2,0))</f>
        <v/>
      </c>
      <c r="E595" s="251"/>
      <c r="F595" s="263"/>
      <c r="G595" s="37"/>
      <c r="H595" s="264"/>
      <c r="I595" s="653">
        <f t="shared" si="9"/>
        <v>0</v>
      </c>
      <c r="J595" s="650"/>
      <c r="L595" s="84"/>
      <c r="M595" s="84"/>
      <c r="N595" s="84"/>
      <c r="O595" s="84"/>
      <c r="P595" s="84"/>
      <c r="Q595" s="84"/>
      <c r="R595" s="84"/>
      <c r="S595" s="84"/>
      <c r="T595" s="84"/>
      <c r="X595" s="84"/>
      <c r="Y595" s="84"/>
      <c r="Z595" s="84"/>
    </row>
    <row r="596" spans="1:26">
      <c r="A596" s="84"/>
      <c r="B596" s="84"/>
      <c r="C596" s="84"/>
      <c r="D596" s="631" t="str">
        <f>IF($C596="","",VLOOKUP($C596,分類コード!$B$1:$C$9,2,0))</f>
        <v/>
      </c>
      <c r="E596" s="251"/>
      <c r="F596" s="263"/>
      <c r="G596" s="37"/>
      <c r="H596" s="264"/>
      <c r="I596" s="653">
        <f t="shared" si="9"/>
        <v>0</v>
      </c>
      <c r="J596" s="650"/>
      <c r="L596" s="84"/>
      <c r="M596" s="84"/>
      <c r="N596" s="84"/>
      <c r="O596" s="84"/>
      <c r="P596" s="84"/>
      <c r="Q596" s="84"/>
      <c r="R596" s="84"/>
      <c r="S596" s="84"/>
      <c r="T596" s="84"/>
      <c r="X596" s="84"/>
      <c r="Y596" s="84"/>
      <c r="Z596" s="84"/>
    </row>
    <row r="597" spans="1:26">
      <c r="A597" s="84"/>
      <c r="B597" s="84"/>
      <c r="C597" s="84"/>
      <c r="D597" s="631" t="str">
        <f>IF($C597="","",VLOOKUP($C597,分類コード!$B$1:$C$9,2,0))</f>
        <v/>
      </c>
      <c r="E597" s="251"/>
      <c r="F597" s="263"/>
      <c r="G597" s="37"/>
      <c r="H597" s="264"/>
      <c r="I597" s="653">
        <f t="shared" ref="I597:I660" si="10">IF(ISERROR(LEN(F597)-FIND(".",F597))=TRUE,0,LEN(F597)-FIND(".",F597))</f>
        <v>0</v>
      </c>
      <c r="J597" s="650"/>
      <c r="L597" s="84"/>
      <c r="M597" s="84"/>
      <c r="N597" s="84"/>
      <c r="O597" s="84"/>
      <c r="P597" s="84"/>
      <c r="Q597" s="84"/>
      <c r="R597" s="84"/>
      <c r="S597" s="84"/>
      <c r="T597" s="84"/>
      <c r="X597" s="84"/>
      <c r="Y597" s="84"/>
      <c r="Z597" s="84"/>
    </row>
    <row r="598" spans="1:26">
      <c r="A598" s="84"/>
      <c r="B598" s="84"/>
      <c r="C598" s="84"/>
      <c r="D598" s="631" t="str">
        <f>IF($C598="","",VLOOKUP($C598,分類コード!$B$1:$C$9,2,0))</f>
        <v/>
      </c>
      <c r="E598" s="251"/>
      <c r="F598" s="263"/>
      <c r="G598" s="37"/>
      <c r="H598" s="264"/>
      <c r="I598" s="653">
        <f t="shared" si="10"/>
        <v>0</v>
      </c>
      <c r="J598" s="650"/>
      <c r="L598" s="84"/>
      <c r="M598" s="84"/>
      <c r="N598" s="84"/>
      <c r="O598" s="84"/>
      <c r="P598" s="84"/>
      <c r="Q598" s="84"/>
      <c r="R598" s="84"/>
      <c r="S598" s="84"/>
      <c r="T598" s="84"/>
      <c r="X598" s="84"/>
      <c r="Y598" s="84"/>
      <c r="Z598" s="84"/>
    </row>
    <row r="599" spans="1:26">
      <c r="A599" s="84"/>
      <c r="B599" s="84"/>
      <c r="C599" s="84"/>
      <c r="D599" s="631" t="str">
        <f>IF($C599="","",VLOOKUP($C599,分類コード!$B$1:$C$9,2,0))</f>
        <v/>
      </c>
      <c r="E599" s="251"/>
      <c r="F599" s="263"/>
      <c r="G599" s="37"/>
      <c r="H599" s="264"/>
      <c r="I599" s="653">
        <f t="shared" si="10"/>
        <v>0</v>
      </c>
      <c r="J599" s="650"/>
      <c r="L599" s="84"/>
      <c r="M599" s="84"/>
      <c r="N599" s="84"/>
      <c r="O599" s="84"/>
      <c r="P599" s="84"/>
      <c r="Q599" s="84"/>
      <c r="R599" s="84"/>
      <c r="S599" s="84"/>
      <c r="T599" s="84"/>
      <c r="X599" s="84"/>
      <c r="Y599" s="84"/>
      <c r="Z599" s="84"/>
    </row>
    <row r="600" spans="1:26">
      <c r="A600" s="84"/>
      <c r="B600" s="84"/>
      <c r="C600" s="84"/>
      <c r="D600" s="631" t="str">
        <f>IF($C600="","",VLOOKUP($C600,分類コード!$B$1:$C$9,2,0))</f>
        <v/>
      </c>
      <c r="E600" s="251"/>
      <c r="F600" s="263"/>
      <c r="G600" s="37"/>
      <c r="H600" s="264"/>
      <c r="I600" s="653">
        <f t="shared" si="10"/>
        <v>0</v>
      </c>
      <c r="J600" s="650"/>
      <c r="L600" s="84"/>
      <c r="M600" s="84"/>
      <c r="N600" s="84"/>
      <c r="O600" s="84"/>
      <c r="P600" s="84"/>
      <c r="Q600" s="84"/>
      <c r="R600" s="84"/>
      <c r="S600" s="84"/>
      <c r="T600" s="84"/>
      <c r="X600" s="84"/>
      <c r="Y600" s="84"/>
      <c r="Z600" s="84"/>
    </row>
    <row r="601" spans="1:26">
      <c r="A601" s="84"/>
      <c r="B601" s="84"/>
      <c r="C601" s="84"/>
      <c r="D601" s="631" t="str">
        <f>IF($C601="","",VLOOKUP($C601,分類コード!$B$1:$C$9,2,0))</f>
        <v/>
      </c>
      <c r="E601" s="251"/>
      <c r="F601" s="263"/>
      <c r="G601" s="37"/>
      <c r="H601" s="264"/>
      <c r="I601" s="653">
        <f t="shared" si="10"/>
        <v>0</v>
      </c>
      <c r="J601" s="650"/>
      <c r="L601" s="84"/>
      <c r="M601" s="84"/>
      <c r="N601" s="84"/>
      <c r="O601" s="84"/>
      <c r="P601" s="84"/>
      <c r="Q601" s="84"/>
      <c r="R601" s="84"/>
      <c r="S601" s="84"/>
      <c r="T601" s="84"/>
      <c r="X601" s="84"/>
      <c r="Y601" s="84"/>
      <c r="Z601" s="84"/>
    </row>
    <row r="602" spans="1:26">
      <c r="A602" s="84"/>
      <c r="B602" s="84"/>
      <c r="C602" s="84"/>
      <c r="D602" s="631" t="str">
        <f>IF($C602="","",VLOOKUP($C602,分類コード!$B$1:$C$9,2,0))</f>
        <v/>
      </c>
      <c r="E602" s="251"/>
      <c r="F602" s="263"/>
      <c r="G602" s="37"/>
      <c r="H602" s="264"/>
      <c r="I602" s="653">
        <f t="shared" si="10"/>
        <v>0</v>
      </c>
      <c r="J602" s="650"/>
      <c r="L602" s="84"/>
      <c r="M602" s="84"/>
      <c r="N602" s="84"/>
      <c r="O602" s="84"/>
      <c r="P602" s="84"/>
      <c r="Q602" s="84"/>
      <c r="R602" s="84"/>
      <c r="S602" s="84"/>
      <c r="T602" s="84"/>
      <c r="X602" s="84"/>
      <c r="Y602" s="84"/>
      <c r="Z602" s="84"/>
    </row>
    <row r="603" spans="1:26">
      <c r="A603" s="84"/>
      <c r="B603" s="84"/>
      <c r="C603" s="84"/>
      <c r="D603" s="631" t="str">
        <f>IF($C603="","",VLOOKUP($C603,分類コード!$B$1:$C$9,2,0))</f>
        <v/>
      </c>
      <c r="E603" s="251"/>
      <c r="F603" s="263"/>
      <c r="G603" s="37"/>
      <c r="H603" s="264"/>
      <c r="I603" s="653">
        <f t="shared" si="10"/>
        <v>0</v>
      </c>
      <c r="J603" s="650"/>
      <c r="L603" s="84"/>
      <c r="M603" s="84"/>
      <c r="N603" s="84"/>
      <c r="O603" s="84"/>
      <c r="P603" s="84"/>
      <c r="Q603" s="84"/>
      <c r="R603" s="84"/>
      <c r="S603" s="84"/>
      <c r="T603" s="84"/>
      <c r="X603" s="84"/>
      <c r="Y603" s="84"/>
      <c r="Z603" s="84"/>
    </row>
    <row r="604" spans="1:26">
      <c r="A604" s="84"/>
      <c r="B604" s="84"/>
      <c r="C604" s="84"/>
      <c r="D604" s="631" t="str">
        <f>IF($C604="","",VLOOKUP($C604,分類コード!$B$1:$C$9,2,0))</f>
        <v/>
      </c>
      <c r="E604" s="251"/>
      <c r="F604" s="263"/>
      <c r="G604" s="37"/>
      <c r="H604" s="264"/>
      <c r="I604" s="653">
        <f t="shared" si="10"/>
        <v>0</v>
      </c>
      <c r="J604" s="650"/>
      <c r="L604" s="84"/>
      <c r="M604" s="84"/>
      <c r="N604" s="84"/>
      <c r="O604" s="84"/>
      <c r="P604" s="84"/>
      <c r="Q604" s="84"/>
      <c r="R604" s="84"/>
      <c r="S604" s="84"/>
      <c r="T604" s="84"/>
      <c r="X604" s="84"/>
      <c r="Y604" s="84"/>
      <c r="Z604" s="84"/>
    </row>
    <row r="605" spans="1:26">
      <c r="A605" s="84"/>
      <c r="B605" s="84"/>
      <c r="C605" s="84"/>
      <c r="D605" s="631" t="str">
        <f>IF($C605="","",VLOOKUP($C605,分類コード!$B$1:$C$9,2,0))</f>
        <v/>
      </c>
      <c r="E605" s="251"/>
      <c r="F605" s="263"/>
      <c r="G605" s="37"/>
      <c r="H605" s="264"/>
      <c r="I605" s="653">
        <f t="shared" si="10"/>
        <v>0</v>
      </c>
      <c r="J605" s="650"/>
      <c r="L605" s="84"/>
      <c r="M605" s="84"/>
      <c r="N605" s="84"/>
      <c r="O605" s="84"/>
      <c r="P605" s="84"/>
      <c r="Q605" s="84"/>
      <c r="R605" s="84"/>
      <c r="S605" s="84"/>
      <c r="T605" s="84"/>
      <c r="X605" s="84"/>
      <c r="Y605" s="84"/>
      <c r="Z605" s="84"/>
    </row>
    <row r="606" spans="1:26">
      <c r="A606" s="84"/>
      <c r="B606" s="84"/>
      <c r="C606" s="84"/>
      <c r="D606" s="631" t="str">
        <f>IF($C606="","",VLOOKUP($C606,分類コード!$B$1:$C$9,2,0))</f>
        <v/>
      </c>
      <c r="E606" s="251"/>
      <c r="F606" s="263"/>
      <c r="G606" s="37"/>
      <c r="H606" s="264"/>
      <c r="I606" s="653">
        <f t="shared" si="10"/>
        <v>0</v>
      </c>
      <c r="J606" s="650"/>
      <c r="L606" s="84"/>
      <c r="M606" s="84"/>
      <c r="N606" s="84"/>
      <c r="O606" s="84"/>
      <c r="P606" s="84"/>
      <c r="Q606" s="84"/>
      <c r="R606" s="84"/>
      <c r="S606" s="84"/>
      <c r="T606" s="84"/>
      <c r="X606" s="84"/>
      <c r="Y606" s="84"/>
      <c r="Z606" s="84"/>
    </row>
    <row r="607" spans="1:26">
      <c r="A607" s="84"/>
      <c r="B607" s="84"/>
      <c r="C607" s="84"/>
      <c r="D607" s="631" t="str">
        <f>IF($C607="","",VLOOKUP($C607,分類コード!$B$1:$C$9,2,0))</f>
        <v/>
      </c>
      <c r="E607" s="251"/>
      <c r="F607" s="263"/>
      <c r="G607" s="37"/>
      <c r="H607" s="264"/>
      <c r="I607" s="653">
        <f t="shared" si="10"/>
        <v>0</v>
      </c>
      <c r="J607" s="650"/>
      <c r="L607" s="84"/>
      <c r="M607" s="84"/>
      <c r="N607" s="84"/>
      <c r="O607" s="84"/>
      <c r="P607" s="84"/>
      <c r="Q607" s="84"/>
      <c r="R607" s="84"/>
      <c r="S607" s="84"/>
      <c r="T607" s="84"/>
      <c r="X607" s="84"/>
      <c r="Y607" s="84"/>
      <c r="Z607" s="84"/>
    </row>
    <row r="608" spans="1:26">
      <c r="A608" s="84"/>
      <c r="B608" s="84"/>
      <c r="C608" s="84"/>
      <c r="D608" s="631" t="str">
        <f>IF($C608="","",VLOOKUP($C608,分類コード!$B$1:$C$9,2,0))</f>
        <v/>
      </c>
      <c r="E608" s="251"/>
      <c r="F608" s="263"/>
      <c r="G608" s="37"/>
      <c r="H608" s="264"/>
      <c r="I608" s="653">
        <f t="shared" si="10"/>
        <v>0</v>
      </c>
      <c r="J608" s="650"/>
      <c r="L608" s="84"/>
      <c r="M608" s="84"/>
      <c r="N608" s="84"/>
      <c r="O608" s="84"/>
      <c r="P608" s="84"/>
      <c r="Q608" s="84"/>
      <c r="R608" s="84"/>
      <c r="S608" s="84"/>
      <c r="T608" s="84"/>
      <c r="X608" s="84"/>
      <c r="Y608" s="84"/>
      <c r="Z608" s="84"/>
    </row>
    <row r="609" spans="1:26">
      <c r="A609" s="84"/>
      <c r="B609" s="84"/>
      <c r="C609" s="84"/>
      <c r="D609" s="631" t="str">
        <f>IF($C609="","",VLOOKUP($C609,分類コード!$B$1:$C$9,2,0))</f>
        <v/>
      </c>
      <c r="E609" s="251"/>
      <c r="F609" s="263"/>
      <c r="G609" s="37"/>
      <c r="H609" s="264"/>
      <c r="I609" s="653">
        <f t="shared" si="10"/>
        <v>0</v>
      </c>
      <c r="J609" s="650"/>
      <c r="L609" s="84"/>
      <c r="M609" s="84"/>
      <c r="N609" s="84"/>
      <c r="O609" s="84"/>
      <c r="P609" s="84"/>
      <c r="Q609" s="84"/>
      <c r="R609" s="84"/>
      <c r="S609" s="84"/>
      <c r="T609" s="84"/>
      <c r="X609" s="84"/>
      <c r="Y609" s="84"/>
      <c r="Z609" s="84"/>
    </row>
    <row r="610" spans="1:26">
      <c r="A610" s="84"/>
      <c r="B610" s="84"/>
      <c r="C610" s="84"/>
      <c r="D610" s="631" t="str">
        <f>IF($C610="","",VLOOKUP($C610,分類コード!$B$1:$C$9,2,0))</f>
        <v/>
      </c>
      <c r="E610" s="251"/>
      <c r="F610" s="263"/>
      <c r="G610" s="37"/>
      <c r="H610" s="264"/>
      <c r="I610" s="653">
        <f t="shared" si="10"/>
        <v>0</v>
      </c>
      <c r="J610" s="650"/>
      <c r="L610" s="84"/>
      <c r="M610" s="84"/>
      <c r="N610" s="84"/>
      <c r="O610" s="84"/>
      <c r="P610" s="84"/>
      <c r="Q610" s="84"/>
      <c r="R610" s="84"/>
      <c r="S610" s="84"/>
      <c r="T610" s="84"/>
      <c r="X610" s="84"/>
      <c r="Y610" s="84"/>
      <c r="Z610" s="84"/>
    </row>
    <row r="611" spans="1:26">
      <c r="A611" s="84"/>
      <c r="B611" s="84"/>
      <c r="C611" s="84"/>
      <c r="D611" s="631" t="str">
        <f>IF($C611="","",VLOOKUP($C611,分類コード!$B$1:$C$9,2,0))</f>
        <v/>
      </c>
      <c r="E611" s="251"/>
      <c r="F611" s="263"/>
      <c r="G611" s="37"/>
      <c r="H611" s="264"/>
      <c r="I611" s="653">
        <f t="shared" si="10"/>
        <v>0</v>
      </c>
      <c r="J611" s="650"/>
      <c r="L611" s="84"/>
      <c r="M611" s="84"/>
      <c r="N611" s="84"/>
      <c r="O611" s="84"/>
      <c r="P611" s="84"/>
      <c r="Q611" s="84"/>
      <c r="R611" s="84"/>
      <c r="S611" s="84"/>
      <c r="T611" s="84"/>
      <c r="X611" s="84"/>
      <c r="Y611" s="84"/>
      <c r="Z611" s="84"/>
    </row>
    <row r="612" spans="1:26">
      <c r="A612" s="84"/>
      <c r="B612" s="84"/>
      <c r="C612" s="84"/>
      <c r="D612" s="631" t="str">
        <f>IF($C612="","",VLOOKUP($C612,分類コード!$B$1:$C$9,2,0))</f>
        <v/>
      </c>
      <c r="E612" s="251"/>
      <c r="F612" s="263"/>
      <c r="G612" s="37"/>
      <c r="H612" s="264"/>
      <c r="I612" s="653">
        <f t="shared" si="10"/>
        <v>0</v>
      </c>
      <c r="J612" s="650"/>
      <c r="L612" s="84"/>
      <c r="M612" s="84"/>
      <c r="N612" s="84"/>
      <c r="O612" s="84"/>
      <c r="P612" s="84"/>
      <c r="Q612" s="84"/>
      <c r="R612" s="84"/>
      <c r="S612" s="84"/>
      <c r="T612" s="84"/>
      <c r="X612" s="84"/>
      <c r="Y612" s="84"/>
      <c r="Z612" s="84"/>
    </row>
    <row r="613" spans="1:26">
      <c r="A613" s="84"/>
      <c r="B613" s="84"/>
      <c r="C613" s="84"/>
      <c r="D613" s="631" t="str">
        <f>IF($C613="","",VLOOKUP($C613,分類コード!$B$1:$C$9,2,0))</f>
        <v/>
      </c>
      <c r="E613" s="251"/>
      <c r="F613" s="263"/>
      <c r="G613" s="37"/>
      <c r="H613" s="264"/>
      <c r="I613" s="653">
        <f t="shared" si="10"/>
        <v>0</v>
      </c>
      <c r="J613" s="650"/>
      <c r="L613" s="84"/>
      <c r="M613" s="84"/>
      <c r="N613" s="84"/>
      <c r="O613" s="84"/>
      <c r="P613" s="84"/>
      <c r="Q613" s="84"/>
      <c r="R613" s="84"/>
      <c r="S613" s="84"/>
      <c r="T613" s="84"/>
      <c r="X613" s="84"/>
      <c r="Y613" s="84"/>
      <c r="Z613" s="84"/>
    </row>
    <row r="614" spans="1:26">
      <c r="A614" s="84"/>
      <c r="B614" s="84"/>
      <c r="C614" s="84"/>
      <c r="D614" s="631" t="str">
        <f>IF($C614="","",VLOOKUP($C614,分類コード!$B$1:$C$9,2,0))</f>
        <v/>
      </c>
      <c r="E614" s="251"/>
      <c r="F614" s="263"/>
      <c r="G614" s="37"/>
      <c r="H614" s="264"/>
      <c r="I614" s="653">
        <f t="shared" si="10"/>
        <v>0</v>
      </c>
      <c r="J614" s="650"/>
      <c r="L614" s="84"/>
      <c r="M614" s="84"/>
      <c r="N614" s="84"/>
      <c r="O614" s="84"/>
      <c r="P614" s="84"/>
      <c r="Q614" s="84"/>
      <c r="R614" s="84"/>
      <c r="S614" s="84"/>
      <c r="T614" s="84"/>
      <c r="X614" s="84"/>
      <c r="Y614" s="84"/>
      <c r="Z614" s="84"/>
    </row>
    <row r="615" spans="1:26">
      <c r="A615" s="84"/>
      <c r="B615" s="84"/>
      <c r="C615" s="84"/>
      <c r="D615" s="631" t="str">
        <f>IF($C615="","",VLOOKUP($C615,分類コード!$B$1:$C$9,2,0))</f>
        <v/>
      </c>
      <c r="E615" s="251"/>
      <c r="F615" s="263"/>
      <c r="G615" s="37"/>
      <c r="H615" s="264"/>
      <c r="I615" s="653">
        <f t="shared" si="10"/>
        <v>0</v>
      </c>
      <c r="J615" s="650"/>
      <c r="L615" s="84"/>
      <c r="M615" s="84"/>
      <c r="N615" s="84"/>
      <c r="O615" s="84"/>
      <c r="P615" s="84"/>
      <c r="Q615" s="84"/>
      <c r="R615" s="84"/>
      <c r="S615" s="84"/>
      <c r="T615" s="84"/>
      <c r="X615" s="84"/>
      <c r="Y615" s="84"/>
      <c r="Z615" s="84"/>
    </row>
    <row r="616" spans="1:26">
      <c r="A616" s="84"/>
      <c r="B616" s="84"/>
      <c r="C616" s="84"/>
      <c r="D616" s="631" t="str">
        <f>IF($C616="","",VLOOKUP($C616,分類コード!$B$1:$C$9,2,0))</f>
        <v/>
      </c>
      <c r="E616" s="251"/>
      <c r="F616" s="263"/>
      <c r="G616" s="37"/>
      <c r="H616" s="264"/>
      <c r="I616" s="653">
        <f t="shared" si="10"/>
        <v>0</v>
      </c>
      <c r="J616" s="650"/>
      <c r="L616" s="84"/>
      <c r="M616" s="84"/>
      <c r="N616" s="84"/>
      <c r="O616" s="84"/>
      <c r="P616" s="84"/>
      <c r="Q616" s="84"/>
      <c r="R616" s="84"/>
      <c r="S616" s="84"/>
      <c r="T616" s="84"/>
      <c r="X616" s="84"/>
      <c r="Y616" s="84"/>
      <c r="Z616" s="84"/>
    </row>
    <row r="617" spans="1:26">
      <c r="A617" s="84"/>
      <c r="B617" s="84"/>
      <c r="C617" s="84"/>
      <c r="D617" s="631" t="str">
        <f>IF($C617="","",VLOOKUP($C617,分類コード!$B$1:$C$9,2,0))</f>
        <v/>
      </c>
      <c r="E617" s="251"/>
      <c r="F617" s="263"/>
      <c r="G617" s="37"/>
      <c r="H617" s="264"/>
      <c r="I617" s="653">
        <f t="shared" si="10"/>
        <v>0</v>
      </c>
      <c r="J617" s="650"/>
      <c r="L617" s="84"/>
      <c r="M617" s="84"/>
      <c r="N617" s="84"/>
      <c r="O617" s="84"/>
      <c r="P617" s="84"/>
      <c r="Q617" s="84"/>
      <c r="R617" s="84"/>
      <c r="S617" s="84"/>
      <c r="T617" s="84"/>
      <c r="X617" s="84"/>
      <c r="Y617" s="84"/>
      <c r="Z617" s="84"/>
    </row>
    <row r="618" spans="1:26">
      <c r="A618" s="84"/>
      <c r="B618" s="84"/>
      <c r="C618" s="84"/>
      <c r="D618" s="631" t="str">
        <f>IF($C618="","",VLOOKUP($C618,分類コード!$B$1:$C$9,2,0))</f>
        <v/>
      </c>
      <c r="E618" s="251"/>
      <c r="F618" s="263"/>
      <c r="G618" s="37"/>
      <c r="H618" s="264"/>
      <c r="I618" s="653">
        <f t="shared" si="10"/>
        <v>0</v>
      </c>
      <c r="J618" s="650"/>
      <c r="L618" s="84"/>
      <c r="M618" s="84"/>
      <c r="N618" s="84"/>
      <c r="O618" s="84"/>
      <c r="P618" s="84"/>
      <c r="Q618" s="84"/>
      <c r="R618" s="84"/>
      <c r="S618" s="84"/>
      <c r="T618" s="84"/>
      <c r="X618" s="84"/>
      <c r="Y618" s="84"/>
      <c r="Z618" s="84"/>
    </row>
    <row r="619" spans="1:26">
      <c r="A619" s="84"/>
      <c r="B619" s="84"/>
      <c r="C619" s="84"/>
      <c r="D619" s="631" t="str">
        <f>IF($C619="","",VLOOKUP($C619,分類コード!$B$1:$C$9,2,0))</f>
        <v/>
      </c>
      <c r="E619" s="251"/>
      <c r="F619" s="263"/>
      <c r="G619" s="37"/>
      <c r="H619" s="264"/>
      <c r="I619" s="653">
        <f t="shared" si="10"/>
        <v>0</v>
      </c>
      <c r="J619" s="650"/>
      <c r="L619" s="84"/>
      <c r="M619" s="84"/>
      <c r="N619" s="84"/>
      <c r="O619" s="84"/>
      <c r="P619" s="84"/>
      <c r="Q619" s="84"/>
      <c r="R619" s="84"/>
      <c r="S619" s="84"/>
      <c r="T619" s="84"/>
      <c r="X619" s="84"/>
      <c r="Y619" s="84"/>
      <c r="Z619" s="84"/>
    </row>
    <row r="620" spans="1:26">
      <c r="A620" s="84"/>
      <c r="B620" s="84"/>
      <c r="C620" s="84"/>
      <c r="D620" s="631" t="str">
        <f>IF($C620="","",VLOOKUP($C620,分類コード!$B$1:$C$9,2,0))</f>
        <v/>
      </c>
      <c r="E620" s="251"/>
      <c r="F620" s="263"/>
      <c r="G620" s="37"/>
      <c r="H620" s="264"/>
      <c r="I620" s="653">
        <f t="shared" si="10"/>
        <v>0</v>
      </c>
      <c r="J620" s="650"/>
      <c r="L620" s="84"/>
      <c r="M620" s="84"/>
      <c r="N620" s="84"/>
      <c r="O620" s="84"/>
      <c r="P620" s="84"/>
      <c r="Q620" s="84"/>
      <c r="R620" s="84"/>
      <c r="S620" s="84"/>
      <c r="T620" s="84"/>
      <c r="X620" s="84"/>
      <c r="Y620" s="84"/>
      <c r="Z620" s="84"/>
    </row>
    <row r="621" spans="1:26">
      <c r="A621" s="84"/>
      <c r="B621" s="84"/>
      <c r="C621" s="84"/>
      <c r="D621" s="631" t="str">
        <f>IF($C621="","",VLOOKUP($C621,分類コード!$B$1:$C$9,2,0))</f>
        <v/>
      </c>
      <c r="E621" s="251"/>
      <c r="F621" s="263"/>
      <c r="G621" s="37"/>
      <c r="H621" s="264"/>
      <c r="I621" s="653">
        <f t="shared" si="10"/>
        <v>0</v>
      </c>
      <c r="J621" s="650"/>
      <c r="L621" s="84"/>
      <c r="M621" s="84"/>
      <c r="N621" s="84"/>
      <c r="O621" s="84"/>
      <c r="P621" s="84"/>
      <c r="Q621" s="84"/>
      <c r="R621" s="84"/>
      <c r="S621" s="84"/>
      <c r="T621" s="84"/>
      <c r="X621" s="84"/>
      <c r="Y621" s="84"/>
      <c r="Z621" s="84"/>
    </row>
    <row r="622" spans="1:26">
      <c r="A622" s="84"/>
      <c r="B622" s="84"/>
      <c r="C622" s="84"/>
      <c r="D622" s="631" t="str">
        <f>IF($C622="","",VLOOKUP($C622,分類コード!$B$1:$C$9,2,0))</f>
        <v/>
      </c>
      <c r="E622" s="251"/>
      <c r="F622" s="263"/>
      <c r="G622" s="37"/>
      <c r="H622" s="264"/>
      <c r="I622" s="653">
        <f t="shared" si="10"/>
        <v>0</v>
      </c>
      <c r="J622" s="650"/>
      <c r="L622" s="84"/>
      <c r="M622" s="84"/>
      <c r="N622" s="84"/>
      <c r="O622" s="84"/>
      <c r="P622" s="84"/>
      <c r="Q622" s="84"/>
      <c r="R622" s="84"/>
      <c r="S622" s="84"/>
      <c r="T622" s="84"/>
      <c r="X622" s="84"/>
      <c r="Y622" s="84"/>
      <c r="Z622" s="84"/>
    </row>
    <row r="623" spans="1:26">
      <c r="A623" s="84"/>
      <c r="B623" s="84"/>
      <c r="C623" s="84"/>
      <c r="D623" s="631" t="str">
        <f>IF($C623="","",VLOOKUP($C623,分類コード!$B$1:$C$9,2,0))</f>
        <v/>
      </c>
      <c r="E623" s="251"/>
      <c r="F623" s="263"/>
      <c r="G623" s="37"/>
      <c r="H623" s="264"/>
      <c r="I623" s="653">
        <f t="shared" si="10"/>
        <v>0</v>
      </c>
      <c r="J623" s="650"/>
      <c r="L623" s="84"/>
      <c r="M623" s="84"/>
      <c r="N623" s="84"/>
      <c r="O623" s="84"/>
      <c r="P623" s="84"/>
      <c r="Q623" s="84"/>
      <c r="R623" s="84"/>
      <c r="S623" s="84"/>
      <c r="T623" s="84"/>
      <c r="X623" s="84"/>
      <c r="Y623" s="84"/>
      <c r="Z623" s="84"/>
    </row>
    <row r="624" spans="1:26">
      <c r="A624" s="84"/>
      <c r="B624" s="84"/>
      <c r="C624" s="84"/>
      <c r="D624" s="631" t="str">
        <f>IF($C624="","",VLOOKUP($C624,分類コード!$B$1:$C$9,2,0))</f>
        <v/>
      </c>
      <c r="E624" s="251"/>
      <c r="F624" s="263"/>
      <c r="G624" s="37"/>
      <c r="H624" s="264"/>
      <c r="I624" s="653">
        <f t="shared" si="10"/>
        <v>0</v>
      </c>
      <c r="J624" s="650"/>
      <c r="L624" s="84"/>
      <c r="M624" s="84"/>
      <c r="N624" s="84"/>
      <c r="O624" s="84"/>
      <c r="P624" s="84"/>
      <c r="Q624" s="84"/>
      <c r="R624" s="84"/>
      <c r="S624" s="84"/>
      <c r="T624" s="84"/>
      <c r="X624" s="84"/>
      <c r="Y624" s="84"/>
      <c r="Z624" s="84"/>
    </row>
    <row r="625" spans="1:26">
      <c r="A625" s="84"/>
      <c r="B625" s="84"/>
      <c r="C625" s="84"/>
      <c r="D625" s="631" t="str">
        <f>IF($C625="","",VLOOKUP($C625,分類コード!$B$1:$C$9,2,0))</f>
        <v/>
      </c>
      <c r="E625" s="251"/>
      <c r="F625" s="263"/>
      <c r="G625" s="37"/>
      <c r="H625" s="264"/>
      <c r="I625" s="653">
        <f t="shared" si="10"/>
        <v>0</v>
      </c>
      <c r="J625" s="650"/>
      <c r="L625" s="84"/>
      <c r="M625" s="84"/>
      <c r="N625" s="84"/>
      <c r="O625" s="84"/>
      <c r="P625" s="84"/>
      <c r="Q625" s="84"/>
      <c r="R625" s="84"/>
      <c r="S625" s="84"/>
      <c r="T625" s="84"/>
      <c r="X625" s="84"/>
      <c r="Y625" s="84"/>
      <c r="Z625" s="84"/>
    </row>
    <row r="626" spans="1:26">
      <c r="A626" s="84"/>
      <c r="B626" s="84"/>
      <c r="C626" s="84"/>
      <c r="D626" s="631" t="str">
        <f>IF($C626="","",VLOOKUP($C626,分類コード!$B$1:$C$9,2,0))</f>
        <v/>
      </c>
      <c r="E626" s="251"/>
      <c r="F626" s="263"/>
      <c r="G626" s="37"/>
      <c r="H626" s="264"/>
      <c r="I626" s="653">
        <f t="shared" si="10"/>
        <v>0</v>
      </c>
      <c r="J626" s="650"/>
      <c r="L626" s="84"/>
      <c r="M626" s="84"/>
      <c r="N626" s="84"/>
      <c r="O626" s="84"/>
      <c r="P626" s="84"/>
      <c r="Q626" s="84"/>
      <c r="R626" s="84"/>
      <c r="S626" s="84"/>
      <c r="T626" s="84"/>
      <c r="X626" s="84"/>
      <c r="Y626" s="84"/>
      <c r="Z626" s="84"/>
    </row>
    <row r="627" spans="1:26">
      <c r="A627" s="84"/>
      <c r="B627" s="84"/>
      <c r="C627" s="84"/>
      <c r="D627" s="631" t="str">
        <f>IF($C627="","",VLOOKUP($C627,分類コード!$B$1:$C$9,2,0))</f>
        <v/>
      </c>
      <c r="E627" s="251"/>
      <c r="F627" s="263"/>
      <c r="G627" s="37"/>
      <c r="H627" s="264"/>
      <c r="I627" s="653">
        <f t="shared" si="10"/>
        <v>0</v>
      </c>
      <c r="J627" s="650"/>
      <c r="L627" s="84"/>
      <c r="M627" s="84"/>
      <c r="N627" s="84"/>
      <c r="O627" s="84"/>
      <c r="P627" s="84"/>
      <c r="Q627" s="84"/>
      <c r="R627" s="84"/>
      <c r="S627" s="84"/>
      <c r="T627" s="84"/>
      <c r="X627" s="84"/>
      <c r="Y627" s="84"/>
      <c r="Z627" s="84"/>
    </row>
    <row r="628" spans="1:26">
      <c r="A628" s="84"/>
      <c r="B628" s="84"/>
      <c r="C628" s="84"/>
      <c r="D628" s="631" t="str">
        <f>IF($C628="","",VLOOKUP($C628,分類コード!$B$1:$C$9,2,0))</f>
        <v/>
      </c>
      <c r="E628" s="251"/>
      <c r="F628" s="263"/>
      <c r="G628" s="37"/>
      <c r="H628" s="264"/>
      <c r="I628" s="653">
        <f t="shared" si="10"/>
        <v>0</v>
      </c>
      <c r="J628" s="650"/>
      <c r="L628" s="84"/>
      <c r="M628" s="84"/>
      <c r="N628" s="84"/>
      <c r="O628" s="84"/>
      <c r="P628" s="84"/>
      <c r="Q628" s="84"/>
      <c r="R628" s="84"/>
      <c r="S628" s="84"/>
      <c r="T628" s="84"/>
      <c r="X628" s="84"/>
      <c r="Y628" s="84"/>
      <c r="Z628" s="84"/>
    </row>
    <row r="629" spans="1:26">
      <c r="A629" s="84"/>
      <c r="B629" s="84"/>
      <c r="C629" s="84"/>
      <c r="D629" s="631" t="str">
        <f>IF($C629="","",VLOOKUP($C629,分類コード!$B$1:$C$9,2,0))</f>
        <v/>
      </c>
      <c r="E629" s="251"/>
      <c r="F629" s="263"/>
      <c r="G629" s="37"/>
      <c r="H629" s="264"/>
      <c r="I629" s="653">
        <f t="shared" si="10"/>
        <v>0</v>
      </c>
      <c r="J629" s="650"/>
      <c r="L629" s="84"/>
      <c r="M629" s="84"/>
      <c r="N629" s="84"/>
      <c r="O629" s="84"/>
      <c r="P629" s="84"/>
      <c r="Q629" s="84"/>
      <c r="R629" s="84"/>
      <c r="S629" s="84"/>
      <c r="T629" s="84"/>
      <c r="X629" s="84"/>
      <c r="Y629" s="84"/>
      <c r="Z629" s="84"/>
    </row>
    <row r="630" spans="1:26">
      <c r="A630" s="84"/>
      <c r="B630" s="84"/>
      <c r="C630" s="84"/>
      <c r="D630" s="631" t="str">
        <f>IF($C630="","",VLOOKUP($C630,分類コード!$B$1:$C$9,2,0))</f>
        <v/>
      </c>
      <c r="E630" s="251"/>
      <c r="F630" s="263"/>
      <c r="G630" s="37"/>
      <c r="H630" s="264"/>
      <c r="I630" s="653">
        <f t="shared" si="10"/>
        <v>0</v>
      </c>
      <c r="J630" s="650"/>
      <c r="L630" s="84"/>
      <c r="M630" s="84"/>
      <c r="N630" s="84"/>
      <c r="O630" s="84"/>
      <c r="P630" s="84"/>
      <c r="Q630" s="84"/>
      <c r="R630" s="84"/>
      <c r="S630" s="84"/>
      <c r="T630" s="84"/>
      <c r="X630" s="84"/>
      <c r="Y630" s="84"/>
      <c r="Z630" s="84"/>
    </row>
    <row r="631" spans="1:26">
      <c r="A631" s="84"/>
      <c r="B631" s="84"/>
      <c r="C631" s="84"/>
      <c r="D631" s="631" t="str">
        <f>IF($C631="","",VLOOKUP($C631,分類コード!$B$1:$C$9,2,0))</f>
        <v/>
      </c>
      <c r="E631" s="251"/>
      <c r="F631" s="263"/>
      <c r="G631" s="37"/>
      <c r="H631" s="264"/>
      <c r="I631" s="653">
        <f t="shared" si="10"/>
        <v>0</v>
      </c>
      <c r="J631" s="650"/>
      <c r="L631" s="84"/>
      <c r="M631" s="84"/>
      <c r="N631" s="84"/>
      <c r="O631" s="84"/>
      <c r="P631" s="84"/>
      <c r="Q631" s="84"/>
      <c r="R631" s="84"/>
      <c r="S631" s="84"/>
      <c r="T631" s="84"/>
      <c r="X631" s="84"/>
      <c r="Y631" s="84"/>
      <c r="Z631" s="84"/>
    </row>
    <row r="632" spans="1:26">
      <c r="A632" s="84"/>
      <c r="B632" s="84"/>
      <c r="C632" s="84"/>
      <c r="D632" s="631" t="str">
        <f>IF($C632="","",VLOOKUP($C632,分類コード!$B$1:$C$9,2,0))</f>
        <v/>
      </c>
      <c r="E632" s="251"/>
      <c r="F632" s="263"/>
      <c r="G632" s="37"/>
      <c r="H632" s="264"/>
      <c r="I632" s="653">
        <f t="shared" si="10"/>
        <v>0</v>
      </c>
      <c r="J632" s="650"/>
      <c r="L632" s="84"/>
      <c r="M632" s="84"/>
      <c r="N632" s="84"/>
      <c r="O632" s="84"/>
      <c r="P632" s="84"/>
      <c r="Q632" s="84"/>
      <c r="R632" s="84"/>
      <c r="S632" s="84"/>
      <c r="T632" s="84"/>
      <c r="X632" s="84"/>
      <c r="Y632" s="84"/>
      <c r="Z632" s="84"/>
    </row>
    <row r="633" spans="1:26">
      <c r="A633" s="84"/>
      <c r="B633" s="84"/>
      <c r="C633" s="84"/>
      <c r="D633" s="631" t="str">
        <f>IF($C633="","",VLOOKUP($C633,分類コード!$B$1:$C$9,2,0))</f>
        <v/>
      </c>
      <c r="E633" s="251"/>
      <c r="F633" s="263"/>
      <c r="G633" s="37"/>
      <c r="H633" s="264"/>
      <c r="I633" s="653">
        <f t="shared" si="10"/>
        <v>0</v>
      </c>
      <c r="J633" s="650"/>
      <c r="L633" s="84"/>
      <c r="M633" s="84"/>
      <c r="N633" s="84"/>
      <c r="O633" s="84"/>
      <c r="P633" s="84"/>
      <c r="Q633" s="84"/>
      <c r="R633" s="84"/>
      <c r="S633" s="84"/>
      <c r="T633" s="84"/>
      <c r="X633" s="84"/>
      <c r="Y633" s="84"/>
      <c r="Z633" s="84"/>
    </row>
    <row r="634" spans="1:26">
      <c r="A634" s="84"/>
      <c r="B634" s="84"/>
      <c r="C634" s="84"/>
      <c r="D634" s="631" t="str">
        <f>IF($C634="","",VLOOKUP($C634,分類コード!$B$1:$C$9,2,0))</f>
        <v/>
      </c>
      <c r="E634" s="251"/>
      <c r="F634" s="263"/>
      <c r="G634" s="37"/>
      <c r="H634" s="264"/>
      <c r="I634" s="653">
        <f t="shared" si="10"/>
        <v>0</v>
      </c>
      <c r="J634" s="650"/>
      <c r="L634" s="84"/>
      <c r="M634" s="84"/>
      <c r="N634" s="84"/>
      <c r="O634" s="84"/>
      <c r="P634" s="84"/>
      <c r="Q634" s="84"/>
      <c r="R634" s="84"/>
      <c r="S634" s="84"/>
      <c r="T634" s="84"/>
      <c r="X634" s="84"/>
      <c r="Y634" s="84"/>
      <c r="Z634" s="84"/>
    </row>
    <row r="635" spans="1:26">
      <c r="A635" s="84"/>
      <c r="B635" s="84"/>
      <c r="C635" s="84"/>
      <c r="D635" s="631" t="str">
        <f>IF($C635="","",VLOOKUP($C635,分類コード!$B$1:$C$9,2,0))</f>
        <v/>
      </c>
      <c r="E635" s="251"/>
      <c r="F635" s="263"/>
      <c r="G635" s="37"/>
      <c r="H635" s="264"/>
      <c r="I635" s="653">
        <f t="shared" si="10"/>
        <v>0</v>
      </c>
      <c r="J635" s="650"/>
      <c r="L635" s="84"/>
      <c r="M635" s="84"/>
      <c r="N635" s="84"/>
      <c r="O635" s="84"/>
      <c r="P635" s="84"/>
      <c r="Q635" s="84"/>
      <c r="R635" s="84"/>
      <c r="S635" s="84"/>
      <c r="T635" s="84"/>
      <c r="X635" s="84"/>
      <c r="Y635" s="84"/>
      <c r="Z635" s="84"/>
    </row>
    <row r="636" spans="1:26">
      <c r="A636" s="84"/>
      <c r="B636" s="84"/>
      <c r="C636" s="84"/>
      <c r="D636" s="631" t="str">
        <f>IF($C636="","",VLOOKUP($C636,分類コード!$B$1:$C$9,2,0))</f>
        <v/>
      </c>
      <c r="E636" s="251"/>
      <c r="F636" s="263"/>
      <c r="G636" s="37"/>
      <c r="H636" s="264"/>
      <c r="I636" s="653">
        <f t="shared" si="10"/>
        <v>0</v>
      </c>
      <c r="J636" s="650"/>
      <c r="L636" s="84"/>
      <c r="M636" s="84"/>
      <c r="N636" s="84"/>
      <c r="O636" s="84"/>
      <c r="P636" s="84"/>
      <c r="Q636" s="84"/>
      <c r="R636" s="84"/>
      <c r="S636" s="84"/>
      <c r="T636" s="84"/>
      <c r="X636" s="84"/>
      <c r="Y636" s="84"/>
      <c r="Z636" s="84"/>
    </row>
    <row r="637" spans="1:26">
      <c r="A637" s="84"/>
      <c r="B637" s="84"/>
      <c r="C637" s="84"/>
      <c r="D637" s="631" t="str">
        <f>IF($C637="","",VLOOKUP($C637,分類コード!$B$1:$C$9,2,0))</f>
        <v/>
      </c>
      <c r="E637" s="251"/>
      <c r="F637" s="263"/>
      <c r="G637" s="37"/>
      <c r="H637" s="264"/>
      <c r="I637" s="653">
        <f t="shared" si="10"/>
        <v>0</v>
      </c>
      <c r="J637" s="650"/>
      <c r="L637" s="84"/>
      <c r="M637" s="84"/>
      <c r="N637" s="84"/>
      <c r="O637" s="84"/>
      <c r="P637" s="84"/>
      <c r="Q637" s="84"/>
      <c r="R637" s="84"/>
      <c r="S637" s="84"/>
      <c r="T637" s="84"/>
      <c r="X637" s="84"/>
      <c r="Y637" s="84"/>
      <c r="Z637" s="84"/>
    </row>
    <row r="638" spans="1:26">
      <c r="A638" s="84"/>
      <c r="B638" s="84"/>
      <c r="C638" s="84"/>
      <c r="D638" s="631" t="str">
        <f>IF($C638="","",VLOOKUP($C638,分類コード!$B$1:$C$9,2,0))</f>
        <v/>
      </c>
      <c r="E638" s="251"/>
      <c r="F638" s="263"/>
      <c r="G638" s="37"/>
      <c r="H638" s="264"/>
      <c r="I638" s="653">
        <f t="shared" si="10"/>
        <v>0</v>
      </c>
      <c r="J638" s="650"/>
      <c r="L638" s="84"/>
      <c r="M638" s="84"/>
      <c r="N638" s="84"/>
      <c r="O638" s="84"/>
      <c r="P638" s="84"/>
      <c r="Q638" s="84"/>
      <c r="R638" s="84"/>
      <c r="S638" s="84"/>
      <c r="T638" s="84"/>
      <c r="X638" s="84"/>
      <c r="Y638" s="84"/>
      <c r="Z638" s="84"/>
    </row>
    <row r="639" spans="1:26">
      <c r="A639" s="84"/>
      <c r="B639" s="84"/>
      <c r="C639" s="84"/>
      <c r="D639" s="631" t="str">
        <f>IF($C639="","",VLOOKUP($C639,分類コード!$B$1:$C$9,2,0))</f>
        <v/>
      </c>
      <c r="E639" s="251"/>
      <c r="F639" s="263"/>
      <c r="G639" s="37"/>
      <c r="H639" s="264"/>
      <c r="I639" s="653">
        <f t="shared" si="10"/>
        <v>0</v>
      </c>
      <c r="J639" s="650"/>
      <c r="L639" s="84"/>
      <c r="M639" s="84"/>
      <c r="N639" s="84"/>
      <c r="O639" s="84"/>
      <c r="P639" s="84"/>
      <c r="Q639" s="84"/>
      <c r="R639" s="84"/>
      <c r="S639" s="84"/>
      <c r="T639" s="84"/>
      <c r="X639" s="84"/>
      <c r="Y639" s="84"/>
      <c r="Z639" s="84"/>
    </row>
    <row r="640" spans="1:26">
      <c r="A640" s="84"/>
      <c r="B640" s="84"/>
      <c r="C640" s="84"/>
      <c r="D640" s="631" t="str">
        <f>IF($C640="","",VLOOKUP($C640,分類コード!$B$1:$C$9,2,0))</f>
        <v/>
      </c>
      <c r="E640" s="251"/>
      <c r="F640" s="263"/>
      <c r="G640" s="37"/>
      <c r="H640" s="264"/>
      <c r="I640" s="653">
        <f t="shared" si="10"/>
        <v>0</v>
      </c>
      <c r="J640" s="650"/>
      <c r="L640" s="84"/>
      <c r="M640" s="84"/>
      <c r="N640" s="84"/>
      <c r="O640" s="84"/>
      <c r="P640" s="84"/>
      <c r="Q640" s="84"/>
      <c r="R640" s="84"/>
      <c r="S640" s="84"/>
      <c r="T640" s="84"/>
      <c r="X640" s="84"/>
      <c r="Y640" s="84"/>
      <c r="Z640" s="84"/>
    </row>
    <row r="641" spans="1:26">
      <c r="A641" s="84"/>
      <c r="B641" s="84"/>
      <c r="C641" s="84"/>
      <c r="D641" s="631" t="str">
        <f>IF($C641="","",VLOOKUP($C641,分類コード!$B$1:$C$9,2,0))</f>
        <v/>
      </c>
      <c r="E641" s="251"/>
      <c r="F641" s="263"/>
      <c r="G641" s="37"/>
      <c r="H641" s="264"/>
      <c r="I641" s="653">
        <f t="shared" si="10"/>
        <v>0</v>
      </c>
      <c r="J641" s="650"/>
      <c r="L641" s="84"/>
      <c r="M641" s="84"/>
      <c r="N641" s="84"/>
      <c r="O641" s="84"/>
      <c r="P641" s="84"/>
      <c r="Q641" s="84"/>
      <c r="R641" s="84"/>
      <c r="S641" s="84"/>
      <c r="T641" s="84"/>
      <c r="X641" s="84"/>
      <c r="Y641" s="84"/>
      <c r="Z641" s="84"/>
    </row>
    <row r="642" spans="1:26">
      <c r="A642" s="84"/>
      <c r="B642" s="84"/>
      <c r="C642" s="84"/>
      <c r="D642" s="631" t="str">
        <f>IF($C642="","",VLOOKUP($C642,分類コード!$B$1:$C$9,2,0))</f>
        <v/>
      </c>
      <c r="E642" s="251"/>
      <c r="F642" s="263"/>
      <c r="G642" s="37"/>
      <c r="H642" s="264"/>
      <c r="I642" s="653">
        <f t="shared" si="10"/>
        <v>0</v>
      </c>
      <c r="J642" s="650"/>
      <c r="L642" s="84"/>
      <c r="M642" s="84"/>
      <c r="N642" s="84"/>
      <c r="O642" s="84"/>
      <c r="P642" s="84"/>
      <c r="Q642" s="84"/>
      <c r="R642" s="84"/>
      <c r="S642" s="84"/>
      <c r="T642" s="84"/>
      <c r="X642" s="84"/>
      <c r="Y642" s="84"/>
      <c r="Z642" s="84"/>
    </row>
    <row r="643" spans="1:26">
      <c r="A643" s="84"/>
      <c r="B643" s="84"/>
      <c r="C643" s="84"/>
      <c r="D643" s="631" t="str">
        <f>IF($C643="","",VLOOKUP($C643,分類コード!$B$1:$C$9,2,0))</f>
        <v/>
      </c>
      <c r="E643" s="251"/>
      <c r="F643" s="263"/>
      <c r="G643" s="37"/>
      <c r="H643" s="264"/>
      <c r="I643" s="653">
        <f t="shared" si="10"/>
        <v>0</v>
      </c>
      <c r="J643" s="650"/>
      <c r="L643" s="84"/>
      <c r="M643" s="84"/>
      <c r="N643" s="84"/>
      <c r="O643" s="84"/>
      <c r="P643" s="84"/>
      <c r="Q643" s="84"/>
      <c r="R643" s="84"/>
      <c r="S643" s="84"/>
      <c r="T643" s="84"/>
      <c r="X643" s="84"/>
      <c r="Y643" s="84"/>
      <c r="Z643" s="84"/>
    </row>
    <row r="644" spans="1:26">
      <c r="A644" s="84"/>
      <c r="B644" s="84"/>
      <c r="C644" s="84"/>
      <c r="D644" s="631" t="str">
        <f>IF($C644="","",VLOOKUP($C644,分類コード!$B$1:$C$9,2,0))</f>
        <v/>
      </c>
      <c r="E644" s="251"/>
      <c r="F644" s="263"/>
      <c r="G644" s="37"/>
      <c r="H644" s="264"/>
      <c r="I644" s="653">
        <f t="shared" si="10"/>
        <v>0</v>
      </c>
      <c r="J644" s="650"/>
      <c r="L644" s="84"/>
      <c r="M644" s="84"/>
      <c r="N644" s="84"/>
      <c r="O644" s="84"/>
      <c r="P644" s="84"/>
      <c r="Q644" s="84"/>
      <c r="R644" s="84"/>
      <c r="S644" s="84"/>
      <c r="T644" s="84"/>
      <c r="X644" s="84"/>
      <c r="Y644" s="84"/>
      <c r="Z644" s="84"/>
    </row>
    <row r="645" spans="1:26">
      <c r="A645" s="84"/>
      <c r="B645" s="84"/>
      <c r="C645" s="84"/>
      <c r="D645" s="631" t="str">
        <f>IF($C645="","",VLOOKUP($C645,分類コード!$B$1:$C$9,2,0))</f>
        <v/>
      </c>
      <c r="E645" s="251"/>
      <c r="F645" s="263"/>
      <c r="G645" s="37"/>
      <c r="H645" s="264"/>
      <c r="I645" s="653">
        <f t="shared" si="10"/>
        <v>0</v>
      </c>
      <c r="J645" s="650"/>
      <c r="L645" s="84"/>
      <c r="M645" s="84"/>
      <c r="N645" s="84"/>
      <c r="O645" s="84"/>
      <c r="P645" s="84"/>
      <c r="Q645" s="84"/>
      <c r="R645" s="84"/>
      <c r="S645" s="84"/>
      <c r="T645" s="84"/>
      <c r="X645" s="84"/>
      <c r="Y645" s="84"/>
      <c r="Z645" s="84"/>
    </row>
    <row r="646" spans="1:26">
      <c r="A646" s="84"/>
      <c r="B646" s="84"/>
      <c r="C646" s="84"/>
      <c r="D646" s="631" t="str">
        <f>IF($C646="","",VLOOKUP($C646,分類コード!$B$1:$C$9,2,0))</f>
        <v/>
      </c>
      <c r="E646" s="251"/>
      <c r="F646" s="263"/>
      <c r="G646" s="37"/>
      <c r="H646" s="264"/>
      <c r="I646" s="653">
        <f t="shared" si="10"/>
        <v>0</v>
      </c>
      <c r="J646" s="650"/>
      <c r="L646" s="84"/>
      <c r="M646" s="84"/>
      <c r="N646" s="84"/>
      <c r="O646" s="84"/>
      <c r="P646" s="84"/>
      <c r="Q646" s="84"/>
      <c r="R646" s="84"/>
      <c r="S646" s="84"/>
      <c r="T646" s="84"/>
      <c r="X646" s="84"/>
      <c r="Y646" s="84"/>
      <c r="Z646" s="84"/>
    </row>
    <row r="647" spans="1:26">
      <c r="A647" s="84"/>
      <c r="B647" s="84"/>
      <c r="C647" s="84"/>
      <c r="D647" s="631" t="str">
        <f>IF($C647="","",VLOOKUP($C647,分類コード!$B$1:$C$9,2,0))</f>
        <v/>
      </c>
      <c r="E647" s="251"/>
      <c r="F647" s="263"/>
      <c r="G647" s="37"/>
      <c r="H647" s="264"/>
      <c r="I647" s="653">
        <f t="shared" si="10"/>
        <v>0</v>
      </c>
      <c r="J647" s="650"/>
      <c r="L647" s="84"/>
      <c r="M647" s="84"/>
      <c r="N647" s="84"/>
      <c r="O647" s="84"/>
      <c r="P647" s="84"/>
      <c r="Q647" s="84"/>
      <c r="R647" s="84"/>
      <c r="S647" s="84"/>
      <c r="T647" s="84"/>
      <c r="X647" s="84"/>
      <c r="Y647" s="84"/>
      <c r="Z647" s="84"/>
    </row>
    <row r="648" spans="1:26">
      <c r="A648" s="84"/>
      <c r="B648" s="84"/>
      <c r="C648" s="84"/>
      <c r="D648" s="631" t="str">
        <f>IF($C648="","",VLOOKUP($C648,分類コード!$B$1:$C$9,2,0))</f>
        <v/>
      </c>
      <c r="E648" s="251"/>
      <c r="F648" s="263"/>
      <c r="G648" s="37"/>
      <c r="H648" s="264"/>
      <c r="I648" s="653">
        <f t="shared" si="10"/>
        <v>0</v>
      </c>
      <c r="J648" s="650"/>
      <c r="L648" s="84"/>
      <c r="M648" s="84"/>
      <c r="N648" s="84"/>
      <c r="O648" s="84"/>
      <c r="P648" s="84"/>
      <c r="Q648" s="84"/>
      <c r="R648" s="84"/>
      <c r="S648" s="84"/>
      <c r="T648" s="84"/>
      <c r="X648" s="84"/>
      <c r="Y648" s="84"/>
      <c r="Z648" s="84"/>
    </row>
    <row r="649" spans="1:26">
      <c r="A649" s="84"/>
      <c r="B649" s="84"/>
      <c r="C649" s="84"/>
      <c r="D649" s="631" t="str">
        <f>IF($C649="","",VLOOKUP($C649,分類コード!$B$1:$C$9,2,0))</f>
        <v/>
      </c>
      <c r="E649" s="251"/>
      <c r="F649" s="263"/>
      <c r="G649" s="37"/>
      <c r="H649" s="264"/>
      <c r="I649" s="653">
        <f t="shared" si="10"/>
        <v>0</v>
      </c>
      <c r="J649" s="650"/>
      <c r="L649" s="84"/>
      <c r="M649" s="84"/>
      <c r="N649" s="84"/>
      <c r="O649" s="84"/>
      <c r="P649" s="84"/>
      <c r="Q649" s="84"/>
      <c r="R649" s="84"/>
      <c r="S649" s="84"/>
      <c r="T649" s="84"/>
      <c r="X649" s="84"/>
      <c r="Y649" s="84"/>
      <c r="Z649" s="84"/>
    </row>
    <row r="650" spans="1:26">
      <c r="A650" s="84"/>
      <c r="B650" s="84"/>
      <c r="C650" s="84"/>
      <c r="D650" s="631" t="str">
        <f>IF($C650="","",VLOOKUP($C650,分類コード!$B$1:$C$9,2,0))</f>
        <v/>
      </c>
      <c r="E650" s="251"/>
      <c r="F650" s="263"/>
      <c r="G650" s="37"/>
      <c r="H650" s="264"/>
      <c r="I650" s="653">
        <f t="shared" si="10"/>
        <v>0</v>
      </c>
      <c r="J650" s="650"/>
      <c r="L650" s="84"/>
      <c r="M650" s="84"/>
      <c r="N650" s="84"/>
      <c r="O650" s="84"/>
      <c r="P650" s="84"/>
      <c r="Q650" s="84"/>
      <c r="R650" s="84"/>
      <c r="S650" s="84"/>
      <c r="T650" s="84"/>
      <c r="X650" s="84"/>
      <c r="Y650" s="84"/>
      <c r="Z650" s="84"/>
    </row>
    <row r="651" spans="1:26">
      <c r="A651" s="84"/>
      <c r="B651" s="84"/>
      <c r="C651" s="84"/>
      <c r="D651" s="631" t="str">
        <f>IF($C651="","",VLOOKUP($C651,分類コード!$B$1:$C$9,2,0))</f>
        <v/>
      </c>
      <c r="E651" s="251"/>
      <c r="F651" s="263"/>
      <c r="G651" s="37"/>
      <c r="H651" s="264"/>
      <c r="I651" s="653">
        <f t="shared" si="10"/>
        <v>0</v>
      </c>
      <c r="J651" s="650"/>
      <c r="L651" s="84"/>
      <c r="M651" s="84"/>
      <c r="N651" s="84"/>
      <c r="O651" s="84"/>
      <c r="P651" s="84"/>
      <c r="Q651" s="84"/>
      <c r="R651" s="84"/>
      <c r="S651" s="84"/>
      <c r="T651" s="84"/>
      <c r="X651" s="84"/>
      <c r="Y651" s="84"/>
      <c r="Z651" s="84"/>
    </row>
    <row r="652" spans="1:26">
      <c r="A652" s="84"/>
      <c r="B652" s="84"/>
      <c r="C652" s="84"/>
      <c r="D652" s="631" t="str">
        <f>IF($C652="","",VLOOKUP($C652,分類コード!$B$1:$C$9,2,0))</f>
        <v/>
      </c>
      <c r="E652" s="251"/>
      <c r="F652" s="263"/>
      <c r="G652" s="37"/>
      <c r="H652" s="264"/>
      <c r="I652" s="653">
        <f t="shared" si="10"/>
        <v>0</v>
      </c>
      <c r="J652" s="650"/>
      <c r="L652" s="84"/>
      <c r="M652" s="84"/>
      <c r="N652" s="84"/>
      <c r="O652" s="84"/>
      <c r="P652" s="84"/>
      <c r="Q652" s="84"/>
      <c r="R652" s="84"/>
      <c r="S652" s="84"/>
      <c r="T652" s="84"/>
      <c r="X652" s="84"/>
      <c r="Y652" s="84"/>
      <c r="Z652" s="84"/>
    </row>
    <row r="653" spans="1:26">
      <c r="A653" s="84"/>
      <c r="B653" s="84"/>
      <c r="C653" s="84"/>
      <c r="D653" s="631" t="str">
        <f>IF($C653="","",VLOOKUP($C653,分類コード!$B$1:$C$9,2,0))</f>
        <v/>
      </c>
      <c r="E653" s="251"/>
      <c r="F653" s="263"/>
      <c r="G653" s="37"/>
      <c r="H653" s="264"/>
      <c r="I653" s="653">
        <f t="shared" si="10"/>
        <v>0</v>
      </c>
      <c r="J653" s="650"/>
      <c r="L653" s="84"/>
      <c r="M653" s="84"/>
      <c r="N653" s="84"/>
      <c r="O653" s="84"/>
      <c r="P653" s="84"/>
      <c r="Q653" s="84"/>
      <c r="R653" s="84"/>
      <c r="S653" s="84"/>
      <c r="T653" s="84"/>
      <c r="X653" s="84"/>
      <c r="Y653" s="84"/>
      <c r="Z653" s="84"/>
    </row>
    <row r="654" spans="1:26">
      <c r="A654" s="84"/>
      <c r="B654" s="84"/>
      <c r="C654" s="84"/>
      <c r="D654" s="631" t="str">
        <f>IF($C654="","",VLOOKUP($C654,分類コード!$B$1:$C$9,2,0))</f>
        <v/>
      </c>
      <c r="E654" s="251"/>
      <c r="F654" s="263"/>
      <c r="G654" s="37"/>
      <c r="H654" s="264"/>
      <c r="I654" s="653">
        <f t="shared" si="10"/>
        <v>0</v>
      </c>
      <c r="J654" s="650"/>
      <c r="L654" s="84"/>
      <c r="M654" s="84"/>
      <c r="N654" s="84"/>
      <c r="O654" s="84"/>
      <c r="P654" s="84"/>
      <c r="Q654" s="84"/>
      <c r="R654" s="84"/>
      <c r="S654" s="84"/>
      <c r="T654" s="84"/>
      <c r="X654" s="84"/>
      <c r="Y654" s="84"/>
      <c r="Z654" s="84"/>
    </row>
    <row r="655" spans="1:26">
      <c r="A655" s="84"/>
      <c r="B655" s="84"/>
      <c r="C655" s="84"/>
      <c r="D655" s="631" t="str">
        <f>IF($C655="","",VLOOKUP($C655,分類コード!$B$1:$C$9,2,0))</f>
        <v/>
      </c>
      <c r="E655" s="251"/>
      <c r="F655" s="263"/>
      <c r="G655" s="37"/>
      <c r="H655" s="264"/>
      <c r="I655" s="653">
        <f t="shared" si="10"/>
        <v>0</v>
      </c>
      <c r="J655" s="650"/>
      <c r="L655" s="84"/>
      <c r="M655" s="84"/>
      <c r="N655" s="84"/>
      <c r="O655" s="84"/>
      <c r="P655" s="84"/>
      <c r="Q655" s="84"/>
      <c r="R655" s="84"/>
      <c r="S655" s="84"/>
      <c r="T655" s="84"/>
      <c r="X655" s="84"/>
      <c r="Y655" s="84"/>
      <c r="Z655" s="84"/>
    </row>
    <row r="656" spans="1:26">
      <c r="A656" s="84"/>
      <c r="B656" s="84"/>
      <c r="C656" s="84"/>
      <c r="D656" s="631" t="str">
        <f>IF($C656="","",VLOOKUP($C656,分類コード!$B$1:$C$9,2,0))</f>
        <v/>
      </c>
      <c r="E656" s="251"/>
      <c r="F656" s="263"/>
      <c r="G656" s="37"/>
      <c r="H656" s="264"/>
      <c r="I656" s="653">
        <f t="shared" si="10"/>
        <v>0</v>
      </c>
      <c r="J656" s="650"/>
      <c r="L656" s="84"/>
      <c r="M656" s="84"/>
      <c r="N656" s="84"/>
      <c r="O656" s="84"/>
      <c r="P656" s="84"/>
      <c r="Q656" s="84"/>
      <c r="R656" s="84"/>
      <c r="S656" s="84"/>
      <c r="T656" s="84"/>
      <c r="X656" s="84"/>
      <c r="Y656" s="84"/>
      <c r="Z656" s="84"/>
    </row>
    <row r="657" spans="1:26">
      <c r="A657" s="84"/>
      <c r="B657" s="84"/>
      <c r="C657" s="84"/>
      <c r="D657" s="631" t="str">
        <f>IF($C657="","",VLOOKUP($C657,分類コード!$B$1:$C$9,2,0))</f>
        <v/>
      </c>
      <c r="E657" s="251"/>
      <c r="F657" s="263"/>
      <c r="G657" s="37"/>
      <c r="H657" s="264"/>
      <c r="I657" s="653">
        <f t="shared" si="10"/>
        <v>0</v>
      </c>
      <c r="J657" s="650"/>
      <c r="L657" s="84"/>
      <c r="M657" s="84"/>
      <c r="N657" s="84"/>
      <c r="O657" s="84"/>
      <c r="P657" s="84"/>
      <c r="Q657" s="84"/>
      <c r="R657" s="84"/>
      <c r="S657" s="84"/>
      <c r="T657" s="84"/>
      <c r="X657" s="84"/>
      <c r="Y657" s="84"/>
      <c r="Z657" s="84"/>
    </row>
    <row r="658" spans="1:26">
      <c r="A658" s="84"/>
      <c r="B658" s="84"/>
      <c r="C658" s="84"/>
      <c r="D658" s="631" t="str">
        <f>IF($C658="","",VLOOKUP($C658,分類コード!$B$1:$C$9,2,0))</f>
        <v/>
      </c>
      <c r="E658" s="251"/>
      <c r="F658" s="263"/>
      <c r="G658" s="37"/>
      <c r="H658" s="264"/>
      <c r="I658" s="653">
        <f t="shared" si="10"/>
        <v>0</v>
      </c>
      <c r="J658" s="650"/>
      <c r="L658" s="84"/>
      <c r="M658" s="84"/>
      <c r="N658" s="84"/>
      <c r="O658" s="84"/>
      <c r="P658" s="84"/>
      <c r="Q658" s="84"/>
      <c r="R658" s="84"/>
      <c r="S658" s="84"/>
      <c r="T658" s="84"/>
      <c r="X658" s="84"/>
      <c r="Y658" s="84"/>
      <c r="Z658" s="84"/>
    </row>
    <row r="659" spans="1:26">
      <c r="A659" s="84"/>
      <c r="B659" s="84"/>
      <c r="C659" s="84"/>
      <c r="D659" s="631" t="str">
        <f>IF($C659="","",VLOOKUP($C659,分類コード!$B$1:$C$9,2,0))</f>
        <v/>
      </c>
      <c r="E659" s="251"/>
      <c r="F659" s="263"/>
      <c r="G659" s="37"/>
      <c r="H659" s="264"/>
      <c r="I659" s="653">
        <f t="shared" si="10"/>
        <v>0</v>
      </c>
      <c r="J659" s="650"/>
      <c r="L659" s="84"/>
      <c r="M659" s="84"/>
      <c r="N659" s="84"/>
      <c r="O659" s="84"/>
      <c r="P659" s="84"/>
      <c r="Q659" s="84"/>
      <c r="R659" s="84"/>
      <c r="S659" s="84"/>
      <c r="T659" s="84"/>
      <c r="X659" s="84"/>
      <c r="Y659" s="84"/>
      <c r="Z659" s="84"/>
    </row>
    <row r="660" spans="1:26">
      <c r="A660" s="84"/>
      <c r="B660" s="84"/>
      <c r="C660" s="84"/>
      <c r="D660" s="631" t="str">
        <f>IF($C660="","",VLOOKUP($C660,分類コード!$B$1:$C$9,2,0))</f>
        <v/>
      </c>
      <c r="E660" s="251"/>
      <c r="F660" s="263"/>
      <c r="G660" s="37"/>
      <c r="H660" s="264"/>
      <c r="I660" s="653">
        <f t="shared" si="10"/>
        <v>0</v>
      </c>
      <c r="J660" s="650"/>
      <c r="L660" s="84"/>
      <c r="M660" s="84"/>
      <c r="N660" s="84"/>
      <c r="O660" s="84"/>
      <c r="P660" s="84"/>
      <c r="Q660" s="84"/>
      <c r="R660" s="84"/>
      <c r="S660" s="84"/>
      <c r="T660" s="84"/>
      <c r="X660" s="84"/>
      <c r="Y660" s="84"/>
      <c r="Z660" s="84"/>
    </row>
    <row r="661" spans="1:26">
      <c r="A661" s="84"/>
      <c r="B661" s="84"/>
      <c r="C661" s="84"/>
      <c r="D661" s="631" t="str">
        <f>IF($C661="","",VLOOKUP($C661,分類コード!$B$1:$C$9,2,0))</f>
        <v/>
      </c>
      <c r="E661" s="251"/>
      <c r="F661" s="263"/>
      <c r="G661" s="37"/>
      <c r="H661" s="264"/>
      <c r="I661" s="653">
        <f t="shared" ref="I661:I724" si="11">IF(ISERROR(LEN(F661)-FIND(".",F661))=TRUE,0,LEN(F661)-FIND(".",F661))</f>
        <v>0</v>
      </c>
      <c r="J661" s="650"/>
      <c r="L661" s="84"/>
      <c r="M661" s="84"/>
      <c r="N661" s="84"/>
      <c r="O661" s="84"/>
      <c r="P661" s="84"/>
      <c r="Q661" s="84"/>
      <c r="R661" s="84"/>
      <c r="S661" s="84"/>
      <c r="T661" s="84"/>
      <c r="X661" s="84"/>
      <c r="Y661" s="84"/>
      <c r="Z661" s="84"/>
    </row>
    <row r="662" spans="1:26">
      <c r="A662" s="84"/>
      <c r="B662" s="84"/>
      <c r="C662" s="84"/>
      <c r="D662" s="631" t="str">
        <f>IF($C662="","",VLOOKUP($C662,分類コード!$B$1:$C$9,2,0))</f>
        <v/>
      </c>
      <c r="E662" s="251"/>
      <c r="F662" s="263"/>
      <c r="G662" s="37"/>
      <c r="H662" s="264"/>
      <c r="I662" s="653">
        <f t="shared" si="11"/>
        <v>0</v>
      </c>
      <c r="J662" s="650"/>
      <c r="L662" s="84"/>
      <c r="M662" s="84"/>
      <c r="N662" s="84"/>
      <c r="O662" s="84"/>
      <c r="P662" s="84"/>
      <c r="Q662" s="84"/>
      <c r="R662" s="84"/>
      <c r="S662" s="84"/>
      <c r="T662" s="84"/>
      <c r="X662" s="84"/>
      <c r="Y662" s="84"/>
      <c r="Z662" s="84"/>
    </row>
    <row r="663" spans="1:26">
      <c r="A663" s="84"/>
      <c r="B663" s="84"/>
      <c r="C663" s="84"/>
      <c r="D663" s="631" t="str">
        <f>IF($C663="","",VLOOKUP($C663,分類コード!$B$1:$C$9,2,0))</f>
        <v/>
      </c>
      <c r="E663" s="251"/>
      <c r="F663" s="263"/>
      <c r="G663" s="37"/>
      <c r="H663" s="264"/>
      <c r="I663" s="653">
        <f t="shared" si="11"/>
        <v>0</v>
      </c>
      <c r="J663" s="650"/>
      <c r="L663" s="84"/>
      <c r="M663" s="84"/>
      <c r="N663" s="84"/>
      <c r="O663" s="84"/>
      <c r="P663" s="84"/>
      <c r="Q663" s="84"/>
      <c r="R663" s="84"/>
      <c r="S663" s="84"/>
      <c r="T663" s="84"/>
      <c r="X663" s="84"/>
      <c r="Y663" s="84"/>
      <c r="Z663" s="84"/>
    </row>
    <row r="664" spans="1:26">
      <c r="A664" s="84"/>
      <c r="B664" s="84"/>
      <c r="C664" s="84"/>
      <c r="D664" s="631" t="str">
        <f>IF($C664="","",VLOOKUP($C664,分類コード!$B$1:$C$9,2,0))</f>
        <v/>
      </c>
      <c r="E664" s="251"/>
      <c r="F664" s="263"/>
      <c r="G664" s="37"/>
      <c r="H664" s="264"/>
      <c r="I664" s="653">
        <f t="shared" si="11"/>
        <v>0</v>
      </c>
      <c r="J664" s="650"/>
      <c r="L664" s="84"/>
      <c r="M664" s="84"/>
      <c r="N664" s="84"/>
      <c r="O664" s="84"/>
      <c r="P664" s="84"/>
      <c r="Q664" s="84"/>
      <c r="R664" s="84"/>
      <c r="S664" s="84"/>
      <c r="T664" s="84"/>
      <c r="X664" s="84"/>
      <c r="Y664" s="84"/>
      <c r="Z664" s="84"/>
    </row>
    <row r="665" spans="1:26">
      <c r="A665" s="84"/>
      <c r="B665" s="84"/>
      <c r="C665" s="84"/>
      <c r="D665" s="631" t="str">
        <f>IF($C665="","",VLOOKUP($C665,分類コード!$B$1:$C$9,2,0))</f>
        <v/>
      </c>
      <c r="E665" s="251"/>
      <c r="F665" s="263"/>
      <c r="G665" s="37"/>
      <c r="H665" s="264"/>
      <c r="I665" s="653">
        <f t="shared" si="11"/>
        <v>0</v>
      </c>
      <c r="J665" s="650"/>
      <c r="L665" s="84"/>
      <c r="M665" s="84"/>
      <c r="N665" s="84"/>
      <c r="O665" s="84"/>
      <c r="P665" s="84"/>
      <c r="Q665" s="84"/>
      <c r="R665" s="84"/>
      <c r="S665" s="84"/>
      <c r="T665" s="84"/>
      <c r="X665" s="84"/>
      <c r="Y665" s="84"/>
      <c r="Z665" s="84"/>
    </row>
    <row r="666" spans="1:26">
      <c r="A666" s="84"/>
      <c r="B666" s="84"/>
      <c r="C666" s="84"/>
      <c r="D666" s="631" t="str">
        <f>IF($C666="","",VLOOKUP($C666,分類コード!$B$1:$C$9,2,0))</f>
        <v/>
      </c>
      <c r="E666" s="251"/>
      <c r="F666" s="263"/>
      <c r="G666" s="37"/>
      <c r="H666" s="264"/>
      <c r="I666" s="653">
        <f t="shared" si="11"/>
        <v>0</v>
      </c>
      <c r="J666" s="650"/>
      <c r="L666" s="84"/>
      <c r="M666" s="84"/>
      <c r="N666" s="84"/>
      <c r="O666" s="84"/>
      <c r="P666" s="84"/>
      <c r="Q666" s="84"/>
      <c r="R666" s="84"/>
      <c r="S666" s="84"/>
      <c r="T666" s="84"/>
      <c r="X666" s="84"/>
      <c r="Y666" s="84"/>
      <c r="Z666" s="84"/>
    </row>
    <row r="667" spans="1:26">
      <c r="A667" s="84"/>
      <c r="B667" s="84"/>
      <c r="C667" s="84"/>
      <c r="D667" s="631" t="str">
        <f>IF($C667="","",VLOOKUP($C667,分類コード!$B$1:$C$9,2,0))</f>
        <v/>
      </c>
      <c r="E667" s="251"/>
      <c r="F667" s="263"/>
      <c r="G667" s="37"/>
      <c r="H667" s="264"/>
      <c r="I667" s="653">
        <f t="shared" si="11"/>
        <v>0</v>
      </c>
      <c r="J667" s="650"/>
      <c r="L667" s="84"/>
      <c r="M667" s="84"/>
      <c r="N667" s="84"/>
      <c r="O667" s="84"/>
      <c r="P667" s="84"/>
      <c r="Q667" s="84"/>
      <c r="R667" s="84"/>
      <c r="S667" s="84"/>
      <c r="T667" s="84"/>
      <c r="X667" s="84"/>
      <c r="Y667" s="84"/>
      <c r="Z667" s="84"/>
    </row>
    <row r="668" spans="1:26">
      <c r="A668" s="84"/>
      <c r="B668" s="84"/>
      <c r="C668" s="84"/>
      <c r="D668" s="631" t="str">
        <f>IF($C668="","",VLOOKUP($C668,分類コード!$B$1:$C$9,2,0))</f>
        <v/>
      </c>
      <c r="E668" s="251"/>
      <c r="F668" s="263"/>
      <c r="G668" s="37"/>
      <c r="H668" s="264"/>
      <c r="I668" s="653">
        <f t="shared" si="11"/>
        <v>0</v>
      </c>
      <c r="J668" s="650"/>
      <c r="L668" s="84"/>
      <c r="M668" s="84"/>
      <c r="N668" s="84"/>
      <c r="O668" s="84"/>
      <c r="P668" s="84"/>
      <c r="Q668" s="84"/>
      <c r="R668" s="84"/>
      <c r="S668" s="84"/>
      <c r="T668" s="84"/>
      <c r="X668" s="84"/>
      <c r="Y668" s="84"/>
      <c r="Z668" s="84"/>
    </row>
    <row r="669" spans="1:26">
      <c r="A669" s="84"/>
      <c r="B669" s="84"/>
      <c r="C669" s="84"/>
      <c r="D669" s="631" t="str">
        <f>IF($C669="","",VLOOKUP($C669,分類コード!$B$1:$C$9,2,0))</f>
        <v/>
      </c>
      <c r="E669" s="251"/>
      <c r="F669" s="263"/>
      <c r="G669" s="37"/>
      <c r="H669" s="264"/>
      <c r="I669" s="653">
        <f t="shared" si="11"/>
        <v>0</v>
      </c>
      <c r="J669" s="650"/>
      <c r="L669" s="84"/>
      <c r="M669" s="84"/>
      <c r="N669" s="84"/>
      <c r="O669" s="84"/>
      <c r="P669" s="84"/>
      <c r="Q669" s="84"/>
      <c r="R669" s="84"/>
      <c r="S669" s="84"/>
      <c r="T669" s="84"/>
      <c r="X669" s="84"/>
      <c r="Y669" s="84"/>
      <c r="Z669" s="84"/>
    </row>
    <row r="670" spans="1:26">
      <c r="A670" s="84"/>
      <c r="B670" s="84"/>
      <c r="C670" s="84"/>
      <c r="D670" s="631" t="str">
        <f>IF($C670="","",VLOOKUP($C670,分類コード!$B$1:$C$9,2,0))</f>
        <v/>
      </c>
      <c r="E670" s="251"/>
      <c r="F670" s="263"/>
      <c r="G670" s="37"/>
      <c r="H670" s="264"/>
      <c r="I670" s="653">
        <f t="shared" si="11"/>
        <v>0</v>
      </c>
      <c r="J670" s="650"/>
      <c r="L670" s="84"/>
      <c r="M670" s="84"/>
      <c r="N670" s="84"/>
      <c r="O670" s="84"/>
      <c r="P670" s="84"/>
      <c r="Q670" s="84"/>
      <c r="R670" s="84"/>
      <c r="S670" s="84"/>
      <c r="T670" s="84"/>
      <c r="X670" s="84"/>
      <c r="Y670" s="84"/>
      <c r="Z670" s="84"/>
    </row>
    <row r="671" spans="1:26">
      <c r="A671" s="84"/>
      <c r="B671" s="84"/>
      <c r="C671" s="84"/>
      <c r="D671" s="631" t="str">
        <f>IF($C671="","",VLOOKUP($C671,分類コード!$B$1:$C$9,2,0))</f>
        <v/>
      </c>
      <c r="E671" s="251"/>
      <c r="F671" s="263"/>
      <c r="G671" s="37"/>
      <c r="H671" s="264"/>
      <c r="I671" s="653">
        <f t="shared" si="11"/>
        <v>0</v>
      </c>
      <c r="J671" s="650"/>
      <c r="L671" s="84"/>
      <c r="M671" s="84"/>
      <c r="N671" s="84"/>
      <c r="O671" s="84"/>
      <c r="P671" s="84"/>
      <c r="Q671" s="84"/>
      <c r="R671" s="84"/>
      <c r="S671" s="84"/>
      <c r="T671" s="84"/>
      <c r="X671" s="84"/>
      <c r="Y671" s="84"/>
      <c r="Z671" s="84"/>
    </row>
    <row r="672" spans="1:26">
      <c r="A672" s="84"/>
      <c r="B672" s="84"/>
      <c r="C672" s="84"/>
      <c r="D672" s="631" t="str">
        <f>IF($C672="","",VLOOKUP($C672,分類コード!$B$1:$C$9,2,0))</f>
        <v/>
      </c>
      <c r="E672" s="251"/>
      <c r="F672" s="263"/>
      <c r="G672" s="37"/>
      <c r="H672" s="264"/>
      <c r="I672" s="653">
        <f t="shared" si="11"/>
        <v>0</v>
      </c>
      <c r="J672" s="650"/>
      <c r="L672" s="84"/>
      <c r="M672" s="84"/>
      <c r="N672" s="84"/>
      <c r="O672" s="84"/>
      <c r="P672" s="84"/>
      <c r="Q672" s="84"/>
      <c r="R672" s="84"/>
      <c r="S672" s="84"/>
      <c r="T672" s="84"/>
      <c r="X672" s="84"/>
      <c r="Y672" s="84"/>
      <c r="Z672" s="84"/>
    </row>
    <row r="673" spans="1:26">
      <c r="A673" s="84"/>
      <c r="B673" s="84"/>
      <c r="C673" s="84"/>
      <c r="D673" s="631" t="str">
        <f>IF($C673="","",VLOOKUP($C673,分類コード!$B$1:$C$9,2,0))</f>
        <v/>
      </c>
      <c r="E673" s="251"/>
      <c r="F673" s="263"/>
      <c r="G673" s="37"/>
      <c r="H673" s="264"/>
      <c r="I673" s="653">
        <f t="shared" si="11"/>
        <v>0</v>
      </c>
      <c r="J673" s="650"/>
      <c r="L673" s="84"/>
      <c r="M673" s="84"/>
      <c r="N673" s="84"/>
      <c r="O673" s="84"/>
      <c r="P673" s="84"/>
      <c r="Q673" s="84"/>
      <c r="R673" s="84"/>
      <c r="S673" s="84"/>
      <c r="T673" s="84"/>
      <c r="X673" s="84"/>
      <c r="Y673" s="84"/>
      <c r="Z673" s="84"/>
    </row>
    <row r="674" spans="1:26">
      <c r="A674" s="84"/>
      <c r="B674" s="84"/>
      <c r="C674" s="84"/>
      <c r="D674" s="631" t="str">
        <f>IF($C674="","",VLOOKUP($C674,分類コード!$B$1:$C$9,2,0))</f>
        <v/>
      </c>
      <c r="E674" s="251"/>
      <c r="F674" s="263"/>
      <c r="G674" s="37"/>
      <c r="H674" s="264"/>
      <c r="I674" s="653">
        <f t="shared" si="11"/>
        <v>0</v>
      </c>
      <c r="J674" s="650"/>
      <c r="L674" s="84"/>
      <c r="M674" s="84"/>
      <c r="N674" s="84"/>
      <c r="O674" s="84"/>
      <c r="P674" s="84"/>
      <c r="Q674" s="84"/>
      <c r="R674" s="84"/>
      <c r="S674" s="84"/>
      <c r="T674" s="84"/>
      <c r="X674" s="84"/>
      <c r="Y674" s="84"/>
      <c r="Z674" s="84"/>
    </row>
    <row r="675" spans="1:26">
      <c r="A675" s="84"/>
      <c r="B675" s="84"/>
      <c r="C675" s="84"/>
      <c r="D675" s="631" t="str">
        <f>IF($C675="","",VLOOKUP($C675,分類コード!$B$1:$C$9,2,0))</f>
        <v/>
      </c>
      <c r="E675" s="251"/>
      <c r="F675" s="263"/>
      <c r="G675" s="37"/>
      <c r="H675" s="264"/>
      <c r="I675" s="653">
        <f t="shared" si="11"/>
        <v>0</v>
      </c>
      <c r="J675" s="650"/>
      <c r="L675" s="84"/>
      <c r="M675" s="84"/>
      <c r="N675" s="84"/>
      <c r="O675" s="84"/>
      <c r="P675" s="84"/>
      <c r="Q675" s="84"/>
      <c r="R675" s="84"/>
      <c r="S675" s="84"/>
      <c r="T675" s="84"/>
      <c r="X675" s="84"/>
      <c r="Y675" s="84"/>
      <c r="Z675" s="84"/>
    </row>
    <row r="676" spans="1:26">
      <c r="A676" s="84"/>
      <c r="B676" s="84"/>
      <c r="C676" s="84"/>
      <c r="D676" s="631" t="str">
        <f>IF($C676="","",VLOOKUP($C676,分類コード!$B$1:$C$9,2,0))</f>
        <v/>
      </c>
      <c r="E676" s="251"/>
      <c r="F676" s="263"/>
      <c r="G676" s="37"/>
      <c r="H676" s="264"/>
      <c r="I676" s="653">
        <f t="shared" si="11"/>
        <v>0</v>
      </c>
      <c r="J676" s="650"/>
      <c r="L676" s="84"/>
      <c r="M676" s="84"/>
      <c r="N676" s="84"/>
      <c r="O676" s="84"/>
      <c r="P676" s="84"/>
      <c r="Q676" s="84"/>
      <c r="R676" s="84"/>
      <c r="S676" s="84"/>
      <c r="T676" s="84"/>
      <c r="X676" s="84"/>
      <c r="Y676" s="84"/>
      <c r="Z676" s="84"/>
    </row>
    <row r="677" spans="1:26">
      <c r="A677" s="84"/>
      <c r="B677" s="84"/>
      <c r="C677" s="84"/>
      <c r="D677" s="631" t="str">
        <f>IF($C677="","",VLOOKUP($C677,分類コード!$B$1:$C$9,2,0))</f>
        <v/>
      </c>
      <c r="E677" s="251"/>
      <c r="F677" s="263"/>
      <c r="G677" s="37"/>
      <c r="H677" s="264"/>
      <c r="I677" s="653">
        <f t="shared" si="11"/>
        <v>0</v>
      </c>
      <c r="J677" s="650"/>
      <c r="L677" s="84"/>
      <c r="M677" s="84"/>
      <c r="N677" s="84"/>
      <c r="O677" s="84"/>
      <c r="P677" s="84"/>
      <c r="Q677" s="84"/>
      <c r="R677" s="84"/>
      <c r="S677" s="84"/>
      <c r="T677" s="84"/>
      <c r="X677" s="84"/>
      <c r="Y677" s="84"/>
      <c r="Z677" s="84"/>
    </row>
    <row r="678" spans="1:26">
      <c r="A678" s="84"/>
      <c r="B678" s="84"/>
      <c r="C678" s="84"/>
      <c r="D678" s="631" t="str">
        <f>IF($C678="","",VLOOKUP($C678,分類コード!$B$1:$C$9,2,0))</f>
        <v/>
      </c>
      <c r="E678" s="251"/>
      <c r="F678" s="263"/>
      <c r="G678" s="37"/>
      <c r="H678" s="264"/>
      <c r="I678" s="653">
        <f t="shared" si="11"/>
        <v>0</v>
      </c>
      <c r="J678" s="650"/>
      <c r="L678" s="84"/>
      <c r="M678" s="84"/>
      <c r="N678" s="84"/>
      <c r="O678" s="84"/>
      <c r="P678" s="84"/>
      <c r="Q678" s="84"/>
      <c r="R678" s="84"/>
      <c r="S678" s="84"/>
      <c r="T678" s="84"/>
      <c r="X678" s="84"/>
      <c r="Y678" s="84"/>
      <c r="Z678" s="84"/>
    </row>
    <row r="679" spans="1:26">
      <c r="A679" s="84"/>
      <c r="B679" s="84"/>
      <c r="C679" s="84"/>
      <c r="D679" s="631" t="str">
        <f>IF($C679="","",VLOOKUP($C679,分類コード!$B$1:$C$9,2,0))</f>
        <v/>
      </c>
      <c r="E679" s="251"/>
      <c r="F679" s="263"/>
      <c r="G679" s="37"/>
      <c r="H679" s="264"/>
      <c r="I679" s="653">
        <f t="shared" si="11"/>
        <v>0</v>
      </c>
      <c r="J679" s="650"/>
      <c r="L679" s="84"/>
      <c r="M679" s="84"/>
      <c r="N679" s="84"/>
      <c r="O679" s="84"/>
      <c r="P679" s="84"/>
      <c r="Q679" s="84"/>
      <c r="R679" s="84"/>
      <c r="S679" s="84"/>
      <c r="T679" s="84"/>
      <c r="X679" s="84"/>
      <c r="Y679" s="84"/>
      <c r="Z679" s="84"/>
    </row>
    <row r="680" spans="1:26">
      <c r="A680" s="84"/>
      <c r="B680" s="84"/>
      <c r="C680" s="84"/>
      <c r="D680" s="631" t="str">
        <f>IF($C680="","",VLOOKUP($C680,分類コード!$B$1:$C$9,2,0))</f>
        <v/>
      </c>
      <c r="E680" s="251"/>
      <c r="F680" s="263"/>
      <c r="G680" s="37"/>
      <c r="H680" s="264"/>
      <c r="I680" s="653">
        <f t="shared" si="11"/>
        <v>0</v>
      </c>
      <c r="J680" s="650"/>
      <c r="L680" s="84"/>
      <c r="M680" s="84"/>
      <c r="N680" s="84"/>
      <c r="O680" s="84"/>
      <c r="P680" s="84"/>
      <c r="Q680" s="84"/>
      <c r="R680" s="84"/>
      <c r="S680" s="84"/>
      <c r="T680" s="84"/>
      <c r="X680" s="84"/>
      <c r="Y680" s="84"/>
      <c r="Z680" s="84"/>
    </row>
    <row r="681" spans="1:26">
      <c r="A681" s="84"/>
      <c r="B681" s="84"/>
      <c r="C681" s="84"/>
      <c r="D681" s="631" t="str">
        <f>IF($C681="","",VLOOKUP($C681,分類コード!$B$1:$C$9,2,0))</f>
        <v/>
      </c>
      <c r="E681" s="251"/>
      <c r="F681" s="263"/>
      <c r="G681" s="37"/>
      <c r="H681" s="264"/>
      <c r="I681" s="653">
        <f t="shared" si="11"/>
        <v>0</v>
      </c>
      <c r="J681" s="650"/>
      <c r="L681" s="84"/>
      <c r="M681" s="84"/>
      <c r="N681" s="84"/>
      <c r="O681" s="84"/>
      <c r="P681" s="84"/>
      <c r="Q681" s="84"/>
      <c r="R681" s="84"/>
      <c r="S681" s="84"/>
      <c r="T681" s="84"/>
      <c r="X681" s="84"/>
      <c r="Y681" s="84"/>
      <c r="Z681" s="84"/>
    </row>
    <row r="682" spans="1:26">
      <c r="A682" s="84"/>
      <c r="B682" s="84"/>
      <c r="C682" s="84"/>
      <c r="D682" s="631" t="str">
        <f>IF($C682="","",VLOOKUP($C682,分類コード!$B$1:$C$9,2,0))</f>
        <v/>
      </c>
      <c r="E682" s="251"/>
      <c r="F682" s="263"/>
      <c r="G682" s="37"/>
      <c r="H682" s="264"/>
      <c r="I682" s="653">
        <f t="shared" si="11"/>
        <v>0</v>
      </c>
      <c r="J682" s="650"/>
      <c r="L682" s="84"/>
      <c r="M682" s="84"/>
      <c r="N682" s="84"/>
      <c r="O682" s="84"/>
      <c r="P682" s="84"/>
      <c r="Q682" s="84"/>
      <c r="R682" s="84"/>
      <c r="S682" s="84"/>
      <c r="T682" s="84"/>
      <c r="X682" s="84"/>
      <c r="Y682" s="84"/>
      <c r="Z682" s="84"/>
    </row>
    <row r="683" spans="1:26">
      <c r="A683" s="84"/>
      <c r="B683" s="84"/>
      <c r="C683" s="84"/>
      <c r="D683" s="631" t="str">
        <f>IF($C683="","",VLOOKUP($C683,分類コード!$B$1:$C$9,2,0))</f>
        <v/>
      </c>
      <c r="E683" s="251"/>
      <c r="F683" s="263"/>
      <c r="G683" s="37"/>
      <c r="H683" s="264"/>
      <c r="I683" s="653">
        <f t="shared" si="11"/>
        <v>0</v>
      </c>
      <c r="J683" s="650"/>
      <c r="L683" s="84"/>
      <c r="M683" s="84"/>
      <c r="N683" s="84"/>
      <c r="O683" s="84"/>
      <c r="P683" s="84"/>
      <c r="Q683" s="84"/>
      <c r="R683" s="84"/>
      <c r="S683" s="84"/>
      <c r="T683" s="84"/>
      <c r="X683" s="84"/>
      <c r="Y683" s="84"/>
      <c r="Z683" s="84"/>
    </row>
    <row r="684" spans="1:26">
      <c r="A684" s="84"/>
      <c r="B684" s="84"/>
      <c r="C684" s="84"/>
      <c r="D684" s="631" t="str">
        <f>IF($C684="","",VLOOKUP($C684,分類コード!$B$1:$C$9,2,0))</f>
        <v/>
      </c>
      <c r="E684" s="251"/>
      <c r="F684" s="263"/>
      <c r="G684" s="37"/>
      <c r="H684" s="264"/>
      <c r="I684" s="653">
        <f t="shared" si="11"/>
        <v>0</v>
      </c>
      <c r="J684" s="650"/>
      <c r="L684" s="84"/>
      <c r="M684" s="84"/>
      <c r="N684" s="84"/>
      <c r="O684" s="84"/>
      <c r="P684" s="84"/>
      <c r="Q684" s="84"/>
      <c r="R684" s="84"/>
      <c r="S684" s="84"/>
      <c r="T684" s="84"/>
      <c r="X684" s="84"/>
      <c r="Y684" s="84"/>
      <c r="Z684" s="84"/>
    </row>
    <row r="685" spans="1:26">
      <c r="A685" s="84"/>
      <c r="B685" s="84"/>
      <c r="C685" s="84"/>
      <c r="D685" s="631" t="str">
        <f>IF($C685="","",VLOOKUP($C685,分類コード!$B$1:$C$9,2,0))</f>
        <v/>
      </c>
      <c r="E685" s="251"/>
      <c r="F685" s="263"/>
      <c r="G685" s="37"/>
      <c r="H685" s="264"/>
      <c r="I685" s="653">
        <f t="shared" si="11"/>
        <v>0</v>
      </c>
      <c r="J685" s="650"/>
      <c r="L685" s="84"/>
      <c r="M685" s="84"/>
      <c r="N685" s="84"/>
      <c r="O685" s="84"/>
      <c r="P685" s="84"/>
      <c r="Q685" s="84"/>
      <c r="R685" s="84"/>
      <c r="S685" s="84"/>
      <c r="T685" s="84"/>
      <c r="X685" s="84"/>
      <c r="Y685" s="84"/>
      <c r="Z685" s="84"/>
    </row>
    <row r="686" spans="1:26">
      <c r="A686" s="84"/>
      <c r="B686" s="84"/>
      <c r="C686" s="84"/>
      <c r="D686" s="631" t="str">
        <f>IF($C686="","",VLOOKUP($C686,分類コード!$B$1:$C$9,2,0))</f>
        <v/>
      </c>
      <c r="E686" s="251"/>
      <c r="F686" s="263"/>
      <c r="G686" s="37"/>
      <c r="H686" s="264"/>
      <c r="I686" s="653">
        <f t="shared" si="11"/>
        <v>0</v>
      </c>
      <c r="J686" s="650"/>
      <c r="L686" s="84"/>
      <c r="M686" s="84"/>
      <c r="N686" s="84"/>
      <c r="O686" s="84"/>
      <c r="P686" s="84"/>
      <c r="Q686" s="84"/>
      <c r="R686" s="84"/>
      <c r="S686" s="84"/>
      <c r="T686" s="84"/>
      <c r="X686" s="84"/>
      <c r="Y686" s="84"/>
      <c r="Z686" s="84"/>
    </row>
    <row r="687" spans="1:26">
      <c r="A687" s="84"/>
      <c r="B687" s="84"/>
      <c r="C687" s="84"/>
      <c r="D687" s="631" t="str">
        <f>IF($C687="","",VLOOKUP($C687,分類コード!$B$1:$C$9,2,0))</f>
        <v/>
      </c>
      <c r="E687" s="251"/>
      <c r="F687" s="263"/>
      <c r="G687" s="37"/>
      <c r="H687" s="264"/>
      <c r="I687" s="653">
        <f t="shared" si="11"/>
        <v>0</v>
      </c>
      <c r="J687" s="650"/>
      <c r="L687" s="84"/>
      <c r="M687" s="84"/>
      <c r="N687" s="84"/>
      <c r="O687" s="84"/>
      <c r="P687" s="84"/>
      <c r="Q687" s="84"/>
      <c r="R687" s="84"/>
      <c r="S687" s="84"/>
      <c r="T687" s="84"/>
      <c r="X687" s="84"/>
      <c r="Y687" s="84"/>
      <c r="Z687" s="84"/>
    </row>
    <row r="688" spans="1:26">
      <c r="A688" s="84"/>
      <c r="B688" s="84"/>
      <c r="C688" s="84"/>
      <c r="D688" s="631" t="str">
        <f>IF($C688="","",VLOOKUP($C688,分類コード!$B$1:$C$9,2,0))</f>
        <v/>
      </c>
      <c r="E688" s="251"/>
      <c r="F688" s="263"/>
      <c r="G688" s="37"/>
      <c r="H688" s="264"/>
      <c r="I688" s="653">
        <f t="shared" si="11"/>
        <v>0</v>
      </c>
      <c r="J688" s="650"/>
      <c r="L688" s="84"/>
      <c r="M688" s="84"/>
      <c r="N688" s="84"/>
      <c r="O688" s="84"/>
      <c r="P688" s="84"/>
      <c r="Q688" s="84"/>
      <c r="R688" s="84"/>
      <c r="S688" s="84"/>
      <c r="T688" s="84"/>
      <c r="X688" s="84"/>
      <c r="Y688" s="84"/>
      <c r="Z688" s="84"/>
    </row>
    <row r="689" spans="1:26">
      <c r="A689" s="84"/>
      <c r="B689" s="84"/>
      <c r="C689" s="84"/>
      <c r="D689" s="631" t="str">
        <f>IF($C689="","",VLOOKUP($C689,分類コード!$B$1:$C$9,2,0))</f>
        <v/>
      </c>
      <c r="E689" s="251"/>
      <c r="F689" s="263"/>
      <c r="G689" s="37"/>
      <c r="H689" s="264"/>
      <c r="I689" s="653">
        <f t="shared" si="11"/>
        <v>0</v>
      </c>
      <c r="J689" s="650"/>
      <c r="L689" s="84"/>
      <c r="M689" s="84"/>
      <c r="N689" s="84"/>
      <c r="O689" s="84"/>
      <c r="P689" s="84"/>
      <c r="Q689" s="84"/>
      <c r="R689" s="84"/>
      <c r="S689" s="84"/>
      <c r="T689" s="84"/>
      <c r="X689" s="84"/>
      <c r="Y689" s="84"/>
      <c r="Z689" s="84"/>
    </row>
    <row r="690" spans="1:26">
      <c r="A690" s="84"/>
      <c r="B690" s="84"/>
      <c r="C690" s="84"/>
      <c r="D690" s="631" t="str">
        <f>IF($C690="","",VLOOKUP($C690,分類コード!$B$1:$C$9,2,0))</f>
        <v/>
      </c>
      <c r="E690" s="251"/>
      <c r="F690" s="263"/>
      <c r="G690" s="37"/>
      <c r="H690" s="264"/>
      <c r="I690" s="653">
        <f t="shared" si="11"/>
        <v>0</v>
      </c>
      <c r="J690" s="650"/>
      <c r="L690" s="84"/>
      <c r="M690" s="84"/>
      <c r="N690" s="84"/>
      <c r="O690" s="84"/>
      <c r="P690" s="84"/>
      <c r="Q690" s="84"/>
      <c r="R690" s="84"/>
      <c r="S690" s="84"/>
      <c r="T690" s="84"/>
      <c r="X690" s="84"/>
      <c r="Y690" s="84"/>
      <c r="Z690" s="84"/>
    </row>
    <row r="691" spans="1:26">
      <c r="A691" s="84"/>
      <c r="B691" s="84"/>
      <c r="C691" s="84"/>
      <c r="D691" s="631" t="str">
        <f>IF($C691="","",VLOOKUP($C691,分類コード!$B$1:$C$9,2,0))</f>
        <v/>
      </c>
      <c r="E691" s="251"/>
      <c r="F691" s="263"/>
      <c r="G691" s="37"/>
      <c r="H691" s="264"/>
      <c r="I691" s="653">
        <f t="shared" si="11"/>
        <v>0</v>
      </c>
      <c r="J691" s="650"/>
      <c r="L691" s="84"/>
      <c r="M691" s="84"/>
      <c r="N691" s="84"/>
      <c r="O691" s="84"/>
      <c r="P691" s="84"/>
      <c r="Q691" s="84"/>
      <c r="R691" s="84"/>
      <c r="S691" s="84"/>
      <c r="T691" s="84"/>
      <c r="X691" s="84"/>
      <c r="Y691" s="84"/>
      <c r="Z691" s="84"/>
    </row>
    <row r="692" spans="1:26">
      <c r="A692" s="84"/>
      <c r="B692" s="84"/>
      <c r="C692" s="84"/>
      <c r="D692" s="631" t="str">
        <f>IF($C692="","",VLOOKUP($C692,分類コード!$B$1:$C$9,2,0))</f>
        <v/>
      </c>
      <c r="E692" s="251"/>
      <c r="F692" s="263"/>
      <c r="G692" s="37"/>
      <c r="H692" s="264"/>
      <c r="I692" s="653">
        <f t="shared" si="11"/>
        <v>0</v>
      </c>
      <c r="J692" s="650"/>
      <c r="L692" s="84"/>
      <c r="M692" s="84"/>
      <c r="N692" s="84"/>
      <c r="O692" s="84"/>
      <c r="P692" s="84"/>
      <c r="Q692" s="84"/>
      <c r="R692" s="84"/>
      <c r="S692" s="84"/>
      <c r="T692" s="84"/>
      <c r="X692" s="84"/>
      <c r="Y692" s="84"/>
      <c r="Z692" s="84"/>
    </row>
    <row r="693" spans="1:26">
      <c r="A693" s="84"/>
      <c r="B693" s="84"/>
      <c r="C693" s="84"/>
      <c r="D693" s="631" t="str">
        <f>IF($C693="","",VLOOKUP($C693,分類コード!$B$1:$C$9,2,0))</f>
        <v/>
      </c>
      <c r="E693" s="251"/>
      <c r="F693" s="263"/>
      <c r="G693" s="37"/>
      <c r="H693" s="264"/>
      <c r="I693" s="653">
        <f t="shared" si="11"/>
        <v>0</v>
      </c>
      <c r="J693" s="650"/>
      <c r="L693" s="84"/>
      <c r="M693" s="84"/>
      <c r="N693" s="84"/>
      <c r="O693" s="84"/>
      <c r="P693" s="84"/>
      <c r="Q693" s="84"/>
      <c r="R693" s="84"/>
      <c r="S693" s="84"/>
      <c r="T693" s="84"/>
      <c r="X693" s="84"/>
      <c r="Y693" s="84"/>
      <c r="Z693" s="84"/>
    </row>
    <row r="694" spans="1:26">
      <c r="A694" s="84"/>
      <c r="B694" s="84"/>
      <c r="C694" s="84"/>
      <c r="D694" s="631" t="str">
        <f>IF($C694="","",VLOOKUP($C694,分類コード!$B$1:$C$9,2,0))</f>
        <v/>
      </c>
      <c r="E694" s="251"/>
      <c r="F694" s="263"/>
      <c r="G694" s="37"/>
      <c r="H694" s="264"/>
      <c r="I694" s="653">
        <f t="shared" si="11"/>
        <v>0</v>
      </c>
      <c r="J694" s="650"/>
      <c r="L694" s="84"/>
      <c r="M694" s="84"/>
      <c r="N694" s="84"/>
      <c r="O694" s="84"/>
      <c r="P694" s="84"/>
      <c r="Q694" s="84"/>
      <c r="R694" s="84"/>
      <c r="S694" s="84"/>
      <c r="T694" s="84"/>
      <c r="X694" s="84"/>
      <c r="Y694" s="84"/>
      <c r="Z694" s="84"/>
    </row>
    <row r="695" spans="1:26">
      <c r="A695" s="84"/>
      <c r="B695" s="84"/>
      <c r="C695" s="84"/>
      <c r="D695" s="631" t="str">
        <f>IF($C695="","",VLOOKUP($C695,分類コード!$B$1:$C$9,2,0))</f>
        <v/>
      </c>
      <c r="E695" s="251"/>
      <c r="F695" s="263"/>
      <c r="G695" s="37"/>
      <c r="H695" s="264"/>
      <c r="I695" s="653">
        <f t="shared" si="11"/>
        <v>0</v>
      </c>
      <c r="J695" s="650"/>
      <c r="L695" s="84"/>
      <c r="M695" s="84"/>
      <c r="N695" s="84"/>
      <c r="O695" s="84"/>
      <c r="P695" s="84"/>
      <c r="Q695" s="84"/>
      <c r="R695" s="84"/>
      <c r="S695" s="84"/>
      <c r="T695" s="84"/>
      <c r="X695" s="84"/>
      <c r="Y695" s="84"/>
      <c r="Z695" s="84"/>
    </row>
    <row r="696" spans="1:26">
      <c r="A696" s="84"/>
      <c r="B696" s="84"/>
      <c r="C696" s="84"/>
      <c r="D696" s="631" t="str">
        <f>IF($C696="","",VLOOKUP($C696,分類コード!$B$1:$C$9,2,0))</f>
        <v/>
      </c>
      <c r="E696" s="251"/>
      <c r="F696" s="263"/>
      <c r="G696" s="37"/>
      <c r="H696" s="264"/>
      <c r="I696" s="653">
        <f t="shared" si="11"/>
        <v>0</v>
      </c>
      <c r="J696" s="650"/>
      <c r="L696" s="84"/>
      <c r="M696" s="84"/>
      <c r="N696" s="84"/>
      <c r="O696" s="84"/>
      <c r="P696" s="84"/>
      <c r="Q696" s="84"/>
      <c r="R696" s="84"/>
      <c r="S696" s="84"/>
      <c r="T696" s="84"/>
      <c r="X696" s="84"/>
      <c r="Y696" s="84"/>
      <c r="Z696" s="84"/>
    </row>
    <row r="697" spans="1:26">
      <c r="A697" s="84"/>
      <c r="B697" s="84"/>
      <c r="C697" s="84"/>
      <c r="D697" s="631" t="str">
        <f>IF($C697="","",VLOOKUP($C697,分類コード!$B$1:$C$9,2,0))</f>
        <v/>
      </c>
      <c r="E697" s="251"/>
      <c r="F697" s="263"/>
      <c r="G697" s="37"/>
      <c r="H697" s="264"/>
      <c r="I697" s="653">
        <f t="shared" si="11"/>
        <v>0</v>
      </c>
      <c r="J697" s="650"/>
      <c r="L697" s="84"/>
      <c r="M697" s="84"/>
      <c r="N697" s="84"/>
      <c r="O697" s="84"/>
      <c r="P697" s="84"/>
      <c r="Q697" s="84"/>
      <c r="R697" s="84"/>
      <c r="S697" s="84"/>
      <c r="T697" s="84"/>
      <c r="X697" s="84"/>
      <c r="Y697" s="84"/>
      <c r="Z697" s="84"/>
    </row>
    <row r="698" spans="1:26">
      <c r="A698" s="84"/>
      <c r="B698" s="84"/>
      <c r="C698" s="84"/>
      <c r="D698" s="631" t="str">
        <f>IF($C698="","",VLOOKUP($C698,分類コード!$B$1:$C$9,2,0))</f>
        <v/>
      </c>
      <c r="E698" s="251"/>
      <c r="F698" s="263"/>
      <c r="G698" s="37"/>
      <c r="H698" s="264"/>
      <c r="I698" s="653">
        <f t="shared" si="11"/>
        <v>0</v>
      </c>
      <c r="J698" s="650"/>
      <c r="L698" s="84"/>
      <c r="M698" s="84"/>
      <c r="N698" s="84"/>
      <c r="O698" s="84"/>
      <c r="P698" s="84"/>
      <c r="Q698" s="84"/>
      <c r="R698" s="84"/>
      <c r="S698" s="84"/>
      <c r="T698" s="84"/>
      <c r="X698" s="84"/>
      <c r="Y698" s="84"/>
      <c r="Z698" s="84"/>
    </row>
    <row r="699" spans="1:26">
      <c r="A699" s="84"/>
      <c r="B699" s="84"/>
      <c r="C699" s="84"/>
      <c r="D699" s="631" t="str">
        <f>IF($C699="","",VLOOKUP($C699,分類コード!$B$1:$C$9,2,0))</f>
        <v/>
      </c>
      <c r="E699" s="251"/>
      <c r="F699" s="263"/>
      <c r="G699" s="37"/>
      <c r="H699" s="264"/>
      <c r="I699" s="653">
        <f t="shared" si="11"/>
        <v>0</v>
      </c>
      <c r="J699" s="650"/>
      <c r="L699" s="84"/>
      <c r="M699" s="84"/>
      <c r="N699" s="84"/>
      <c r="O699" s="84"/>
      <c r="P699" s="84"/>
      <c r="Q699" s="84"/>
      <c r="R699" s="84"/>
      <c r="S699" s="84"/>
      <c r="T699" s="84"/>
      <c r="X699" s="84"/>
      <c r="Y699" s="84"/>
      <c r="Z699" s="84"/>
    </row>
    <row r="700" spans="1:26">
      <c r="A700" s="84"/>
      <c r="B700" s="84"/>
      <c r="C700" s="84"/>
      <c r="D700" s="631" t="str">
        <f>IF($C700="","",VLOOKUP($C700,分類コード!$B$1:$C$9,2,0))</f>
        <v/>
      </c>
      <c r="E700" s="251"/>
      <c r="F700" s="263"/>
      <c r="G700" s="37"/>
      <c r="H700" s="264"/>
      <c r="I700" s="653">
        <f t="shared" si="11"/>
        <v>0</v>
      </c>
      <c r="J700" s="650"/>
      <c r="L700" s="84"/>
      <c r="M700" s="84"/>
      <c r="N700" s="84"/>
      <c r="O700" s="84"/>
      <c r="P700" s="84"/>
      <c r="Q700" s="84"/>
      <c r="R700" s="84"/>
      <c r="S700" s="84"/>
      <c r="T700" s="84"/>
      <c r="X700" s="84"/>
      <c r="Y700" s="84"/>
      <c r="Z700" s="84"/>
    </row>
    <row r="701" spans="1:26">
      <c r="A701" s="84"/>
      <c r="B701" s="84"/>
      <c r="C701" s="84"/>
      <c r="D701" s="631" t="str">
        <f>IF($C701="","",VLOOKUP($C701,分類コード!$B$1:$C$9,2,0))</f>
        <v/>
      </c>
      <c r="E701" s="251"/>
      <c r="F701" s="263"/>
      <c r="G701" s="37"/>
      <c r="H701" s="264"/>
      <c r="I701" s="653">
        <f t="shared" si="11"/>
        <v>0</v>
      </c>
      <c r="J701" s="650"/>
      <c r="L701" s="84"/>
      <c r="M701" s="84"/>
      <c r="N701" s="84"/>
      <c r="O701" s="84"/>
      <c r="P701" s="84"/>
      <c r="Q701" s="84"/>
      <c r="R701" s="84"/>
      <c r="S701" s="84"/>
      <c r="T701" s="84"/>
      <c r="X701" s="84"/>
      <c r="Y701" s="84"/>
      <c r="Z701" s="84"/>
    </row>
    <row r="702" spans="1:26">
      <c r="A702" s="84"/>
      <c r="B702" s="84"/>
      <c r="C702" s="84"/>
      <c r="D702" s="631" t="str">
        <f>IF($C702="","",VLOOKUP($C702,分類コード!$B$1:$C$9,2,0))</f>
        <v/>
      </c>
      <c r="E702" s="251"/>
      <c r="F702" s="263"/>
      <c r="G702" s="37"/>
      <c r="H702" s="264"/>
      <c r="I702" s="653">
        <f t="shared" si="11"/>
        <v>0</v>
      </c>
      <c r="J702" s="650"/>
      <c r="L702" s="84"/>
      <c r="M702" s="84"/>
      <c r="N702" s="84"/>
      <c r="O702" s="84"/>
      <c r="P702" s="84"/>
      <c r="Q702" s="84"/>
      <c r="R702" s="84"/>
      <c r="S702" s="84"/>
      <c r="T702" s="84"/>
      <c r="X702" s="84"/>
      <c r="Y702" s="84"/>
      <c r="Z702" s="84"/>
    </row>
    <row r="703" spans="1:26">
      <c r="A703" s="84"/>
      <c r="B703" s="84"/>
      <c r="C703" s="84"/>
      <c r="D703" s="631" t="str">
        <f>IF($C703="","",VLOOKUP($C703,分類コード!$B$1:$C$9,2,0))</f>
        <v/>
      </c>
      <c r="E703" s="251"/>
      <c r="F703" s="263"/>
      <c r="G703" s="37"/>
      <c r="H703" s="264"/>
      <c r="I703" s="653">
        <f t="shared" si="11"/>
        <v>0</v>
      </c>
      <c r="J703" s="650"/>
      <c r="L703" s="84"/>
      <c r="M703" s="84"/>
      <c r="N703" s="84"/>
      <c r="O703" s="84"/>
      <c r="P703" s="84"/>
      <c r="Q703" s="84"/>
      <c r="R703" s="84"/>
      <c r="S703" s="84"/>
      <c r="T703" s="84"/>
      <c r="X703" s="84"/>
      <c r="Y703" s="84"/>
      <c r="Z703" s="84"/>
    </row>
    <row r="704" spans="1:26">
      <c r="A704" s="84"/>
      <c r="B704" s="84"/>
      <c r="C704" s="84"/>
      <c r="D704" s="631" t="str">
        <f>IF($C704="","",VLOOKUP($C704,分類コード!$B$1:$C$9,2,0))</f>
        <v/>
      </c>
      <c r="E704" s="251"/>
      <c r="F704" s="263"/>
      <c r="G704" s="37"/>
      <c r="H704" s="264"/>
      <c r="I704" s="653">
        <f t="shared" si="11"/>
        <v>0</v>
      </c>
      <c r="J704" s="650"/>
      <c r="L704" s="84"/>
      <c r="M704" s="84"/>
      <c r="N704" s="84"/>
      <c r="O704" s="84"/>
      <c r="P704" s="84"/>
      <c r="Q704" s="84"/>
      <c r="R704" s="84"/>
      <c r="S704" s="84"/>
      <c r="T704" s="84"/>
      <c r="X704" s="84"/>
      <c r="Y704" s="84"/>
      <c r="Z704" s="84"/>
    </row>
    <row r="705" spans="1:26">
      <c r="A705" s="84"/>
      <c r="B705" s="84"/>
      <c r="C705" s="84"/>
      <c r="D705" s="631" t="str">
        <f>IF($C705="","",VLOOKUP($C705,分類コード!$B$1:$C$9,2,0))</f>
        <v/>
      </c>
      <c r="E705" s="251"/>
      <c r="F705" s="263"/>
      <c r="G705" s="37"/>
      <c r="H705" s="264"/>
      <c r="I705" s="653">
        <f t="shared" si="11"/>
        <v>0</v>
      </c>
      <c r="J705" s="650"/>
      <c r="L705" s="84"/>
      <c r="M705" s="84"/>
      <c r="N705" s="84"/>
      <c r="O705" s="84"/>
      <c r="P705" s="84"/>
      <c r="Q705" s="84"/>
      <c r="R705" s="84"/>
      <c r="S705" s="84"/>
      <c r="T705" s="84"/>
      <c r="X705" s="84"/>
      <c r="Y705" s="84"/>
      <c r="Z705" s="84"/>
    </row>
    <row r="706" spans="1:26">
      <c r="A706" s="84"/>
      <c r="B706" s="84"/>
      <c r="C706" s="84"/>
      <c r="D706" s="631" t="str">
        <f>IF($C706="","",VLOOKUP($C706,分類コード!$B$1:$C$9,2,0))</f>
        <v/>
      </c>
      <c r="E706" s="251"/>
      <c r="F706" s="263"/>
      <c r="G706" s="37"/>
      <c r="H706" s="264"/>
      <c r="I706" s="653">
        <f t="shared" si="11"/>
        <v>0</v>
      </c>
      <c r="J706" s="650"/>
      <c r="L706" s="84"/>
      <c r="M706" s="84"/>
      <c r="N706" s="84"/>
      <c r="O706" s="84"/>
      <c r="P706" s="84"/>
      <c r="Q706" s="84"/>
      <c r="R706" s="84"/>
      <c r="S706" s="84"/>
      <c r="T706" s="84"/>
      <c r="X706" s="84"/>
      <c r="Y706" s="84"/>
      <c r="Z706" s="84"/>
    </row>
    <row r="707" spans="1:26">
      <c r="A707" s="84"/>
      <c r="B707" s="84"/>
      <c r="C707" s="84"/>
      <c r="D707" s="631" t="str">
        <f>IF($C707="","",VLOOKUP($C707,分類コード!$B$1:$C$9,2,0))</f>
        <v/>
      </c>
      <c r="E707" s="251"/>
      <c r="F707" s="263"/>
      <c r="G707" s="37"/>
      <c r="H707" s="264"/>
      <c r="I707" s="653">
        <f t="shared" si="11"/>
        <v>0</v>
      </c>
      <c r="J707" s="650"/>
      <c r="L707" s="84"/>
      <c r="M707" s="84"/>
      <c r="N707" s="84"/>
      <c r="O707" s="84"/>
      <c r="P707" s="84"/>
      <c r="Q707" s="84"/>
      <c r="R707" s="84"/>
      <c r="S707" s="84"/>
      <c r="T707" s="84"/>
      <c r="X707" s="84"/>
      <c r="Y707" s="84"/>
      <c r="Z707" s="84"/>
    </row>
    <row r="708" spans="1:26">
      <c r="A708" s="84"/>
      <c r="B708" s="84"/>
      <c r="C708" s="84"/>
      <c r="D708" s="631" t="str">
        <f>IF($C708="","",VLOOKUP($C708,分類コード!$B$1:$C$9,2,0))</f>
        <v/>
      </c>
      <c r="E708" s="251"/>
      <c r="F708" s="263"/>
      <c r="G708" s="37"/>
      <c r="H708" s="264"/>
      <c r="I708" s="653">
        <f t="shared" si="11"/>
        <v>0</v>
      </c>
      <c r="J708" s="650"/>
      <c r="L708" s="84"/>
      <c r="M708" s="84"/>
      <c r="N708" s="84"/>
      <c r="O708" s="84"/>
      <c r="P708" s="84"/>
      <c r="Q708" s="84"/>
      <c r="R708" s="84"/>
      <c r="S708" s="84"/>
      <c r="T708" s="84"/>
      <c r="X708" s="84"/>
      <c r="Y708" s="84"/>
      <c r="Z708" s="84"/>
    </row>
    <row r="709" spans="1:26">
      <c r="A709" s="84"/>
      <c r="B709" s="84"/>
      <c r="C709" s="84"/>
      <c r="D709" s="631" t="str">
        <f>IF($C709="","",VLOOKUP($C709,分類コード!$B$1:$C$9,2,0))</f>
        <v/>
      </c>
      <c r="E709" s="251"/>
      <c r="F709" s="263"/>
      <c r="G709" s="37"/>
      <c r="H709" s="264"/>
      <c r="I709" s="653">
        <f t="shared" si="11"/>
        <v>0</v>
      </c>
      <c r="J709" s="650"/>
      <c r="L709" s="84"/>
      <c r="M709" s="84"/>
      <c r="N709" s="84"/>
      <c r="O709" s="84"/>
      <c r="P709" s="84"/>
      <c r="Q709" s="84"/>
      <c r="R709" s="84"/>
      <c r="S709" s="84"/>
      <c r="T709" s="84"/>
      <c r="X709" s="84"/>
      <c r="Y709" s="84"/>
      <c r="Z709" s="84"/>
    </row>
    <row r="710" spans="1:26">
      <c r="A710" s="84"/>
      <c r="B710" s="84"/>
      <c r="C710" s="84"/>
      <c r="D710" s="631" t="str">
        <f>IF($C710="","",VLOOKUP($C710,分類コード!$B$1:$C$9,2,0))</f>
        <v/>
      </c>
      <c r="E710" s="251"/>
      <c r="F710" s="263"/>
      <c r="G710" s="37"/>
      <c r="H710" s="264"/>
      <c r="I710" s="653">
        <f t="shared" si="11"/>
        <v>0</v>
      </c>
      <c r="J710" s="650"/>
      <c r="L710" s="84"/>
      <c r="M710" s="84"/>
      <c r="N710" s="84"/>
      <c r="O710" s="84"/>
      <c r="P710" s="84"/>
      <c r="Q710" s="84"/>
      <c r="R710" s="84"/>
      <c r="S710" s="84"/>
      <c r="T710" s="84"/>
      <c r="X710" s="84"/>
      <c r="Y710" s="84"/>
      <c r="Z710" s="84"/>
    </row>
    <row r="711" spans="1:26">
      <c r="A711" s="84"/>
      <c r="B711" s="84"/>
      <c r="C711" s="84"/>
      <c r="D711" s="631" t="str">
        <f>IF($C711="","",VLOOKUP($C711,分類コード!$B$1:$C$9,2,0))</f>
        <v/>
      </c>
      <c r="E711" s="251"/>
      <c r="F711" s="263"/>
      <c r="G711" s="37"/>
      <c r="H711" s="264"/>
      <c r="I711" s="653">
        <f t="shared" si="11"/>
        <v>0</v>
      </c>
      <c r="J711" s="650"/>
      <c r="L711" s="84"/>
      <c r="M711" s="84"/>
      <c r="N711" s="84"/>
      <c r="O711" s="84"/>
      <c r="P711" s="84"/>
      <c r="Q711" s="84"/>
      <c r="R711" s="84"/>
      <c r="S711" s="84"/>
      <c r="T711" s="84"/>
      <c r="X711" s="84"/>
      <c r="Y711" s="84"/>
      <c r="Z711" s="84"/>
    </row>
    <row r="712" spans="1:26">
      <c r="A712" s="84"/>
      <c r="B712" s="84"/>
      <c r="C712" s="84"/>
      <c r="D712" s="631" t="str">
        <f>IF($C712="","",VLOOKUP($C712,分類コード!$B$1:$C$9,2,0))</f>
        <v/>
      </c>
      <c r="E712" s="251"/>
      <c r="F712" s="263"/>
      <c r="G712" s="37"/>
      <c r="H712" s="264"/>
      <c r="I712" s="653">
        <f t="shared" si="11"/>
        <v>0</v>
      </c>
      <c r="J712" s="650"/>
      <c r="L712" s="84"/>
      <c r="M712" s="84"/>
      <c r="N712" s="84"/>
      <c r="O712" s="84"/>
      <c r="P712" s="84"/>
      <c r="Q712" s="84"/>
      <c r="R712" s="84"/>
      <c r="S712" s="84"/>
      <c r="T712" s="84"/>
      <c r="X712" s="84"/>
      <c r="Y712" s="84"/>
      <c r="Z712" s="84"/>
    </row>
    <row r="713" spans="1:26">
      <c r="A713" s="84"/>
      <c r="B713" s="84"/>
      <c r="C713" s="84"/>
      <c r="D713" s="631" t="str">
        <f>IF($C713="","",VLOOKUP($C713,分類コード!$B$1:$C$9,2,0))</f>
        <v/>
      </c>
      <c r="E713" s="251"/>
      <c r="F713" s="263"/>
      <c r="G713" s="37"/>
      <c r="H713" s="264"/>
      <c r="I713" s="653">
        <f t="shared" si="11"/>
        <v>0</v>
      </c>
      <c r="J713" s="650"/>
      <c r="L713" s="84"/>
      <c r="M713" s="84"/>
      <c r="N713" s="84"/>
      <c r="O713" s="84"/>
      <c r="P713" s="84"/>
      <c r="Q713" s="84"/>
      <c r="R713" s="84"/>
      <c r="S713" s="84"/>
      <c r="T713" s="84"/>
      <c r="X713" s="84"/>
      <c r="Y713" s="84"/>
      <c r="Z713" s="84"/>
    </row>
    <row r="714" spans="1:26">
      <c r="A714" s="84"/>
      <c r="B714" s="84"/>
      <c r="C714" s="84"/>
      <c r="D714" s="631" t="str">
        <f>IF($C714="","",VLOOKUP($C714,分類コード!$B$1:$C$9,2,0))</f>
        <v/>
      </c>
      <c r="E714" s="251"/>
      <c r="F714" s="263"/>
      <c r="G714" s="37"/>
      <c r="H714" s="264"/>
      <c r="I714" s="653">
        <f t="shared" si="11"/>
        <v>0</v>
      </c>
      <c r="J714" s="650"/>
      <c r="L714" s="84"/>
      <c r="M714" s="84"/>
      <c r="N714" s="84"/>
      <c r="O714" s="84"/>
      <c r="P714" s="84"/>
      <c r="Q714" s="84"/>
      <c r="R714" s="84"/>
      <c r="S714" s="84"/>
      <c r="T714" s="84"/>
      <c r="X714" s="84"/>
      <c r="Y714" s="84"/>
      <c r="Z714" s="84"/>
    </row>
    <row r="715" spans="1:26">
      <c r="A715" s="84"/>
      <c r="B715" s="84"/>
      <c r="C715" s="84"/>
      <c r="D715" s="631" t="str">
        <f>IF($C715="","",VLOOKUP($C715,分類コード!$B$1:$C$9,2,0))</f>
        <v/>
      </c>
      <c r="E715" s="251"/>
      <c r="F715" s="263"/>
      <c r="G715" s="37"/>
      <c r="H715" s="264"/>
      <c r="I715" s="653">
        <f t="shared" si="11"/>
        <v>0</v>
      </c>
      <c r="J715" s="650"/>
      <c r="L715" s="84"/>
      <c r="M715" s="84"/>
      <c r="N715" s="84"/>
      <c r="O715" s="84"/>
      <c r="P715" s="84"/>
      <c r="Q715" s="84"/>
      <c r="R715" s="84"/>
      <c r="S715" s="84"/>
      <c r="T715" s="84"/>
      <c r="X715" s="84"/>
      <c r="Y715" s="84"/>
      <c r="Z715" s="84"/>
    </row>
    <row r="716" spans="1:26">
      <c r="A716" s="84"/>
      <c r="B716" s="84"/>
      <c r="C716" s="84"/>
      <c r="D716" s="631" t="str">
        <f>IF($C716="","",VLOOKUP($C716,分類コード!$B$1:$C$9,2,0))</f>
        <v/>
      </c>
      <c r="E716" s="251"/>
      <c r="F716" s="263"/>
      <c r="G716" s="37"/>
      <c r="H716" s="264"/>
      <c r="I716" s="653">
        <f t="shared" si="11"/>
        <v>0</v>
      </c>
      <c r="J716" s="650"/>
      <c r="L716" s="84"/>
      <c r="M716" s="84"/>
      <c r="N716" s="84"/>
      <c r="O716" s="84"/>
      <c r="P716" s="84"/>
      <c r="Q716" s="84"/>
      <c r="R716" s="84"/>
      <c r="S716" s="84"/>
      <c r="T716" s="84"/>
      <c r="X716" s="84"/>
      <c r="Y716" s="84"/>
      <c r="Z716" s="84"/>
    </row>
    <row r="717" spans="1:26">
      <c r="A717" s="84"/>
      <c r="B717" s="84"/>
      <c r="C717" s="84"/>
      <c r="D717" s="631" t="str">
        <f>IF($C717="","",VLOOKUP($C717,分類コード!$B$1:$C$9,2,0))</f>
        <v/>
      </c>
      <c r="E717" s="251"/>
      <c r="F717" s="263"/>
      <c r="G717" s="37"/>
      <c r="H717" s="264"/>
      <c r="I717" s="653">
        <f t="shared" si="11"/>
        <v>0</v>
      </c>
      <c r="J717" s="650"/>
      <c r="L717" s="84"/>
      <c r="M717" s="84"/>
      <c r="N717" s="84"/>
      <c r="O717" s="84"/>
      <c r="P717" s="84"/>
      <c r="Q717" s="84"/>
      <c r="R717" s="84"/>
      <c r="S717" s="84"/>
      <c r="T717" s="84"/>
      <c r="X717" s="84"/>
      <c r="Y717" s="84"/>
      <c r="Z717" s="84"/>
    </row>
    <row r="718" spans="1:26">
      <c r="A718" s="84"/>
      <c r="B718" s="84"/>
      <c r="C718" s="84"/>
      <c r="D718" s="631" t="str">
        <f>IF($C718="","",VLOOKUP($C718,分類コード!$B$1:$C$9,2,0))</f>
        <v/>
      </c>
      <c r="E718" s="251"/>
      <c r="F718" s="263"/>
      <c r="G718" s="37"/>
      <c r="H718" s="264"/>
      <c r="I718" s="653">
        <f t="shared" si="11"/>
        <v>0</v>
      </c>
      <c r="J718" s="650"/>
      <c r="L718" s="84"/>
      <c r="M718" s="84"/>
      <c r="N718" s="84"/>
      <c r="O718" s="84"/>
      <c r="P718" s="84"/>
      <c r="Q718" s="84"/>
      <c r="R718" s="84"/>
      <c r="S718" s="84"/>
      <c r="T718" s="84"/>
      <c r="X718" s="84"/>
      <c r="Y718" s="84"/>
      <c r="Z718" s="84"/>
    </row>
    <row r="719" spans="1:26">
      <c r="A719" s="84"/>
      <c r="B719" s="84"/>
      <c r="C719" s="84"/>
      <c r="D719" s="631" t="str">
        <f>IF($C719="","",VLOOKUP($C719,分類コード!$B$1:$C$9,2,0))</f>
        <v/>
      </c>
      <c r="E719" s="251"/>
      <c r="F719" s="263"/>
      <c r="G719" s="37"/>
      <c r="H719" s="264"/>
      <c r="I719" s="653">
        <f t="shared" si="11"/>
        <v>0</v>
      </c>
      <c r="J719" s="650"/>
      <c r="L719" s="84"/>
      <c r="M719" s="84"/>
      <c r="N719" s="84"/>
      <c r="O719" s="84"/>
      <c r="P719" s="84"/>
      <c r="Q719" s="84"/>
      <c r="R719" s="84"/>
      <c r="S719" s="84"/>
      <c r="T719" s="84"/>
      <c r="X719" s="84"/>
      <c r="Y719" s="84"/>
      <c r="Z719" s="84"/>
    </row>
    <row r="720" spans="1:26">
      <c r="A720" s="84"/>
      <c r="B720" s="84"/>
      <c r="C720" s="84"/>
      <c r="D720" s="631" t="str">
        <f>IF($C720="","",VLOOKUP($C720,分類コード!$B$1:$C$9,2,0))</f>
        <v/>
      </c>
      <c r="E720" s="251"/>
      <c r="F720" s="263"/>
      <c r="G720" s="37"/>
      <c r="H720" s="264"/>
      <c r="I720" s="653">
        <f t="shared" si="11"/>
        <v>0</v>
      </c>
      <c r="J720" s="650"/>
      <c r="L720" s="84"/>
      <c r="M720" s="84"/>
      <c r="N720" s="84"/>
      <c r="O720" s="84"/>
      <c r="P720" s="84"/>
      <c r="Q720" s="84"/>
      <c r="R720" s="84"/>
      <c r="S720" s="84"/>
      <c r="T720" s="84"/>
      <c r="X720" s="84"/>
      <c r="Y720" s="84"/>
      <c r="Z720" s="84"/>
    </row>
    <row r="721" spans="1:26">
      <c r="A721" s="84"/>
      <c r="B721" s="84"/>
      <c r="C721" s="84"/>
      <c r="D721" s="631" t="str">
        <f>IF($C721="","",VLOOKUP($C721,分類コード!$B$1:$C$9,2,0))</f>
        <v/>
      </c>
      <c r="E721" s="251"/>
      <c r="F721" s="263"/>
      <c r="G721" s="37"/>
      <c r="H721" s="264"/>
      <c r="I721" s="653">
        <f t="shared" si="11"/>
        <v>0</v>
      </c>
      <c r="J721" s="650"/>
      <c r="L721" s="84"/>
      <c r="M721" s="84"/>
      <c r="N721" s="84"/>
      <c r="O721" s="84"/>
      <c r="P721" s="84"/>
      <c r="Q721" s="84"/>
      <c r="R721" s="84"/>
      <c r="S721" s="84"/>
      <c r="T721" s="84"/>
      <c r="X721" s="84"/>
      <c r="Y721" s="84"/>
      <c r="Z721" s="84"/>
    </row>
    <row r="722" spans="1:26">
      <c r="A722" s="84"/>
      <c r="B722" s="84"/>
      <c r="C722" s="84"/>
      <c r="D722" s="631" t="str">
        <f>IF($C722="","",VLOOKUP($C722,分類コード!$B$1:$C$9,2,0))</f>
        <v/>
      </c>
      <c r="E722" s="251"/>
      <c r="F722" s="263"/>
      <c r="G722" s="37"/>
      <c r="H722" s="264"/>
      <c r="I722" s="653">
        <f t="shared" si="11"/>
        <v>0</v>
      </c>
      <c r="J722" s="650"/>
      <c r="L722" s="84"/>
      <c r="M722" s="84"/>
      <c r="N722" s="84"/>
      <c r="O722" s="84"/>
      <c r="P722" s="84"/>
      <c r="Q722" s="84"/>
      <c r="R722" s="84"/>
      <c r="S722" s="84"/>
      <c r="T722" s="84"/>
      <c r="X722" s="84"/>
      <c r="Y722" s="84"/>
      <c r="Z722" s="84"/>
    </row>
    <row r="723" spans="1:26">
      <c r="A723" s="84"/>
      <c r="B723" s="84"/>
      <c r="C723" s="84"/>
      <c r="D723" s="631" t="str">
        <f>IF($C723="","",VLOOKUP($C723,分類コード!$B$1:$C$9,2,0))</f>
        <v/>
      </c>
      <c r="E723" s="251"/>
      <c r="F723" s="263"/>
      <c r="G723" s="37"/>
      <c r="H723" s="264"/>
      <c r="I723" s="653">
        <f t="shared" si="11"/>
        <v>0</v>
      </c>
      <c r="J723" s="650"/>
      <c r="L723" s="84"/>
      <c r="M723" s="84"/>
      <c r="N723" s="84"/>
      <c r="O723" s="84"/>
      <c r="P723" s="84"/>
      <c r="Q723" s="84"/>
      <c r="R723" s="84"/>
      <c r="S723" s="84"/>
      <c r="T723" s="84"/>
      <c r="X723" s="84"/>
      <c r="Y723" s="84"/>
      <c r="Z723" s="84"/>
    </row>
    <row r="724" spans="1:26">
      <c r="A724" s="84"/>
      <c r="B724" s="84"/>
      <c r="C724" s="84"/>
      <c r="D724" s="631" t="str">
        <f>IF($C724="","",VLOOKUP($C724,分類コード!$B$1:$C$9,2,0))</f>
        <v/>
      </c>
      <c r="E724" s="251"/>
      <c r="F724" s="263"/>
      <c r="G724" s="37"/>
      <c r="H724" s="264"/>
      <c r="I724" s="653">
        <f t="shared" si="11"/>
        <v>0</v>
      </c>
      <c r="J724" s="650"/>
      <c r="L724" s="84"/>
      <c r="M724" s="84"/>
      <c r="N724" s="84"/>
      <c r="O724" s="84"/>
      <c r="P724" s="84"/>
      <c r="Q724" s="84"/>
      <c r="R724" s="84"/>
      <c r="S724" s="84"/>
      <c r="T724" s="84"/>
      <c r="X724" s="84"/>
      <c r="Y724" s="84"/>
      <c r="Z724" s="84"/>
    </row>
    <row r="725" spans="1:26">
      <c r="A725" s="84"/>
      <c r="B725" s="84"/>
      <c r="C725" s="84"/>
      <c r="D725" s="631" t="str">
        <f>IF($C725="","",VLOOKUP($C725,分類コード!$B$1:$C$9,2,0))</f>
        <v/>
      </c>
      <c r="E725" s="251"/>
      <c r="F725" s="263"/>
      <c r="G725" s="37"/>
      <c r="H725" s="264"/>
      <c r="I725" s="653">
        <f t="shared" ref="I725:I788" si="12">IF(ISERROR(LEN(F725)-FIND(".",F725))=TRUE,0,LEN(F725)-FIND(".",F725))</f>
        <v>0</v>
      </c>
      <c r="J725" s="650"/>
      <c r="L725" s="84"/>
      <c r="M725" s="84"/>
      <c r="N725" s="84"/>
      <c r="O725" s="84"/>
      <c r="P725" s="84"/>
      <c r="Q725" s="84"/>
      <c r="R725" s="84"/>
      <c r="S725" s="84"/>
      <c r="T725" s="84"/>
      <c r="X725" s="84"/>
      <c r="Y725" s="84"/>
      <c r="Z725" s="84"/>
    </row>
    <row r="726" spans="1:26">
      <c r="A726" s="84"/>
      <c r="B726" s="84"/>
      <c r="C726" s="84"/>
      <c r="D726" s="631" t="str">
        <f>IF($C726="","",VLOOKUP($C726,分類コード!$B$1:$C$9,2,0))</f>
        <v/>
      </c>
      <c r="E726" s="251"/>
      <c r="F726" s="263"/>
      <c r="G726" s="37"/>
      <c r="H726" s="264"/>
      <c r="I726" s="653">
        <f t="shared" si="12"/>
        <v>0</v>
      </c>
      <c r="J726" s="650"/>
      <c r="L726" s="84"/>
      <c r="M726" s="84"/>
      <c r="N726" s="84"/>
      <c r="O726" s="84"/>
      <c r="P726" s="84"/>
      <c r="Q726" s="84"/>
      <c r="R726" s="84"/>
      <c r="S726" s="84"/>
      <c r="T726" s="84"/>
      <c r="X726" s="84"/>
      <c r="Y726" s="84"/>
      <c r="Z726" s="84"/>
    </row>
    <row r="727" spans="1:26">
      <c r="A727" s="84"/>
      <c r="B727" s="84"/>
      <c r="C727" s="84"/>
      <c r="D727" s="631" t="str">
        <f>IF($C727="","",VLOOKUP($C727,分類コード!$B$1:$C$9,2,0))</f>
        <v/>
      </c>
      <c r="E727" s="251"/>
      <c r="F727" s="263"/>
      <c r="G727" s="37"/>
      <c r="H727" s="264"/>
      <c r="I727" s="653">
        <f t="shared" si="12"/>
        <v>0</v>
      </c>
      <c r="J727" s="650"/>
      <c r="L727" s="84"/>
      <c r="M727" s="84"/>
      <c r="N727" s="84"/>
      <c r="O727" s="84"/>
      <c r="P727" s="84"/>
      <c r="Q727" s="84"/>
      <c r="R727" s="84"/>
      <c r="S727" s="84"/>
      <c r="T727" s="84"/>
      <c r="X727" s="84"/>
      <c r="Y727" s="84"/>
      <c r="Z727" s="84"/>
    </row>
    <row r="728" spans="1:26">
      <c r="A728" s="84"/>
      <c r="B728" s="84"/>
      <c r="C728" s="84"/>
      <c r="D728" s="631" t="str">
        <f>IF($C728="","",VLOOKUP($C728,分類コード!$B$1:$C$9,2,0))</f>
        <v/>
      </c>
      <c r="E728" s="251"/>
      <c r="F728" s="263"/>
      <c r="G728" s="37"/>
      <c r="H728" s="264"/>
      <c r="I728" s="653">
        <f t="shared" si="12"/>
        <v>0</v>
      </c>
      <c r="J728" s="650"/>
      <c r="L728" s="84"/>
      <c r="M728" s="84"/>
      <c r="N728" s="84"/>
      <c r="O728" s="84"/>
      <c r="P728" s="84"/>
      <c r="Q728" s="84"/>
      <c r="R728" s="84"/>
      <c r="S728" s="84"/>
      <c r="T728" s="84"/>
      <c r="X728" s="84"/>
      <c r="Y728" s="84"/>
      <c r="Z728" s="84"/>
    </row>
    <row r="729" spans="1:26">
      <c r="A729" s="84"/>
      <c r="B729" s="84"/>
      <c r="C729" s="84"/>
      <c r="D729" s="631" t="str">
        <f>IF($C729="","",VLOOKUP($C729,分類コード!$B$1:$C$9,2,0))</f>
        <v/>
      </c>
      <c r="E729" s="251"/>
      <c r="F729" s="263"/>
      <c r="G729" s="37"/>
      <c r="H729" s="264"/>
      <c r="I729" s="653">
        <f t="shared" si="12"/>
        <v>0</v>
      </c>
      <c r="J729" s="650"/>
      <c r="L729" s="84"/>
      <c r="M729" s="84"/>
      <c r="N729" s="84"/>
      <c r="O729" s="84"/>
      <c r="P729" s="84"/>
      <c r="Q729" s="84"/>
      <c r="R729" s="84"/>
      <c r="S729" s="84"/>
      <c r="T729" s="84"/>
      <c r="X729" s="84"/>
      <c r="Y729" s="84"/>
      <c r="Z729" s="84"/>
    </row>
    <row r="730" spans="1:26">
      <c r="A730" s="84"/>
      <c r="B730" s="84"/>
      <c r="C730" s="84"/>
      <c r="D730" s="631" t="str">
        <f>IF($C730="","",VLOOKUP($C730,分類コード!$B$1:$C$9,2,0))</f>
        <v/>
      </c>
      <c r="E730" s="251"/>
      <c r="F730" s="263"/>
      <c r="G730" s="37"/>
      <c r="H730" s="264"/>
      <c r="I730" s="653">
        <f t="shared" si="12"/>
        <v>0</v>
      </c>
      <c r="J730" s="650"/>
      <c r="L730" s="84"/>
      <c r="M730" s="84"/>
      <c r="N730" s="84"/>
      <c r="O730" s="84"/>
      <c r="P730" s="84"/>
      <c r="Q730" s="84"/>
      <c r="R730" s="84"/>
      <c r="S730" s="84"/>
      <c r="T730" s="84"/>
      <c r="X730" s="84"/>
      <c r="Y730" s="84"/>
      <c r="Z730" s="84"/>
    </row>
    <row r="731" spans="1:26">
      <c r="A731" s="84"/>
      <c r="B731" s="84"/>
      <c r="C731" s="84"/>
      <c r="D731" s="631" t="str">
        <f>IF($C731="","",VLOOKUP($C731,分類コード!$B$1:$C$9,2,0))</f>
        <v/>
      </c>
      <c r="E731" s="251"/>
      <c r="F731" s="263"/>
      <c r="G731" s="37"/>
      <c r="H731" s="264"/>
      <c r="I731" s="653">
        <f t="shared" si="12"/>
        <v>0</v>
      </c>
      <c r="J731" s="650"/>
      <c r="L731" s="84"/>
      <c r="M731" s="84"/>
      <c r="N731" s="84"/>
      <c r="O731" s="84"/>
      <c r="P731" s="84"/>
      <c r="Q731" s="84"/>
      <c r="R731" s="84"/>
      <c r="S731" s="84"/>
      <c r="T731" s="84"/>
      <c r="X731" s="84"/>
      <c r="Y731" s="84"/>
      <c r="Z731" s="84"/>
    </row>
    <row r="732" spans="1:26">
      <c r="A732" s="84"/>
      <c r="B732" s="84"/>
      <c r="C732" s="84"/>
      <c r="D732" s="631" t="str">
        <f>IF($C732="","",VLOOKUP($C732,分類コード!$B$1:$C$9,2,0))</f>
        <v/>
      </c>
      <c r="E732" s="251"/>
      <c r="F732" s="263"/>
      <c r="G732" s="37"/>
      <c r="H732" s="264"/>
      <c r="I732" s="653">
        <f t="shared" si="12"/>
        <v>0</v>
      </c>
      <c r="J732" s="650"/>
      <c r="L732" s="84"/>
      <c r="M732" s="84"/>
      <c r="N732" s="84"/>
      <c r="O732" s="84"/>
      <c r="P732" s="84"/>
      <c r="Q732" s="84"/>
      <c r="R732" s="84"/>
      <c r="S732" s="84"/>
      <c r="T732" s="84"/>
      <c r="X732" s="84"/>
      <c r="Y732" s="84"/>
      <c r="Z732" s="84"/>
    </row>
    <row r="733" spans="1:26">
      <c r="A733" s="84"/>
      <c r="B733" s="84"/>
      <c r="C733" s="84"/>
      <c r="D733" s="631" t="str">
        <f>IF($C733="","",VLOOKUP($C733,分類コード!$B$1:$C$9,2,0))</f>
        <v/>
      </c>
      <c r="E733" s="251"/>
      <c r="F733" s="263"/>
      <c r="G733" s="37"/>
      <c r="H733" s="264"/>
      <c r="I733" s="653">
        <f t="shared" si="12"/>
        <v>0</v>
      </c>
      <c r="J733" s="650"/>
      <c r="L733" s="84"/>
      <c r="M733" s="84"/>
      <c r="N733" s="84"/>
      <c r="O733" s="84"/>
      <c r="P733" s="84"/>
      <c r="Q733" s="84"/>
      <c r="R733" s="84"/>
      <c r="S733" s="84"/>
      <c r="T733" s="84"/>
      <c r="X733" s="84"/>
      <c r="Y733" s="84"/>
      <c r="Z733" s="84"/>
    </row>
    <row r="734" spans="1:26">
      <c r="A734" s="84"/>
      <c r="B734" s="84"/>
      <c r="C734" s="84"/>
      <c r="D734" s="631" t="str">
        <f>IF($C734="","",VLOOKUP($C734,分類コード!$B$1:$C$9,2,0))</f>
        <v/>
      </c>
      <c r="E734" s="251"/>
      <c r="F734" s="263"/>
      <c r="G734" s="37"/>
      <c r="H734" s="264"/>
      <c r="I734" s="653">
        <f t="shared" si="12"/>
        <v>0</v>
      </c>
      <c r="J734" s="650"/>
      <c r="L734" s="84"/>
      <c r="M734" s="84"/>
      <c r="N734" s="84"/>
      <c r="O734" s="84"/>
      <c r="P734" s="84"/>
      <c r="Q734" s="84"/>
      <c r="R734" s="84"/>
      <c r="S734" s="84"/>
      <c r="T734" s="84"/>
      <c r="X734" s="84"/>
      <c r="Y734" s="84"/>
      <c r="Z734" s="84"/>
    </row>
    <row r="735" spans="1:26">
      <c r="A735" s="84"/>
      <c r="B735" s="84"/>
      <c r="C735" s="84"/>
      <c r="D735" s="631" t="str">
        <f>IF($C735="","",VLOOKUP($C735,分類コード!$B$1:$C$9,2,0))</f>
        <v/>
      </c>
      <c r="E735" s="251"/>
      <c r="F735" s="263"/>
      <c r="G735" s="37"/>
      <c r="H735" s="264"/>
      <c r="I735" s="653">
        <f t="shared" si="12"/>
        <v>0</v>
      </c>
      <c r="J735" s="650"/>
      <c r="L735" s="84"/>
      <c r="M735" s="84"/>
      <c r="N735" s="84"/>
      <c r="O735" s="84"/>
      <c r="P735" s="84"/>
      <c r="Q735" s="84"/>
      <c r="R735" s="84"/>
      <c r="S735" s="84"/>
      <c r="T735" s="84"/>
      <c r="X735" s="84"/>
      <c r="Y735" s="84"/>
      <c r="Z735" s="84"/>
    </row>
    <row r="736" spans="1:26">
      <c r="A736" s="84"/>
      <c r="B736" s="84"/>
      <c r="C736" s="84"/>
      <c r="D736" s="631" t="str">
        <f>IF($C736="","",VLOOKUP($C736,分類コード!$B$1:$C$9,2,0))</f>
        <v/>
      </c>
      <c r="E736" s="251"/>
      <c r="F736" s="263"/>
      <c r="G736" s="37"/>
      <c r="H736" s="264"/>
      <c r="I736" s="653">
        <f t="shared" si="12"/>
        <v>0</v>
      </c>
      <c r="J736" s="650"/>
      <c r="L736" s="84"/>
      <c r="M736" s="84"/>
      <c r="N736" s="84"/>
      <c r="O736" s="84"/>
      <c r="P736" s="84"/>
      <c r="Q736" s="84"/>
      <c r="R736" s="84"/>
      <c r="S736" s="84"/>
      <c r="T736" s="84"/>
      <c r="X736" s="84"/>
      <c r="Y736" s="84"/>
      <c r="Z736" s="84"/>
    </row>
    <row r="737" spans="1:26">
      <c r="A737" s="84"/>
      <c r="B737" s="84"/>
      <c r="C737" s="84"/>
      <c r="D737" s="631" t="str">
        <f>IF($C737="","",VLOOKUP($C737,分類コード!$B$1:$C$9,2,0))</f>
        <v/>
      </c>
      <c r="E737" s="251"/>
      <c r="F737" s="263"/>
      <c r="G737" s="37"/>
      <c r="H737" s="264"/>
      <c r="I737" s="653">
        <f t="shared" si="12"/>
        <v>0</v>
      </c>
      <c r="J737" s="650"/>
      <c r="L737" s="84"/>
      <c r="M737" s="84"/>
      <c r="N737" s="84"/>
      <c r="O737" s="84"/>
      <c r="P737" s="84"/>
      <c r="Q737" s="84"/>
      <c r="R737" s="84"/>
      <c r="S737" s="84"/>
      <c r="T737" s="84"/>
      <c r="X737" s="84"/>
      <c r="Y737" s="84"/>
      <c r="Z737" s="84"/>
    </row>
    <row r="738" spans="1:26">
      <c r="A738" s="84"/>
      <c r="B738" s="84"/>
      <c r="C738" s="84"/>
      <c r="D738" s="631" t="str">
        <f>IF($C738="","",VLOOKUP($C738,分類コード!$B$1:$C$9,2,0))</f>
        <v/>
      </c>
      <c r="E738" s="251"/>
      <c r="F738" s="263"/>
      <c r="G738" s="37"/>
      <c r="H738" s="264"/>
      <c r="I738" s="653">
        <f t="shared" si="12"/>
        <v>0</v>
      </c>
      <c r="J738" s="650"/>
      <c r="L738" s="84"/>
      <c r="M738" s="84"/>
      <c r="N738" s="84"/>
      <c r="O738" s="84"/>
      <c r="P738" s="84"/>
      <c r="Q738" s="84"/>
      <c r="R738" s="84"/>
      <c r="S738" s="84"/>
      <c r="T738" s="84"/>
      <c r="X738" s="84"/>
      <c r="Y738" s="84"/>
      <c r="Z738" s="84"/>
    </row>
    <row r="739" spans="1:26">
      <c r="A739" s="84"/>
      <c r="B739" s="84"/>
      <c r="C739" s="84"/>
      <c r="D739" s="631" t="str">
        <f>IF($C739="","",VLOOKUP($C739,分類コード!$B$1:$C$9,2,0))</f>
        <v/>
      </c>
      <c r="E739" s="251"/>
      <c r="F739" s="263"/>
      <c r="G739" s="37"/>
      <c r="H739" s="264"/>
      <c r="I739" s="653">
        <f t="shared" si="12"/>
        <v>0</v>
      </c>
      <c r="J739" s="650"/>
      <c r="L739" s="84"/>
      <c r="M739" s="84"/>
      <c r="N739" s="84"/>
      <c r="O739" s="84"/>
      <c r="P739" s="84"/>
      <c r="Q739" s="84"/>
      <c r="R739" s="84"/>
      <c r="S739" s="84"/>
      <c r="T739" s="84"/>
      <c r="X739" s="84"/>
      <c r="Y739" s="84"/>
      <c r="Z739" s="84"/>
    </row>
    <row r="740" spans="1:26">
      <c r="A740" s="84"/>
      <c r="B740" s="84"/>
      <c r="C740" s="84"/>
      <c r="D740" s="631" t="str">
        <f>IF($C740="","",VLOOKUP($C740,分類コード!$B$1:$C$9,2,0))</f>
        <v/>
      </c>
      <c r="E740" s="251"/>
      <c r="F740" s="263"/>
      <c r="G740" s="37"/>
      <c r="H740" s="264"/>
      <c r="I740" s="653">
        <f t="shared" si="12"/>
        <v>0</v>
      </c>
      <c r="J740" s="650"/>
      <c r="L740" s="84"/>
      <c r="M740" s="84"/>
      <c r="N740" s="84"/>
      <c r="O740" s="84"/>
      <c r="P740" s="84"/>
      <c r="Q740" s="84"/>
      <c r="R740" s="84"/>
      <c r="S740" s="84"/>
      <c r="T740" s="84"/>
      <c r="X740" s="84"/>
      <c r="Y740" s="84"/>
      <c r="Z740" s="84"/>
    </row>
    <row r="741" spans="1:26">
      <c r="A741" s="84"/>
      <c r="B741" s="84"/>
      <c r="C741" s="84"/>
      <c r="D741" s="631" t="str">
        <f>IF($C741="","",VLOOKUP($C741,分類コード!$B$1:$C$9,2,0))</f>
        <v/>
      </c>
      <c r="E741" s="251"/>
      <c r="F741" s="263"/>
      <c r="G741" s="37"/>
      <c r="H741" s="264"/>
      <c r="I741" s="653">
        <f t="shared" si="12"/>
        <v>0</v>
      </c>
      <c r="J741" s="650"/>
      <c r="L741" s="84"/>
      <c r="M741" s="84"/>
      <c r="N741" s="84"/>
      <c r="O741" s="84"/>
      <c r="P741" s="84"/>
      <c r="Q741" s="84"/>
      <c r="R741" s="84"/>
      <c r="S741" s="84"/>
      <c r="T741" s="84"/>
      <c r="X741" s="84"/>
      <c r="Y741" s="84"/>
      <c r="Z741" s="84"/>
    </row>
    <row r="742" spans="1:26">
      <c r="A742" s="84"/>
      <c r="B742" s="84"/>
      <c r="C742" s="84"/>
      <c r="D742" s="631" t="str">
        <f>IF($C742="","",VLOOKUP($C742,分類コード!$B$1:$C$9,2,0))</f>
        <v/>
      </c>
      <c r="E742" s="251"/>
      <c r="F742" s="263"/>
      <c r="G742" s="37"/>
      <c r="H742" s="264"/>
      <c r="I742" s="653">
        <f t="shared" si="12"/>
        <v>0</v>
      </c>
      <c r="J742" s="650"/>
      <c r="L742" s="84"/>
      <c r="M742" s="84"/>
      <c r="N742" s="84"/>
      <c r="O742" s="84"/>
      <c r="P742" s="84"/>
      <c r="Q742" s="84"/>
      <c r="R742" s="84"/>
      <c r="S742" s="84"/>
      <c r="T742" s="84"/>
      <c r="X742" s="84"/>
      <c r="Y742" s="84"/>
      <c r="Z742" s="84"/>
    </row>
    <row r="743" spans="1:26">
      <c r="A743" s="84"/>
      <c r="B743" s="84"/>
      <c r="C743" s="84"/>
      <c r="D743" s="631" t="str">
        <f>IF($C743="","",VLOOKUP($C743,分類コード!$B$1:$C$9,2,0))</f>
        <v/>
      </c>
      <c r="E743" s="251"/>
      <c r="F743" s="263"/>
      <c r="G743" s="37"/>
      <c r="H743" s="264"/>
      <c r="I743" s="653">
        <f t="shared" si="12"/>
        <v>0</v>
      </c>
      <c r="J743" s="650"/>
      <c r="L743" s="84"/>
      <c r="M743" s="84"/>
      <c r="N743" s="84"/>
      <c r="O743" s="84"/>
      <c r="P743" s="84"/>
      <c r="Q743" s="84"/>
      <c r="R743" s="84"/>
      <c r="S743" s="84"/>
      <c r="T743" s="84"/>
      <c r="X743" s="84"/>
      <c r="Y743" s="84"/>
      <c r="Z743" s="84"/>
    </row>
    <row r="744" spans="1:26">
      <c r="A744" s="84"/>
      <c r="B744" s="84"/>
      <c r="C744" s="84"/>
      <c r="D744" s="631" t="str">
        <f>IF($C744="","",VLOOKUP($C744,分類コード!$B$1:$C$9,2,0))</f>
        <v/>
      </c>
      <c r="E744" s="251"/>
      <c r="F744" s="263"/>
      <c r="G744" s="37"/>
      <c r="H744" s="264"/>
      <c r="I744" s="653">
        <f t="shared" si="12"/>
        <v>0</v>
      </c>
      <c r="J744" s="650"/>
      <c r="L744" s="84"/>
      <c r="M744" s="84"/>
      <c r="N744" s="84"/>
      <c r="O744" s="84"/>
      <c r="P744" s="84"/>
      <c r="Q744" s="84"/>
      <c r="R744" s="84"/>
      <c r="S744" s="84"/>
      <c r="T744" s="84"/>
      <c r="X744" s="84"/>
      <c r="Y744" s="84"/>
      <c r="Z744" s="84"/>
    </row>
    <row r="745" spans="1:26">
      <c r="A745" s="84"/>
      <c r="B745" s="84"/>
      <c r="C745" s="84"/>
      <c r="D745" s="631" t="str">
        <f>IF($C745="","",VLOOKUP($C745,分類コード!$B$1:$C$9,2,0))</f>
        <v/>
      </c>
      <c r="E745" s="251"/>
      <c r="F745" s="263"/>
      <c r="G745" s="37"/>
      <c r="H745" s="264"/>
      <c r="I745" s="653">
        <f t="shared" si="12"/>
        <v>0</v>
      </c>
      <c r="J745" s="650"/>
      <c r="L745" s="84"/>
      <c r="M745" s="84"/>
      <c r="N745" s="84"/>
      <c r="O745" s="84"/>
      <c r="P745" s="84"/>
      <c r="Q745" s="84"/>
      <c r="R745" s="84"/>
      <c r="S745" s="84"/>
      <c r="T745" s="84"/>
      <c r="X745" s="84"/>
      <c r="Y745" s="84"/>
      <c r="Z745" s="84"/>
    </row>
    <row r="746" spans="1:26">
      <c r="A746" s="84"/>
      <c r="B746" s="84"/>
      <c r="C746" s="84"/>
      <c r="D746" s="631" t="str">
        <f>IF($C746="","",VLOOKUP($C746,分類コード!$B$1:$C$9,2,0))</f>
        <v/>
      </c>
      <c r="E746" s="251"/>
      <c r="F746" s="263"/>
      <c r="G746" s="37"/>
      <c r="H746" s="264"/>
      <c r="I746" s="653">
        <f t="shared" si="12"/>
        <v>0</v>
      </c>
      <c r="J746" s="650"/>
      <c r="L746" s="84"/>
      <c r="M746" s="84"/>
      <c r="N746" s="84"/>
      <c r="O746" s="84"/>
      <c r="P746" s="84"/>
      <c r="Q746" s="84"/>
      <c r="R746" s="84"/>
      <c r="S746" s="84"/>
      <c r="T746" s="84"/>
      <c r="X746" s="84"/>
      <c r="Y746" s="84"/>
      <c r="Z746" s="84"/>
    </row>
    <row r="747" spans="1:26">
      <c r="A747" s="84"/>
      <c r="B747" s="84"/>
      <c r="C747" s="84"/>
      <c r="D747" s="631" t="str">
        <f>IF($C747="","",VLOOKUP($C747,分類コード!$B$1:$C$9,2,0))</f>
        <v/>
      </c>
      <c r="E747" s="251"/>
      <c r="F747" s="263"/>
      <c r="G747" s="37"/>
      <c r="H747" s="264"/>
      <c r="I747" s="653">
        <f t="shared" si="12"/>
        <v>0</v>
      </c>
      <c r="J747" s="650"/>
      <c r="L747" s="84"/>
      <c r="M747" s="84"/>
      <c r="N747" s="84"/>
      <c r="O747" s="84"/>
      <c r="P747" s="84"/>
      <c r="Q747" s="84"/>
      <c r="R747" s="84"/>
      <c r="S747" s="84"/>
      <c r="T747" s="84"/>
      <c r="X747" s="84"/>
      <c r="Y747" s="84"/>
      <c r="Z747" s="84"/>
    </row>
    <row r="748" spans="1:26">
      <c r="A748" s="84"/>
      <c r="B748" s="84"/>
      <c r="C748" s="84"/>
      <c r="D748" s="631" t="str">
        <f>IF($C748="","",VLOOKUP($C748,分類コード!$B$1:$C$9,2,0))</f>
        <v/>
      </c>
      <c r="E748" s="251"/>
      <c r="F748" s="263"/>
      <c r="G748" s="37"/>
      <c r="H748" s="264"/>
      <c r="I748" s="653">
        <f t="shared" si="12"/>
        <v>0</v>
      </c>
      <c r="J748" s="650"/>
      <c r="L748" s="84"/>
      <c r="M748" s="84"/>
      <c r="N748" s="84"/>
      <c r="O748" s="84"/>
      <c r="P748" s="84"/>
      <c r="Q748" s="84"/>
      <c r="R748" s="84"/>
      <c r="S748" s="84"/>
      <c r="T748" s="84"/>
      <c r="X748" s="84"/>
      <c r="Y748" s="84"/>
      <c r="Z748" s="84"/>
    </row>
    <row r="749" spans="1:26">
      <c r="A749" s="84"/>
      <c r="B749" s="84"/>
      <c r="C749" s="84"/>
      <c r="D749" s="631" t="str">
        <f>IF($C749="","",VLOOKUP($C749,分類コード!$B$1:$C$9,2,0))</f>
        <v/>
      </c>
      <c r="E749" s="251"/>
      <c r="F749" s="263"/>
      <c r="G749" s="37"/>
      <c r="H749" s="264"/>
      <c r="I749" s="653">
        <f t="shared" si="12"/>
        <v>0</v>
      </c>
      <c r="J749" s="650"/>
      <c r="L749" s="84"/>
      <c r="M749" s="84"/>
      <c r="N749" s="84"/>
      <c r="O749" s="84"/>
      <c r="P749" s="84"/>
      <c r="Q749" s="84"/>
      <c r="R749" s="84"/>
      <c r="S749" s="84"/>
      <c r="T749" s="84"/>
      <c r="X749" s="84"/>
      <c r="Y749" s="84"/>
      <c r="Z749" s="84"/>
    </row>
    <row r="750" spans="1:26">
      <c r="A750" s="84"/>
      <c r="B750" s="84"/>
      <c r="C750" s="84"/>
      <c r="D750" s="631" t="str">
        <f>IF($C750="","",VLOOKUP($C750,分類コード!$B$1:$C$9,2,0))</f>
        <v/>
      </c>
      <c r="E750" s="251"/>
      <c r="F750" s="263"/>
      <c r="G750" s="37"/>
      <c r="H750" s="264"/>
      <c r="I750" s="653">
        <f t="shared" si="12"/>
        <v>0</v>
      </c>
      <c r="J750" s="650"/>
      <c r="L750" s="84"/>
      <c r="M750" s="84"/>
      <c r="N750" s="84"/>
      <c r="O750" s="84"/>
      <c r="P750" s="84"/>
      <c r="Q750" s="84"/>
      <c r="R750" s="84"/>
      <c r="S750" s="84"/>
      <c r="T750" s="84"/>
      <c r="X750" s="84"/>
      <c r="Y750" s="84"/>
      <c r="Z750" s="84"/>
    </row>
    <row r="751" spans="1:26">
      <c r="A751" s="84"/>
      <c r="B751" s="84"/>
      <c r="C751" s="84"/>
      <c r="D751" s="631" t="str">
        <f>IF($C751="","",VLOOKUP($C751,分類コード!$B$1:$C$9,2,0))</f>
        <v/>
      </c>
      <c r="E751" s="251"/>
      <c r="F751" s="263"/>
      <c r="G751" s="37"/>
      <c r="H751" s="264"/>
      <c r="I751" s="653">
        <f t="shared" si="12"/>
        <v>0</v>
      </c>
      <c r="J751" s="650"/>
      <c r="L751" s="84"/>
      <c r="M751" s="84"/>
      <c r="N751" s="84"/>
      <c r="O751" s="84"/>
      <c r="P751" s="84"/>
      <c r="Q751" s="84"/>
      <c r="R751" s="84"/>
      <c r="S751" s="84"/>
      <c r="T751" s="84"/>
      <c r="X751" s="84"/>
      <c r="Y751" s="84"/>
      <c r="Z751" s="84"/>
    </row>
    <row r="752" spans="1:26">
      <c r="A752" s="84"/>
      <c r="B752" s="84"/>
      <c r="C752" s="84"/>
      <c r="D752" s="631" t="str">
        <f>IF($C752="","",VLOOKUP($C752,分類コード!$B$1:$C$9,2,0))</f>
        <v/>
      </c>
      <c r="E752" s="251"/>
      <c r="F752" s="263"/>
      <c r="G752" s="37"/>
      <c r="H752" s="264"/>
      <c r="I752" s="653">
        <f t="shared" si="12"/>
        <v>0</v>
      </c>
      <c r="J752" s="650"/>
      <c r="L752" s="84"/>
      <c r="M752" s="84"/>
      <c r="N752" s="84"/>
      <c r="O752" s="84"/>
      <c r="P752" s="84"/>
      <c r="Q752" s="84"/>
      <c r="R752" s="84"/>
      <c r="S752" s="84"/>
      <c r="T752" s="84"/>
      <c r="X752" s="84"/>
      <c r="Y752" s="84"/>
      <c r="Z752" s="84"/>
    </row>
    <row r="753" spans="1:26">
      <c r="A753" s="84"/>
      <c r="B753" s="84"/>
      <c r="C753" s="84"/>
      <c r="D753" s="631" t="str">
        <f>IF($C753="","",VLOOKUP($C753,分類コード!$B$1:$C$9,2,0))</f>
        <v/>
      </c>
      <c r="E753" s="251"/>
      <c r="F753" s="263"/>
      <c r="G753" s="37"/>
      <c r="H753" s="264"/>
      <c r="I753" s="653">
        <f t="shared" si="12"/>
        <v>0</v>
      </c>
      <c r="J753" s="650"/>
      <c r="L753" s="84"/>
      <c r="M753" s="84"/>
      <c r="N753" s="84"/>
      <c r="O753" s="84"/>
      <c r="P753" s="84"/>
      <c r="Q753" s="84"/>
      <c r="R753" s="84"/>
      <c r="S753" s="84"/>
      <c r="T753" s="84"/>
      <c r="X753" s="84"/>
      <c r="Y753" s="84"/>
      <c r="Z753" s="84"/>
    </row>
    <row r="754" spans="1:26">
      <c r="A754" s="84"/>
      <c r="B754" s="84"/>
      <c r="C754" s="84"/>
      <c r="D754" s="631" t="str">
        <f>IF($C754="","",VLOOKUP($C754,分類コード!$B$1:$C$9,2,0))</f>
        <v/>
      </c>
      <c r="E754" s="251"/>
      <c r="F754" s="263"/>
      <c r="G754" s="37"/>
      <c r="H754" s="264"/>
      <c r="I754" s="653">
        <f t="shared" si="12"/>
        <v>0</v>
      </c>
      <c r="J754" s="650"/>
      <c r="L754" s="84"/>
      <c r="M754" s="84"/>
      <c r="N754" s="84"/>
      <c r="O754" s="84"/>
      <c r="P754" s="84"/>
      <c r="Q754" s="84"/>
      <c r="R754" s="84"/>
      <c r="S754" s="84"/>
      <c r="T754" s="84"/>
      <c r="X754" s="84"/>
      <c r="Y754" s="84"/>
      <c r="Z754" s="84"/>
    </row>
    <row r="755" spans="1:26">
      <c r="A755" s="84"/>
      <c r="B755" s="84"/>
      <c r="C755" s="84"/>
      <c r="D755" s="631" t="str">
        <f>IF($C755="","",VLOOKUP($C755,分類コード!$B$1:$C$9,2,0))</f>
        <v/>
      </c>
      <c r="E755" s="251"/>
      <c r="F755" s="263"/>
      <c r="G755" s="37"/>
      <c r="H755" s="264"/>
      <c r="I755" s="653">
        <f t="shared" si="12"/>
        <v>0</v>
      </c>
      <c r="J755" s="650"/>
      <c r="L755" s="84"/>
      <c r="M755" s="84"/>
      <c r="N755" s="84"/>
      <c r="O755" s="84"/>
      <c r="P755" s="84"/>
      <c r="Q755" s="84"/>
      <c r="R755" s="84"/>
      <c r="S755" s="84"/>
      <c r="T755" s="84"/>
      <c r="X755" s="84"/>
      <c r="Y755" s="84"/>
      <c r="Z755" s="84"/>
    </row>
    <row r="756" spans="1:26">
      <c r="A756" s="84"/>
      <c r="B756" s="84"/>
      <c r="C756" s="84"/>
      <c r="D756" s="631" t="str">
        <f>IF($C756="","",VLOOKUP($C756,分類コード!$B$1:$C$9,2,0))</f>
        <v/>
      </c>
      <c r="E756" s="251"/>
      <c r="F756" s="263"/>
      <c r="G756" s="37"/>
      <c r="H756" s="264"/>
      <c r="I756" s="653">
        <f t="shared" si="12"/>
        <v>0</v>
      </c>
      <c r="J756" s="650"/>
      <c r="L756" s="84"/>
      <c r="M756" s="84"/>
      <c r="N756" s="84"/>
      <c r="O756" s="84"/>
      <c r="P756" s="84"/>
      <c r="Q756" s="84"/>
      <c r="R756" s="84"/>
      <c r="S756" s="84"/>
      <c r="T756" s="84"/>
      <c r="X756" s="84"/>
      <c r="Y756" s="84"/>
      <c r="Z756" s="84"/>
    </row>
    <row r="757" spans="1:26">
      <c r="A757" s="84"/>
      <c r="B757" s="84"/>
      <c r="C757" s="84"/>
      <c r="D757" s="631" t="str">
        <f>IF($C757="","",VLOOKUP($C757,分類コード!$B$1:$C$9,2,0))</f>
        <v/>
      </c>
      <c r="E757" s="251"/>
      <c r="F757" s="263"/>
      <c r="G757" s="37"/>
      <c r="H757" s="264"/>
      <c r="I757" s="653">
        <f t="shared" si="12"/>
        <v>0</v>
      </c>
      <c r="J757" s="650"/>
      <c r="L757" s="84"/>
      <c r="M757" s="84"/>
      <c r="N757" s="84"/>
      <c r="O757" s="84"/>
      <c r="P757" s="84"/>
      <c r="Q757" s="84"/>
      <c r="R757" s="84"/>
      <c r="S757" s="84"/>
      <c r="T757" s="84"/>
      <c r="X757" s="84"/>
      <c r="Y757" s="84"/>
      <c r="Z757" s="84"/>
    </row>
    <row r="758" spans="1:26">
      <c r="A758" s="84"/>
      <c r="B758" s="84"/>
      <c r="C758" s="84"/>
      <c r="D758" s="631" t="str">
        <f>IF($C758="","",VLOOKUP($C758,分類コード!$B$1:$C$9,2,0))</f>
        <v/>
      </c>
      <c r="E758" s="251"/>
      <c r="F758" s="263"/>
      <c r="G758" s="37"/>
      <c r="H758" s="264"/>
      <c r="I758" s="653">
        <f t="shared" si="12"/>
        <v>0</v>
      </c>
      <c r="J758" s="650"/>
      <c r="L758" s="84"/>
      <c r="M758" s="84"/>
      <c r="N758" s="84"/>
      <c r="O758" s="84"/>
      <c r="P758" s="84"/>
      <c r="Q758" s="84"/>
      <c r="R758" s="84"/>
      <c r="S758" s="84"/>
      <c r="T758" s="84"/>
      <c r="X758" s="84"/>
      <c r="Y758" s="84"/>
      <c r="Z758" s="84"/>
    </row>
    <row r="759" spans="1:26">
      <c r="A759" s="84"/>
      <c r="B759" s="84"/>
      <c r="C759" s="84"/>
      <c r="D759" s="631" t="str">
        <f>IF($C759="","",VLOOKUP($C759,分類コード!$B$1:$C$9,2,0))</f>
        <v/>
      </c>
      <c r="E759" s="251"/>
      <c r="F759" s="263"/>
      <c r="G759" s="37"/>
      <c r="H759" s="264"/>
      <c r="I759" s="653">
        <f t="shared" si="12"/>
        <v>0</v>
      </c>
      <c r="J759" s="650"/>
      <c r="L759" s="84"/>
      <c r="M759" s="84"/>
      <c r="N759" s="84"/>
      <c r="O759" s="84"/>
      <c r="P759" s="84"/>
      <c r="Q759" s="84"/>
      <c r="R759" s="84"/>
      <c r="S759" s="84"/>
      <c r="T759" s="84"/>
      <c r="X759" s="84"/>
      <c r="Y759" s="84"/>
      <c r="Z759" s="84"/>
    </row>
    <row r="760" spans="1:26">
      <c r="A760" s="84"/>
      <c r="B760" s="84"/>
      <c r="C760" s="84"/>
      <c r="D760" s="631" t="str">
        <f>IF($C760="","",VLOOKUP($C760,分類コード!$B$1:$C$9,2,0))</f>
        <v/>
      </c>
      <c r="E760" s="251"/>
      <c r="F760" s="263"/>
      <c r="G760" s="37"/>
      <c r="H760" s="264"/>
      <c r="I760" s="653">
        <f t="shared" si="12"/>
        <v>0</v>
      </c>
      <c r="J760" s="650"/>
      <c r="L760" s="84"/>
      <c r="M760" s="84"/>
      <c r="N760" s="84"/>
      <c r="O760" s="84"/>
      <c r="P760" s="84"/>
      <c r="Q760" s="84"/>
      <c r="R760" s="84"/>
      <c r="S760" s="84"/>
      <c r="T760" s="84"/>
      <c r="X760" s="84"/>
      <c r="Y760" s="84"/>
      <c r="Z760" s="84"/>
    </row>
    <row r="761" spans="1:26">
      <c r="A761" s="84"/>
      <c r="B761" s="84"/>
      <c r="C761" s="84"/>
      <c r="D761" s="631" t="str">
        <f>IF($C761="","",VLOOKUP($C761,分類コード!$B$1:$C$9,2,0))</f>
        <v/>
      </c>
      <c r="E761" s="251"/>
      <c r="F761" s="263"/>
      <c r="G761" s="37"/>
      <c r="H761" s="264"/>
      <c r="I761" s="653">
        <f t="shared" si="12"/>
        <v>0</v>
      </c>
      <c r="J761" s="650"/>
      <c r="L761" s="84"/>
      <c r="M761" s="84"/>
      <c r="N761" s="84"/>
      <c r="O761" s="84"/>
      <c r="P761" s="84"/>
      <c r="Q761" s="84"/>
      <c r="R761" s="84"/>
      <c r="S761" s="84"/>
      <c r="T761" s="84"/>
      <c r="X761" s="84"/>
      <c r="Y761" s="84"/>
      <c r="Z761" s="84"/>
    </row>
    <row r="762" spans="1:26">
      <c r="A762" s="84"/>
      <c r="B762" s="84"/>
      <c r="C762" s="84"/>
      <c r="D762" s="631" t="str">
        <f>IF($C762="","",VLOOKUP($C762,分類コード!$B$1:$C$9,2,0))</f>
        <v/>
      </c>
      <c r="E762" s="251"/>
      <c r="F762" s="263"/>
      <c r="G762" s="37"/>
      <c r="H762" s="264"/>
      <c r="I762" s="653">
        <f t="shared" si="12"/>
        <v>0</v>
      </c>
      <c r="J762" s="650"/>
      <c r="L762" s="84"/>
      <c r="M762" s="84"/>
      <c r="N762" s="84"/>
      <c r="O762" s="84"/>
      <c r="P762" s="84"/>
      <c r="Q762" s="84"/>
      <c r="R762" s="84"/>
      <c r="S762" s="84"/>
      <c r="T762" s="84"/>
      <c r="X762" s="84"/>
      <c r="Y762" s="84"/>
      <c r="Z762" s="84"/>
    </row>
    <row r="763" spans="1:26">
      <c r="A763" s="84"/>
      <c r="B763" s="84"/>
      <c r="C763" s="84"/>
      <c r="D763" s="631" t="str">
        <f>IF($C763="","",VLOOKUP($C763,分類コード!$B$1:$C$9,2,0))</f>
        <v/>
      </c>
      <c r="E763" s="251"/>
      <c r="F763" s="263"/>
      <c r="G763" s="37"/>
      <c r="H763" s="264"/>
      <c r="I763" s="653">
        <f t="shared" si="12"/>
        <v>0</v>
      </c>
      <c r="J763" s="650"/>
      <c r="L763" s="84"/>
      <c r="M763" s="84"/>
      <c r="N763" s="84"/>
      <c r="O763" s="84"/>
      <c r="P763" s="84"/>
      <c r="Q763" s="84"/>
      <c r="R763" s="84"/>
      <c r="S763" s="84"/>
      <c r="T763" s="84"/>
      <c r="X763" s="84"/>
      <c r="Y763" s="84"/>
      <c r="Z763" s="84"/>
    </row>
    <row r="764" spans="1:26">
      <c r="A764" s="84"/>
      <c r="B764" s="84"/>
      <c r="C764" s="84"/>
      <c r="D764" s="631" t="str">
        <f>IF($C764="","",VLOOKUP($C764,分類コード!$B$1:$C$9,2,0))</f>
        <v/>
      </c>
      <c r="E764" s="251"/>
      <c r="F764" s="263"/>
      <c r="G764" s="37"/>
      <c r="H764" s="264"/>
      <c r="I764" s="653">
        <f t="shared" si="12"/>
        <v>0</v>
      </c>
      <c r="J764" s="650"/>
      <c r="L764" s="84"/>
      <c r="M764" s="84"/>
      <c r="N764" s="84"/>
      <c r="O764" s="84"/>
      <c r="P764" s="84"/>
      <c r="Q764" s="84"/>
      <c r="R764" s="84"/>
      <c r="S764" s="84"/>
      <c r="T764" s="84"/>
      <c r="X764" s="84"/>
      <c r="Y764" s="84"/>
      <c r="Z764" s="84"/>
    </row>
    <row r="765" spans="1:26">
      <c r="A765" s="84"/>
      <c r="B765" s="84"/>
      <c r="C765" s="84"/>
      <c r="D765" s="631" t="str">
        <f>IF($C765="","",VLOOKUP($C765,分類コード!$B$1:$C$9,2,0))</f>
        <v/>
      </c>
      <c r="E765" s="251"/>
      <c r="F765" s="263"/>
      <c r="G765" s="37"/>
      <c r="H765" s="264"/>
      <c r="I765" s="653">
        <f t="shared" si="12"/>
        <v>0</v>
      </c>
      <c r="J765" s="650"/>
      <c r="L765" s="84"/>
      <c r="M765" s="84"/>
      <c r="N765" s="84"/>
      <c r="O765" s="84"/>
      <c r="P765" s="84"/>
      <c r="Q765" s="84"/>
      <c r="R765" s="84"/>
      <c r="S765" s="84"/>
      <c r="T765" s="84"/>
      <c r="X765" s="84"/>
      <c r="Y765" s="84"/>
      <c r="Z765" s="84"/>
    </row>
    <row r="766" spans="1:26">
      <c r="A766" s="84"/>
      <c r="B766" s="84"/>
      <c r="C766" s="84"/>
      <c r="D766" s="631" t="str">
        <f>IF($C766="","",VLOOKUP($C766,分類コード!$B$1:$C$9,2,0))</f>
        <v/>
      </c>
      <c r="E766" s="251"/>
      <c r="F766" s="263"/>
      <c r="G766" s="37"/>
      <c r="H766" s="264"/>
      <c r="I766" s="653">
        <f t="shared" si="12"/>
        <v>0</v>
      </c>
      <c r="J766" s="650"/>
      <c r="L766" s="84"/>
      <c r="M766" s="84"/>
      <c r="N766" s="84"/>
      <c r="O766" s="84"/>
      <c r="P766" s="84"/>
      <c r="Q766" s="84"/>
      <c r="R766" s="84"/>
      <c r="S766" s="84"/>
      <c r="T766" s="84"/>
      <c r="X766" s="84"/>
      <c r="Y766" s="84"/>
      <c r="Z766" s="84"/>
    </row>
    <row r="767" spans="1:26">
      <c r="A767" s="84"/>
      <c r="B767" s="84"/>
      <c r="C767" s="84"/>
      <c r="D767" s="631" t="str">
        <f>IF($C767="","",VLOOKUP($C767,分類コード!$B$1:$C$9,2,0))</f>
        <v/>
      </c>
      <c r="E767" s="251"/>
      <c r="F767" s="263"/>
      <c r="G767" s="37"/>
      <c r="H767" s="264"/>
      <c r="I767" s="653">
        <f t="shared" si="12"/>
        <v>0</v>
      </c>
      <c r="J767" s="650"/>
      <c r="L767" s="84"/>
      <c r="M767" s="84"/>
      <c r="N767" s="84"/>
      <c r="O767" s="84"/>
      <c r="P767" s="84"/>
      <c r="Q767" s="84"/>
      <c r="R767" s="84"/>
      <c r="S767" s="84"/>
      <c r="T767" s="84"/>
      <c r="X767" s="84"/>
      <c r="Y767" s="84"/>
      <c r="Z767" s="84"/>
    </row>
    <row r="768" spans="1:26">
      <c r="A768" s="84"/>
      <c r="B768" s="84"/>
      <c r="C768" s="84"/>
      <c r="D768" s="631" t="str">
        <f>IF($C768="","",VLOOKUP($C768,分類コード!$B$1:$C$9,2,0))</f>
        <v/>
      </c>
      <c r="E768" s="251"/>
      <c r="F768" s="263"/>
      <c r="G768" s="37"/>
      <c r="H768" s="264"/>
      <c r="I768" s="653">
        <f t="shared" si="12"/>
        <v>0</v>
      </c>
      <c r="J768" s="650"/>
      <c r="L768" s="84"/>
      <c r="M768" s="84"/>
      <c r="N768" s="84"/>
      <c r="O768" s="84"/>
      <c r="P768" s="84"/>
      <c r="Q768" s="84"/>
      <c r="R768" s="84"/>
      <c r="S768" s="84"/>
      <c r="T768" s="84"/>
      <c r="X768" s="84"/>
      <c r="Y768" s="84"/>
      <c r="Z768" s="84"/>
    </row>
    <row r="769" spans="1:26">
      <c r="A769" s="84"/>
      <c r="B769" s="84"/>
      <c r="C769" s="84"/>
      <c r="D769" s="631" t="str">
        <f>IF($C769="","",VLOOKUP($C769,分類コード!$B$1:$C$9,2,0))</f>
        <v/>
      </c>
      <c r="E769" s="251"/>
      <c r="F769" s="263"/>
      <c r="G769" s="37"/>
      <c r="H769" s="264"/>
      <c r="I769" s="653">
        <f t="shared" si="12"/>
        <v>0</v>
      </c>
      <c r="J769" s="650"/>
      <c r="L769" s="84"/>
      <c r="M769" s="84"/>
      <c r="N769" s="84"/>
      <c r="O769" s="84"/>
      <c r="P769" s="84"/>
      <c r="Q769" s="84"/>
      <c r="R769" s="84"/>
      <c r="S769" s="84"/>
      <c r="T769" s="84"/>
      <c r="X769" s="84"/>
      <c r="Y769" s="84"/>
      <c r="Z769" s="84"/>
    </row>
    <row r="770" spans="1:26">
      <c r="A770" s="84"/>
      <c r="B770" s="84"/>
      <c r="C770" s="84"/>
      <c r="D770" s="631" t="str">
        <f>IF($C770="","",VLOOKUP($C770,分類コード!$B$1:$C$9,2,0))</f>
        <v/>
      </c>
      <c r="E770" s="251"/>
      <c r="F770" s="263"/>
      <c r="G770" s="37"/>
      <c r="H770" s="264"/>
      <c r="I770" s="653">
        <f t="shared" si="12"/>
        <v>0</v>
      </c>
      <c r="J770" s="650"/>
      <c r="L770" s="84"/>
      <c r="M770" s="84"/>
      <c r="N770" s="84"/>
      <c r="O770" s="84"/>
      <c r="P770" s="84"/>
      <c r="Q770" s="84"/>
      <c r="R770" s="84"/>
      <c r="S770" s="84"/>
      <c r="T770" s="84"/>
      <c r="X770" s="84"/>
      <c r="Y770" s="84"/>
      <c r="Z770" s="84"/>
    </row>
    <row r="771" spans="1:26">
      <c r="A771" s="84"/>
      <c r="B771" s="84"/>
      <c r="C771" s="84"/>
      <c r="D771" s="631" t="str">
        <f>IF($C771="","",VLOOKUP($C771,分類コード!$B$1:$C$9,2,0))</f>
        <v/>
      </c>
      <c r="E771" s="251"/>
      <c r="F771" s="263"/>
      <c r="G771" s="37"/>
      <c r="H771" s="264"/>
      <c r="I771" s="653">
        <f t="shared" si="12"/>
        <v>0</v>
      </c>
      <c r="J771" s="650"/>
      <c r="L771" s="84"/>
      <c r="M771" s="84"/>
      <c r="N771" s="84"/>
      <c r="O771" s="84"/>
      <c r="P771" s="84"/>
      <c r="Q771" s="84"/>
      <c r="R771" s="84"/>
      <c r="S771" s="84"/>
      <c r="T771" s="84"/>
      <c r="X771" s="84"/>
      <c r="Y771" s="84"/>
      <c r="Z771" s="84"/>
    </row>
    <row r="772" spans="1:26">
      <c r="A772" s="84"/>
      <c r="B772" s="84"/>
      <c r="C772" s="84"/>
      <c r="D772" s="631" t="str">
        <f>IF($C772="","",VLOOKUP($C772,分類コード!$B$1:$C$9,2,0))</f>
        <v/>
      </c>
      <c r="E772" s="251"/>
      <c r="F772" s="263"/>
      <c r="G772" s="37"/>
      <c r="H772" s="264"/>
      <c r="I772" s="653">
        <f t="shared" si="12"/>
        <v>0</v>
      </c>
      <c r="J772" s="650"/>
      <c r="L772" s="84"/>
      <c r="M772" s="84"/>
      <c r="N772" s="84"/>
      <c r="O772" s="84"/>
      <c r="P772" s="84"/>
      <c r="Q772" s="84"/>
      <c r="R772" s="84"/>
      <c r="S772" s="84"/>
      <c r="T772" s="84"/>
      <c r="X772" s="84"/>
      <c r="Y772" s="84"/>
      <c r="Z772" s="84"/>
    </row>
    <row r="773" spans="1:26">
      <c r="A773" s="84"/>
      <c r="B773" s="84"/>
      <c r="C773" s="84"/>
      <c r="D773" s="631" t="str">
        <f>IF($C773="","",VLOOKUP($C773,分類コード!$B$1:$C$9,2,0))</f>
        <v/>
      </c>
      <c r="E773" s="251"/>
      <c r="F773" s="263"/>
      <c r="G773" s="37"/>
      <c r="H773" s="264"/>
      <c r="I773" s="653">
        <f t="shared" si="12"/>
        <v>0</v>
      </c>
      <c r="J773" s="650"/>
      <c r="L773" s="84"/>
      <c r="M773" s="84"/>
      <c r="N773" s="84"/>
      <c r="O773" s="84"/>
      <c r="P773" s="84"/>
      <c r="Q773" s="84"/>
      <c r="R773" s="84"/>
      <c r="S773" s="84"/>
      <c r="T773" s="84"/>
      <c r="X773" s="84"/>
      <c r="Y773" s="84"/>
      <c r="Z773" s="84"/>
    </row>
    <row r="774" spans="1:26">
      <c r="A774" s="84"/>
      <c r="B774" s="84"/>
      <c r="C774" s="84"/>
      <c r="D774" s="631" t="str">
        <f>IF($C774="","",VLOOKUP($C774,分類コード!$B$1:$C$9,2,0))</f>
        <v/>
      </c>
      <c r="E774" s="251"/>
      <c r="F774" s="263"/>
      <c r="G774" s="37"/>
      <c r="H774" s="264"/>
      <c r="I774" s="653">
        <f t="shared" si="12"/>
        <v>0</v>
      </c>
      <c r="J774" s="650"/>
      <c r="L774" s="84"/>
      <c r="M774" s="84"/>
      <c r="N774" s="84"/>
      <c r="O774" s="84"/>
      <c r="P774" s="84"/>
      <c r="Q774" s="84"/>
      <c r="R774" s="84"/>
      <c r="S774" s="84"/>
      <c r="T774" s="84"/>
      <c r="X774" s="84"/>
      <c r="Y774" s="84"/>
      <c r="Z774" s="84"/>
    </row>
    <row r="775" spans="1:26">
      <c r="A775" s="84"/>
      <c r="B775" s="84"/>
      <c r="C775" s="84"/>
      <c r="D775" s="631" t="str">
        <f>IF($C775="","",VLOOKUP($C775,分類コード!$B$1:$C$9,2,0))</f>
        <v/>
      </c>
      <c r="E775" s="251"/>
      <c r="F775" s="263"/>
      <c r="G775" s="37"/>
      <c r="H775" s="264"/>
      <c r="I775" s="653">
        <f t="shared" si="12"/>
        <v>0</v>
      </c>
      <c r="J775" s="650"/>
      <c r="L775" s="84"/>
      <c r="M775" s="84"/>
      <c r="N775" s="84"/>
      <c r="O775" s="84"/>
      <c r="P775" s="84"/>
      <c r="Q775" s="84"/>
      <c r="R775" s="84"/>
      <c r="S775" s="84"/>
      <c r="T775" s="84"/>
      <c r="X775" s="84"/>
      <c r="Y775" s="84"/>
      <c r="Z775" s="84"/>
    </row>
    <row r="776" spans="1:26">
      <c r="A776" s="84"/>
      <c r="B776" s="84"/>
      <c r="C776" s="84"/>
      <c r="D776" s="631" t="str">
        <f>IF($C776="","",VLOOKUP($C776,分類コード!$B$1:$C$9,2,0))</f>
        <v/>
      </c>
      <c r="E776" s="251"/>
      <c r="F776" s="263"/>
      <c r="G776" s="37"/>
      <c r="H776" s="264"/>
      <c r="I776" s="653">
        <f t="shared" si="12"/>
        <v>0</v>
      </c>
      <c r="J776" s="650"/>
      <c r="L776" s="84"/>
      <c r="M776" s="84"/>
      <c r="N776" s="84"/>
      <c r="O776" s="84"/>
      <c r="P776" s="84"/>
      <c r="Q776" s="84"/>
      <c r="R776" s="84"/>
      <c r="S776" s="84"/>
      <c r="T776" s="84"/>
      <c r="X776" s="84"/>
      <c r="Y776" s="84"/>
      <c r="Z776" s="84"/>
    </row>
    <row r="777" spans="1:26">
      <c r="A777" s="84"/>
      <c r="B777" s="84"/>
      <c r="C777" s="84"/>
      <c r="D777" s="631" t="str">
        <f>IF($C777="","",VLOOKUP($C777,分類コード!$B$1:$C$9,2,0))</f>
        <v/>
      </c>
      <c r="E777" s="251"/>
      <c r="F777" s="263"/>
      <c r="G777" s="37"/>
      <c r="H777" s="264"/>
      <c r="I777" s="653">
        <f t="shared" si="12"/>
        <v>0</v>
      </c>
      <c r="J777" s="650"/>
      <c r="L777" s="84"/>
      <c r="M777" s="84"/>
      <c r="N777" s="84"/>
      <c r="O777" s="84"/>
      <c r="P777" s="84"/>
      <c r="Q777" s="84"/>
      <c r="R777" s="84"/>
      <c r="S777" s="84"/>
      <c r="T777" s="84"/>
      <c r="X777" s="84"/>
      <c r="Y777" s="84"/>
      <c r="Z777" s="84"/>
    </row>
    <row r="778" spans="1:26">
      <c r="A778" s="84"/>
      <c r="B778" s="84"/>
      <c r="C778" s="84"/>
      <c r="D778" s="631" t="str">
        <f>IF($C778="","",VLOOKUP($C778,分類コード!$B$1:$C$9,2,0))</f>
        <v/>
      </c>
      <c r="E778" s="251"/>
      <c r="F778" s="263"/>
      <c r="G778" s="37"/>
      <c r="H778" s="264"/>
      <c r="I778" s="653">
        <f t="shared" si="12"/>
        <v>0</v>
      </c>
      <c r="J778" s="650"/>
      <c r="L778" s="84"/>
      <c r="M778" s="84"/>
      <c r="N778" s="84"/>
      <c r="O778" s="84"/>
      <c r="P778" s="84"/>
      <c r="Q778" s="84"/>
      <c r="R778" s="84"/>
      <c r="S778" s="84"/>
      <c r="T778" s="84"/>
      <c r="X778" s="84"/>
      <c r="Y778" s="84"/>
      <c r="Z778" s="84"/>
    </row>
    <row r="779" spans="1:26">
      <c r="A779" s="84"/>
      <c r="B779" s="84"/>
      <c r="C779" s="84"/>
      <c r="D779" s="631" t="str">
        <f>IF($C779="","",VLOOKUP($C779,分類コード!$B$1:$C$9,2,0))</f>
        <v/>
      </c>
      <c r="E779" s="251"/>
      <c r="F779" s="263"/>
      <c r="G779" s="37"/>
      <c r="H779" s="264"/>
      <c r="I779" s="653">
        <f t="shared" si="12"/>
        <v>0</v>
      </c>
      <c r="J779" s="650"/>
      <c r="L779" s="84"/>
      <c r="M779" s="84"/>
      <c r="N779" s="84"/>
      <c r="O779" s="84"/>
      <c r="P779" s="84"/>
      <c r="Q779" s="84"/>
      <c r="R779" s="84"/>
      <c r="S779" s="84"/>
      <c r="T779" s="84"/>
      <c r="X779" s="84"/>
      <c r="Y779" s="84"/>
      <c r="Z779" s="84"/>
    </row>
    <row r="780" spans="1:26">
      <c r="A780" s="84"/>
      <c r="B780" s="84"/>
      <c r="C780" s="84"/>
      <c r="D780" s="631" t="str">
        <f>IF($C780="","",VLOOKUP($C780,分類コード!$B$1:$C$9,2,0))</f>
        <v/>
      </c>
      <c r="E780" s="251"/>
      <c r="F780" s="263"/>
      <c r="G780" s="37"/>
      <c r="H780" s="264"/>
      <c r="I780" s="653">
        <f t="shared" si="12"/>
        <v>0</v>
      </c>
      <c r="J780" s="650"/>
      <c r="L780" s="84"/>
      <c r="M780" s="84"/>
      <c r="N780" s="84"/>
      <c r="O780" s="84"/>
      <c r="P780" s="84"/>
      <c r="Q780" s="84"/>
      <c r="R780" s="84"/>
      <c r="S780" s="84"/>
      <c r="T780" s="84"/>
      <c r="X780" s="84"/>
      <c r="Y780" s="84"/>
      <c r="Z780" s="84"/>
    </row>
    <row r="781" spans="1:26">
      <c r="A781" s="84"/>
      <c r="B781" s="84"/>
      <c r="C781" s="84"/>
      <c r="D781" s="631" t="str">
        <f>IF($C781="","",VLOOKUP($C781,分類コード!$B$1:$C$9,2,0))</f>
        <v/>
      </c>
      <c r="E781" s="251"/>
      <c r="F781" s="263"/>
      <c r="G781" s="37"/>
      <c r="H781" s="264"/>
      <c r="I781" s="653">
        <f t="shared" si="12"/>
        <v>0</v>
      </c>
      <c r="J781" s="650"/>
      <c r="L781" s="84"/>
      <c r="M781" s="84"/>
      <c r="N781" s="84"/>
      <c r="O781" s="84"/>
      <c r="P781" s="84"/>
      <c r="Q781" s="84"/>
      <c r="R781" s="84"/>
      <c r="S781" s="84"/>
      <c r="T781" s="84"/>
      <c r="X781" s="84"/>
      <c r="Y781" s="84"/>
      <c r="Z781" s="84"/>
    </row>
    <row r="782" spans="1:26">
      <c r="A782" s="84"/>
      <c r="B782" s="84"/>
      <c r="C782" s="84"/>
      <c r="D782" s="631" t="str">
        <f>IF($C782="","",VLOOKUP($C782,分類コード!$B$1:$C$9,2,0))</f>
        <v/>
      </c>
      <c r="E782" s="251"/>
      <c r="F782" s="263"/>
      <c r="G782" s="37"/>
      <c r="H782" s="264"/>
      <c r="I782" s="653">
        <f t="shared" si="12"/>
        <v>0</v>
      </c>
      <c r="J782" s="650"/>
      <c r="L782" s="84"/>
      <c r="M782" s="84"/>
      <c r="N782" s="84"/>
      <c r="O782" s="84"/>
      <c r="P782" s="84"/>
      <c r="Q782" s="84"/>
      <c r="R782" s="84"/>
      <c r="S782" s="84"/>
      <c r="T782" s="84"/>
      <c r="X782" s="84"/>
      <c r="Y782" s="84"/>
      <c r="Z782" s="84"/>
    </row>
    <row r="783" spans="1:26">
      <c r="A783" s="84"/>
      <c r="B783" s="84"/>
      <c r="C783" s="84"/>
      <c r="D783" s="631" t="str">
        <f>IF($C783="","",VLOOKUP($C783,分類コード!$B$1:$C$9,2,0))</f>
        <v/>
      </c>
      <c r="E783" s="251"/>
      <c r="F783" s="263"/>
      <c r="G783" s="37"/>
      <c r="H783" s="264"/>
      <c r="I783" s="653">
        <f t="shared" si="12"/>
        <v>0</v>
      </c>
      <c r="J783" s="650"/>
      <c r="L783" s="84"/>
      <c r="M783" s="84"/>
      <c r="N783" s="84"/>
      <c r="O783" s="84"/>
      <c r="P783" s="84"/>
      <c r="Q783" s="84"/>
      <c r="R783" s="84"/>
      <c r="S783" s="84"/>
      <c r="T783" s="84"/>
      <c r="X783" s="84"/>
      <c r="Y783" s="84"/>
      <c r="Z783" s="84"/>
    </row>
    <row r="784" spans="1:26">
      <c r="A784" s="84"/>
      <c r="B784" s="84"/>
      <c r="C784" s="84"/>
      <c r="D784" s="631" t="str">
        <f>IF($C784="","",VLOOKUP($C784,分類コード!$B$1:$C$9,2,0))</f>
        <v/>
      </c>
      <c r="E784" s="251"/>
      <c r="F784" s="263"/>
      <c r="G784" s="37"/>
      <c r="H784" s="264"/>
      <c r="I784" s="653">
        <f t="shared" si="12"/>
        <v>0</v>
      </c>
      <c r="J784" s="650"/>
      <c r="L784" s="84"/>
      <c r="M784" s="84"/>
      <c r="N784" s="84"/>
      <c r="O784" s="84"/>
      <c r="P784" s="84"/>
      <c r="Q784" s="84"/>
      <c r="R784" s="84"/>
      <c r="S784" s="84"/>
      <c r="T784" s="84"/>
      <c r="X784" s="84"/>
      <c r="Y784" s="84"/>
      <c r="Z784" s="84"/>
    </row>
    <row r="785" spans="1:26">
      <c r="A785" s="84"/>
      <c r="B785" s="84"/>
      <c r="C785" s="84"/>
      <c r="D785" s="631" t="str">
        <f>IF($C785="","",VLOOKUP($C785,分類コード!$B$1:$C$9,2,0))</f>
        <v/>
      </c>
      <c r="E785" s="251"/>
      <c r="F785" s="263"/>
      <c r="G785" s="37"/>
      <c r="H785" s="264"/>
      <c r="I785" s="653">
        <f t="shared" si="12"/>
        <v>0</v>
      </c>
      <c r="J785" s="650"/>
      <c r="L785" s="84"/>
      <c r="M785" s="84"/>
      <c r="N785" s="84"/>
      <c r="O785" s="84"/>
      <c r="P785" s="84"/>
      <c r="Q785" s="84"/>
      <c r="R785" s="84"/>
      <c r="S785" s="84"/>
      <c r="T785" s="84"/>
      <c r="X785" s="84"/>
      <c r="Y785" s="84"/>
      <c r="Z785" s="84"/>
    </row>
    <row r="786" spans="1:26">
      <c r="A786" s="84"/>
      <c r="B786" s="84"/>
      <c r="C786" s="84"/>
      <c r="D786" s="631" t="str">
        <f>IF($C786="","",VLOOKUP($C786,分類コード!$B$1:$C$9,2,0))</f>
        <v/>
      </c>
      <c r="E786" s="251"/>
      <c r="F786" s="263"/>
      <c r="G786" s="37"/>
      <c r="H786" s="264"/>
      <c r="I786" s="653">
        <f t="shared" si="12"/>
        <v>0</v>
      </c>
      <c r="J786" s="650"/>
      <c r="L786" s="84"/>
      <c r="M786" s="84"/>
      <c r="N786" s="84"/>
      <c r="O786" s="84"/>
      <c r="P786" s="84"/>
      <c r="Q786" s="84"/>
      <c r="R786" s="84"/>
      <c r="S786" s="84"/>
      <c r="T786" s="84"/>
      <c r="X786" s="84"/>
      <c r="Y786" s="84"/>
      <c r="Z786" s="84"/>
    </row>
    <row r="787" spans="1:26">
      <c r="A787" s="84"/>
      <c r="B787" s="84"/>
      <c r="C787" s="84"/>
      <c r="D787" s="631" t="str">
        <f>IF($C787="","",VLOOKUP($C787,分類コード!$B$1:$C$9,2,0))</f>
        <v/>
      </c>
      <c r="E787" s="251"/>
      <c r="F787" s="263"/>
      <c r="G787" s="37"/>
      <c r="H787" s="264"/>
      <c r="I787" s="653">
        <f t="shared" si="12"/>
        <v>0</v>
      </c>
      <c r="J787" s="650"/>
      <c r="L787" s="84"/>
      <c r="M787" s="84"/>
      <c r="N787" s="84"/>
      <c r="O787" s="84"/>
      <c r="P787" s="84"/>
      <c r="Q787" s="84"/>
      <c r="R787" s="84"/>
      <c r="S787" s="84"/>
      <c r="T787" s="84"/>
      <c r="X787" s="84"/>
      <c r="Y787" s="84"/>
      <c r="Z787" s="84"/>
    </row>
    <row r="788" spans="1:26">
      <c r="A788" s="84"/>
      <c r="B788" s="84"/>
      <c r="C788" s="84"/>
      <c r="D788" s="631" t="str">
        <f>IF($C788="","",VLOOKUP($C788,分類コード!$B$1:$C$9,2,0))</f>
        <v/>
      </c>
      <c r="E788" s="251"/>
      <c r="F788" s="263"/>
      <c r="G788" s="37"/>
      <c r="H788" s="264"/>
      <c r="I788" s="653">
        <f t="shared" si="12"/>
        <v>0</v>
      </c>
      <c r="J788" s="650"/>
      <c r="L788" s="84"/>
      <c r="M788" s="84"/>
      <c r="N788" s="84"/>
      <c r="O788" s="84"/>
      <c r="P788" s="84"/>
      <c r="Q788" s="84"/>
      <c r="R788" s="84"/>
      <c r="S788" s="84"/>
      <c r="T788" s="84"/>
      <c r="X788" s="84"/>
      <c r="Y788" s="84"/>
      <c r="Z788" s="84"/>
    </row>
    <row r="789" spans="1:26">
      <c r="A789" s="84"/>
      <c r="B789" s="84"/>
      <c r="C789" s="84"/>
      <c r="D789" s="631" t="str">
        <f>IF($C789="","",VLOOKUP($C789,分類コード!$B$1:$C$9,2,0))</f>
        <v/>
      </c>
      <c r="E789" s="251"/>
      <c r="F789" s="263"/>
      <c r="G789" s="37"/>
      <c r="H789" s="264"/>
      <c r="I789" s="653">
        <f t="shared" ref="I789:I852" si="13">IF(ISERROR(LEN(F789)-FIND(".",F789))=TRUE,0,LEN(F789)-FIND(".",F789))</f>
        <v>0</v>
      </c>
      <c r="J789" s="650"/>
      <c r="L789" s="84"/>
      <c r="M789" s="84"/>
      <c r="N789" s="84"/>
      <c r="O789" s="84"/>
      <c r="P789" s="84"/>
      <c r="Q789" s="84"/>
      <c r="R789" s="84"/>
      <c r="S789" s="84"/>
      <c r="T789" s="84"/>
      <c r="X789" s="84"/>
      <c r="Y789" s="84"/>
      <c r="Z789" s="84"/>
    </row>
    <row r="790" spans="1:26">
      <c r="A790" s="84"/>
      <c r="B790" s="84"/>
      <c r="C790" s="84"/>
      <c r="D790" s="631" t="str">
        <f>IF($C790="","",VLOOKUP($C790,分類コード!$B$1:$C$9,2,0))</f>
        <v/>
      </c>
      <c r="E790" s="251"/>
      <c r="F790" s="263"/>
      <c r="G790" s="37"/>
      <c r="H790" s="264"/>
      <c r="I790" s="653">
        <f t="shared" si="13"/>
        <v>0</v>
      </c>
      <c r="J790" s="650"/>
      <c r="L790" s="84"/>
      <c r="M790" s="84"/>
      <c r="N790" s="84"/>
      <c r="O790" s="84"/>
      <c r="P790" s="84"/>
      <c r="Q790" s="84"/>
      <c r="R790" s="84"/>
      <c r="S790" s="84"/>
      <c r="T790" s="84"/>
      <c r="X790" s="84"/>
      <c r="Y790" s="84"/>
      <c r="Z790" s="84"/>
    </row>
    <row r="791" spans="1:26">
      <c r="A791" s="84"/>
      <c r="B791" s="84"/>
      <c r="C791" s="84"/>
      <c r="D791" s="631" t="str">
        <f>IF($C791="","",VLOOKUP($C791,分類コード!$B$1:$C$9,2,0))</f>
        <v/>
      </c>
      <c r="E791" s="251"/>
      <c r="F791" s="263"/>
      <c r="G791" s="37"/>
      <c r="H791" s="264"/>
      <c r="I791" s="653">
        <f t="shared" si="13"/>
        <v>0</v>
      </c>
      <c r="J791" s="650"/>
      <c r="L791" s="84"/>
      <c r="M791" s="84"/>
      <c r="N791" s="84"/>
      <c r="O791" s="84"/>
      <c r="P791" s="84"/>
      <c r="Q791" s="84"/>
      <c r="R791" s="84"/>
      <c r="S791" s="84"/>
      <c r="T791" s="84"/>
      <c r="X791" s="84"/>
      <c r="Y791" s="84"/>
      <c r="Z791" s="84"/>
    </row>
    <row r="792" spans="1:26">
      <c r="A792" s="84"/>
      <c r="B792" s="84"/>
      <c r="C792" s="84"/>
      <c r="D792" s="631" t="str">
        <f>IF($C792="","",VLOOKUP($C792,分類コード!$B$1:$C$9,2,0))</f>
        <v/>
      </c>
      <c r="E792" s="251"/>
      <c r="F792" s="263"/>
      <c r="G792" s="37"/>
      <c r="H792" s="264"/>
      <c r="I792" s="653">
        <f t="shared" si="13"/>
        <v>0</v>
      </c>
      <c r="J792" s="650"/>
      <c r="L792" s="84"/>
      <c r="M792" s="84"/>
      <c r="N792" s="84"/>
      <c r="O792" s="84"/>
      <c r="P792" s="84"/>
      <c r="Q792" s="84"/>
      <c r="R792" s="84"/>
      <c r="S792" s="84"/>
      <c r="T792" s="84"/>
      <c r="X792" s="84"/>
      <c r="Y792" s="84"/>
      <c r="Z792" s="84"/>
    </row>
    <row r="793" spans="1:26">
      <c r="A793" s="84"/>
      <c r="B793" s="84"/>
      <c r="C793" s="84"/>
      <c r="D793" s="631" t="str">
        <f>IF($C793="","",VLOOKUP($C793,分類コード!$B$1:$C$9,2,0))</f>
        <v/>
      </c>
      <c r="E793" s="251"/>
      <c r="F793" s="263"/>
      <c r="G793" s="37"/>
      <c r="H793" s="264"/>
      <c r="I793" s="653">
        <f t="shared" si="13"/>
        <v>0</v>
      </c>
      <c r="J793" s="650"/>
      <c r="L793" s="84"/>
      <c r="M793" s="84"/>
      <c r="N793" s="84"/>
      <c r="O793" s="84"/>
      <c r="P793" s="84"/>
      <c r="Q793" s="84"/>
      <c r="R793" s="84"/>
      <c r="S793" s="84"/>
      <c r="T793" s="84"/>
      <c r="X793" s="84"/>
      <c r="Y793" s="84"/>
      <c r="Z793" s="84"/>
    </row>
    <row r="794" spans="1:26">
      <c r="A794" s="84"/>
      <c r="B794" s="84"/>
      <c r="C794" s="84"/>
      <c r="D794" s="631" t="str">
        <f>IF($C794="","",VLOOKUP($C794,分類コード!$B$1:$C$9,2,0))</f>
        <v/>
      </c>
      <c r="E794" s="251"/>
      <c r="F794" s="263"/>
      <c r="G794" s="37"/>
      <c r="H794" s="264"/>
      <c r="I794" s="653">
        <f t="shared" si="13"/>
        <v>0</v>
      </c>
      <c r="J794" s="650"/>
      <c r="L794" s="84"/>
      <c r="M794" s="84"/>
      <c r="N794" s="84"/>
      <c r="O794" s="84"/>
      <c r="P794" s="84"/>
      <c r="Q794" s="84"/>
      <c r="R794" s="84"/>
      <c r="S794" s="84"/>
      <c r="T794" s="84"/>
      <c r="X794" s="84"/>
      <c r="Y794" s="84"/>
      <c r="Z794" s="84"/>
    </row>
    <row r="795" spans="1:26">
      <c r="A795" s="84"/>
      <c r="B795" s="84"/>
      <c r="C795" s="84"/>
      <c r="D795" s="631" t="str">
        <f>IF($C795="","",VLOOKUP($C795,分類コード!$B$1:$C$9,2,0))</f>
        <v/>
      </c>
      <c r="E795" s="251"/>
      <c r="F795" s="263"/>
      <c r="G795" s="37"/>
      <c r="H795" s="264"/>
      <c r="I795" s="653">
        <f t="shared" si="13"/>
        <v>0</v>
      </c>
      <c r="J795" s="650"/>
      <c r="L795" s="84"/>
      <c r="M795" s="84"/>
      <c r="N795" s="84"/>
      <c r="O795" s="84"/>
      <c r="P795" s="84"/>
      <c r="Q795" s="84"/>
      <c r="R795" s="84"/>
      <c r="S795" s="84"/>
      <c r="T795" s="84"/>
      <c r="X795" s="84"/>
      <c r="Y795" s="84"/>
      <c r="Z795" s="84"/>
    </row>
    <row r="796" spans="1:26">
      <c r="A796" s="84"/>
      <c r="B796" s="84"/>
      <c r="C796" s="84"/>
      <c r="D796" s="631" t="str">
        <f>IF($C796="","",VLOOKUP($C796,分類コード!$B$1:$C$9,2,0))</f>
        <v/>
      </c>
      <c r="E796" s="251"/>
      <c r="F796" s="263"/>
      <c r="G796" s="37"/>
      <c r="H796" s="264"/>
      <c r="I796" s="653">
        <f t="shared" si="13"/>
        <v>0</v>
      </c>
      <c r="J796" s="650"/>
      <c r="L796" s="84"/>
      <c r="M796" s="84"/>
      <c r="N796" s="84"/>
      <c r="O796" s="84"/>
      <c r="P796" s="84"/>
      <c r="Q796" s="84"/>
      <c r="R796" s="84"/>
      <c r="S796" s="84"/>
      <c r="T796" s="84"/>
      <c r="X796" s="84"/>
      <c r="Y796" s="84"/>
      <c r="Z796" s="84"/>
    </row>
    <row r="797" spans="1:26">
      <c r="A797" s="84"/>
      <c r="B797" s="84"/>
      <c r="C797" s="84"/>
      <c r="D797" s="631" t="str">
        <f>IF($C797="","",VLOOKUP($C797,分類コード!$B$1:$C$9,2,0))</f>
        <v/>
      </c>
      <c r="E797" s="251"/>
      <c r="F797" s="263"/>
      <c r="G797" s="37"/>
      <c r="H797" s="264"/>
      <c r="I797" s="653">
        <f t="shared" si="13"/>
        <v>0</v>
      </c>
      <c r="J797" s="650"/>
      <c r="L797" s="84"/>
      <c r="M797" s="84"/>
      <c r="N797" s="84"/>
      <c r="O797" s="84"/>
      <c r="P797" s="84"/>
      <c r="Q797" s="84"/>
      <c r="R797" s="84"/>
      <c r="S797" s="84"/>
      <c r="T797" s="84"/>
      <c r="X797" s="84"/>
      <c r="Y797" s="84"/>
      <c r="Z797" s="84"/>
    </row>
    <row r="798" spans="1:26">
      <c r="A798" s="84"/>
      <c r="B798" s="84"/>
      <c r="C798" s="84"/>
      <c r="D798" s="631" t="str">
        <f>IF($C798="","",VLOOKUP($C798,分類コード!$B$1:$C$9,2,0))</f>
        <v/>
      </c>
      <c r="E798" s="251"/>
      <c r="F798" s="263"/>
      <c r="G798" s="37"/>
      <c r="H798" s="264"/>
      <c r="I798" s="653">
        <f t="shared" si="13"/>
        <v>0</v>
      </c>
      <c r="J798" s="650"/>
      <c r="L798" s="84"/>
      <c r="M798" s="84"/>
      <c r="N798" s="84"/>
      <c r="O798" s="84"/>
      <c r="P798" s="84"/>
      <c r="Q798" s="84"/>
      <c r="R798" s="84"/>
      <c r="S798" s="84"/>
      <c r="T798" s="84"/>
      <c r="X798" s="84"/>
      <c r="Y798" s="84"/>
      <c r="Z798" s="84"/>
    </row>
    <row r="799" spans="1:26">
      <c r="A799" s="84"/>
      <c r="B799" s="84"/>
      <c r="C799" s="84"/>
      <c r="D799" s="631" t="str">
        <f>IF($C799="","",VLOOKUP($C799,分類コード!$B$1:$C$9,2,0))</f>
        <v/>
      </c>
      <c r="E799" s="251"/>
      <c r="F799" s="263"/>
      <c r="G799" s="37"/>
      <c r="H799" s="264"/>
      <c r="I799" s="653">
        <f t="shared" si="13"/>
        <v>0</v>
      </c>
      <c r="J799" s="650"/>
      <c r="L799" s="84"/>
      <c r="M799" s="84"/>
      <c r="N799" s="84"/>
      <c r="O799" s="84"/>
      <c r="P799" s="84"/>
      <c r="Q799" s="84"/>
      <c r="R799" s="84"/>
      <c r="S799" s="84"/>
      <c r="T799" s="84"/>
      <c r="X799" s="84"/>
      <c r="Y799" s="84"/>
      <c r="Z799" s="84"/>
    </row>
    <row r="800" spans="1:26">
      <c r="A800" s="84"/>
      <c r="B800" s="84"/>
      <c r="C800" s="84"/>
      <c r="D800" s="631" t="str">
        <f>IF($C800="","",VLOOKUP($C800,分類コード!$B$1:$C$9,2,0))</f>
        <v/>
      </c>
      <c r="E800" s="251"/>
      <c r="F800" s="263"/>
      <c r="G800" s="37"/>
      <c r="H800" s="264"/>
      <c r="I800" s="653">
        <f t="shared" si="13"/>
        <v>0</v>
      </c>
      <c r="J800" s="650"/>
      <c r="L800" s="84"/>
      <c r="M800" s="84"/>
      <c r="N800" s="84"/>
      <c r="O800" s="84"/>
      <c r="P800" s="84"/>
      <c r="Q800" s="84"/>
      <c r="R800" s="84"/>
      <c r="S800" s="84"/>
      <c r="T800" s="84"/>
      <c r="X800" s="84"/>
      <c r="Y800" s="84"/>
      <c r="Z800" s="84"/>
    </row>
    <row r="801" spans="1:26">
      <c r="A801" s="84"/>
      <c r="B801" s="84"/>
      <c r="C801" s="84"/>
      <c r="D801" s="631" t="str">
        <f>IF($C801="","",VLOOKUP($C801,分類コード!$B$1:$C$9,2,0))</f>
        <v/>
      </c>
      <c r="E801" s="251"/>
      <c r="F801" s="263"/>
      <c r="G801" s="37"/>
      <c r="H801" s="264"/>
      <c r="I801" s="653">
        <f t="shared" si="13"/>
        <v>0</v>
      </c>
      <c r="J801" s="650"/>
      <c r="L801" s="84"/>
      <c r="M801" s="84"/>
      <c r="N801" s="84"/>
      <c r="O801" s="84"/>
      <c r="P801" s="84"/>
      <c r="Q801" s="84"/>
      <c r="R801" s="84"/>
      <c r="S801" s="84"/>
      <c r="T801" s="84"/>
      <c r="X801" s="84"/>
      <c r="Y801" s="84"/>
      <c r="Z801" s="84"/>
    </row>
    <row r="802" spans="1:26">
      <c r="A802" s="84"/>
      <c r="B802" s="84"/>
      <c r="C802" s="84"/>
      <c r="D802" s="631" t="str">
        <f>IF($C802="","",VLOOKUP($C802,分類コード!$B$1:$C$9,2,0))</f>
        <v/>
      </c>
      <c r="E802" s="251"/>
      <c r="F802" s="263"/>
      <c r="G802" s="37"/>
      <c r="H802" s="264"/>
      <c r="I802" s="653">
        <f t="shared" si="13"/>
        <v>0</v>
      </c>
      <c r="J802" s="650"/>
      <c r="L802" s="84"/>
      <c r="M802" s="84"/>
      <c r="N802" s="84"/>
      <c r="O802" s="84"/>
      <c r="P802" s="84"/>
      <c r="Q802" s="84"/>
      <c r="R802" s="84"/>
      <c r="S802" s="84"/>
      <c r="T802" s="84"/>
      <c r="X802" s="84"/>
      <c r="Y802" s="84"/>
      <c r="Z802" s="84"/>
    </row>
    <row r="803" spans="1:26">
      <c r="A803" s="84"/>
      <c r="B803" s="84"/>
      <c r="C803" s="84"/>
      <c r="D803" s="631" t="str">
        <f>IF($C803="","",VLOOKUP($C803,分類コード!$B$1:$C$9,2,0))</f>
        <v/>
      </c>
      <c r="E803" s="251"/>
      <c r="F803" s="263"/>
      <c r="G803" s="37"/>
      <c r="H803" s="264"/>
      <c r="I803" s="653">
        <f t="shared" si="13"/>
        <v>0</v>
      </c>
      <c r="J803" s="650"/>
      <c r="L803" s="84"/>
      <c r="M803" s="84"/>
      <c r="N803" s="84"/>
      <c r="O803" s="84"/>
      <c r="P803" s="84"/>
      <c r="Q803" s="84"/>
      <c r="R803" s="84"/>
      <c r="S803" s="84"/>
      <c r="T803" s="84"/>
      <c r="X803" s="84"/>
      <c r="Y803" s="84"/>
      <c r="Z803" s="84"/>
    </row>
    <row r="804" spans="1:26">
      <c r="A804" s="84"/>
      <c r="B804" s="84"/>
      <c r="C804" s="84"/>
      <c r="D804" s="631" t="str">
        <f>IF($C804="","",VLOOKUP($C804,分類コード!$B$1:$C$9,2,0))</f>
        <v/>
      </c>
      <c r="E804" s="251"/>
      <c r="F804" s="263"/>
      <c r="G804" s="37"/>
      <c r="H804" s="264"/>
      <c r="I804" s="653">
        <f t="shared" si="13"/>
        <v>0</v>
      </c>
      <c r="J804" s="650"/>
      <c r="L804" s="84"/>
      <c r="M804" s="84"/>
      <c r="N804" s="84"/>
      <c r="O804" s="84"/>
      <c r="P804" s="84"/>
      <c r="Q804" s="84"/>
      <c r="R804" s="84"/>
      <c r="S804" s="84"/>
      <c r="T804" s="84"/>
      <c r="X804" s="84"/>
      <c r="Y804" s="84"/>
      <c r="Z804" s="84"/>
    </row>
    <row r="805" spans="1:26">
      <c r="A805" s="84"/>
      <c r="B805" s="84"/>
      <c r="C805" s="84"/>
      <c r="D805" s="631" t="str">
        <f>IF($C805="","",VLOOKUP($C805,分類コード!$B$1:$C$9,2,0))</f>
        <v/>
      </c>
      <c r="E805" s="251"/>
      <c r="F805" s="263"/>
      <c r="G805" s="37"/>
      <c r="H805" s="264"/>
      <c r="I805" s="653">
        <f t="shared" si="13"/>
        <v>0</v>
      </c>
      <c r="J805" s="650"/>
      <c r="L805" s="84"/>
      <c r="M805" s="84"/>
      <c r="N805" s="84"/>
      <c r="O805" s="84"/>
      <c r="P805" s="84"/>
      <c r="Q805" s="84"/>
      <c r="R805" s="84"/>
      <c r="S805" s="84"/>
      <c r="T805" s="84"/>
      <c r="X805" s="84"/>
      <c r="Y805" s="84"/>
      <c r="Z805" s="84"/>
    </row>
    <row r="806" spans="1:26">
      <c r="A806" s="84"/>
      <c r="B806" s="84"/>
      <c r="C806" s="84"/>
      <c r="D806" s="631" t="str">
        <f>IF($C806="","",VLOOKUP($C806,分類コード!$B$1:$C$9,2,0))</f>
        <v/>
      </c>
      <c r="E806" s="251"/>
      <c r="F806" s="263"/>
      <c r="G806" s="37"/>
      <c r="H806" s="264"/>
      <c r="I806" s="653">
        <f t="shared" si="13"/>
        <v>0</v>
      </c>
      <c r="J806" s="650"/>
      <c r="L806" s="84"/>
      <c r="M806" s="84"/>
      <c r="N806" s="84"/>
      <c r="O806" s="84"/>
      <c r="P806" s="84"/>
      <c r="Q806" s="84"/>
      <c r="R806" s="84"/>
      <c r="S806" s="84"/>
      <c r="T806" s="84"/>
      <c r="X806" s="84"/>
      <c r="Y806" s="84"/>
      <c r="Z806" s="84"/>
    </row>
    <row r="807" spans="1:26">
      <c r="A807" s="84"/>
      <c r="B807" s="84"/>
      <c r="C807" s="84"/>
      <c r="D807" s="631" t="str">
        <f>IF($C807="","",VLOOKUP($C807,分類コード!$B$1:$C$9,2,0))</f>
        <v/>
      </c>
      <c r="E807" s="251"/>
      <c r="F807" s="263"/>
      <c r="G807" s="37"/>
      <c r="H807" s="264"/>
      <c r="I807" s="653">
        <f t="shared" si="13"/>
        <v>0</v>
      </c>
      <c r="J807" s="650"/>
      <c r="L807" s="84"/>
      <c r="M807" s="84"/>
      <c r="N807" s="84"/>
      <c r="O807" s="84"/>
      <c r="P807" s="84"/>
      <c r="Q807" s="84"/>
      <c r="R807" s="84"/>
      <c r="S807" s="84"/>
      <c r="T807" s="84"/>
      <c r="X807" s="84"/>
      <c r="Y807" s="84"/>
      <c r="Z807" s="84"/>
    </row>
    <row r="808" spans="1:26">
      <c r="A808" s="84"/>
      <c r="B808" s="84"/>
      <c r="C808" s="84"/>
      <c r="D808" s="631" t="str">
        <f>IF($C808="","",VLOOKUP($C808,分類コード!$B$1:$C$9,2,0))</f>
        <v/>
      </c>
      <c r="E808" s="251"/>
      <c r="F808" s="263"/>
      <c r="G808" s="37"/>
      <c r="H808" s="264"/>
      <c r="I808" s="653">
        <f t="shared" si="13"/>
        <v>0</v>
      </c>
      <c r="J808" s="650"/>
      <c r="L808" s="84"/>
      <c r="M808" s="84"/>
      <c r="N808" s="84"/>
      <c r="O808" s="84"/>
      <c r="P808" s="84"/>
      <c r="Q808" s="84"/>
      <c r="R808" s="84"/>
      <c r="S808" s="84"/>
      <c r="T808" s="84"/>
      <c r="X808" s="84"/>
      <c r="Y808" s="84"/>
      <c r="Z808" s="84"/>
    </row>
    <row r="809" spans="1:26">
      <c r="A809" s="84"/>
      <c r="B809" s="84"/>
      <c r="C809" s="84"/>
      <c r="D809" s="631" t="str">
        <f>IF($C809="","",VLOOKUP($C809,分類コード!$B$1:$C$9,2,0))</f>
        <v/>
      </c>
      <c r="E809" s="251"/>
      <c r="F809" s="263"/>
      <c r="G809" s="37"/>
      <c r="H809" s="264"/>
      <c r="I809" s="653">
        <f t="shared" si="13"/>
        <v>0</v>
      </c>
      <c r="J809" s="650"/>
      <c r="L809" s="84"/>
      <c r="M809" s="84"/>
      <c r="N809" s="84"/>
      <c r="O809" s="84"/>
      <c r="P809" s="84"/>
      <c r="Q809" s="84"/>
      <c r="R809" s="84"/>
      <c r="S809" s="84"/>
      <c r="T809" s="84"/>
      <c r="X809" s="84"/>
      <c r="Y809" s="84"/>
      <c r="Z809" s="84"/>
    </row>
    <row r="810" spans="1:26">
      <c r="A810" s="84"/>
      <c r="B810" s="84"/>
      <c r="C810" s="84"/>
      <c r="D810" s="631" t="str">
        <f>IF($C810="","",VLOOKUP($C810,分類コード!$B$1:$C$9,2,0))</f>
        <v/>
      </c>
      <c r="E810" s="251"/>
      <c r="F810" s="263"/>
      <c r="G810" s="37"/>
      <c r="H810" s="264"/>
      <c r="I810" s="653">
        <f t="shared" si="13"/>
        <v>0</v>
      </c>
      <c r="J810" s="650"/>
      <c r="L810" s="84"/>
      <c r="M810" s="84"/>
      <c r="N810" s="84"/>
      <c r="O810" s="84"/>
      <c r="P810" s="84"/>
      <c r="Q810" s="84"/>
      <c r="R810" s="84"/>
      <c r="S810" s="84"/>
      <c r="T810" s="84"/>
      <c r="X810" s="84"/>
      <c r="Y810" s="84"/>
      <c r="Z810" s="84"/>
    </row>
    <row r="811" spans="1:26">
      <c r="A811" s="84"/>
      <c r="B811" s="84"/>
      <c r="C811" s="84"/>
      <c r="D811" s="631" t="str">
        <f>IF($C811="","",VLOOKUP($C811,分類コード!$B$1:$C$9,2,0))</f>
        <v/>
      </c>
      <c r="E811" s="251"/>
      <c r="F811" s="263"/>
      <c r="G811" s="37"/>
      <c r="H811" s="264"/>
      <c r="I811" s="653">
        <f t="shared" si="13"/>
        <v>0</v>
      </c>
      <c r="J811" s="650"/>
      <c r="L811" s="84"/>
      <c r="M811" s="84"/>
      <c r="N811" s="84"/>
      <c r="O811" s="84"/>
      <c r="P811" s="84"/>
      <c r="Q811" s="84"/>
      <c r="R811" s="84"/>
      <c r="S811" s="84"/>
      <c r="T811" s="84"/>
      <c r="X811" s="84"/>
      <c r="Y811" s="84"/>
      <c r="Z811" s="84"/>
    </row>
    <row r="812" spans="1:26">
      <c r="A812" s="84"/>
      <c r="B812" s="84"/>
      <c r="C812" s="84"/>
      <c r="D812" s="631" t="str">
        <f>IF($C812="","",VLOOKUP($C812,分類コード!$B$1:$C$9,2,0))</f>
        <v/>
      </c>
      <c r="E812" s="251"/>
      <c r="F812" s="263"/>
      <c r="G812" s="37"/>
      <c r="H812" s="264"/>
      <c r="I812" s="653">
        <f t="shared" si="13"/>
        <v>0</v>
      </c>
      <c r="J812" s="650"/>
      <c r="L812" s="84"/>
      <c r="M812" s="84"/>
      <c r="N812" s="84"/>
      <c r="O812" s="84"/>
      <c r="P812" s="84"/>
      <c r="Q812" s="84"/>
      <c r="R812" s="84"/>
      <c r="S812" s="84"/>
      <c r="T812" s="84"/>
      <c r="X812" s="84"/>
      <c r="Y812" s="84"/>
      <c r="Z812" s="84"/>
    </row>
    <row r="813" spans="1:26">
      <c r="A813" s="84"/>
      <c r="B813" s="84"/>
      <c r="C813" s="84"/>
      <c r="D813" s="631" t="str">
        <f>IF($C813="","",VLOOKUP($C813,分類コード!$B$1:$C$9,2,0))</f>
        <v/>
      </c>
      <c r="E813" s="251"/>
      <c r="F813" s="263"/>
      <c r="G813" s="37"/>
      <c r="H813" s="264"/>
      <c r="I813" s="653">
        <f t="shared" si="13"/>
        <v>0</v>
      </c>
      <c r="J813" s="650"/>
      <c r="L813" s="84"/>
      <c r="M813" s="84"/>
      <c r="N813" s="84"/>
      <c r="O813" s="84"/>
      <c r="P813" s="84"/>
      <c r="Q813" s="84"/>
      <c r="R813" s="84"/>
      <c r="S813" s="84"/>
      <c r="T813" s="84"/>
      <c r="X813" s="84"/>
      <c r="Y813" s="84"/>
      <c r="Z813" s="84"/>
    </row>
    <row r="814" spans="1:26">
      <c r="A814" s="84"/>
      <c r="B814" s="84"/>
      <c r="C814" s="84"/>
      <c r="D814" s="631" t="str">
        <f>IF($C814="","",VLOOKUP($C814,分類コード!$B$1:$C$9,2,0))</f>
        <v/>
      </c>
      <c r="E814" s="251"/>
      <c r="F814" s="263"/>
      <c r="G814" s="37"/>
      <c r="H814" s="264"/>
      <c r="I814" s="653">
        <f t="shared" si="13"/>
        <v>0</v>
      </c>
      <c r="J814" s="650"/>
      <c r="L814" s="84"/>
      <c r="M814" s="84"/>
      <c r="N814" s="84"/>
      <c r="O814" s="84"/>
      <c r="P814" s="84"/>
      <c r="Q814" s="84"/>
      <c r="R814" s="84"/>
      <c r="S814" s="84"/>
      <c r="T814" s="84"/>
      <c r="X814" s="84"/>
      <c r="Y814" s="84"/>
      <c r="Z814" s="84"/>
    </row>
    <row r="815" spans="1:26">
      <c r="A815" s="84"/>
      <c r="B815" s="84"/>
      <c r="C815" s="84"/>
      <c r="D815" s="631" t="str">
        <f>IF($C815="","",VLOOKUP($C815,分類コード!$B$1:$C$9,2,0))</f>
        <v/>
      </c>
      <c r="E815" s="251"/>
      <c r="F815" s="263"/>
      <c r="G815" s="37"/>
      <c r="H815" s="264"/>
      <c r="I815" s="653">
        <f t="shared" si="13"/>
        <v>0</v>
      </c>
      <c r="J815" s="650"/>
      <c r="L815" s="84"/>
      <c r="M815" s="84"/>
      <c r="N815" s="84"/>
      <c r="O815" s="84"/>
      <c r="P815" s="84"/>
      <c r="Q815" s="84"/>
      <c r="R815" s="84"/>
      <c r="S815" s="84"/>
      <c r="T815" s="84"/>
      <c r="X815" s="84"/>
      <c r="Y815" s="84"/>
      <c r="Z815" s="84"/>
    </row>
    <row r="816" spans="1:26">
      <c r="A816" s="84"/>
      <c r="B816" s="84"/>
      <c r="C816" s="84"/>
      <c r="D816" s="631" t="str">
        <f>IF($C816="","",VLOOKUP($C816,分類コード!$B$1:$C$9,2,0))</f>
        <v/>
      </c>
      <c r="E816" s="251"/>
      <c r="F816" s="263"/>
      <c r="G816" s="37"/>
      <c r="H816" s="264"/>
      <c r="I816" s="653">
        <f t="shared" si="13"/>
        <v>0</v>
      </c>
      <c r="J816" s="650"/>
      <c r="L816" s="84"/>
      <c r="M816" s="84"/>
      <c r="N816" s="84"/>
      <c r="O816" s="84"/>
      <c r="P816" s="84"/>
      <c r="Q816" s="84"/>
      <c r="R816" s="84"/>
      <c r="S816" s="84"/>
      <c r="T816" s="84"/>
      <c r="X816" s="84"/>
      <c r="Y816" s="84"/>
      <c r="Z816" s="84"/>
    </row>
    <row r="817" spans="1:26">
      <c r="A817" s="84"/>
      <c r="B817" s="84"/>
      <c r="C817" s="84"/>
      <c r="D817" s="631" t="str">
        <f>IF($C817="","",VLOOKUP($C817,分類コード!$B$1:$C$9,2,0))</f>
        <v/>
      </c>
      <c r="E817" s="251"/>
      <c r="F817" s="263"/>
      <c r="G817" s="37"/>
      <c r="H817" s="264"/>
      <c r="I817" s="653">
        <f t="shared" si="13"/>
        <v>0</v>
      </c>
      <c r="J817" s="650"/>
      <c r="L817" s="84"/>
      <c r="M817" s="84"/>
      <c r="N817" s="84"/>
      <c r="O817" s="84"/>
      <c r="P817" s="84"/>
      <c r="Q817" s="84"/>
      <c r="R817" s="84"/>
      <c r="S817" s="84"/>
      <c r="T817" s="84"/>
      <c r="X817" s="84"/>
      <c r="Y817" s="84"/>
      <c r="Z817" s="84"/>
    </row>
    <row r="818" spans="1:26">
      <c r="A818" s="84"/>
      <c r="B818" s="84"/>
      <c r="C818" s="84"/>
      <c r="D818" s="631" t="str">
        <f>IF($C818="","",VLOOKUP($C818,分類コード!$B$1:$C$9,2,0))</f>
        <v/>
      </c>
      <c r="E818" s="251"/>
      <c r="F818" s="263"/>
      <c r="G818" s="37"/>
      <c r="H818" s="264"/>
      <c r="I818" s="653">
        <f t="shared" si="13"/>
        <v>0</v>
      </c>
      <c r="J818" s="650"/>
      <c r="L818" s="84"/>
      <c r="M818" s="84"/>
      <c r="N818" s="84"/>
      <c r="O818" s="84"/>
      <c r="P818" s="84"/>
      <c r="Q818" s="84"/>
      <c r="R818" s="84"/>
      <c r="S818" s="84"/>
      <c r="T818" s="84"/>
      <c r="X818" s="84"/>
      <c r="Y818" s="84"/>
      <c r="Z818" s="84"/>
    </row>
    <row r="819" spans="1:26">
      <c r="A819" s="84"/>
      <c r="B819" s="84"/>
      <c r="C819" s="84"/>
      <c r="D819" s="631" t="str">
        <f>IF($C819="","",VLOOKUP($C819,分類コード!$B$1:$C$9,2,0))</f>
        <v/>
      </c>
      <c r="E819" s="251"/>
      <c r="F819" s="263"/>
      <c r="G819" s="37"/>
      <c r="H819" s="264"/>
      <c r="I819" s="653">
        <f t="shared" si="13"/>
        <v>0</v>
      </c>
      <c r="J819" s="650"/>
      <c r="L819" s="84"/>
      <c r="M819" s="84"/>
      <c r="N819" s="84"/>
      <c r="O819" s="84"/>
      <c r="P819" s="84"/>
      <c r="Q819" s="84"/>
      <c r="R819" s="84"/>
      <c r="S819" s="84"/>
      <c r="T819" s="84"/>
      <c r="X819" s="84"/>
      <c r="Y819" s="84"/>
      <c r="Z819" s="84"/>
    </row>
    <row r="820" spans="1:26">
      <c r="A820" s="84"/>
      <c r="B820" s="84"/>
      <c r="C820" s="84"/>
      <c r="D820" s="631" t="str">
        <f>IF($C820="","",VLOOKUP($C820,分類コード!$B$1:$C$9,2,0))</f>
        <v/>
      </c>
      <c r="E820" s="251"/>
      <c r="F820" s="263"/>
      <c r="G820" s="37"/>
      <c r="H820" s="264"/>
      <c r="I820" s="653">
        <f t="shared" si="13"/>
        <v>0</v>
      </c>
      <c r="J820" s="650"/>
      <c r="L820" s="84"/>
      <c r="M820" s="84"/>
      <c r="N820" s="84"/>
      <c r="O820" s="84"/>
      <c r="P820" s="84"/>
      <c r="Q820" s="84"/>
      <c r="R820" s="84"/>
      <c r="S820" s="84"/>
      <c r="T820" s="84"/>
      <c r="X820" s="84"/>
      <c r="Y820" s="84"/>
      <c r="Z820" s="84"/>
    </row>
    <row r="821" spans="1:26">
      <c r="A821" s="84"/>
      <c r="B821" s="84"/>
      <c r="C821" s="84"/>
      <c r="D821" s="631" t="str">
        <f>IF($C821="","",VLOOKUP($C821,分類コード!$B$1:$C$9,2,0))</f>
        <v/>
      </c>
      <c r="E821" s="251"/>
      <c r="F821" s="263"/>
      <c r="G821" s="37"/>
      <c r="H821" s="264"/>
      <c r="I821" s="653">
        <f t="shared" si="13"/>
        <v>0</v>
      </c>
      <c r="J821" s="650"/>
      <c r="L821" s="84"/>
      <c r="M821" s="84"/>
      <c r="N821" s="84"/>
      <c r="O821" s="84"/>
      <c r="P821" s="84"/>
      <c r="Q821" s="84"/>
      <c r="R821" s="84"/>
      <c r="S821" s="84"/>
      <c r="T821" s="84"/>
      <c r="X821" s="84"/>
      <c r="Y821" s="84"/>
      <c r="Z821" s="84"/>
    </row>
    <row r="822" spans="1:26">
      <c r="A822" s="84"/>
      <c r="B822" s="84"/>
      <c r="C822" s="84"/>
      <c r="D822" s="631" t="str">
        <f>IF($C822="","",VLOOKUP($C822,分類コード!$B$1:$C$9,2,0))</f>
        <v/>
      </c>
      <c r="E822" s="251"/>
      <c r="F822" s="263"/>
      <c r="G822" s="37"/>
      <c r="H822" s="264"/>
      <c r="I822" s="653">
        <f t="shared" si="13"/>
        <v>0</v>
      </c>
      <c r="J822" s="650"/>
      <c r="L822" s="84"/>
      <c r="M822" s="84"/>
      <c r="N822" s="84"/>
      <c r="O822" s="84"/>
      <c r="P822" s="84"/>
      <c r="Q822" s="84"/>
      <c r="R822" s="84"/>
      <c r="S822" s="84"/>
      <c r="T822" s="84"/>
      <c r="X822" s="84"/>
      <c r="Y822" s="84"/>
      <c r="Z822" s="84"/>
    </row>
    <row r="823" spans="1:26">
      <c r="A823" s="84"/>
      <c r="B823" s="84"/>
      <c r="C823" s="84"/>
      <c r="D823" s="631" t="str">
        <f>IF($C823="","",VLOOKUP($C823,分類コード!$B$1:$C$9,2,0))</f>
        <v/>
      </c>
      <c r="E823" s="251"/>
      <c r="F823" s="263"/>
      <c r="G823" s="37"/>
      <c r="H823" s="264"/>
      <c r="I823" s="653">
        <f t="shared" si="13"/>
        <v>0</v>
      </c>
      <c r="J823" s="650"/>
      <c r="L823" s="84"/>
      <c r="M823" s="84"/>
      <c r="N823" s="84"/>
      <c r="O823" s="84"/>
      <c r="P823" s="84"/>
      <c r="Q823" s="84"/>
      <c r="R823" s="84"/>
      <c r="S823" s="84"/>
      <c r="T823" s="84"/>
      <c r="X823" s="84"/>
      <c r="Y823" s="84"/>
      <c r="Z823" s="84"/>
    </row>
    <row r="824" spans="1:26">
      <c r="A824" s="84"/>
      <c r="B824" s="84"/>
      <c r="C824" s="84"/>
      <c r="D824" s="631" t="str">
        <f>IF($C824="","",VLOOKUP($C824,分類コード!$B$1:$C$9,2,0))</f>
        <v/>
      </c>
      <c r="E824" s="251"/>
      <c r="F824" s="263"/>
      <c r="G824" s="37"/>
      <c r="H824" s="264"/>
      <c r="I824" s="653">
        <f t="shared" si="13"/>
        <v>0</v>
      </c>
      <c r="J824" s="650"/>
      <c r="L824" s="84"/>
      <c r="M824" s="84"/>
      <c r="N824" s="84"/>
      <c r="O824" s="84"/>
      <c r="P824" s="84"/>
      <c r="Q824" s="84"/>
      <c r="R824" s="84"/>
      <c r="S824" s="84"/>
      <c r="T824" s="84"/>
      <c r="X824" s="84"/>
      <c r="Y824" s="84"/>
      <c r="Z824" s="84"/>
    </row>
    <row r="825" spans="1:26">
      <c r="A825" s="84"/>
      <c r="B825" s="84"/>
      <c r="C825" s="84"/>
      <c r="D825" s="631" t="str">
        <f>IF($C825="","",VLOOKUP($C825,分類コード!$B$1:$C$9,2,0))</f>
        <v/>
      </c>
      <c r="E825" s="251"/>
      <c r="F825" s="263"/>
      <c r="G825" s="37"/>
      <c r="H825" s="264"/>
      <c r="I825" s="653">
        <f t="shared" si="13"/>
        <v>0</v>
      </c>
      <c r="J825" s="650"/>
      <c r="L825" s="84"/>
      <c r="M825" s="84"/>
      <c r="N825" s="84"/>
      <c r="O825" s="84"/>
      <c r="P825" s="84"/>
      <c r="Q825" s="84"/>
      <c r="R825" s="84"/>
      <c r="S825" s="84"/>
      <c r="T825" s="84"/>
      <c r="X825" s="84"/>
      <c r="Y825" s="84"/>
      <c r="Z825" s="84"/>
    </row>
    <row r="826" spans="1:26">
      <c r="A826" s="84"/>
      <c r="B826" s="84"/>
      <c r="C826" s="84"/>
      <c r="D826" s="631" t="str">
        <f>IF($C826="","",VLOOKUP($C826,分類コード!$B$1:$C$9,2,0))</f>
        <v/>
      </c>
      <c r="E826" s="251"/>
      <c r="F826" s="263"/>
      <c r="G826" s="37"/>
      <c r="H826" s="264"/>
      <c r="I826" s="653">
        <f t="shared" si="13"/>
        <v>0</v>
      </c>
      <c r="J826" s="650"/>
      <c r="L826" s="84"/>
      <c r="M826" s="84"/>
      <c r="N826" s="84"/>
      <c r="O826" s="84"/>
      <c r="P826" s="84"/>
      <c r="Q826" s="84"/>
      <c r="R826" s="84"/>
      <c r="S826" s="84"/>
      <c r="T826" s="84"/>
      <c r="X826" s="84"/>
      <c r="Y826" s="84"/>
      <c r="Z826" s="84"/>
    </row>
    <row r="827" spans="1:26">
      <c r="A827" s="84"/>
      <c r="B827" s="84"/>
      <c r="C827" s="84"/>
      <c r="D827" s="631" t="str">
        <f>IF($C827="","",VLOOKUP($C827,分類コード!$B$1:$C$9,2,0))</f>
        <v/>
      </c>
      <c r="E827" s="251"/>
      <c r="F827" s="263"/>
      <c r="G827" s="37"/>
      <c r="H827" s="264"/>
      <c r="I827" s="653">
        <f t="shared" si="13"/>
        <v>0</v>
      </c>
      <c r="J827" s="650"/>
      <c r="L827" s="84"/>
      <c r="M827" s="84"/>
      <c r="N827" s="84"/>
      <c r="O827" s="84"/>
      <c r="P827" s="84"/>
      <c r="Q827" s="84"/>
      <c r="R827" s="84"/>
      <c r="S827" s="84"/>
      <c r="T827" s="84"/>
      <c r="X827" s="84"/>
      <c r="Y827" s="84"/>
      <c r="Z827" s="84"/>
    </row>
    <row r="828" spans="1:26">
      <c r="A828" s="84"/>
      <c r="B828" s="84"/>
      <c r="C828" s="84"/>
      <c r="D828" s="631" t="str">
        <f>IF($C828="","",VLOOKUP($C828,分類コード!$B$1:$C$9,2,0))</f>
        <v/>
      </c>
      <c r="E828" s="251"/>
      <c r="F828" s="263"/>
      <c r="G828" s="37"/>
      <c r="H828" s="264"/>
      <c r="I828" s="653">
        <f t="shared" si="13"/>
        <v>0</v>
      </c>
      <c r="J828" s="650"/>
      <c r="L828" s="84"/>
      <c r="M828" s="84"/>
      <c r="N828" s="84"/>
      <c r="O828" s="84"/>
      <c r="P828" s="84"/>
      <c r="Q828" s="84"/>
      <c r="R828" s="84"/>
      <c r="S828" s="84"/>
      <c r="T828" s="84"/>
      <c r="X828" s="84"/>
      <c r="Y828" s="84"/>
      <c r="Z828" s="84"/>
    </row>
    <row r="829" spans="1:26">
      <c r="A829" s="84"/>
      <c r="B829" s="84"/>
      <c r="C829" s="84"/>
      <c r="D829" s="631" t="str">
        <f>IF($C829="","",VLOOKUP($C829,分類コード!$B$1:$C$9,2,0))</f>
        <v/>
      </c>
      <c r="E829" s="251"/>
      <c r="F829" s="263"/>
      <c r="G829" s="37"/>
      <c r="H829" s="264"/>
      <c r="I829" s="653">
        <f t="shared" si="13"/>
        <v>0</v>
      </c>
      <c r="J829" s="650"/>
      <c r="L829" s="84"/>
      <c r="M829" s="84"/>
      <c r="N829" s="84"/>
      <c r="O829" s="84"/>
      <c r="P829" s="84"/>
      <c r="Q829" s="84"/>
      <c r="R829" s="84"/>
      <c r="S829" s="84"/>
      <c r="T829" s="84"/>
      <c r="X829" s="84"/>
      <c r="Y829" s="84"/>
      <c r="Z829" s="84"/>
    </row>
    <row r="830" spans="1:26">
      <c r="A830" s="84"/>
      <c r="B830" s="84"/>
      <c r="C830" s="84"/>
      <c r="D830" s="631" t="str">
        <f>IF($C830="","",VLOOKUP($C830,分類コード!$B$1:$C$9,2,0))</f>
        <v/>
      </c>
      <c r="E830" s="251"/>
      <c r="F830" s="263"/>
      <c r="G830" s="37"/>
      <c r="H830" s="264"/>
      <c r="I830" s="653">
        <f t="shared" si="13"/>
        <v>0</v>
      </c>
      <c r="J830" s="650"/>
      <c r="L830" s="84"/>
      <c r="M830" s="84"/>
      <c r="N830" s="84"/>
      <c r="O830" s="84"/>
      <c r="P830" s="84"/>
      <c r="Q830" s="84"/>
      <c r="R830" s="84"/>
      <c r="S830" s="84"/>
      <c r="T830" s="84"/>
      <c r="X830" s="84"/>
      <c r="Y830" s="84"/>
      <c r="Z830" s="84"/>
    </row>
    <row r="831" spans="1:26">
      <c r="A831" s="84"/>
      <c r="B831" s="84"/>
      <c r="C831" s="84"/>
      <c r="D831" s="631" t="str">
        <f>IF($C831="","",VLOOKUP($C831,分類コード!$B$1:$C$9,2,0))</f>
        <v/>
      </c>
      <c r="E831" s="251"/>
      <c r="F831" s="263"/>
      <c r="G831" s="37"/>
      <c r="H831" s="264"/>
      <c r="I831" s="653">
        <f t="shared" si="13"/>
        <v>0</v>
      </c>
      <c r="J831" s="650"/>
      <c r="L831" s="84"/>
      <c r="M831" s="84"/>
      <c r="N831" s="84"/>
      <c r="O831" s="84"/>
      <c r="P831" s="84"/>
      <c r="Q831" s="84"/>
      <c r="R831" s="84"/>
      <c r="S831" s="84"/>
      <c r="T831" s="84"/>
      <c r="X831" s="84"/>
      <c r="Y831" s="84"/>
      <c r="Z831" s="84"/>
    </row>
    <row r="832" spans="1:26">
      <c r="A832" s="84"/>
      <c r="B832" s="84"/>
      <c r="C832" s="84"/>
      <c r="D832" s="631" t="str">
        <f>IF($C832="","",VLOOKUP($C832,分類コード!$B$1:$C$9,2,0))</f>
        <v/>
      </c>
      <c r="E832" s="251"/>
      <c r="F832" s="263"/>
      <c r="G832" s="37"/>
      <c r="H832" s="264"/>
      <c r="I832" s="653">
        <f t="shared" si="13"/>
        <v>0</v>
      </c>
      <c r="J832" s="650"/>
      <c r="L832" s="84"/>
      <c r="M832" s="84"/>
      <c r="N832" s="84"/>
      <c r="O832" s="84"/>
      <c r="P832" s="84"/>
      <c r="Q832" s="84"/>
      <c r="R832" s="84"/>
      <c r="S832" s="84"/>
      <c r="T832" s="84"/>
      <c r="X832" s="84"/>
      <c r="Y832" s="84"/>
      <c r="Z832" s="84"/>
    </row>
    <row r="833" spans="1:26">
      <c r="A833" s="84"/>
      <c r="B833" s="84"/>
      <c r="C833" s="84"/>
      <c r="D833" s="631" t="str">
        <f>IF($C833="","",VLOOKUP($C833,分類コード!$B$1:$C$9,2,0))</f>
        <v/>
      </c>
      <c r="E833" s="251"/>
      <c r="F833" s="263"/>
      <c r="G833" s="37"/>
      <c r="H833" s="264"/>
      <c r="I833" s="653">
        <f t="shared" si="13"/>
        <v>0</v>
      </c>
      <c r="J833" s="650"/>
      <c r="L833" s="84"/>
      <c r="M833" s="84"/>
      <c r="N833" s="84"/>
      <c r="O833" s="84"/>
      <c r="P833" s="84"/>
      <c r="Q833" s="84"/>
      <c r="R833" s="84"/>
      <c r="S833" s="84"/>
      <c r="T833" s="84"/>
      <c r="X833" s="84"/>
      <c r="Y833" s="84"/>
      <c r="Z833" s="84"/>
    </row>
    <row r="834" spans="1:26">
      <c r="A834" s="84"/>
      <c r="B834" s="84"/>
      <c r="C834" s="84"/>
      <c r="D834" s="631" t="str">
        <f>IF($C834="","",VLOOKUP($C834,分類コード!$B$1:$C$9,2,0))</f>
        <v/>
      </c>
      <c r="E834" s="251"/>
      <c r="F834" s="263"/>
      <c r="G834" s="37"/>
      <c r="H834" s="264"/>
      <c r="I834" s="653">
        <f t="shared" si="13"/>
        <v>0</v>
      </c>
      <c r="J834" s="650"/>
      <c r="L834" s="84"/>
      <c r="M834" s="84"/>
      <c r="N834" s="84"/>
      <c r="O834" s="84"/>
      <c r="P834" s="84"/>
      <c r="Q834" s="84"/>
      <c r="R834" s="84"/>
      <c r="S834" s="84"/>
      <c r="T834" s="84"/>
      <c r="X834" s="84"/>
      <c r="Y834" s="84"/>
      <c r="Z834" s="84"/>
    </row>
    <row r="835" spans="1:26">
      <c r="A835" s="84"/>
      <c r="B835" s="84"/>
      <c r="C835" s="84"/>
      <c r="D835" s="631" t="str">
        <f>IF($C835="","",VLOOKUP($C835,分類コード!$B$1:$C$9,2,0))</f>
        <v/>
      </c>
      <c r="E835" s="251"/>
      <c r="F835" s="263"/>
      <c r="G835" s="37"/>
      <c r="H835" s="264"/>
      <c r="I835" s="653">
        <f t="shared" si="13"/>
        <v>0</v>
      </c>
      <c r="J835" s="650"/>
      <c r="L835" s="84"/>
      <c r="M835" s="84"/>
      <c r="N835" s="84"/>
      <c r="O835" s="84"/>
      <c r="P835" s="84"/>
      <c r="Q835" s="84"/>
      <c r="R835" s="84"/>
      <c r="S835" s="84"/>
      <c r="T835" s="84"/>
      <c r="X835" s="84"/>
      <c r="Y835" s="84"/>
      <c r="Z835" s="84"/>
    </row>
    <row r="836" spans="1:26">
      <c r="A836" s="84"/>
      <c r="B836" s="84"/>
      <c r="C836" s="84"/>
      <c r="D836" s="631" t="str">
        <f>IF($C836="","",VLOOKUP($C836,分類コード!$B$1:$C$9,2,0))</f>
        <v/>
      </c>
      <c r="E836" s="251"/>
      <c r="F836" s="263"/>
      <c r="G836" s="37"/>
      <c r="H836" s="264"/>
      <c r="I836" s="653">
        <f t="shared" si="13"/>
        <v>0</v>
      </c>
      <c r="J836" s="650"/>
      <c r="L836" s="84"/>
      <c r="M836" s="84"/>
      <c r="N836" s="84"/>
      <c r="O836" s="84"/>
      <c r="P836" s="84"/>
      <c r="Q836" s="84"/>
      <c r="R836" s="84"/>
      <c r="S836" s="84"/>
      <c r="T836" s="84"/>
      <c r="X836" s="84"/>
      <c r="Y836" s="84"/>
      <c r="Z836" s="84"/>
    </row>
    <row r="837" spans="1:26">
      <c r="A837" s="84"/>
      <c r="B837" s="84"/>
      <c r="C837" s="84"/>
      <c r="D837" s="631" t="str">
        <f>IF($C837="","",VLOOKUP($C837,分類コード!$B$1:$C$9,2,0))</f>
        <v/>
      </c>
      <c r="E837" s="251"/>
      <c r="F837" s="263"/>
      <c r="G837" s="37"/>
      <c r="H837" s="264"/>
      <c r="I837" s="653">
        <f t="shared" si="13"/>
        <v>0</v>
      </c>
      <c r="J837" s="650"/>
      <c r="L837" s="84"/>
      <c r="M837" s="84"/>
      <c r="N837" s="84"/>
      <c r="O837" s="84"/>
      <c r="P837" s="84"/>
      <c r="Q837" s="84"/>
      <c r="R837" s="84"/>
      <c r="S837" s="84"/>
      <c r="T837" s="84"/>
      <c r="X837" s="84"/>
      <c r="Y837" s="84"/>
      <c r="Z837" s="84"/>
    </row>
    <row r="838" spans="1:26">
      <c r="A838" s="84"/>
      <c r="B838" s="84"/>
      <c r="C838" s="84"/>
      <c r="D838" s="631" t="str">
        <f>IF($C838="","",VLOOKUP($C838,分類コード!$B$1:$C$9,2,0))</f>
        <v/>
      </c>
      <c r="E838" s="251"/>
      <c r="F838" s="263"/>
      <c r="G838" s="37"/>
      <c r="H838" s="264"/>
      <c r="I838" s="653">
        <f t="shared" si="13"/>
        <v>0</v>
      </c>
      <c r="J838" s="650"/>
      <c r="L838" s="84"/>
      <c r="M838" s="84"/>
      <c r="N838" s="84"/>
      <c r="O838" s="84"/>
      <c r="P838" s="84"/>
      <c r="Q838" s="84"/>
      <c r="R838" s="84"/>
      <c r="S838" s="84"/>
      <c r="T838" s="84"/>
      <c r="X838" s="84"/>
      <c r="Y838" s="84"/>
      <c r="Z838" s="84"/>
    </row>
    <row r="839" spans="1:26">
      <c r="A839" s="84"/>
      <c r="B839" s="84"/>
      <c r="C839" s="84"/>
      <c r="D839" s="631" t="str">
        <f>IF($C839="","",VLOOKUP($C839,分類コード!$B$1:$C$9,2,0))</f>
        <v/>
      </c>
      <c r="E839" s="251"/>
      <c r="F839" s="263"/>
      <c r="G839" s="37"/>
      <c r="H839" s="264"/>
      <c r="I839" s="653">
        <f t="shared" si="13"/>
        <v>0</v>
      </c>
      <c r="J839" s="650"/>
      <c r="L839" s="84"/>
      <c r="M839" s="84"/>
      <c r="N839" s="84"/>
      <c r="O839" s="84"/>
      <c r="P839" s="84"/>
      <c r="Q839" s="84"/>
      <c r="R839" s="84"/>
      <c r="S839" s="84"/>
      <c r="T839" s="84"/>
      <c r="X839" s="84"/>
      <c r="Y839" s="84"/>
      <c r="Z839" s="84"/>
    </row>
    <row r="840" spans="1:26">
      <c r="A840" s="84"/>
      <c r="B840" s="84"/>
      <c r="C840" s="84"/>
      <c r="D840" s="631" t="str">
        <f>IF($C840="","",VLOOKUP($C840,分類コード!$B$1:$C$9,2,0))</f>
        <v/>
      </c>
      <c r="E840" s="251"/>
      <c r="F840" s="263"/>
      <c r="G840" s="37"/>
      <c r="H840" s="264"/>
      <c r="I840" s="653">
        <f t="shared" si="13"/>
        <v>0</v>
      </c>
      <c r="J840" s="650"/>
      <c r="L840" s="84"/>
      <c r="M840" s="84"/>
      <c r="N840" s="84"/>
      <c r="O840" s="84"/>
      <c r="P840" s="84"/>
      <c r="Q840" s="84"/>
      <c r="R840" s="84"/>
      <c r="S840" s="84"/>
      <c r="T840" s="84"/>
      <c r="X840" s="84"/>
      <c r="Y840" s="84"/>
      <c r="Z840" s="84"/>
    </row>
    <row r="841" spans="1:26">
      <c r="A841" s="84"/>
      <c r="B841" s="84"/>
      <c r="C841" s="84"/>
      <c r="D841" s="631" t="str">
        <f>IF($C841="","",VLOOKUP($C841,分類コード!$B$1:$C$9,2,0))</f>
        <v/>
      </c>
      <c r="E841" s="251"/>
      <c r="F841" s="263"/>
      <c r="G841" s="37"/>
      <c r="H841" s="264"/>
      <c r="I841" s="653">
        <f t="shared" si="13"/>
        <v>0</v>
      </c>
      <c r="J841" s="650"/>
      <c r="L841" s="84"/>
      <c r="M841" s="84"/>
      <c r="N841" s="84"/>
      <c r="O841" s="84"/>
      <c r="P841" s="84"/>
      <c r="Q841" s="84"/>
      <c r="R841" s="84"/>
      <c r="S841" s="84"/>
      <c r="T841" s="84"/>
      <c r="X841" s="84"/>
      <c r="Y841" s="84"/>
      <c r="Z841" s="84"/>
    </row>
    <row r="842" spans="1:26">
      <c r="A842" s="84"/>
      <c r="B842" s="84"/>
      <c r="C842" s="84"/>
      <c r="D842" s="631" t="str">
        <f>IF($C842="","",VLOOKUP($C842,分類コード!$B$1:$C$9,2,0))</f>
        <v/>
      </c>
      <c r="E842" s="251"/>
      <c r="F842" s="263"/>
      <c r="G842" s="37"/>
      <c r="H842" s="264"/>
      <c r="I842" s="653">
        <f t="shared" si="13"/>
        <v>0</v>
      </c>
      <c r="J842" s="650"/>
      <c r="L842" s="84"/>
      <c r="M842" s="84"/>
      <c r="N842" s="84"/>
      <c r="O842" s="84"/>
      <c r="P842" s="84"/>
      <c r="Q842" s="84"/>
      <c r="R842" s="84"/>
      <c r="S842" s="84"/>
      <c r="T842" s="84"/>
      <c r="X842" s="84"/>
      <c r="Y842" s="84"/>
      <c r="Z842" s="84"/>
    </row>
    <row r="843" spans="1:26">
      <c r="A843" s="84"/>
      <c r="B843" s="84"/>
      <c r="C843" s="84"/>
      <c r="D843" s="631" t="str">
        <f>IF($C843="","",VLOOKUP($C843,分類コード!$B$1:$C$9,2,0))</f>
        <v/>
      </c>
      <c r="E843" s="251"/>
      <c r="F843" s="263"/>
      <c r="G843" s="37"/>
      <c r="H843" s="264"/>
      <c r="I843" s="653">
        <f t="shared" si="13"/>
        <v>0</v>
      </c>
      <c r="J843" s="650"/>
      <c r="L843" s="84"/>
      <c r="M843" s="84"/>
      <c r="N843" s="84"/>
      <c r="O843" s="84"/>
      <c r="P843" s="84"/>
      <c r="Q843" s="84"/>
      <c r="R843" s="84"/>
      <c r="S843" s="84"/>
      <c r="T843" s="84"/>
      <c r="X843" s="84"/>
      <c r="Y843" s="84"/>
      <c r="Z843" s="84"/>
    </row>
    <row r="844" spans="1:26">
      <c r="A844" s="84"/>
      <c r="B844" s="84"/>
      <c r="C844" s="84"/>
      <c r="D844" s="631" t="str">
        <f>IF($C844="","",VLOOKUP($C844,分類コード!$B$1:$C$9,2,0))</f>
        <v/>
      </c>
      <c r="E844" s="251"/>
      <c r="F844" s="263"/>
      <c r="G844" s="37"/>
      <c r="H844" s="264"/>
      <c r="I844" s="653">
        <f t="shared" si="13"/>
        <v>0</v>
      </c>
      <c r="J844" s="650"/>
      <c r="L844" s="84"/>
      <c r="M844" s="84"/>
      <c r="N844" s="84"/>
      <c r="O844" s="84"/>
      <c r="P844" s="84"/>
      <c r="Q844" s="84"/>
      <c r="R844" s="84"/>
      <c r="S844" s="84"/>
      <c r="T844" s="84"/>
      <c r="X844" s="84"/>
      <c r="Y844" s="84"/>
      <c r="Z844" s="84"/>
    </row>
    <row r="845" spans="1:26">
      <c r="A845" s="84"/>
      <c r="B845" s="84"/>
      <c r="C845" s="84"/>
      <c r="D845" s="631" t="str">
        <f>IF($C845="","",VLOOKUP($C845,分類コード!$B$1:$C$9,2,0))</f>
        <v/>
      </c>
      <c r="E845" s="251"/>
      <c r="F845" s="263"/>
      <c r="G845" s="37"/>
      <c r="H845" s="264"/>
      <c r="I845" s="653">
        <f t="shared" si="13"/>
        <v>0</v>
      </c>
      <c r="J845" s="650"/>
      <c r="L845" s="84"/>
      <c r="M845" s="84"/>
      <c r="N845" s="84"/>
      <c r="O845" s="84"/>
      <c r="P845" s="84"/>
      <c r="Q845" s="84"/>
      <c r="R845" s="84"/>
      <c r="S845" s="84"/>
      <c r="T845" s="84"/>
      <c r="X845" s="84"/>
      <c r="Y845" s="84"/>
      <c r="Z845" s="84"/>
    </row>
    <row r="846" spans="1:26">
      <c r="A846" s="84"/>
      <c r="B846" s="84"/>
      <c r="C846" s="84"/>
      <c r="D846" s="631" t="str">
        <f>IF($C846="","",VLOOKUP($C846,分類コード!$B$1:$C$9,2,0))</f>
        <v/>
      </c>
      <c r="E846" s="251"/>
      <c r="F846" s="263"/>
      <c r="G846" s="37"/>
      <c r="H846" s="264"/>
      <c r="I846" s="653">
        <f t="shared" si="13"/>
        <v>0</v>
      </c>
      <c r="J846" s="650"/>
      <c r="L846" s="84"/>
      <c r="M846" s="84"/>
      <c r="N846" s="84"/>
      <c r="O846" s="84"/>
      <c r="P846" s="84"/>
      <c r="Q846" s="84"/>
      <c r="R846" s="84"/>
      <c r="S846" s="84"/>
      <c r="T846" s="84"/>
      <c r="X846" s="84"/>
      <c r="Y846" s="84"/>
      <c r="Z846" s="84"/>
    </row>
    <row r="847" spans="1:26">
      <c r="A847" s="84"/>
      <c r="B847" s="84"/>
      <c r="C847" s="84"/>
      <c r="D847" s="631" t="str">
        <f>IF($C847="","",VLOOKUP($C847,分類コード!$B$1:$C$9,2,0))</f>
        <v/>
      </c>
      <c r="E847" s="251"/>
      <c r="F847" s="263"/>
      <c r="G847" s="37"/>
      <c r="H847" s="264"/>
      <c r="I847" s="653">
        <f t="shared" si="13"/>
        <v>0</v>
      </c>
      <c r="J847" s="650"/>
      <c r="L847" s="84"/>
      <c r="M847" s="84"/>
      <c r="N847" s="84"/>
      <c r="O847" s="84"/>
      <c r="P847" s="84"/>
      <c r="Q847" s="84"/>
      <c r="R847" s="84"/>
      <c r="S847" s="84"/>
      <c r="T847" s="84"/>
      <c r="X847" s="84"/>
      <c r="Y847" s="84"/>
      <c r="Z847" s="84"/>
    </row>
    <row r="848" spans="1:26">
      <c r="A848" s="84"/>
      <c r="B848" s="84"/>
      <c r="C848" s="84"/>
      <c r="D848" s="631" t="str">
        <f>IF($C848="","",VLOOKUP($C848,分類コード!$B$1:$C$9,2,0))</f>
        <v/>
      </c>
      <c r="E848" s="251"/>
      <c r="F848" s="263"/>
      <c r="G848" s="37"/>
      <c r="H848" s="264"/>
      <c r="I848" s="653">
        <f t="shared" si="13"/>
        <v>0</v>
      </c>
      <c r="J848" s="650"/>
      <c r="L848" s="84"/>
      <c r="M848" s="84"/>
      <c r="N848" s="84"/>
      <c r="O848" s="84"/>
      <c r="P848" s="84"/>
      <c r="Q848" s="84"/>
      <c r="R848" s="84"/>
      <c r="S848" s="84"/>
      <c r="T848" s="84"/>
      <c r="X848" s="84"/>
      <c r="Y848" s="84"/>
      <c r="Z848" s="84"/>
    </row>
    <row r="849" spans="1:26">
      <c r="A849" s="84"/>
      <c r="B849" s="84"/>
      <c r="C849" s="84"/>
      <c r="D849" s="631" t="str">
        <f>IF($C849="","",VLOOKUP($C849,分類コード!$B$1:$C$9,2,0))</f>
        <v/>
      </c>
      <c r="E849" s="251"/>
      <c r="F849" s="263"/>
      <c r="G849" s="37"/>
      <c r="H849" s="264"/>
      <c r="I849" s="653">
        <f t="shared" si="13"/>
        <v>0</v>
      </c>
      <c r="J849" s="650"/>
      <c r="L849" s="84"/>
      <c r="M849" s="84"/>
      <c r="N849" s="84"/>
      <c r="O849" s="84"/>
      <c r="P849" s="84"/>
      <c r="Q849" s="84"/>
      <c r="R849" s="84"/>
      <c r="S849" s="84"/>
      <c r="T849" s="84"/>
      <c r="X849" s="84"/>
      <c r="Y849" s="84"/>
      <c r="Z849" s="84"/>
    </row>
    <row r="850" spans="1:26">
      <c r="A850" s="84"/>
      <c r="B850" s="84"/>
      <c r="C850" s="84"/>
      <c r="D850" s="631" t="str">
        <f>IF($C850="","",VLOOKUP($C850,分類コード!$B$1:$C$9,2,0))</f>
        <v/>
      </c>
      <c r="E850" s="251"/>
      <c r="F850" s="263"/>
      <c r="G850" s="37"/>
      <c r="H850" s="264"/>
      <c r="I850" s="653">
        <f t="shared" si="13"/>
        <v>0</v>
      </c>
      <c r="J850" s="650"/>
      <c r="L850" s="84"/>
      <c r="M850" s="84"/>
      <c r="N850" s="84"/>
      <c r="O850" s="84"/>
      <c r="P850" s="84"/>
      <c r="Q850" s="84"/>
      <c r="R850" s="84"/>
      <c r="S850" s="84"/>
      <c r="T850" s="84"/>
      <c r="X850" s="84"/>
      <c r="Y850" s="84"/>
      <c r="Z850" s="84"/>
    </row>
    <row r="851" spans="1:26">
      <c r="A851" s="84"/>
      <c r="B851" s="84"/>
      <c r="C851" s="84"/>
      <c r="D851" s="631" t="str">
        <f>IF($C851="","",VLOOKUP($C851,分類コード!$B$1:$C$9,2,0))</f>
        <v/>
      </c>
      <c r="E851" s="251"/>
      <c r="F851" s="263"/>
      <c r="G851" s="37"/>
      <c r="H851" s="264"/>
      <c r="I851" s="653">
        <f t="shared" si="13"/>
        <v>0</v>
      </c>
      <c r="J851" s="650"/>
      <c r="L851" s="84"/>
      <c r="M851" s="84"/>
      <c r="N851" s="84"/>
      <c r="O851" s="84"/>
      <c r="P851" s="84"/>
      <c r="Q851" s="84"/>
      <c r="R851" s="84"/>
      <c r="S851" s="84"/>
      <c r="T851" s="84"/>
      <c r="X851" s="84"/>
      <c r="Y851" s="84"/>
      <c r="Z851" s="84"/>
    </row>
    <row r="852" spans="1:26">
      <c r="A852" s="84"/>
      <c r="B852" s="84"/>
      <c r="C852" s="84"/>
      <c r="D852" s="631" t="str">
        <f>IF($C852="","",VLOOKUP($C852,分類コード!$B$1:$C$9,2,0))</f>
        <v/>
      </c>
      <c r="E852" s="251"/>
      <c r="F852" s="263"/>
      <c r="G852" s="37"/>
      <c r="H852" s="264"/>
      <c r="I852" s="653">
        <f t="shared" si="13"/>
        <v>0</v>
      </c>
      <c r="J852" s="650"/>
      <c r="L852" s="84"/>
      <c r="M852" s="84"/>
      <c r="N852" s="84"/>
      <c r="O852" s="84"/>
      <c r="P852" s="84"/>
      <c r="Q852" s="84"/>
      <c r="R852" s="84"/>
      <c r="S852" s="84"/>
      <c r="T852" s="84"/>
      <c r="X852" s="84"/>
      <c r="Y852" s="84"/>
      <c r="Z852" s="84"/>
    </row>
    <row r="853" spans="1:26">
      <c r="A853" s="84"/>
      <c r="B853" s="84"/>
      <c r="C853" s="84"/>
      <c r="D853" s="631" t="str">
        <f>IF($C853="","",VLOOKUP($C853,分類コード!$B$1:$C$9,2,0))</f>
        <v/>
      </c>
      <c r="E853" s="251"/>
      <c r="F853" s="263"/>
      <c r="G853" s="37"/>
      <c r="H853" s="264"/>
      <c r="I853" s="653">
        <f t="shared" ref="I853:I916" si="14">IF(ISERROR(LEN(F853)-FIND(".",F853))=TRUE,0,LEN(F853)-FIND(".",F853))</f>
        <v>0</v>
      </c>
      <c r="J853" s="650"/>
      <c r="L853" s="84"/>
      <c r="M853" s="84"/>
      <c r="N853" s="84"/>
      <c r="O853" s="84"/>
      <c r="P853" s="84"/>
      <c r="Q853" s="84"/>
      <c r="R853" s="84"/>
      <c r="S853" s="84"/>
      <c r="T853" s="84"/>
      <c r="X853" s="84"/>
      <c r="Y853" s="84"/>
      <c r="Z853" s="84"/>
    </row>
    <row r="854" spans="1:26">
      <c r="A854" s="84"/>
      <c r="B854" s="84"/>
      <c r="C854" s="84"/>
      <c r="D854" s="631" t="str">
        <f>IF($C854="","",VLOOKUP($C854,分類コード!$B$1:$C$9,2,0))</f>
        <v/>
      </c>
      <c r="E854" s="251"/>
      <c r="F854" s="263"/>
      <c r="G854" s="37"/>
      <c r="H854" s="264"/>
      <c r="I854" s="653">
        <f t="shared" si="14"/>
        <v>0</v>
      </c>
      <c r="J854" s="650"/>
      <c r="L854" s="84"/>
      <c r="M854" s="84"/>
      <c r="N854" s="84"/>
      <c r="O854" s="84"/>
      <c r="P854" s="84"/>
      <c r="Q854" s="84"/>
      <c r="R854" s="84"/>
      <c r="S854" s="84"/>
      <c r="T854" s="84"/>
      <c r="X854" s="84"/>
      <c r="Y854" s="84"/>
      <c r="Z854" s="84"/>
    </row>
    <row r="855" spans="1:26">
      <c r="A855" s="84"/>
      <c r="B855" s="84"/>
      <c r="C855" s="84"/>
      <c r="D855" s="631" t="str">
        <f>IF($C855="","",VLOOKUP($C855,分類コード!$B$1:$C$9,2,0))</f>
        <v/>
      </c>
      <c r="E855" s="251"/>
      <c r="F855" s="263"/>
      <c r="G855" s="37"/>
      <c r="H855" s="264"/>
      <c r="I855" s="653">
        <f t="shared" si="14"/>
        <v>0</v>
      </c>
      <c r="J855" s="650"/>
      <c r="L855" s="84"/>
      <c r="M855" s="84"/>
      <c r="N855" s="84"/>
      <c r="O855" s="84"/>
      <c r="P855" s="84"/>
      <c r="Q855" s="84"/>
      <c r="R855" s="84"/>
      <c r="S855" s="84"/>
      <c r="T855" s="84"/>
      <c r="X855" s="84"/>
      <c r="Y855" s="84"/>
      <c r="Z855" s="84"/>
    </row>
    <row r="856" spans="1:26">
      <c r="A856" s="84"/>
      <c r="B856" s="84"/>
      <c r="C856" s="84"/>
      <c r="D856" s="631" t="str">
        <f>IF($C856="","",VLOOKUP($C856,分類コード!$B$1:$C$9,2,0))</f>
        <v/>
      </c>
      <c r="E856" s="251"/>
      <c r="F856" s="263"/>
      <c r="G856" s="37"/>
      <c r="H856" s="264"/>
      <c r="I856" s="653">
        <f t="shared" si="14"/>
        <v>0</v>
      </c>
      <c r="J856" s="650"/>
      <c r="L856" s="84"/>
      <c r="M856" s="84"/>
      <c r="N856" s="84"/>
      <c r="O856" s="84"/>
      <c r="P856" s="84"/>
      <c r="Q856" s="84"/>
      <c r="R856" s="84"/>
      <c r="S856" s="84"/>
      <c r="T856" s="84"/>
      <c r="X856" s="84"/>
      <c r="Y856" s="84"/>
      <c r="Z856" s="84"/>
    </row>
    <row r="857" spans="1:26">
      <c r="A857" s="84"/>
      <c r="B857" s="84"/>
      <c r="C857" s="84"/>
      <c r="D857" s="631" t="str">
        <f>IF($C857="","",VLOOKUP($C857,分類コード!$B$1:$C$9,2,0))</f>
        <v/>
      </c>
      <c r="E857" s="251"/>
      <c r="F857" s="263"/>
      <c r="G857" s="37"/>
      <c r="H857" s="264"/>
      <c r="I857" s="653">
        <f t="shared" si="14"/>
        <v>0</v>
      </c>
      <c r="J857" s="650"/>
      <c r="L857" s="84"/>
      <c r="M857" s="84"/>
      <c r="N857" s="84"/>
      <c r="O857" s="84"/>
      <c r="P857" s="84"/>
      <c r="Q857" s="84"/>
      <c r="R857" s="84"/>
      <c r="S857" s="84"/>
      <c r="T857" s="84"/>
      <c r="X857" s="84"/>
      <c r="Y857" s="84"/>
      <c r="Z857" s="84"/>
    </row>
    <row r="858" spans="1:26">
      <c r="A858" s="84"/>
      <c r="B858" s="84"/>
      <c r="C858" s="84"/>
      <c r="D858" s="631" t="str">
        <f>IF($C858="","",VLOOKUP($C858,分類コード!$B$1:$C$9,2,0))</f>
        <v/>
      </c>
      <c r="E858" s="251"/>
      <c r="F858" s="263"/>
      <c r="G858" s="37"/>
      <c r="H858" s="264"/>
      <c r="I858" s="653">
        <f t="shared" si="14"/>
        <v>0</v>
      </c>
      <c r="J858" s="650"/>
      <c r="L858" s="84"/>
      <c r="M858" s="84"/>
      <c r="N858" s="84"/>
      <c r="O858" s="84"/>
      <c r="P858" s="84"/>
      <c r="Q858" s="84"/>
      <c r="R858" s="84"/>
      <c r="S858" s="84"/>
      <c r="T858" s="84"/>
      <c r="X858" s="84"/>
      <c r="Y858" s="84"/>
      <c r="Z858" s="84"/>
    </row>
    <row r="859" spans="1:26">
      <c r="A859" s="84"/>
      <c r="B859" s="84"/>
      <c r="C859" s="84"/>
      <c r="D859" s="631" t="str">
        <f>IF($C859="","",VLOOKUP($C859,分類コード!$B$1:$C$9,2,0))</f>
        <v/>
      </c>
      <c r="E859" s="251"/>
      <c r="F859" s="263"/>
      <c r="G859" s="37"/>
      <c r="H859" s="264"/>
      <c r="I859" s="653">
        <f t="shared" si="14"/>
        <v>0</v>
      </c>
      <c r="J859" s="650"/>
      <c r="L859" s="84"/>
      <c r="M859" s="84"/>
      <c r="N859" s="84"/>
      <c r="O859" s="84"/>
      <c r="P859" s="84"/>
      <c r="Q859" s="84"/>
      <c r="R859" s="84"/>
      <c r="S859" s="84"/>
      <c r="T859" s="84"/>
      <c r="X859" s="84"/>
      <c r="Y859" s="84"/>
      <c r="Z859" s="84"/>
    </row>
    <row r="860" spans="1:26">
      <c r="A860" s="84"/>
      <c r="B860" s="84"/>
      <c r="C860" s="84"/>
      <c r="D860" s="631" t="str">
        <f>IF($C860="","",VLOOKUP($C860,分類コード!$B$1:$C$9,2,0))</f>
        <v/>
      </c>
      <c r="E860" s="251"/>
      <c r="F860" s="263"/>
      <c r="G860" s="37"/>
      <c r="H860" s="264"/>
      <c r="I860" s="653">
        <f t="shared" si="14"/>
        <v>0</v>
      </c>
      <c r="J860" s="650"/>
      <c r="L860" s="84"/>
      <c r="M860" s="84"/>
      <c r="N860" s="84"/>
      <c r="O860" s="84"/>
      <c r="P860" s="84"/>
      <c r="Q860" s="84"/>
      <c r="R860" s="84"/>
      <c r="S860" s="84"/>
      <c r="T860" s="84"/>
      <c r="X860" s="84"/>
      <c r="Y860" s="84"/>
      <c r="Z860" s="84"/>
    </row>
    <row r="861" spans="1:26">
      <c r="A861" s="84"/>
      <c r="B861" s="84"/>
      <c r="C861" s="84"/>
      <c r="D861" s="631" t="str">
        <f>IF($C861="","",VLOOKUP($C861,分類コード!$B$1:$C$9,2,0))</f>
        <v/>
      </c>
      <c r="E861" s="251"/>
      <c r="F861" s="263"/>
      <c r="G861" s="37"/>
      <c r="H861" s="264"/>
      <c r="I861" s="653">
        <f t="shared" si="14"/>
        <v>0</v>
      </c>
      <c r="J861" s="650"/>
      <c r="L861" s="84"/>
      <c r="M861" s="84"/>
      <c r="N861" s="84"/>
      <c r="O861" s="84"/>
      <c r="P861" s="84"/>
      <c r="Q861" s="84"/>
      <c r="R861" s="84"/>
      <c r="S861" s="84"/>
      <c r="T861" s="84"/>
      <c r="X861" s="84"/>
      <c r="Y861" s="84"/>
      <c r="Z861" s="84"/>
    </row>
    <row r="862" spans="1:26">
      <c r="A862" s="84"/>
      <c r="B862" s="84"/>
      <c r="C862" s="84"/>
      <c r="D862" s="631" t="str">
        <f>IF($C862="","",VLOOKUP($C862,分類コード!$B$1:$C$9,2,0))</f>
        <v/>
      </c>
      <c r="E862" s="251"/>
      <c r="F862" s="263"/>
      <c r="G862" s="37"/>
      <c r="H862" s="264"/>
      <c r="I862" s="653">
        <f t="shared" si="14"/>
        <v>0</v>
      </c>
      <c r="J862" s="650"/>
      <c r="L862" s="84"/>
      <c r="M862" s="84"/>
      <c r="N862" s="84"/>
      <c r="O862" s="84"/>
      <c r="P862" s="84"/>
      <c r="Q862" s="84"/>
      <c r="R862" s="84"/>
      <c r="S862" s="84"/>
      <c r="T862" s="84"/>
      <c r="X862" s="84"/>
      <c r="Y862" s="84"/>
      <c r="Z862" s="84"/>
    </row>
    <row r="863" spans="1:26">
      <c r="A863" s="84"/>
      <c r="B863" s="84"/>
      <c r="C863" s="84"/>
      <c r="D863" s="631" t="str">
        <f>IF($C863="","",VLOOKUP($C863,分類コード!$B$1:$C$9,2,0))</f>
        <v/>
      </c>
      <c r="E863" s="251"/>
      <c r="F863" s="263"/>
      <c r="G863" s="37"/>
      <c r="H863" s="264"/>
      <c r="I863" s="653">
        <f t="shared" si="14"/>
        <v>0</v>
      </c>
      <c r="J863" s="650"/>
      <c r="L863" s="84"/>
      <c r="M863" s="84"/>
      <c r="N863" s="84"/>
      <c r="O863" s="84"/>
      <c r="P863" s="84"/>
      <c r="Q863" s="84"/>
      <c r="R863" s="84"/>
      <c r="S863" s="84"/>
      <c r="T863" s="84"/>
      <c r="X863" s="84"/>
      <c r="Y863" s="84"/>
      <c r="Z863" s="84"/>
    </row>
    <row r="864" spans="1:26">
      <c r="A864" s="84"/>
      <c r="B864" s="84"/>
      <c r="C864" s="84"/>
      <c r="D864" s="631" t="str">
        <f>IF($C864="","",VLOOKUP($C864,分類コード!$B$1:$C$9,2,0))</f>
        <v/>
      </c>
      <c r="E864" s="251"/>
      <c r="F864" s="263"/>
      <c r="G864" s="37"/>
      <c r="H864" s="264"/>
      <c r="I864" s="653">
        <f t="shared" si="14"/>
        <v>0</v>
      </c>
      <c r="J864" s="650"/>
      <c r="L864" s="84"/>
      <c r="M864" s="84"/>
      <c r="N864" s="84"/>
      <c r="O864" s="84"/>
      <c r="P864" s="84"/>
      <c r="Q864" s="84"/>
      <c r="R864" s="84"/>
      <c r="S864" s="84"/>
      <c r="T864" s="84"/>
      <c r="X864" s="84"/>
      <c r="Y864" s="84"/>
      <c r="Z864" s="84"/>
    </row>
    <row r="865" spans="1:26">
      <c r="A865" s="84"/>
      <c r="B865" s="84"/>
      <c r="C865" s="84"/>
      <c r="D865" s="631" t="str">
        <f>IF($C865="","",VLOOKUP($C865,分類コード!$B$1:$C$9,2,0))</f>
        <v/>
      </c>
      <c r="E865" s="251"/>
      <c r="F865" s="263"/>
      <c r="G865" s="37"/>
      <c r="H865" s="264"/>
      <c r="I865" s="653">
        <f t="shared" si="14"/>
        <v>0</v>
      </c>
      <c r="J865" s="650"/>
      <c r="L865" s="84"/>
      <c r="M865" s="84"/>
      <c r="N865" s="84"/>
      <c r="O865" s="84"/>
      <c r="P865" s="84"/>
      <c r="Q865" s="84"/>
      <c r="R865" s="84"/>
      <c r="S865" s="84"/>
      <c r="T865" s="84"/>
      <c r="X865" s="84"/>
      <c r="Y865" s="84"/>
      <c r="Z865" s="84"/>
    </row>
    <row r="866" spans="1:26">
      <c r="A866" s="84"/>
      <c r="B866" s="84"/>
      <c r="C866" s="84"/>
      <c r="D866" s="631" t="str">
        <f>IF($C866="","",VLOOKUP($C866,分類コード!$B$1:$C$9,2,0))</f>
        <v/>
      </c>
      <c r="E866" s="251"/>
      <c r="F866" s="263"/>
      <c r="G866" s="37"/>
      <c r="H866" s="264"/>
      <c r="I866" s="653">
        <f t="shared" si="14"/>
        <v>0</v>
      </c>
      <c r="J866" s="650"/>
      <c r="L866" s="84"/>
      <c r="M866" s="84"/>
      <c r="N866" s="84"/>
      <c r="O866" s="84"/>
      <c r="P866" s="84"/>
      <c r="Q866" s="84"/>
      <c r="R866" s="84"/>
      <c r="S866" s="84"/>
      <c r="T866" s="84"/>
      <c r="X866" s="84"/>
      <c r="Y866" s="84"/>
      <c r="Z866" s="84"/>
    </row>
    <row r="867" spans="1:26">
      <c r="A867" s="84"/>
      <c r="B867" s="84"/>
      <c r="C867" s="84"/>
      <c r="D867" s="631" t="str">
        <f>IF($C867="","",VLOOKUP($C867,分類コード!$B$1:$C$9,2,0))</f>
        <v/>
      </c>
      <c r="E867" s="251"/>
      <c r="F867" s="263"/>
      <c r="G867" s="37"/>
      <c r="H867" s="264"/>
      <c r="I867" s="653">
        <f t="shared" si="14"/>
        <v>0</v>
      </c>
      <c r="J867" s="650"/>
      <c r="L867" s="84"/>
      <c r="M867" s="84"/>
      <c r="N867" s="84"/>
      <c r="O867" s="84"/>
      <c r="P867" s="84"/>
      <c r="Q867" s="84"/>
      <c r="R867" s="84"/>
      <c r="S867" s="84"/>
      <c r="T867" s="84"/>
      <c r="X867" s="84"/>
      <c r="Y867" s="84"/>
      <c r="Z867" s="84"/>
    </row>
    <row r="868" spans="1:26">
      <c r="A868" s="84"/>
      <c r="B868" s="84"/>
      <c r="C868" s="84"/>
      <c r="D868" s="631" t="str">
        <f>IF($C868="","",VLOOKUP($C868,分類コード!$B$1:$C$9,2,0))</f>
        <v/>
      </c>
      <c r="E868" s="251"/>
      <c r="F868" s="263"/>
      <c r="G868" s="37"/>
      <c r="H868" s="264"/>
      <c r="I868" s="653">
        <f t="shared" si="14"/>
        <v>0</v>
      </c>
      <c r="J868" s="650"/>
      <c r="L868" s="84"/>
      <c r="M868" s="84"/>
      <c r="N868" s="84"/>
      <c r="O868" s="84"/>
      <c r="P868" s="84"/>
      <c r="Q868" s="84"/>
      <c r="R868" s="84"/>
      <c r="S868" s="84"/>
      <c r="T868" s="84"/>
      <c r="X868" s="84"/>
      <c r="Y868" s="84"/>
      <c r="Z868" s="84"/>
    </row>
    <row r="869" spans="1:26">
      <c r="A869" s="84"/>
      <c r="B869" s="84"/>
      <c r="C869" s="84"/>
      <c r="D869" s="631" t="str">
        <f>IF($C869="","",VLOOKUP($C869,分類コード!$B$1:$C$9,2,0))</f>
        <v/>
      </c>
      <c r="E869" s="251"/>
      <c r="F869" s="263"/>
      <c r="G869" s="37"/>
      <c r="H869" s="264"/>
      <c r="I869" s="653">
        <f t="shared" si="14"/>
        <v>0</v>
      </c>
      <c r="J869" s="650"/>
      <c r="L869" s="84"/>
      <c r="M869" s="84"/>
      <c r="N869" s="84"/>
      <c r="O869" s="84"/>
      <c r="P869" s="84"/>
      <c r="Q869" s="84"/>
      <c r="R869" s="84"/>
      <c r="S869" s="84"/>
      <c r="T869" s="84"/>
      <c r="X869" s="84"/>
      <c r="Y869" s="84"/>
      <c r="Z869" s="84"/>
    </row>
    <row r="870" spans="1:26">
      <c r="A870" s="84"/>
      <c r="B870" s="84"/>
      <c r="C870" s="84"/>
      <c r="D870" s="631" t="str">
        <f>IF($C870="","",VLOOKUP($C870,分類コード!$B$1:$C$9,2,0))</f>
        <v/>
      </c>
      <c r="E870" s="251"/>
      <c r="F870" s="263"/>
      <c r="G870" s="37"/>
      <c r="H870" s="264"/>
      <c r="I870" s="653">
        <f t="shared" si="14"/>
        <v>0</v>
      </c>
      <c r="J870" s="650"/>
      <c r="L870" s="84"/>
      <c r="M870" s="84"/>
      <c r="N870" s="84"/>
      <c r="O870" s="84"/>
      <c r="P870" s="84"/>
      <c r="Q870" s="84"/>
      <c r="R870" s="84"/>
      <c r="S870" s="84"/>
      <c r="T870" s="84"/>
      <c r="X870" s="84"/>
      <c r="Y870" s="84"/>
      <c r="Z870" s="84"/>
    </row>
    <row r="871" spans="1:26">
      <c r="A871" s="84"/>
      <c r="B871" s="84"/>
      <c r="C871" s="84"/>
      <c r="D871" s="631" t="str">
        <f>IF($C871="","",VLOOKUP($C871,分類コード!$B$1:$C$9,2,0))</f>
        <v/>
      </c>
      <c r="E871" s="251"/>
      <c r="F871" s="263"/>
      <c r="G871" s="37"/>
      <c r="H871" s="264"/>
      <c r="I871" s="653">
        <f t="shared" si="14"/>
        <v>0</v>
      </c>
      <c r="J871" s="650"/>
      <c r="L871" s="84"/>
      <c r="M871" s="84"/>
      <c r="N871" s="84"/>
      <c r="O871" s="84"/>
      <c r="P871" s="84"/>
      <c r="Q871" s="84"/>
      <c r="R871" s="84"/>
      <c r="S871" s="84"/>
      <c r="T871" s="84"/>
      <c r="X871" s="84"/>
      <c r="Y871" s="84"/>
      <c r="Z871" s="84"/>
    </row>
    <row r="872" spans="1:26">
      <c r="A872" s="84"/>
      <c r="B872" s="84"/>
      <c r="C872" s="84"/>
      <c r="D872" s="631" t="str">
        <f>IF($C872="","",VLOOKUP($C872,分類コード!$B$1:$C$9,2,0))</f>
        <v/>
      </c>
      <c r="E872" s="251"/>
      <c r="F872" s="263"/>
      <c r="G872" s="37"/>
      <c r="H872" s="264"/>
      <c r="I872" s="653">
        <f t="shared" si="14"/>
        <v>0</v>
      </c>
      <c r="J872" s="650"/>
      <c r="L872" s="84"/>
      <c r="M872" s="84"/>
      <c r="N872" s="84"/>
      <c r="O872" s="84"/>
      <c r="P872" s="84"/>
      <c r="Q872" s="84"/>
      <c r="R872" s="84"/>
      <c r="S872" s="84"/>
      <c r="T872" s="84"/>
      <c r="X872" s="84"/>
      <c r="Y872" s="84"/>
      <c r="Z872" s="84"/>
    </row>
    <row r="873" spans="1:26">
      <c r="A873" s="84"/>
      <c r="B873" s="84"/>
      <c r="C873" s="84"/>
      <c r="D873" s="631" t="str">
        <f>IF($C873="","",VLOOKUP($C873,分類コード!$B$1:$C$9,2,0))</f>
        <v/>
      </c>
      <c r="E873" s="251"/>
      <c r="F873" s="263"/>
      <c r="G873" s="37"/>
      <c r="H873" s="264"/>
      <c r="I873" s="653">
        <f t="shared" si="14"/>
        <v>0</v>
      </c>
      <c r="J873" s="650"/>
      <c r="L873" s="84"/>
      <c r="M873" s="84"/>
      <c r="N873" s="84"/>
      <c r="O873" s="84"/>
      <c r="P873" s="84"/>
      <c r="Q873" s="84"/>
      <c r="R873" s="84"/>
      <c r="S873" s="84"/>
      <c r="T873" s="84"/>
      <c r="X873" s="84"/>
      <c r="Y873" s="84"/>
      <c r="Z873" s="84"/>
    </row>
    <row r="874" spans="1:26">
      <c r="A874" s="84"/>
      <c r="B874" s="84"/>
      <c r="C874" s="84"/>
      <c r="D874" s="631" t="str">
        <f>IF($C874="","",VLOOKUP($C874,分類コード!$B$1:$C$9,2,0))</f>
        <v/>
      </c>
      <c r="E874" s="251"/>
      <c r="F874" s="263"/>
      <c r="G874" s="37"/>
      <c r="H874" s="264"/>
      <c r="I874" s="653">
        <f t="shared" si="14"/>
        <v>0</v>
      </c>
      <c r="J874" s="650"/>
      <c r="L874" s="84"/>
      <c r="M874" s="84"/>
      <c r="N874" s="84"/>
      <c r="O874" s="84"/>
      <c r="P874" s="84"/>
      <c r="Q874" s="84"/>
      <c r="R874" s="84"/>
      <c r="S874" s="84"/>
      <c r="T874" s="84"/>
      <c r="X874" s="84"/>
      <c r="Y874" s="84"/>
      <c r="Z874" s="84"/>
    </row>
    <row r="875" spans="1:26">
      <c r="A875" s="84"/>
      <c r="B875" s="84"/>
      <c r="C875" s="84"/>
      <c r="D875" s="631" t="str">
        <f>IF($C875="","",VLOOKUP($C875,分類コード!$B$1:$C$9,2,0))</f>
        <v/>
      </c>
      <c r="E875" s="251"/>
      <c r="F875" s="263"/>
      <c r="G875" s="37"/>
      <c r="H875" s="264"/>
      <c r="I875" s="653">
        <f t="shared" si="14"/>
        <v>0</v>
      </c>
      <c r="J875" s="650"/>
      <c r="L875" s="84"/>
      <c r="M875" s="84"/>
      <c r="N875" s="84"/>
      <c r="O875" s="84"/>
      <c r="P875" s="84"/>
      <c r="Q875" s="84"/>
      <c r="R875" s="84"/>
      <c r="S875" s="84"/>
      <c r="T875" s="84"/>
      <c r="X875" s="84"/>
      <c r="Y875" s="84"/>
      <c r="Z875" s="84"/>
    </row>
    <row r="876" spans="1:26">
      <c r="A876" s="84"/>
      <c r="B876" s="84"/>
      <c r="C876" s="84"/>
      <c r="D876" s="631" t="str">
        <f>IF($C876="","",VLOOKUP($C876,分類コード!$B$1:$C$9,2,0))</f>
        <v/>
      </c>
      <c r="E876" s="251"/>
      <c r="F876" s="263"/>
      <c r="G876" s="37"/>
      <c r="H876" s="264"/>
      <c r="I876" s="653">
        <f t="shared" si="14"/>
        <v>0</v>
      </c>
      <c r="J876" s="650"/>
      <c r="L876" s="84"/>
      <c r="M876" s="84"/>
      <c r="N876" s="84"/>
      <c r="O876" s="84"/>
      <c r="P876" s="84"/>
      <c r="Q876" s="84"/>
      <c r="R876" s="84"/>
      <c r="S876" s="84"/>
      <c r="T876" s="84"/>
      <c r="X876" s="84"/>
      <c r="Y876" s="84"/>
      <c r="Z876" s="84"/>
    </row>
    <row r="877" spans="1:26">
      <c r="A877" s="84"/>
      <c r="B877" s="84"/>
      <c r="C877" s="84"/>
      <c r="D877" s="631" t="str">
        <f>IF($C877="","",VLOOKUP($C877,分類コード!$B$1:$C$9,2,0))</f>
        <v/>
      </c>
      <c r="E877" s="251"/>
      <c r="F877" s="263"/>
      <c r="G877" s="37"/>
      <c r="H877" s="264"/>
      <c r="I877" s="653">
        <f t="shared" si="14"/>
        <v>0</v>
      </c>
      <c r="J877" s="650"/>
      <c r="L877" s="84"/>
      <c r="M877" s="84"/>
      <c r="N877" s="84"/>
      <c r="O877" s="84"/>
      <c r="P877" s="84"/>
      <c r="Q877" s="84"/>
      <c r="R877" s="84"/>
      <c r="S877" s="84"/>
      <c r="T877" s="84"/>
      <c r="X877" s="84"/>
      <c r="Y877" s="84"/>
      <c r="Z877" s="84"/>
    </row>
    <row r="878" spans="1:26">
      <c r="A878" s="84"/>
      <c r="B878" s="84"/>
      <c r="C878" s="84"/>
      <c r="D878" s="631" t="str">
        <f>IF($C878="","",VLOOKUP($C878,分類コード!$B$1:$C$9,2,0))</f>
        <v/>
      </c>
      <c r="E878" s="251"/>
      <c r="F878" s="263"/>
      <c r="G878" s="37"/>
      <c r="H878" s="264"/>
      <c r="I878" s="653">
        <f t="shared" si="14"/>
        <v>0</v>
      </c>
      <c r="J878" s="650"/>
      <c r="L878" s="84"/>
      <c r="M878" s="84"/>
      <c r="N878" s="84"/>
      <c r="O878" s="84"/>
      <c r="P878" s="84"/>
      <c r="Q878" s="84"/>
      <c r="R878" s="84"/>
      <c r="S878" s="84"/>
      <c r="T878" s="84"/>
      <c r="X878" s="84"/>
      <c r="Y878" s="84"/>
      <c r="Z878" s="84"/>
    </row>
    <row r="879" spans="1:26">
      <c r="A879" s="84"/>
      <c r="B879" s="84"/>
      <c r="C879" s="84"/>
      <c r="D879" s="631" t="str">
        <f>IF($C879="","",VLOOKUP($C879,分類コード!$B$1:$C$9,2,0))</f>
        <v/>
      </c>
      <c r="E879" s="251"/>
      <c r="F879" s="263"/>
      <c r="G879" s="37"/>
      <c r="H879" s="264"/>
      <c r="I879" s="653">
        <f t="shared" si="14"/>
        <v>0</v>
      </c>
      <c r="J879" s="650"/>
      <c r="L879" s="84"/>
      <c r="M879" s="84"/>
      <c r="N879" s="84"/>
      <c r="O879" s="84"/>
      <c r="P879" s="84"/>
      <c r="Q879" s="84"/>
      <c r="R879" s="84"/>
      <c r="S879" s="84"/>
      <c r="T879" s="84"/>
      <c r="X879" s="84"/>
      <c r="Y879" s="84"/>
      <c r="Z879" s="84"/>
    </row>
    <row r="880" spans="1:26">
      <c r="A880" s="84"/>
      <c r="B880" s="84"/>
      <c r="C880" s="84"/>
      <c r="D880" s="631" t="str">
        <f>IF($C880="","",VLOOKUP($C880,分類コード!$B$1:$C$9,2,0))</f>
        <v/>
      </c>
      <c r="E880" s="251"/>
      <c r="F880" s="263"/>
      <c r="G880" s="37"/>
      <c r="H880" s="264"/>
      <c r="I880" s="653">
        <f t="shared" si="14"/>
        <v>0</v>
      </c>
      <c r="J880" s="650"/>
      <c r="L880" s="84"/>
      <c r="M880" s="84"/>
      <c r="N880" s="84"/>
      <c r="O880" s="84"/>
      <c r="P880" s="84"/>
      <c r="Q880" s="84"/>
      <c r="R880" s="84"/>
      <c r="S880" s="84"/>
      <c r="T880" s="84"/>
      <c r="X880" s="84"/>
      <c r="Y880" s="84"/>
      <c r="Z880" s="84"/>
    </row>
    <row r="881" spans="1:26">
      <c r="A881" s="84"/>
      <c r="B881" s="84"/>
      <c r="C881" s="84"/>
      <c r="D881" s="631" t="str">
        <f>IF($C881="","",VLOOKUP($C881,分類コード!$B$1:$C$9,2,0))</f>
        <v/>
      </c>
      <c r="E881" s="251"/>
      <c r="F881" s="263"/>
      <c r="G881" s="37"/>
      <c r="H881" s="264"/>
      <c r="I881" s="653">
        <f t="shared" si="14"/>
        <v>0</v>
      </c>
      <c r="J881" s="650"/>
      <c r="L881" s="84"/>
      <c r="M881" s="84"/>
      <c r="N881" s="84"/>
      <c r="O881" s="84"/>
      <c r="P881" s="84"/>
      <c r="Q881" s="84"/>
      <c r="R881" s="84"/>
      <c r="S881" s="84"/>
      <c r="T881" s="84"/>
      <c r="X881" s="84"/>
      <c r="Y881" s="84"/>
      <c r="Z881" s="84"/>
    </row>
    <row r="882" spans="1:26">
      <c r="A882" s="84"/>
      <c r="B882" s="84"/>
      <c r="C882" s="84"/>
      <c r="D882" s="631" t="str">
        <f>IF($C882="","",VLOOKUP($C882,分類コード!$B$1:$C$9,2,0))</f>
        <v/>
      </c>
      <c r="E882" s="251"/>
      <c r="F882" s="263"/>
      <c r="G882" s="37"/>
      <c r="H882" s="264"/>
      <c r="I882" s="653">
        <f t="shared" si="14"/>
        <v>0</v>
      </c>
      <c r="J882" s="650"/>
      <c r="L882" s="84"/>
      <c r="M882" s="84"/>
      <c r="N882" s="84"/>
      <c r="O882" s="84"/>
      <c r="P882" s="84"/>
      <c r="Q882" s="84"/>
      <c r="R882" s="84"/>
      <c r="S882" s="84"/>
      <c r="T882" s="84"/>
      <c r="X882" s="84"/>
      <c r="Y882" s="84"/>
      <c r="Z882" s="84"/>
    </row>
    <row r="883" spans="1:26">
      <c r="A883" s="84"/>
      <c r="B883" s="84"/>
      <c r="C883" s="84"/>
      <c r="D883" s="631" t="str">
        <f>IF($C883="","",VLOOKUP($C883,分類コード!$B$1:$C$9,2,0))</f>
        <v/>
      </c>
      <c r="E883" s="251"/>
      <c r="F883" s="263"/>
      <c r="G883" s="37"/>
      <c r="H883" s="264"/>
      <c r="I883" s="653">
        <f t="shared" si="14"/>
        <v>0</v>
      </c>
      <c r="J883" s="650"/>
      <c r="L883" s="84"/>
      <c r="M883" s="84"/>
      <c r="N883" s="84"/>
      <c r="O883" s="84"/>
      <c r="P883" s="84"/>
      <c r="Q883" s="84"/>
      <c r="R883" s="84"/>
      <c r="S883" s="84"/>
      <c r="T883" s="84"/>
      <c r="X883" s="84"/>
      <c r="Y883" s="84"/>
      <c r="Z883" s="84"/>
    </row>
    <row r="884" spans="1:26">
      <c r="A884" s="84"/>
      <c r="B884" s="84"/>
      <c r="C884" s="84"/>
      <c r="D884" s="631" t="str">
        <f>IF($C884="","",VLOOKUP($C884,分類コード!$B$1:$C$9,2,0))</f>
        <v/>
      </c>
      <c r="E884" s="251"/>
      <c r="F884" s="263"/>
      <c r="G884" s="37"/>
      <c r="H884" s="264"/>
      <c r="I884" s="653">
        <f t="shared" si="14"/>
        <v>0</v>
      </c>
      <c r="J884" s="650"/>
      <c r="L884" s="84"/>
      <c r="M884" s="84"/>
      <c r="N884" s="84"/>
      <c r="O884" s="84"/>
      <c r="P884" s="84"/>
      <c r="Q884" s="84"/>
      <c r="R884" s="84"/>
      <c r="S884" s="84"/>
      <c r="T884" s="84"/>
      <c r="X884" s="84"/>
      <c r="Y884" s="84"/>
      <c r="Z884" s="84"/>
    </row>
    <row r="885" spans="1:26">
      <c r="A885" s="84"/>
      <c r="B885" s="84"/>
      <c r="C885" s="84"/>
      <c r="D885" s="631" t="str">
        <f>IF($C885="","",VLOOKUP($C885,分類コード!$B$1:$C$9,2,0))</f>
        <v/>
      </c>
      <c r="E885" s="251"/>
      <c r="F885" s="263"/>
      <c r="G885" s="37"/>
      <c r="H885" s="264"/>
      <c r="I885" s="653">
        <f t="shared" si="14"/>
        <v>0</v>
      </c>
      <c r="J885" s="650"/>
      <c r="L885" s="84"/>
      <c r="M885" s="84"/>
      <c r="N885" s="84"/>
      <c r="O885" s="84"/>
      <c r="P885" s="84"/>
      <c r="Q885" s="84"/>
      <c r="R885" s="84"/>
      <c r="S885" s="84"/>
      <c r="T885" s="84"/>
      <c r="X885" s="84"/>
      <c r="Y885" s="84"/>
      <c r="Z885" s="84"/>
    </row>
    <row r="886" spans="1:26">
      <c r="A886" s="84"/>
      <c r="B886" s="84"/>
      <c r="C886" s="84"/>
      <c r="D886" s="631" t="str">
        <f>IF($C886="","",VLOOKUP($C886,分類コード!$B$1:$C$9,2,0))</f>
        <v/>
      </c>
      <c r="E886" s="251"/>
      <c r="F886" s="263"/>
      <c r="G886" s="37"/>
      <c r="H886" s="264"/>
      <c r="I886" s="653">
        <f t="shared" si="14"/>
        <v>0</v>
      </c>
      <c r="J886" s="650"/>
      <c r="L886" s="84"/>
      <c r="M886" s="84"/>
      <c r="N886" s="84"/>
      <c r="O886" s="84"/>
      <c r="P886" s="84"/>
      <c r="Q886" s="84"/>
      <c r="R886" s="84"/>
      <c r="S886" s="84"/>
      <c r="T886" s="84"/>
      <c r="X886" s="84"/>
      <c r="Y886" s="84"/>
      <c r="Z886" s="84"/>
    </row>
    <row r="887" spans="1:26">
      <c r="A887" s="84"/>
      <c r="B887" s="84"/>
      <c r="C887" s="84"/>
      <c r="D887" s="631" t="str">
        <f>IF($C887="","",VLOOKUP($C887,分類コード!$B$1:$C$9,2,0))</f>
        <v/>
      </c>
      <c r="E887" s="251"/>
      <c r="F887" s="263"/>
      <c r="G887" s="37"/>
      <c r="H887" s="264"/>
      <c r="I887" s="653">
        <f t="shared" si="14"/>
        <v>0</v>
      </c>
      <c r="J887" s="650"/>
      <c r="L887" s="84"/>
      <c r="M887" s="84"/>
      <c r="N887" s="84"/>
      <c r="O887" s="84"/>
      <c r="P887" s="84"/>
      <c r="Q887" s="84"/>
      <c r="R887" s="84"/>
      <c r="S887" s="84"/>
      <c r="T887" s="84"/>
      <c r="X887" s="84"/>
      <c r="Y887" s="84"/>
      <c r="Z887" s="84"/>
    </row>
    <row r="888" spans="1:26">
      <c r="A888" s="84"/>
      <c r="B888" s="84"/>
      <c r="C888" s="84"/>
      <c r="D888" s="631" t="str">
        <f>IF($C888="","",VLOOKUP($C888,分類コード!$B$1:$C$9,2,0))</f>
        <v/>
      </c>
      <c r="E888" s="251"/>
      <c r="F888" s="263"/>
      <c r="G888" s="37"/>
      <c r="H888" s="264"/>
      <c r="I888" s="653">
        <f t="shared" si="14"/>
        <v>0</v>
      </c>
      <c r="J888" s="650"/>
      <c r="L888" s="84"/>
      <c r="M888" s="84"/>
      <c r="N888" s="84"/>
      <c r="O888" s="84"/>
      <c r="P888" s="84"/>
      <c r="Q888" s="84"/>
      <c r="R888" s="84"/>
      <c r="S888" s="84"/>
      <c r="T888" s="84"/>
      <c r="X888" s="84"/>
      <c r="Y888" s="84"/>
      <c r="Z888" s="84"/>
    </row>
    <row r="889" spans="1:26">
      <c r="A889" s="84"/>
      <c r="B889" s="84"/>
      <c r="C889" s="84"/>
      <c r="D889" s="631" t="str">
        <f>IF($C889="","",VLOOKUP($C889,分類コード!$B$1:$C$9,2,0))</f>
        <v/>
      </c>
      <c r="E889" s="251"/>
      <c r="F889" s="263"/>
      <c r="G889" s="37"/>
      <c r="H889" s="264"/>
      <c r="I889" s="653">
        <f t="shared" si="14"/>
        <v>0</v>
      </c>
      <c r="J889" s="650"/>
      <c r="L889" s="84"/>
      <c r="M889" s="84"/>
      <c r="N889" s="84"/>
      <c r="O889" s="84"/>
      <c r="P889" s="84"/>
      <c r="Q889" s="84"/>
      <c r="R889" s="84"/>
      <c r="S889" s="84"/>
      <c r="T889" s="84"/>
      <c r="X889" s="84"/>
      <c r="Y889" s="84"/>
      <c r="Z889" s="84"/>
    </row>
    <row r="890" spans="1:26">
      <c r="A890" s="84"/>
      <c r="B890" s="84"/>
      <c r="C890" s="84"/>
      <c r="D890" s="631" t="str">
        <f>IF($C890="","",VLOOKUP($C890,分類コード!$B$1:$C$9,2,0))</f>
        <v/>
      </c>
      <c r="E890" s="251"/>
      <c r="F890" s="263"/>
      <c r="G890" s="37"/>
      <c r="H890" s="264"/>
      <c r="I890" s="653">
        <f t="shared" si="14"/>
        <v>0</v>
      </c>
      <c r="J890" s="650"/>
      <c r="L890" s="84"/>
      <c r="M890" s="84"/>
      <c r="N890" s="84"/>
      <c r="O890" s="84"/>
      <c r="P890" s="84"/>
      <c r="Q890" s="84"/>
      <c r="R890" s="84"/>
      <c r="S890" s="84"/>
      <c r="T890" s="84"/>
      <c r="X890" s="84"/>
      <c r="Y890" s="84"/>
      <c r="Z890" s="84"/>
    </row>
    <row r="891" spans="1:26">
      <c r="A891" s="84"/>
      <c r="B891" s="84"/>
      <c r="C891" s="84"/>
      <c r="D891" s="631" t="str">
        <f>IF($C891="","",VLOOKUP($C891,分類コード!$B$1:$C$9,2,0))</f>
        <v/>
      </c>
      <c r="E891" s="251"/>
      <c r="F891" s="263"/>
      <c r="G891" s="37"/>
      <c r="H891" s="264"/>
      <c r="I891" s="653">
        <f t="shared" si="14"/>
        <v>0</v>
      </c>
      <c r="J891" s="650"/>
      <c r="L891" s="84"/>
      <c r="M891" s="84"/>
      <c r="N891" s="84"/>
      <c r="O891" s="84"/>
      <c r="P891" s="84"/>
      <c r="Q891" s="84"/>
      <c r="R891" s="84"/>
      <c r="S891" s="84"/>
      <c r="T891" s="84"/>
      <c r="X891" s="84"/>
      <c r="Y891" s="84"/>
      <c r="Z891" s="84"/>
    </row>
    <row r="892" spans="1:26">
      <c r="A892" s="84"/>
      <c r="B892" s="84"/>
      <c r="C892" s="84"/>
      <c r="D892" s="631" t="str">
        <f>IF($C892="","",VLOOKUP($C892,分類コード!$B$1:$C$9,2,0))</f>
        <v/>
      </c>
      <c r="E892" s="251"/>
      <c r="F892" s="263"/>
      <c r="G892" s="37"/>
      <c r="H892" s="264"/>
      <c r="I892" s="653">
        <f t="shared" si="14"/>
        <v>0</v>
      </c>
      <c r="J892" s="650"/>
      <c r="L892" s="84"/>
      <c r="M892" s="84"/>
      <c r="N892" s="84"/>
      <c r="O892" s="84"/>
      <c r="P892" s="84"/>
      <c r="Q892" s="84"/>
      <c r="R892" s="84"/>
      <c r="S892" s="84"/>
      <c r="T892" s="84"/>
      <c r="X892" s="84"/>
      <c r="Y892" s="84"/>
      <c r="Z892" s="84"/>
    </row>
    <row r="893" spans="1:26">
      <c r="A893" s="84"/>
      <c r="B893" s="84"/>
      <c r="C893" s="84"/>
      <c r="D893" s="631" t="str">
        <f>IF($C893="","",VLOOKUP($C893,分類コード!$B$1:$C$9,2,0))</f>
        <v/>
      </c>
      <c r="E893" s="251"/>
      <c r="F893" s="263"/>
      <c r="G893" s="37"/>
      <c r="H893" s="264"/>
      <c r="I893" s="653">
        <f t="shared" si="14"/>
        <v>0</v>
      </c>
      <c r="J893" s="650"/>
      <c r="L893" s="84"/>
      <c r="M893" s="84"/>
      <c r="N893" s="84"/>
      <c r="O893" s="84"/>
      <c r="P893" s="84"/>
      <c r="Q893" s="84"/>
      <c r="R893" s="84"/>
      <c r="S893" s="84"/>
      <c r="T893" s="84"/>
      <c r="X893" s="84"/>
      <c r="Y893" s="84"/>
      <c r="Z893" s="84"/>
    </row>
    <row r="894" spans="1:26">
      <c r="A894" s="84"/>
      <c r="B894" s="84"/>
      <c r="C894" s="84"/>
      <c r="D894" s="631" t="str">
        <f>IF($C894="","",VLOOKUP($C894,分類コード!$B$1:$C$9,2,0))</f>
        <v/>
      </c>
      <c r="E894" s="251"/>
      <c r="F894" s="263"/>
      <c r="G894" s="37"/>
      <c r="H894" s="264"/>
      <c r="I894" s="653">
        <f t="shared" si="14"/>
        <v>0</v>
      </c>
      <c r="J894" s="650"/>
      <c r="L894" s="84"/>
      <c r="M894" s="84"/>
      <c r="N894" s="84"/>
      <c r="O894" s="84"/>
      <c r="P894" s="84"/>
      <c r="Q894" s="84"/>
      <c r="R894" s="84"/>
      <c r="S894" s="84"/>
      <c r="T894" s="84"/>
      <c r="X894" s="84"/>
      <c r="Y894" s="84"/>
      <c r="Z894" s="84"/>
    </row>
    <row r="895" spans="1:26">
      <c r="A895" s="84"/>
      <c r="B895" s="84"/>
      <c r="C895" s="84"/>
      <c r="D895" s="631" t="str">
        <f>IF($C895="","",VLOOKUP($C895,分類コード!$B$1:$C$9,2,0))</f>
        <v/>
      </c>
      <c r="E895" s="251"/>
      <c r="F895" s="263"/>
      <c r="G895" s="37"/>
      <c r="H895" s="264"/>
      <c r="I895" s="653">
        <f t="shared" si="14"/>
        <v>0</v>
      </c>
      <c r="J895" s="650"/>
      <c r="L895" s="84"/>
      <c r="M895" s="84"/>
      <c r="N895" s="84"/>
      <c r="O895" s="84"/>
      <c r="P895" s="84"/>
      <c r="Q895" s="84"/>
      <c r="R895" s="84"/>
      <c r="S895" s="84"/>
      <c r="T895" s="84"/>
      <c r="X895" s="84"/>
      <c r="Y895" s="84"/>
      <c r="Z895" s="84"/>
    </row>
    <row r="896" spans="1:26">
      <c r="A896" s="84"/>
      <c r="B896" s="84"/>
      <c r="C896" s="84"/>
      <c r="D896" s="631" t="str">
        <f>IF($C896="","",VLOOKUP($C896,分類コード!$B$1:$C$9,2,0))</f>
        <v/>
      </c>
      <c r="E896" s="251"/>
      <c r="F896" s="263"/>
      <c r="G896" s="37"/>
      <c r="H896" s="264"/>
      <c r="I896" s="653">
        <f t="shared" si="14"/>
        <v>0</v>
      </c>
      <c r="J896" s="650"/>
      <c r="L896" s="84"/>
      <c r="M896" s="84"/>
      <c r="N896" s="84"/>
      <c r="O896" s="84"/>
      <c r="P896" s="84"/>
      <c r="Q896" s="84"/>
      <c r="R896" s="84"/>
      <c r="S896" s="84"/>
      <c r="T896" s="84"/>
      <c r="X896" s="84"/>
      <c r="Y896" s="84"/>
      <c r="Z896" s="84"/>
    </row>
    <row r="897" spans="1:26">
      <c r="A897" s="84"/>
      <c r="B897" s="84"/>
      <c r="C897" s="84"/>
      <c r="D897" s="631" t="str">
        <f>IF($C897="","",VLOOKUP($C897,分類コード!$B$1:$C$9,2,0))</f>
        <v/>
      </c>
      <c r="E897" s="251"/>
      <c r="F897" s="263"/>
      <c r="G897" s="37"/>
      <c r="H897" s="264"/>
      <c r="I897" s="653">
        <f t="shared" si="14"/>
        <v>0</v>
      </c>
      <c r="J897" s="650"/>
      <c r="L897" s="84"/>
      <c r="M897" s="84"/>
      <c r="N897" s="84"/>
      <c r="O897" s="84"/>
      <c r="P897" s="84"/>
      <c r="Q897" s="84"/>
      <c r="R897" s="84"/>
      <c r="S897" s="84"/>
      <c r="T897" s="84"/>
      <c r="X897" s="84"/>
      <c r="Y897" s="84"/>
      <c r="Z897" s="84"/>
    </row>
    <row r="898" spans="1:26">
      <c r="A898" s="84"/>
      <c r="B898" s="84"/>
      <c r="C898" s="84"/>
      <c r="D898" s="631" t="str">
        <f>IF($C898="","",VLOOKUP($C898,分類コード!$B$1:$C$9,2,0))</f>
        <v/>
      </c>
      <c r="E898" s="251"/>
      <c r="F898" s="263"/>
      <c r="G898" s="37"/>
      <c r="H898" s="264"/>
      <c r="I898" s="653">
        <f t="shared" si="14"/>
        <v>0</v>
      </c>
      <c r="J898" s="650"/>
      <c r="L898" s="84"/>
      <c r="M898" s="84"/>
      <c r="N898" s="84"/>
      <c r="O898" s="84"/>
      <c r="P898" s="84"/>
      <c r="Q898" s="84"/>
      <c r="R898" s="84"/>
      <c r="S898" s="84"/>
      <c r="T898" s="84"/>
      <c r="X898" s="84"/>
      <c r="Y898" s="84"/>
      <c r="Z898" s="84"/>
    </row>
    <row r="899" spans="1:26">
      <c r="A899" s="84"/>
      <c r="B899" s="84"/>
      <c r="C899" s="84"/>
      <c r="D899" s="631" t="str">
        <f>IF($C899="","",VLOOKUP($C899,分類コード!$B$1:$C$9,2,0))</f>
        <v/>
      </c>
      <c r="E899" s="251"/>
      <c r="F899" s="263"/>
      <c r="G899" s="37"/>
      <c r="H899" s="264"/>
      <c r="I899" s="653">
        <f t="shared" si="14"/>
        <v>0</v>
      </c>
      <c r="J899" s="650"/>
      <c r="L899" s="84"/>
      <c r="M899" s="84"/>
      <c r="N899" s="84"/>
      <c r="O899" s="84"/>
      <c r="P899" s="84"/>
      <c r="Q899" s="84"/>
      <c r="R899" s="84"/>
      <c r="S899" s="84"/>
      <c r="T899" s="84"/>
      <c r="X899" s="84"/>
      <c r="Y899" s="84"/>
      <c r="Z899" s="84"/>
    </row>
    <row r="900" spans="1:26">
      <c r="A900" s="84"/>
      <c r="B900" s="84"/>
      <c r="C900" s="84"/>
      <c r="D900" s="631" t="str">
        <f>IF($C900="","",VLOOKUP($C900,分類コード!$B$1:$C$9,2,0))</f>
        <v/>
      </c>
      <c r="E900" s="251"/>
      <c r="F900" s="263"/>
      <c r="G900" s="37"/>
      <c r="H900" s="264"/>
      <c r="I900" s="653">
        <f t="shared" si="14"/>
        <v>0</v>
      </c>
      <c r="J900" s="650"/>
      <c r="L900" s="84"/>
      <c r="M900" s="84"/>
      <c r="N900" s="84"/>
      <c r="O900" s="84"/>
      <c r="P900" s="84"/>
      <c r="Q900" s="84"/>
      <c r="R900" s="84"/>
      <c r="S900" s="84"/>
      <c r="T900" s="84"/>
      <c r="X900" s="84"/>
      <c r="Y900" s="84"/>
      <c r="Z900" s="84"/>
    </row>
    <row r="901" spans="1:26">
      <c r="A901" s="84"/>
      <c r="B901" s="84"/>
      <c r="C901" s="84"/>
      <c r="D901" s="631" t="str">
        <f>IF($C901="","",VLOOKUP($C901,分類コード!$B$1:$C$9,2,0))</f>
        <v/>
      </c>
      <c r="E901" s="251"/>
      <c r="F901" s="263"/>
      <c r="G901" s="37"/>
      <c r="H901" s="264"/>
      <c r="I901" s="653">
        <f t="shared" si="14"/>
        <v>0</v>
      </c>
      <c r="J901" s="650"/>
      <c r="L901" s="84"/>
      <c r="M901" s="84"/>
      <c r="N901" s="84"/>
      <c r="O901" s="84"/>
      <c r="P901" s="84"/>
      <c r="Q901" s="84"/>
      <c r="R901" s="84"/>
      <c r="S901" s="84"/>
      <c r="T901" s="84"/>
      <c r="X901" s="84"/>
      <c r="Y901" s="84"/>
      <c r="Z901" s="84"/>
    </row>
    <row r="902" spans="1:26">
      <c r="A902" s="84"/>
      <c r="B902" s="84"/>
      <c r="C902" s="84"/>
      <c r="D902" s="631" t="str">
        <f>IF($C902="","",VLOOKUP($C902,分類コード!$B$1:$C$9,2,0))</f>
        <v/>
      </c>
      <c r="E902" s="251"/>
      <c r="F902" s="263"/>
      <c r="G902" s="37"/>
      <c r="H902" s="264"/>
      <c r="I902" s="653">
        <f t="shared" si="14"/>
        <v>0</v>
      </c>
      <c r="J902" s="650"/>
      <c r="L902" s="84"/>
      <c r="M902" s="84"/>
      <c r="N902" s="84"/>
      <c r="O902" s="84"/>
      <c r="P902" s="84"/>
      <c r="Q902" s="84"/>
      <c r="R902" s="84"/>
      <c r="S902" s="84"/>
      <c r="T902" s="84"/>
      <c r="X902" s="84"/>
      <c r="Y902" s="84"/>
      <c r="Z902" s="84"/>
    </row>
    <row r="903" spans="1:26">
      <c r="A903" s="84"/>
      <c r="B903" s="84"/>
      <c r="C903" s="84"/>
      <c r="D903" s="631" t="str">
        <f>IF($C903="","",VLOOKUP($C903,分類コード!$B$1:$C$9,2,0))</f>
        <v/>
      </c>
      <c r="E903" s="251"/>
      <c r="F903" s="263"/>
      <c r="G903" s="37"/>
      <c r="H903" s="264"/>
      <c r="I903" s="653">
        <f t="shared" si="14"/>
        <v>0</v>
      </c>
      <c r="J903" s="650"/>
      <c r="L903" s="84"/>
      <c r="M903" s="84"/>
      <c r="N903" s="84"/>
      <c r="O903" s="84"/>
      <c r="P903" s="84"/>
      <c r="Q903" s="84"/>
      <c r="R903" s="84"/>
      <c r="S903" s="84"/>
      <c r="T903" s="84"/>
      <c r="X903" s="84"/>
      <c r="Y903" s="84"/>
      <c r="Z903" s="84"/>
    </row>
    <row r="904" spans="1:26">
      <c r="A904" s="84"/>
      <c r="B904" s="84"/>
      <c r="C904" s="84"/>
      <c r="D904" s="631" t="str">
        <f>IF($C904="","",VLOOKUP($C904,分類コード!$B$1:$C$9,2,0))</f>
        <v/>
      </c>
      <c r="E904" s="251"/>
      <c r="F904" s="263"/>
      <c r="G904" s="37"/>
      <c r="H904" s="264"/>
      <c r="I904" s="653">
        <f t="shared" si="14"/>
        <v>0</v>
      </c>
      <c r="J904" s="650"/>
      <c r="L904" s="84"/>
      <c r="M904" s="84"/>
      <c r="N904" s="84"/>
      <c r="O904" s="84"/>
      <c r="P904" s="84"/>
      <c r="Q904" s="84"/>
      <c r="R904" s="84"/>
      <c r="S904" s="84"/>
      <c r="T904" s="84"/>
      <c r="X904" s="84"/>
      <c r="Y904" s="84"/>
      <c r="Z904" s="84"/>
    </row>
    <row r="905" spans="1:26">
      <c r="A905" s="84"/>
      <c r="B905" s="84"/>
      <c r="C905" s="84"/>
      <c r="D905" s="631" t="str">
        <f>IF($C905="","",VLOOKUP($C905,分類コード!$B$1:$C$9,2,0))</f>
        <v/>
      </c>
      <c r="E905" s="251"/>
      <c r="F905" s="263"/>
      <c r="G905" s="37"/>
      <c r="H905" s="264"/>
      <c r="I905" s="653">
        <f t="shared" si="14"/>
        <v>0</v>
      </c>
      <c r="J905" s="650"/>
      <c r="L905" s="84"/>
      <c r="M905" s="84"/>
      <c r="N905" s="84"/>
      <c r="O905" s="84"/>
      <c r="P905" s="84"/>
      <c r="Q905" s="84"/>
      <c r="R905" s="84"/>
      <c r="S905" s="84"/>
      <c r="T905" s="84"/>
      <c r="X905" s="84"/>
      <c r="Y905" s="84"/>
      <c r="Z905" s="84"/>
    </row>
    <row r="906" spans="1:26">
      <c r="A906" s="84"/>
      <c r="B906" s="84"/>
      <c r="C906" s="84"/>
      <c r="D906" s="631" t="str">
        <f>IF($C906="","",VLOOKUP($C906,分類コード!$B$1:$C$9,2,0))</f>
        <v/>
      </c>
      <c r="E906" s="251"/>
      <c r="F906" s="263"/>
      <c r="G906" s="37"/>
      <c r="H906" s="264"/>
      <c r="I906" s="653">
        <f t="shared" si="14"/>
        <v>0</v>
      </c>
      <c r="J906" s="650"/>
      <c r="L906" s="84"/>
      <c r="M906" s="84"/>
      <c r="N906" s="84"/>
      <c r="O906" s="84"/>
      <c r="P906" s="84"/>
      <c r="Q906" s="84"/>
      <c r="R906" s="84"/>
      <c r="S906" s="84"/>
      <c r="T906" s="84"/>
      <c r="X906" s="84"/>
      <c r="Y906" s="84"/>
      <c r="Z906" s="84"/>
    </row>
    <row r="907" spans="1:26">
      <c r="A907" s="84"/>
      <c r="B907" s="84"/>
      <c r="C907" s="84"/>
      <c r="D907" s="631" t="str">
        <f>IF($C907="","",VLOOKUP($C907,分類コード!$B$1:$C$9,2,0))</f>
        <v/>
      </c>
      <c r="E907" s="251"/>
      <c r="F907" s="263"/>
      <c r="G907" s="37"/>
      <c r="H907" s="264"/>
      <c r="I907" s="653">
        <f t="shared" si="14"/>
        <v>0</v>
      </c>
      <c r="J907" s="650"/>
      <c r="L907" s="84"/>
      <c r="M907" s="84"/>
      <c r="N907" s="84"/>
      <c r="O907" s="84"/>
      <c r="P907" s="84"/>
      <c r="Q907" s="84"/>
      <c r="R907" s="84"/>
      <c r="S907" s="84"/>
      <c r="T907" s="84"/>
      <c r="X907" s="84"/>
      <c r="Y907" s="84"/>
      <c r="Z907" s="84"/>
    </row>
    <row r="908" spans="1:26">
      <c r="A908" s="84"/>
      <c r="B908" s="84"/>
      <c r="C908" s="84"/>
      <c r="D908" s="631" t="str">
        <f>IF($C908="","",VLOOKUP($C908,分類コード!$B$1:$C$9,2,0))</f>
        <v/>
      </c>
      <c r="E908" s="251"/>
      <c r="F908" s="263"/>
      <c r="G908" s="37"/>
      <c r="H908" s="264"/>
      <c r="I908" s="653">
        <f t="shared" si="14"/>
        <v>0</v>
      </c>
      <c r="J908" s="650"/>
      <c r="L908" s="84"/>
      <c r="M908" s="84"/>
      <c r="N908" s="84"/>
      <c r="O908" s="84"/>
      <c r="P908" s="84"/>
      <c r="Q908" s="84"/>
      <c r="R908" s="84"/>
      <c r="S908" s="84"/>
      <c r="T908" s="84"/>
      <c r="X908" s="84"/>
      <c r="Y908" s="84"/>
      <c r="Z908" s="84"/>
    </row>
    <row r="909" spans="1:26">
      <c r="A909" s="84"/>
      <c r="B909" s="84"/>
      <c r="C909" s="84"/>
      <c r="D909" s="631" t="str">
        <f>IF($C909="","",VLOOKUP($C909,分類コード!$B$1:$C$9,2,0))</f>
        <v/>
      </c>
      <c r="E909" s="251"/>
      <c r="F909" s="263"/>
      <c r="G909" s="37"/>
      <c r="H909" s="264"/>
      <c r="I909" s="653">
        <f t="shared" si="14"/>
        <v>0</v>
      </c>
      <c r="J909" s="650"/>
      <c r="L909" s="84"/>
      <c r="M909" s="84"/>
      <c r="N909" s="84"/>
      <c r="O909" s="84"/>
      <c r="P909" s="84"/>
      <c r="Q909" s="84"/>
      <c r="R909" s="84"/>
      <c r="S909" s="84"/>
      <c r="T909" s="84"/>
      <c r="X909" s="84"/>
      <c r="Y909" s="84"/>
      <c r="Z909" s="84"/>
    </row>
    <row r="910" spans="1:26">
      <c r="A910" s="84"/>
      <c r="B910" s="84"/>
      <c r="C910" s="84"/>
      <c r="D910" s="631" t="str">
        <f>IF($C910="","",VLOOKUP($C910,分類コード!$B$1:$C$9,2,0))</f>
        <v/>
      </c>
      <c r="E910" s="251"/>
      <c r="F910" s="263"/>
      <c r="G910" s="37"/>
      <c r="H910" s="264"/>
      <c r="I910" s="653">
        <f t="shared" si="14"/>
        <v>0</v>
      </c>
      <c r="J910" s="650"/>
      <c r="L910" s="84"/>
      <c r="M910" s="84"/>
      <c r="N910" s="84"/>
      <c r="O910" s="84"/>
      <c r="P910" s="84"/>
      <c r="Q910" s="84"/>
      <c r="R910" s="84"/>
      <c r="S910" s="84"/>
      <c r="T910" s="84"/>
      <c r="X910" s="84"/>
      <c r="Y910" s="84"/>
      <c r="Z910" s="84"/>
    </row>
    <row r="911" spans="1:26">
      <c r="A911" s="84"/>
      <c r="B911" s="84"/>
      <c r="C911" s="84"/>
      <c r="D911" s="631" t="str">
        <f>IF($C911="","",VLOOKUP($C911,分類コード!$B$1:$C$9,2,0))</f>
        <v/>
      </c>
      <c r="E911" s="251"/>
      <c r="F911" s="263"/>
      <c r="G911" s="37"/>
      <c r="H911" s="264"/>
      <c r="I911" s="653">
        <f t="shared" si="14"/>
        <v>0</v>
      </c>
      <c r="J911" s="650"/>
      <c r="L911" s="84"/>
      <c r="M911" s="84"/>
      <c r="N911" s="84"/>
      <c r="O911" s="84"/>
      <c r="P911" s="84"/>
      <c r="Q911" s="84"/>
      <c r="R911" s="84"/>
      <c r="S911" s="84"/>
      <c r="T911" s="84"/>
      <c r="X911" s="84"/>
      <c r="Y911" s="84"/>
      <c r="Z911" s="84"/>
    </row>
    <row r="912" spans="1:26">
      <c r="A912" s="84"/>
      <c r="B912" s="84"/>
      <c r="C912" s="84"/>
      <c r="D912" s="631" t="str">
        <f>IF($C912="","",VLOOKUP($C912,分類コード!$B$1:$C$9,2,0))</f>
        <v/>
      </c>
      <c r="E912" s="251"/>
      <c r="F912" s="263"/>
      <c r="G912" s="37"/>
      <c r="H912" s="264"/>
      <c r="I912" s="653">
        <f t="shared" si="14"/>
        <v>0</v>
      </c>
      <c r="J912" s="650"/>
      <c r="L912" s="84"/>
      <c r="M912" s="84"/>
      <c r="N912" s="84"/>
      <c r="O912" s="84"/>
      <c r="P912" s="84"/>
      <c r="Q912" s="84"/>
      <c r="R912" s="84"/>
      <c r="S912" s="84"/>
      <c r="T912" s="84"/>
      <c r="X912" s="84"/>
      <c r="Y912" s="84"/>
      <c r="Z912" s="84"/>
    </row>
    <row r="913" spans="1:26">
      <c r="A913" s="84"/>
      <c r="B913" s="84"/>
      <c r="C913" s="84"/>
      <c r="D913" s="631" t="str">
        <f>IF($C913="","",VLOOKUP($C913,分類コード!$B$1:$C$9,2,0))</f>
        <v/>
      </c>
      <c r="E913" s="251"/>
      <c r="F913" s="263"/>
      <c r="G913" s="37"/>
      <c r="H913" s="264"/>
      <c r="I913" s="653">
        <f t="shared" si="14"/>
        <v>0</v>
      </c>
      <c r="J913" s="650"/>
      <c r="L913" s="84"/>
      <c r="M913" s="84"/>
      <c r="N913" s="84"/>
      <c r="O913" s="84"/>
      <c r="P913" s="84"/>
      <c r="Q913" s="84"/>
      <c r="R913" s="84"/>
      <c r="S913" s="84"/>
      <c r="T913" s="84"/>
      <c r="X913" s="84"/>
      <c r="Y913" s="84"/>
      <c r="Z913" s="84"/>
    </row>
    <row r="914" spans="1:26">
      <c r="A914" s="84"/>
      <c r="B914" s="84"/>
      <c r="C914" s="84"/>
      <c r="D914" s="631" t="str">
        <f>IF($C914="","",VLOOKUP($C914,分類コード!$B$1:$C$9,2,0))</f>
        <v/>
      </c>
      <c r="E914" s="251"/>
      <c r="F914" s="263"/>
      <c r="G914" s="37"/>
      <c r="H914" s="264"/>
      <c r="I914" s="653">
        <f t="shared" si="14"/>
        <v>0</v>
      </c>
      <c r="J914" s="650"/>
      <c r="L914" s="84"/>
      <c r="M914" s="84"/>
      <c r="N914" s="84"/>
      <c r="O914" s="84"/>
      <c r="P914" s="84"/>
      <c r="Q914" s="84"/>
      <c r="R914" s="84"/>
      <c r="S914" s="84"/>
      <c r="T914" s="84"/>
      <c r="X914" s="84"/>
      <c r="Y914" s="84"/>
      <c r="Z914" s="84"/>
    </row>
    <row r="915" spans="1:26">
      <c r="A915" s="84"/>
      <c r="B915" s="84"/>
      <c r="C915" s="84"/>
      <c r="D915" s="631" t="str">
        <f>IF($C915="","",VLOOKUP($C915,分類コード!$B$1:$C$9,2,0))</f>
        <v/>
      </c>
      <c r="E915" s="251"/>
      <c r="F915" s="263"/>
      <c r="G915" s="37"/>
      <c r="H915" s="264"/>
      <c r="I915" s="653">
        <f t="shared" si="14"/>
        <v>0</v>
      </c>
      <c r="J915" s="650"/>
      <c r="L915" s="84"/>
      <c r="M915" s="84"/>
      <c r="N915" s="84"/>
      <c r="O915" s="84"/>
      <c r="P915" s="84"/>
      <c r="Q915" s="84"/>
      <c r="R915" s="84"/>
      <c r="S915" s="84"/>
      <c r="T915" s="84"/>
      <c r="X915" s="84"/>
      <c r="Y915" s="84"/>
      <c r="Z915" s="84"/>
    </row>
    <row r="916" spans="1:26">
      <c r="A916" s="84"/>
      <c r="B916" s="84"/>
      <c r="C916" s="84"/>
      <c r="D916" s="631" t="str">
        <f>IF($C916="","",VLOOKUP($C916,分類コード!$B$1:$C$9,2,0))</f>
        <v/>
      </c>
      <c r="E916" s="251"/>
      <c r="F916" s="263"/>
      <c r="G916" s="37"/>
      <c r="H916" s="264"/>
      <c r="I916" s="653">
        <f t="shared" si="14"/>
        <v>0</v>
      </c>
      <c r="J916" s="650"/>
      <c r="L916" s="84"/>
      <c r="M916" s="84"/>
      <c r="N916" s="84"/>
      <c r="O916" s="84"/>
      <c r="P916" s="84"/>
      <c r="Q916" s="84"/>
      <c r="R916" s="84"/>
      <c r="S916" s="84"/>
      <c r="T916" s="84"/>
      <c r="X916" s="84"/>
      <c r="Y916" s="84"/>
      <c r="Z916" s="84"/>
    </row>
    <row r="917" spans="1:26">
      <c r="A917" s="84"/>
      <c r="B917" s="84"/>
      <c r="C917" s="84"/>
      <c r="D917" s="631" t="str">
        <f>IF($C917="","",VLOOKUP($C917,分類コード!$B$1:$C$9,2,0))</f>
        <v/>
      </c>
      <c r="E917" s="251"/>
      <c r="F917" s="263"/>
      <c r="G917" s="37"/>
      <c r="H917" s="264"/>
      <c r="I917" s="653">
        <f t="shared" ref="I917:I980" si="15">IF(ISERROR(LEN(F917)-FIND(".",F917))=TRUE,0,LEN(F917)-FIND(".",F917))</f>
        <v>0</v>
      </c>
      <c r="J917" s="650"/>
      <c r="L917" s="84"/>
      <c r="M917" s="84"/>
      <c r="N917" s="84"/>
      <c r="O917" s="84"/>
      <c r="P917" s="84"/>
      <c r="Q917" s="84"/>
      <c r="R917" s="84"/>
      <c r="S917" s="84"/>
      <c r="T917" s="84"/>
      <c r="X917" s="84"/>
      <c r="Y917" s="84"/>
      <c r="Z917" s="84"/>
    </row>
    <row r="918" spans="1:26">
      <c r="A918" s="84"/>
      <c r="B918" s="84"/>
      <c r="C918" s="84"/>
      <c r="D918" s="631" t="str">
        <f>IF($C918="","",VLOOKUP($C918,分類コード!$B$1:$C$9,2,0))</f>
        <v/>
      </c>
      <c r="E918" s="251"/>
      <c r="F918" s="263"/>
      <c r="G918" s="37"/>
      <c r="H918" s="264"/>
      <c r="I918" s="653">
        <f t="shared" si="15"/>
        <v>0</v>
      </c>
      <c r="J918" s="650"/>
      <c r="L918" s="84"/>
      <c r="M918" s="84"/>
      <c r="N918" s="84"/>
      <c r="O918" s="84"/>
      <c r="P918" s="84"/>
      <c r="Q918" s="84"/>
      <c r="R918" s="84"/>
      <c r="S918" s="84"/>
      <c r="T918" s="84"/>
      <c r="X918" s="84"/>
      <c r="Y918" s="84"/>
      <c r="Z918" s="84"/>
    </row>
    <row r="919" spans="1:26">
      <c r="A919" s="84"/>
      <c r="B919" s="84"/>
      <c r="C919" s="84"/>
      <c r="D919" s="631" t="str">
        <f>IF($C919="","",VLOOKUP($C919,分類コード!$B$1:$C$9,2,0))</f>
        <v/>
      </c>
      <c r="E919" s="251"/>
      <c r="F919" s="263"/>
      <c r="G919" s="37"/>
      <c r="H919" s="264"/>
      <c r="I919" s="653">
        <f t="shared" si="15"/>
        <v>0</v>
      </c>
      <c r="J919" s="650"/>
      <c r="L919" s="84"/>
      <c r="M919" s="84"/>
      <c r="N919" s="84"/>
      <c r="O919" s="84"/>
      <c r="P919" s="84"/>
      <c r="Q919" s="84"/>
      <c r="R919" s="84"/>
      <c r="S919" s="84"/>
      <c r="T919" s="84"/>
      <c r="X919" s="84"/>
      <c r="Y919" s="84"/>
      <c r="Z919" s="84"/>
    </row>
    <row r="920" spans="1:26">
      <c r="A920" s="84"/>
      <c r="B920" s="84"/>
      <c r="C920" s="84"/>
      <c r="D920" s="631" t="str">
        <f>IF($C920="","",VLOOKUP($C920,分類コード!$B$1:$C$9,2,0))</f>
        <v/>
      </c>
      <c r="E920" s="251"/>
      <c r="F920" s="263"/>
      <c r="G920" s="37"/>
      <c r="H920" s="264"/>
      <c r="I920" s="653">
        <f t="shared" si="15"/>
        <v>0</v>
      </c>
      <c r="J920" s="650"/>
      <c r="L920" s="84"/>
      <c r="M920" s="84"/>
      <c r="N920" s="84"/>
      <c r="O920" s="84"/>
      <c r="P920" s="84"/>
      <c r="Q920" s="84"/>
      <c r="R920" s="84"/>
      <c r="S920" s="84"/>
      <c r="T920" s="84"/>
      <c r="X920" s="84"/>
      <c r="Y920" s="84"/>
      <c r="Z920" s="84"/>
    </row>
    <row r="921" spans="1:26">
      <c r="A921" s="84"/>
      <c r="B921" s="84"/>
      <c r="C921" s="84"/>
      <c r="D921" s="631" t="str">
        <f>IF($C921="","",VLOOKUP($C921,分類コード!$B$1:$C$9,2,0))</f>
        <v/>
      </c>
      <c r="E921" s="251"/>
      <c r="F921" s="263"/>
      <c r="G921" s="37"/>
      <c r="H921" s="264"/>
      <c r="I921" s="653">
        <f t="shared" si="15"/>
        <v>0</v>
      </c>
      <c r="J921" s="650"/>
      <c r="L921" s="84"/>
      <c r="M921" s="84"/>
      <c r="N921" s="84"/>
      <c r="O921" s="84"/>
      <c r="P921" s="84"/>
      <c r="Q921" s="84"/>
      <c r="R921" s="84"/>
      <c r="S921" s="84"/>
      <c r="T921" s="84"/>
      <c r="X921" s="84"/>
      <c r="Y921" s="84"/>
      <c r="Z921" s="84"/>
    </row>
    <row r="922" spans="1:26">
      <c r="A922" s="84"/>
      <c r="B922" s="84"/>
      <c r="C922" s="84"/>
      <c r="D922" s="631" t="str">
        <f>IF($C922="","",VLOOKUP($C922,分類コード!$B$1:$C$9,2,0))</f>
        <v/>
      </c>
      <c r="E922" s="251"/>
      <c r="F922" s="263"/>
      <c r="G922" s="37"/>
      <c r="H922" s="264"/>
      <c r="I922" s="653">
        <f t="shared" si="15"/>
        <v>0</v>
      </c>
      <c r="J922" s="650"/>
      <c r="L922" s="84"/>
      <c r="M922" s="84"/>
      <c r="N922" s="84"/>
      <c r="O922" s="84"/>
      <c r="P922" s="84"/>
      <c r="Q922" s="84"/>
      <c r="R922" s="84"/>
      <c r="S922" s="84"/>
      <c r="T922" s="84"/>
      <c r="X922" s="84"/>
      <c r="Y922" s="84"/>
      <c r="Z922" s="84"/>
    </row>
    <row r="923" spans="1:26">
      <c r="A923" s="84"/>
      <c r="B923" s="84"/>
      <c r="C923" s="84"/>
      <c r="D923" s="631" t="str">
        <f>IF($C923="","",VLOOKUP($C923,分類コード!$B$1:$C$9,2,0))</f>
        <v/>
      </c>
      <c r="E923" s="251"/>
      <c r="F923" s="263"/>
      <c r="G923" s="37"/>
      <c r="H923" s="264"/>
      <c r="I923" s="653">
        <f t="shared" si="15"/>
        <v>0</v>
      </c>
      <c r="J923" s="650"/>
      <c r="L923" s="84"/>
      <c r="M923" s="84"/>
      <c r="N923" s="84"/>
      <c r="O923" s="84"/>
      <c r="P923" s="84"/>
      <c r="Q923" s="84"/>
      <c r="R923" s="84"/>
      <c r="S923" s="84"/>
      <c r="T923" s="84"/>
      <c r="X923" s="84"/>
      <c r="Y923" s="84"/>
      <c r="Z923" s="84"/>
    </row>
    <row r="924" spans="1:26">
      <c r="A924" s="84"/>
      <c r="B924" s="84"/>
      <c r="C924" s="84"/>
      <c r="D924" s="631" t="str">
        <f>IF($C924="","",VLOOKUP($C924,分類コード!$B$1:$C$9,2,0))</f>
        <v/>
      </c>
      <c r="E924" s="251"/>
      <c r="F924" s="263"/>
      <c r="G924" s="37"/>
      <c r="H924" s="264"/>
      <c r="I924" s="653">
        <f t="shared" si="15"/>
        <v>0</v>
      </c>
      <c r="J924" s="650"/>
      <c r="L924" s="84"/>
      <c r="M924" s="84"/>
      <c r="N924" s="84"/>
      <c r="O924" s="84"/>
      <c r="P924" s="84"/>
      <c r="Q924" s="84"/>
      <c r="R924" s="84"/>
      <c r="S924" s="84"/>
      <c r="T924" s="84"/>
      <c r="X924" s="84"/>
      <c r="Y924" s="84"/>
      <c r="Z924" s="84"/>
    </row>
    <row r="925" spans="1:26">
      <c r="A925" s="84"/>
      <c r="B925" s="84"/>
      <c r="C925" s="84"/>
      <c r="D925" s="631" t="str">
        <f>IF($C925="","",VLOOKUP($C925,分類コード!$B$1:$C$9,2,0))</f>
        <v/>
      </c>
      <c r="E925" s="251"/>
      <c r="F925" s="263"/>
      <c r="G925" s="37"/>
      <c r="H925" s="264"/>
      <c r="I925" s="653">
        <f t="shared" si="15"/>
        <v>0</v>
      </c>
      <c r="J925" s="650"/>
      <c r="L925" s="84"/>
      <c r="M925" s="84"/>
      <c r="N925" s="84"/>
      <c r="O925" s="84"/>
      <c r="P925" s="84"/>
      <c r="Q925" s="84"/>
      <c r="R925" s="84"/>
      <c r="S925" s="84"/>
      <c r="T925" s="84"/>
      <c r="X925" s="84"/>
      <c r="Y925" s="84"/>
      <c r="Z925" s="84"/>
    </row>
    <row r="926" spans="1:26">
      <c r="A926" s="84"/>
      <c r="B926" s="84"/>
      <c r="C926" s="84"/>
      <c r="D926" s="631" t="str">
        <f>IF($C926="","",VLOOKUP($C926,分類コード!$B$1:$C$9,2,0))</f>
        <v/>
      </c>
      <c r="E926" s="251"/>
      <c r="F926" s="263"/>
      <c r="G926" s="37"/>
      <c r="H926" s="264"/>
      <c r="I926" s="653">
        <f t="shared" si="15"/>
        <v>0</v>
      </c>
      <c r="J926" s="650"/>
      <c r="L926" s="84"/>
      <c r="M926" s="84"/>
      <c r="N926" s="84"/>
      <c r="O926" s="84"/>
      <c r="P926" s="84"/>
      <c r="Q926" s="84"/>
      <c r="R926" s="84"/>
      <c r="S926" s="84"/>
      <c r="T926" s="84"/>
      <c r="X926" s="84"/>
      <c r="Y926" s="84"/>
      <c r="Z926" s="84"/>
    </row>
    <row r="927" spans="1:26">
      <c r="A927" s="84"/>
      <c r="B927" s="84"/>
      <c r="C927" s="84"/>
      <c r="D927" s="631" t="str">
        <f>IF($C927="","",VLOOKUP($C927,分類コード!$B$1:$C$9,2,0))</f>
        <v/>
      </c>
      <c r="E927" s="251"/>
      <c r="F927" s="263"/>
      <c r="G927" s="37"/>
      <c r="H927" s="264"/>
      <c r="I927" s="653">
        <f t="shared" si="15"/>
        <v>0</v>
      </c>
      <c r="J927" s="650"/>
      <c r="L927" s="84"/>
      <c r="M927" s="84"/>
      <c r="N927" s="84"/>
      <c r="O927" s="84"/>
      <c r="P927" s="84"/>
      <c r="Q927" s="84"/>
      <c r="R927" s="84"/>
      <c r="S927" s="84"/>
      <c r="T927" s="84"/>
      <c r="X927" s="84"/>
      <c r="Y927" s="84"/>
      <c r="Z927" s="84"/>
    </row>
    <row r="928" spans="1:26">
      <c r="A928" s="84"/>
      <c r="B928" s="84"/>
      <c r="C928" s="84"/>
      <c r="D928" s="631" t="str">
        <f>IF($C928="","",VLOOKUP($C928,分類コード!$B$1:$C$9,2,0))</f>
        <v/>
      </c>
      <c r="E928" s="251"/>
      <c r="F928" s="263"/>
      <c r="G928" s="37"/>
      <c r="H928" s="264"/>
      <c r="I928" s="653">
        <f t="shared" si="15"/>
        <v>0</v>
      </c>
      <c r="J928" s="650"/>
      <c r="L928" s="84"/>
      <c r="M928" s="84"/>
      <c r="N928" s="84"/>
      <c r="O928" s="84"/>
      <c r="P928" s="84"/>
      <c r="Q928" s="84"/>
      <c r="R928" s="84"/>
      <c r="S928" s="84"/>
      <c r="T928" s="84"/>
      <c r="X928" s="84"/>
      <c r="Y928" s="84"/>
      <c r="Z928" s="84"/>
    </row>
    <row r="929" spans="1:26">
      <c r="A929" s="84"/>
      <c r="B929" s="84"/>
      <c r="C929" s="84"/>
      <c r="D929" s="631" t="str">
        <f>IF($C929="","",VLOOKUP($C929,分類コード!$B$1:$C$9,2,0))</f>
        <v/>
      </c>
      <c r="E929" s="251"/>
      <c r="F929" s="263"/>
      <c r="G929" s="37"/>
      <c r="H929" s="264"/>
      <c r="I929" s="653">
        <f t="shared" si="15"/>
        <v>0</v>
      </c>
      <c r="J929" s="650"/>
      <c r="L929" s="84"/>
      <c r="M929" s="84"/>
      <c r="N929" s="84"/>
      <c r="O929" s="84"/>
      <c r="P929" s="84"/>
      <c r="Q929" s="84"/>
      <c r="R929" s="84"/>
      <c r="S929" s="84"/>
      <c r="T929" s="84"/>
      <c r="X929" s="84"/>
      <c r="Y929" s="84"/>
      <c r="Z929" s="84"/>
    </row>
    <row r="930" spans="1:26">
      <c r="A930" s="84"/>
      <c r="B930" s="84"/>
      <c r="C930" s="84"/>
      <c r="D930" s="631" t="str">
        <f>IF($C930="","",VLOOKUP($C930,分類コード!$B$1:$C$9,2,0))</f>
        <v/>
      </c>
      <c r="E930" s="251"/>
      <c r="F930" s="263"/>
      <c r="G930" s="37"/>
      <c r="H930" s="264"/>
      <c r="I930" s="653">
        <f t="shared" si="15"/>
        <v>0</v>
      </c>
      <c r="J930" s="650"/>
      <c r="L930" s="84"/>
      <c r="M930" s="84"/>
      <c r="N930" s="84"/>
      <c r="O930" s="84"/>
      <c r="P930" s="84"/>
      <c r="Q930" s="84"/>
      <c r="R930" s="84"/>
      <c r="S930" s="84"/>
      <c r="T930" s="84"/>
      <c r="X930" s="84"/>
      <c r="Y930" s="84"/>
      <c r="Z930" s="84"/>
    </row>
    <row r="931" spans="1:26">
      <c r="A931" s="84"/>
      <c r="B931" s="84"/>
      <c r="C931" s="84"/>
      <c r="D931" s="631" t="str">
        <f>IF($C931="","",VLOOKUP($C931,分類コード!$B$1:$C$9,2,0))</f>
        <v/>
      </c>
      <c r="E931" s="251"/>
      <c r="F931" s="263"/>
      <c r="G931" s="37"/>
      <c r="H931" s="264"/>
      <c r="I931" s="653">
        <f t="shared" si="15"/>
        <v>0</v>
      </c>
      <c r="J931" s="650"/>
      <c r="L931" s="84"/>
      <c r="M931" s="84"/>
      <c r="N931" s="84"/>
      <c r="O931" s="84"/>
      <c r="P931" s="84"/>
      <c r="Q931" s="84"/>
      <c r="R931" s="84"/>
      <c r="S931" s="84"/>
      <c r="T931" s="84"/>
      <c r="X931" s="84"/>
      <c r="Y931" s="84"/>
      <c r="Z931" s="84"/>
    </row>
    <row r="932" spans="1:26">
      <c r="A932" s="84"/>
      <c r="B932" s="84"/>
      <c r="C932" s="84"/>
      <c r="D932" s="631" t="str">
        <f>IF($C932="","",VLOOKUP($C932,分類コード!$B$1:$C$9,2,0))</f>
        <v/>
      </c>
      <c r="E932" s="251"/>
      <c r="F932" s="263"/>
      <c r="G932" s="37"/>
      <c r="H932" s="264"/>
      <c r="I932" s="653">
        <f t="shared" si="15"/>
        <v>0</v>
      </c>
      <c r="J932" s="650"/>
      <c r="L932" s="84"/>
      <c r="M932" s="84"/>
      <c r="N932" s="84"/>
      <c r="O932" s="84"/>
      <c r="P932" s="84"/>
      <c r="Q932" s="84"/>
      <c r="R932" s="84"/>
      <c r="S932" s="84"/>
      <c r="T932" s="84"/>
      <c r="X932" s="84"/>
      <c r="Y932" s="84"/>
      <c r="Z932" s="84"/>
    </row>
    <row r="933" spans="1:26">
      <c r="A933" s="84"/>
      <c r="B933" s="84"/>
      <c r="C933" s="84"/>
      <c r="D933" s="631" t="str">
        <f>IF($C933="","",VLOOKUP($C933,分類コード!$B$1:$C$9,2,0))</f>
        <v/>
      </c>
      <c r="E933" s="251"/>
      <c r="F933" s="263"/>
      <c r="G933" s="37"/>
      <c r="H933" s="264"/>
      <c r="I933" s="653">
        <f t="shared" si="15"/>
        <v>0</v>
      </c>
      <c r="J933" s="650"/>
      <c r="L933" s="84"/>
      <c r="M933" s="84"/>
      <c r="N933" s="84"/>
      <c r="O933" s="84"/>
      <c r="P933" s="84"/>
      <c r="Q933" s="84"/>
      <c r="R933" s="84"/>
      <c r="S933" s="84"/>
      <c r="T933" s="84"/>
      <c r="X933" s="84"/>
      <c r="Y933" s="84"/>
      <c r="Z933" s="84"/>
    </row>
    <row r="934" spans="1:26">
      <c r="A934" s="84"/>
      <c r="B934" s="84"/>
      <c r="C934" s="84"/>
      <c r="D934" s="631" t="str">
        <f>IF($C934="","",VLOOKUP($C934,分類コード!$B$1:$C$9,2,0))</f>
        <v/>
      </c>
      <c r="E934" s="251"/>
      <c r="F934" s="263"/>
      <c r="G934" s="37"/>
      <c r="H934" s="264"/>
      <c r="I934" s="653">
        <f t="shared" si="15"/>
        <v>0</v>
      </c>
      <c r="J934" s="650"/>
      <c r="L934" s="84"/>
      <c r="M934" s="84"/>
      <c r="N934" s="84"/>
      <c r="O934" s="84"/>
      <c r="P934" s="84"/>
      <c r="Q934" s="84"/>
      <c r="R934" s="84"/>
      <c r="S934" s="84"/>
      <c r="T934" s="84"/>
      <c r="X934" s="84"/>
      <c r="Y934" s="84"/>
      <c r="Z934" s="84"/>
    </row>
    <row r="935" spans="1:26">
      <c r="A935" s="84"/>
      <c r="B935" s="84"/>
      <c r="C935" s="84"/>
      <c r="D935" s="631" t="str">
        <f>IF($C935="","",VLOOKUP($C935,分類コード!$B$1:$C$9,2,0))</f>
        <v/>
      </c>
      <c r="E935" s="251"/>
      <c r="F935" s="263"/>
      <c r="G935" s="37"/>
      <c r="H935" s="264"/>
      <c r="I935" s="653">
        <f t="shared" si="15"/>
        <v>0</v>
      </c>
      <c r="J935" s="650"/>
      <c r="L935" s="84"/>
      <c r="M935" s="84"/>
      <c r="N935" s="84"/>
      <c r="O935" s="84"/>
      <c r="P935" s="84"/>
      <c r="Q935" s="84"/>
      <c r="R935" s="84"/>
      <c r="S935" s="84"/>
      <c r="T935" s="84"/>
      <c r="X935" s="84"/>
      <c r="Y935" s="84"/>
      <c r="Z935" s="84"/>
    </row>
    <row r="936" spans="1:26">
      <c r="A936" s="84"/>
      <c r="B936" s="84"/>
      <c r="C936" s="84"/>
      <c r="D936" s="631" t="str">
        <f>IF($C936="","",VLOOKUP($C936,分類コード!$B$1:$C$9,2,0))</f>
        <v/>
      </c>
      <c r="E936" s="251"/>
      <c r="F936" s="263"/>
      <c r="G936" s="37"/>
      <c r="H936" s="264"/>
      <c r="I936" s="653">
        <f t="shared" si="15"/>
        <v>0</v>
      </c>
      <c r="J936" s="650"/>
      <c r="L936" s="84"/>
      <c r="M936" s="84"/>
      <c r="N936" s="84"/>
      <c r="O936" s="84"/>
      <c r="P936" s="84"/>
      <c r="Q936" s="84"/>
      <c r="R936" s="84"/>
      <c r="S936" s="84"/>
      <c r="T936" s="84"/>
      <c r="X936" s="84"/>
      <c r="Y936" s="84"/>
      <c r="Z936" s="84"/>
    </row>
    <row r="937" spans="1:26">
      <c r="A937" s="84"/>
      <c r="B937" s="84"/>
      <c r="C937" s="84"/>
      <c r="D937" s="631" t="str">
        <f>IF($C937="","",VLOOKUP($C937,分類コード!$B$1:$C$9,2,0))</f>
        <v/>
      </c>
      <c r="E937" s="251"/>
      <c r="F937" s="263"/>
      <c r="G937" s="37"/>
      <c r="H937" s="264"/>
      <c r="I937" s="653">
        <f t="shared" si="15"/>
        <v>0</v>
      </c>
      <c r="J937" s="650"/>
      <c r="L937" s="84"/>
      <c r="M937" s="84"/>
      <c r="N937" s="84"/>
      <c r="O937" s="84"/>
      <c r="P937" s="84"/>
      <c r="Q937" s="84"/>
      <c r="R937" s="84"/>
      <c r="S937" s="84"/>
      <c r="T937" s="84"/>
      <c r="X937" s="84"/>
      <c r="Y937" s="84"/>
      <c r="Z937" s="84"/>
    </row>
    <row r="938" spans="1:26">
      <c r="A938" s="84"/>
      <c r="B938" s="84"/>
      <c r="C938" s="84"/>
      <c r="D938" s="631" t="str">
        <f>IF($C938="","",VLOOKUP($C938,分類コード!$B$1:$C$9,2,0))</f>
        <v/>
      </c>
      <c r="E938" s="251"/>
      <c r="F938" s="263"/>
      <c r="G938" s="37"/>
      <c r="H938" s="264"/>
      <c r="I938" s="653">
        <f t="shared" si="15"/>
        <v>0</v>
      </c>
      <c r="J938" s="650"/>
      <c r="L938" s="84"/>
      <c r="M938" s="84"/>
      <c r="N938" s="84"/>
      <c r="O938" s="84"/>
      <c r="P938" s="84"/>
      <c r="Q938" s="84"/>
      <c r="R938" s="84"/>
      <c r="S938" s="84"/>
      <c r="T938" s="84"/>
      <c r="X938" s="84"/>
      <c r="Y938" s="84"/>
      <c r="Z938" s="84"/>
    </row>
    <row r="939" spans="1:26">
      <c r="A939" s="84"/>
      <c r="B939" s="84"/>
      <c r="C939" s="84"/>
      <c r="D939" s="631" t="str">
        <f>IF($C939="","",VLOOKUP($C939,分類コード!$B$1:$C$9,2,0))</f>
        <v/>
      </c>
      <c r="E939" s="251"/>
      <c r="F939" s="263"/>
      <c r="G939" s="37"/>
      <c r="H939" s="264"/>
      <c r="I939" s="653">
        <f t="shared" si="15"/>
        <v>0</v>
      </c>
      <c r="J939" s="650"/>
      <c r="L939" s="84"/>
      <c r="M939" s="84"/>
      <c r="N939" s="84"/>
      <c r="O939" s="84"/>
      <c r="P939" s="84"/>
      <c r="Q939" s="84"/>
      <c r="R939" s="84"/>
      <c r="S939" s="84"/>
      <c r="T939" s="84"/>
      <c r="X939" s="84"/>
      <c r="Y939" s="84"/>
      <c r="Z939" s="84"/>
    </row>
    <row r="940" spans="1:26">
      <c r="A940" s="84"/>
      <c r="B940" s="84"/>
      <c r="C940" s="84"/>
      <c r="D940" s="631" t="str">
        <f>IF($C940="","",VLOOKUP($C940,分類コード!$B$1:$C$9,2,0))</f>
        <v/>
      </c>
      <c r="E940" s="251"/>
      <c r="F940" s="263"/>
      <c r="G940" s="37"/>
      <c r="H940" s="264"/>
      <c r="I940" s="653">
        <f t="shared" si="15"/>
        <v>0</v>
      </c>
      <c r="J940" s="650"/>
      <c r="L940" s="84"/>
      <c r="M940" s="84"/>
      <c r="N940" s="84"/>
      <c r="O940" s="84"/>
      <c r="P940" s="84"/>
      <c r="Q940" s="84"/>
      <c r="R940" s="84"/>
      <c r="S940" s="84"/>
      <c r="T940" s="84"/>
      <c r="X940" s="84"/>
      <c r="Y940" s="84"/>
      <c r="Z940" s="84"/>
    </row>
    <row r="941" spans="1:26">
      <c r="A941" s="84"/>
      <c r="B941" s="84"/>
      <c r="C941" s="84"/>
      <c r="D941" s="631" t="str">
        <f>IF($C941="","",VLOOKUP($C941,分類コード!$B$1:$C$9,2,0))</f>
        <v/>
      </c>
      <c r="E941" s="251"/>
      <c r="F941" s="263"/>
      <c r="G941" s="37"/>
      <c r="H941" s="264"/>
      <c r="I941" s="653">
        <f t="shared" si="15"/>
        <v>0</v>
      </c>
      <c r="J941" s="650"/>
      <c r="L941" s="84"/>
      <c r="M941" s="84"/>
      <c r="N941" s="84"/>
      <c r="O941" s="84"/>
      <c r="P941" s="84"/>
      <c r="Q941" s="84"/>
      <c r="R941" s="84"/>
      <c r="S941" s="84"/>
      <c r="T941" s="84"/>
      <c r="X941" s="84"/>
      <c r="Y941" s="84"/>
      <c r="Z941" s="84"/>
    </row>
    <row r="942" spans="1:26">
      <c r="A942" s="84"/>
      <c r="B942" s="84"/>
      <c r="C942" s="84"/>
      <c r="D942" s="631" t="str">
        <f>IF($C942="","",VLOOKUP($C942,分類コード!$B$1:$C$9,2,0))</f>
        <v/>
      </c>
      <c r="E942" s="251"/>
      <c r="F942" s="263"/>
      <c r="G942" s="37"/>
      <c r="H942" s="264"/>
      <c r="I942" s="653">
        <f t="shared" si="15"/>
        <v>0</v>
      </c>
      <c r="J942" s="650"/>
      <c r="L942" s="84"/>
      <c r="M942" s="84"/>
      <c r="N942" s="84"/>
      <c r="O942" s="84"/>
      <c r="P942" s="84"/>
      <c r="Q942" s="84"/>
      <c r="R942" s="84"/>
      <c r="S942" s="84"/>
      <c r="T942" s="84"/>
      <c r="X942" s="84"/>
      <c r="Y942" s="84"/>
      <c r="Z942" s="84"/>
    </row>
    <row r="943" spans="1:26">
      <c r="A943" s="84"/>
      <c r="B943" s="84"/>
      <c r="C943" s="84"/>
      <c r="D943" s="631" t="str">
        <f>IF($C943="","",VLOOKUP($C943,分類コード!$B$1:$C$9,2,0))</f>
        <v/>
      </c>
      <c r="E943" s="251"/>
      <c r="F943" s="263"/>
      <c r="G943" s="37"/>
      <c r="H943" s="264"/>
      <c r="I943" s="653">
        <f t="shared" si="15"/>
        <v>0</v>
      </c>
      <c r="J943" s="650"/>
      <c r="L943" s="84"/>
      <c r="M943" s="84"/>
      <c r="N943" s="84"/>
      <c r="O943" s="84"/>
      <c r="P943" s="84"/>
      <c r="Q943" s="84"/>
      <c r="R943" s="84"/>
      <c r="S943" s="84"/>
      <c r="T943" s="84"/>
      <c r="X943" s="84"/>
      <c r="Y943" s="84"/>
      <c r="Z943" s="84"/>
    </row>
    <row r="944" spans="1:26">
      <c r="A944" s="84"/>
      <c r="B944" s="84"/>
      <c r="C944" s="84"/>
      <c r="D944" s="631" t="str">
        <f>IF($C944="","",VLOOKUP($C944,分類コード!$B$1:$C$9,2,0))</f>
        <v/>
      </c>
      <c r="E944" s="251"/>
      <c r="F944" s="263"/>
      <c r="G944" s="37"/>
      <c r="H944" s="264"/>
      <c r="I944" s="653">
        <f t="shared" si="15"/>
        <v>0</v>
      </c>
      <c r="J944" s="650"/>
      <c r="L944" s="84"/>
      <c r="M944" s="84"/>
      <c r="N944" s="84"/>
      <c r="O944" s="84"/>
      <c r="P944" s="84"/>
      <c r="Q944" s="84"/>
      <c r="R944" s="84"/>
      <c r="S944" s="84"/>
      <c r="T944" s="84"/>
      <c r="X944" s="84"/>
      <c r="Y944" s="84"/>
      <c r="Z944" s="84"/>
    </row>
    <row r="945" spans="1:26">
      <c r="A945" s="84"/>
      <c r="B945" s="84"/>
      <c r="C945" s="84"/>
      <c r="D945" s="631" t="str">
        <f>IF($C945="","",VLOOKUP($C945,分類コード!$B$1:$C$9,2,0))</f>
        <v/>
      </c>
      <c r="E945" s="251"/>
      <c r="F945" s="263"/>
      <c r="G945" s="37"/>
      <c r="H945" s="264"/>
      <c r="I945" s="653">
        <f t="shared" si="15"/>
        <v>0</v>
      </c>
      <c r="J945" s="650"/>
      <c r="L945" s="84"/>
      <c r="M945" s="84"/>
      <c r="N945" s="84"/>
      <c r="O945" s="84"/>
      <c r="P945" s="84"/>
      <c r="Q945" s="84"/>
      <c r="R945" s="84"/>
      <c r="S945" s="84"/>
      <c r="T945" s="84"/>
      <c r="X945" s="84"/>
      <c r="Y945" s="84"/>
      <c r="Z945" s="84"/>
    </row>
    <row r="946" spans="1:26">
      <c r="A946" s="84"/>
      <c r="B946" s="84"/>
      <c r="C946" s="84"/>
      <c r="D946" s="631" t="str">
        <f>IF($C946="","",VLOOKUP($C946,分類コード!$B$1:$C$9,2,0))</f>
        <v/>
      </c>
      <c r="E946" s="251"/>
      <c r="F946" s="263"/>
      <c r="G946" s="37"/>
      <c r="H946" s="264"/>
      <c r="I946" s="653">
        <f t="shared" si="15"/>
        <v>0</v>
      </c>
      <c r="J946" s="650"/>
      <c r="L946" s="84"/>
      <c r="M946" s="84"/>
      <c r="N946" s="84"/>
      <c r="O946" s="84"/>
      <c r="P946" s="84"/>
      <c r="Q946" s="84"/>
      <c r="R946" s="84"/>
      <c r="S946" s="84"/>
      <c r="T946" s="84"/>
      <c r="X946" s="84"/>
      <c r="Y946" s="84"/>
      <c r="Z946" s="84"/>
    </row>
    <row r="947" spans="1:26">
      <c r="A947" s="84"/>
      <c r="B947" s="84"/>
      <c r="C947" s="84"/>
      <c r="D947" s="631" t="str">
        <f>IF($C947="","",VLOOKUP($C947,分類コード!$B$1:$C$9,2,0))</f>
        <v/>
      </c>
      <c r="E947" s="251"/>
      <c r="F947" s="263"/>
      <c r="G947" s="37"/>
      <c r="H947" s="264"/>
      <c r="I947" s="653">
        <f t="shared" si="15"/>
        <v>0</v>
      </c>
      <c r="J947" s="650"/>
      <c r="L947" s="84"/>
      <c r="M947" s="84"/>
      <c r="N947" s="84"/>
      <c r="O947" s="84"/>
      <c r="P947" s="84"/>
      <c r="Q947" s="84"/>
      <c r="R947" s="84"/>
      <c r="S947" s="84"/>
      <c r="T947" s="84"/>
      <c r="X947" s="84"/>
      <c r="Y947" s="84"/>
      <c r="Z947" s="84"/>
    </row>
    <row r="948" spans="1:26">
      <c r="A948" s="84"/>
      <c r="B948" s="84"/>
      <c r="C948" s="84"/>
      <c r="D948" s="631" t="str">
        <f>IF($C948="","",VLOOKUP($C948,分類コード!$B$1:$C$9,2,0))</f>
        <v/>
      </c>
      <c r="E948" s="251"/>
      <c r="F948" s="263"/>
      <c r="G948" s="37"/>
      <c r="H948" s="264"/>
      <c r="I948" s="653">
        <f t="shared" si="15"/>
        <v>0</v>
      </c>
      <c r="J948" s="650"/>
      <c r="L948" s="84"/>
      <c r="M948" s="84"/>
      <c r="N948" s="84"/>
      <c r="O948" s="84"/>
      <c r="P948" s="84"/>
      <c r="Q948" s="84"/>
      <c r="R948" s="84"/>
      <c r="S948" s="84"/>
      <c r="T948" s="84"/>
      <c r="X948" s="84"/>
      <c r="Y948" s="84"/>
      <c r="Z948" s="84"/>
    </row>
    <row r="949" spans="1:26">
      <c r="A949" s="84"/>
      <c r="B949" s="84"/>
      <c r="C949" s="84"/>
      <c r="D949" s="631" t="str">
        <f>IF($C949="","",VLOOKUP($C949,分類コード!$B$1:$C$9,2,0))</f>
        <v/>
      </c>
      <c r="E949" s="251"/>
      <c r="F949" s="263"/>
      <c r="G949" s="37"/>
      <c r="H949" s="264"/>
      <c r="I949" s="653">
        <f t="shared" si="15"/>
        <v>0</v>
      </c>
      <c r="J949" s="650"/>
      <c r="L949" s="84"/>
      <c r="M949" s="84"/>
      <c r="N949" s="84"/>
      <c r="O949" s="84"/>
      <c r="P949" s="84"/>
      <c r="Q949" s="84"/>
      <c r="R949" s="84"/>
      <c r="S949" s="84"/>
      <c r="T949" s="84"/>
      <c r="X949" s="84"/>
      <c r="Y949" s="84"/>
      <c r="Z949" s="84"/>
    </row>
    <row r="950" spans="1:26">
      <c r="A950" s="84"/>
      <c r="B950" s="84"/>
      <c r="C950" s="84"/>
      <c r="D950" s="631" t="str">
        <f>IF($C950="","",VLOOKUP($C950,分類コード!$B$1:$C$9,2,0))</f>
        <v/>
      </c>
      <c r="E950" s="251"/>
      <c r="F950" s="263"/>
      <c r="G950" s="37"/>
      <c r="H950" s="264"/>
      <c r="I950" s="653">
        <f t="shared" si="15"/>
        <v>0</v>
      </c>
      <c r="J950" s="650"/>
      <c r="L950" s="84"/>
      <c r="M950" s="84"/>
      <c r="N950" s="84"/>
      <c r="O950" s="84"/>
      <c r="P950" s="84"/>
      <c r="Q950" s="84"/>
      <c r="R950" s="84"/>
      <c r="S950" s="84"/>
      <c r="T950" s="84"/>
      <c r="X950" s="84"/>
      <c r="Y950" s="84"/>
      <c r="Z950" s="84"/>
    </row>
    <row r="951" spans="1:26">
      <c r="A951" s="84"/>
      <c r="B951" s="84"/>
      <c r="C951" s="84"/>
      <c r="D951" s="631" t="str">
        <f>IF($C951="","",VLOOKUP($C951,分類コード!$B$1:$C$9,2,0))</f>
        <v/>
      </c>
      <c r="E951" s="251"/>
      <c r="F951" s="263"/>
      <c r="G951" s="37"/>
      <c r="H951" s="264"/>
      <c r="I951" s="653">
        <f t="shared" si="15"/>
        <v>0</v>
      </c>
      <c r="J951" s="650"/>
      <c r="L951" s="84"/>
      <c r="M951" s="84"/>
      <c r="N951" s="84"/>
      <c r="O951" s="84"/>
      <c r="P951" s="84"/>
      <c r="Q951" s="84"/>
      <c r="R951" s="84"/>
      <c r="S951" s="84"/>
      <c r="T951" s="84"/>
      <c r="X951" s="84"/>
      <c r="Y951" s="84"/>
      <c r="Z951" s="84"/>
    </row>
    <row r="952" spans="1:26">
      <c r="A952" s="84"/>
      <c r="B952" s="84"/>
      <c r="C952" s="84"/>
      <c r="D952" s="631" t="str">
        <f>IF($C952="","",VLOOKUP($C952,分類コード!$B$1:$C$9,2,0))</f>
        <v/>
      </c>
      <c r="E952" s="251"/>
      <c r="F952" s="263"/>
      <c r="G952" s="37"/>
      <c r="H952" s="264"/>
      <c r="I952" s="653">
        <f t="shared" si="15"/>
        <v>0</v>
      </c>
      <c r="J952" s="650"/>
      <c r="L952" s="84"/>
      <c r="M952" s="84"/>
      <c r="N952" s="84"/>
      <c r="O952" s="84"/>
      <c r="P952" s="84"/>
      <c r="Q952" s="84"/>
      <c r="R952" s="84"/>
      <c r="S952" s="84"/>
      <c r="T952" s="84"/>
      <c r="X952" s="84"/>
      <c r="Y952" s="84"/>
      <c r="Z952" s="84"/>
    </row>
    <row r="953" spans="1:26">
      <c r="A953" s="84"/>
      <c r="B953" s="84"/>
      <c r="C953" s="84"/>
      <c r="D953" s="631" t="str">
        <f>IF($C953="","",VLOOKUP($C953,分類コード!$B$1:$C$9,2,0))</f>
        <v/>
      </c>
      <c r="E953" s="251"/>
      <c r="F953" s="263"/>
      <c r="G953" s="37"/>
      <c r="H953" s="264"/>
      <c r="I953" s="653">
        <f t="shared" si="15"/>
        <v>0</v>
      </c>
      <c r="J953" s="650"/>
      <c r="L953" s="84"/>
      <c r="M953" s="84"/>
      <c r="N953" s="84"/>
      <c r="O953" s="84"/>
      <c r="P953" s="84"/>
      <c r="Q953" s="84"/>
      <c r="R953" s="84"/>
      <c r="S953" s="84"/>
      <c r="T953" s="84"/>
      <c r="X953" s="84"/>
      <c r="Y953" s="84"/>
      <c r="Z953" s="84"/>
    </row>
    <row r="954" spans="1:26">
      <c r="A954" s="84"/>
      <c r="B954" s="84"/>
      <c r="C954" s="84"/>
      <c r="D954" s="631" t="str">
        <f>IF($C954="","",VLOOKUP($C954,分類コード!$B$1:$C$9,2,0))</f>
        <v/>
      </c>
      <c r="E954" s="251"/>
      <c r="F954" s="263"/>
      <c r="G954" s="37"/>
      <c r="H954" s="264"/>
      <c r="I954" s="653">
        <f t="shared" si="15"/>
        <v>0</v>
      </c>
      <c r="J954" s="650"/>
      <c r="L954" s="84"/>
      <c r="M954" s="84"/>
      <c r="N954" s="84"/>
      <c r="O954" s="84"/>
      <c r="P954" s="84"/>
      <c r="Q954" s="84"/>
      <c r="R954" s="84"/>
      <c r="S954" s="84"/>
      <c r="T954" s="84"/>
      <c r="X954" s="84"/>
      <c r="Y954" s="84"/>
      <c r="Z954" s="84"/>
    </row>
    <row r="955" spans="1:26">
      <c r="A955" s="84"/>
      <c r="B955" s="84"/>
      <c r="C955" s="84"/>
      <c r="D955" s="631" t="str">
        <f>IF($C955="","",VLOOKUP($C955,分類コード!$B$1:$C$9,2,0))</f>
        <v/>
      </c>
      <c r="E955" s="251"/>
      <c r="F955" s="263"/>
      <c r="G955" s="37"/>
      <c r="H955" s="264"/>
      <c r="I955" s="653">
        <f t="shared" si="15"/>
        <v>0</v>
      </c>
      <c r="J955" s="650"/>
      <c r="L955" s="84"/>
      <c r="M955" s="84"/>
      <c r="N955" s="84"/>
      <c r="O955" s="84"/>
      <c r="P955" s="84"/>
      <c r="Q955" s="84"/>
      <c r="R955" s="84"/>
      <c r="S955" s="84"/>
      <c r="T955" s="84"/>
      <c r="X955" s="84"/>
      <c r="Y955" s="84"/>
      <c r="Z955" s="84"/>
    </row>
    <row r="956" spans="1:26">
      <c r="A956" s="84"/>
      <c r="B956" s="84"/>
      <c r="C956" s="84"/>
      <c r="D956" s="631" t="str">
        <f>IF($C956="","",VLOOKUP($C956,分類コード!$B$1:$C$9,2,0))</f>
        <v/>
      </c>
      <c r="E956" s="251"/>
      <c r="F956" s="263"/>
      <c r="G956" s="37"/>
      <c r="H956" s="264"/>
      <c r="I956" s="653">
        <f t="shared" si="15"/>
        <v>0</v>
      </c>
      <c r="J956" s="650"/>
      <c r="L956" s="84"/>
      <c r="M956" s="84"/>
      <c r="N956" s="84"/>
      <c r="O956" s="84"/>
      <c r="P956" s="84"/>
      <c r="Q956" s="84"/>
      <c r="R956" s="84"/>
      <c r="S956" s="84"/>
      <c r="T956" s="84"/>
      <c r="X956" s="84"/>
      <c r="Y956" s="84"/>
      <c r="Z956" s="84"/>
    </row>
    <row r="957" spans="1:26">
      <c r="A957" s="84"/>
      <c r="B957" s="84"/>
      <c r="C957" s="84"/>
      <c r="D957" s="631" t="str">
        <f>IF($C957="","",VLOOKUP($C957,分類コード!$B$1:$C$9,2,0))</f>
        <v/>
      </c>
      <c r="E957" s="251"/>
      <c r="F957" s="263"/>
      <c r="G957" s="37"/>
      <c r="H957" s="264"/>
      <c r="I957" s="653">
        <f t="shared" si="15"/>
        <v>0</v>
      </c>
      <c r="J957" s="650"/>
      <c r="L957" s="84"/>
      <c r="M957" s="84"/>
      <c r="N957" s="84"/>
      <c r="O957" s="84"/>
      <c r="P957" s="84"/>
      <c r="Q957" s="84"/>
      <c r="R957" s="84"/>
      <c r="S957" s="84"/>
      <c r="T957" s="84"/>
      <c r="X957" s="84"/>
      <c r="Y957" s="84"/>
      <c r="Z957" s="84"/>
    </row>
    <row r="958" spans="1:26">
      <c r="A958" s="84"/>
      <c r="B958" s="84"/>
      <c r="C958" s="84"/>
      <c r="D958" s="631" t="str">
        <f>IF($C958="","",VLOOKUP($C958,分類コード!$B$1:$C$9,2,0))</f>
        <v/>
      </c>
      <c r="E958" s="251"/>
      <c r="F958" s="263"/>
      <c r="G958" s="37"/>
      <c r="H958" s="264"/>
      <c r="I958" s="653">
        <f t="shared" si="15"/>
        <v>0</v>
      </c>
      <c r="J958" s="650"/>
      <c r="L958" s="84"/>
      <c r="M958" s="84"/>
      <c r="N958" s="84"/>
      <c r="O958" s="84"/>
      <c r="P958" s="84"/>
      <c r="Q958" s="84"/>
      <c r="R958" s="84"/>
      <c r="S958" s="84"/>
      <c r="T958" s="84"/>
      <c r="X958" s="84"/>
      <c r="Y958" s="84"/>
      <c r="Z958" s="84"/>
    </row>
    <row r="959" spans="1:26">
      <c r="A959" s="84"/>
      <c r="B959" s="84"/>
      <c r="C959" s="84"/>
      <c r="D959" s="631" t="str">
        <f>IF($C959="","",VLOOKUP($C959,分類コード!$B$1:$C$9,2,0))</f>
        <v/>
      </c>
      <c r="E959" s="251"/>
      <c r="F959" s="263"/>
      <c r="G959" s="37"/>
      <c r="H959" s="264"/>
      <c r="I959" s="653">
        <f t="shared" si="15"/>
        <v>0</v>
      </c>
      <c r="J959" s="650"/>
      <c r="L959" s="84"/>
      <c r="M959" s="84"/>
      <c r="N959" s="84"/>
      <c r="O959" s="84"/>
      <c r="P959" s="84"/>
      <c r="Q959" s="84"/>
      <c r="R959" s="84"/>
      <c r="S959" s="84"/>
      <c r="T959" s="84"/>
      <c r="X959" s="84"/>
      <c r="Y959" s="84"/>
      <c r="Z959" s="84"/>
    </row>
    <row r="960" spans="1:26">
      <c r="A960" s="84"/>
      <c r="B960" s="84"/>
      <c r="C960" s="84"/>
      <c r="D960" s="631" t="str">
        <f>IF($C960="","",VLOOKUP($C960,分類コード!$B$1:$C$9,2,0))</f>
        <v/>
      </c>
      <c r="E960" s="251"/>
      <c r="F960" s="263"/>
      <c r="G960" s="37"/>
      <c r="H960" s="264"/>
      <c r="I960" s="653">
        <f t="shared" si="15"/>
        <v>0</v>
      </c>
      <c r="J960" s="650"/>
      <c r="L960" s="84"/>
      <c r="M960" s="84"/>
      <c r="N960" s="84"/>
      <c r="O960" s="84"/>
      <c r="P960" s="84"/>
      <c r="Q960" s="84"/>
      <c r="R960" s="84"/>
      <c r="S960" s="84"/>
      <c r="T960" s="84"/>
      <c r="X960" s="84"/>
      <c r="Y960" s="84"/>
      <c r="Z960" s="84"/>
    </row>
    <row r="961" spans="1:26">
      <c r="A961" s="84"/>
      <c r="B961" s="84"/>
      <c r="C961" s="84"/>
      <c r="D961" s="631" t="str">
        <f>IF($C961="","",VLOOKUP($C961,分類コード!$B$1:$C$9,2,0))</f>
        <v/>
      </c>
      <c r="E961" s="251"/>
      <c r="F961" s="263"/>
      <c r="G961" s="37"/>
      <c r="H961" s="264"/>
      <c r="I961" s="653">
        <f t="shared" si="15"/>
        <v>0</v>
      </c>
      <c r="J961" s="650"/>
      <c r="L961" s="84"/>
      <c r="M961" s="84"/>
      <c r="N961" s="84"/>
      <c r="O961" s="84"/>
      <c r="P961" s="84"/>
      <c r="Q961" s="84"/>
      <c r="R961" s="84"/>
      <c r="S961" s="84"/>
      <c r="T961" s="84"/>
      <c r="X961" s="84"/>
      <c r="Y961" s="84"/>
      <c r="Z961" s="84"/>
    </row>
    <row r="962" spans="1:26">
      <c r="A962" s="84"/>
      <c r="B962" s="84"/>
      <c r="C962" s="84"/>
      <c r="D962" s="631" t="str">
        <f>IF($C962="","",VLOOKUP($C962,分類コード!$B$1:$C$9,2,0))</f>
        <v/>
      </c>
      <c r="E962" s="251"/>
      <c r="F962" s="263"/>
      <c r="G962" s="37"/>
      <c r="H962" s="264"/>
      <c r="I962" s="653">
        <f t="shared" si="15"/>
        <v>0</v>
      </c>
      <c r="J962" s="650"/>
      <c r="L962" s="84"/>
      <c r="M962" s="84"/>
      <c r="N962" s="84"/>
      <c r="O962" s="84"/>
      <c r="P962" s="84"/>
      <c r="Q962" s="84"/>
      <c r="R962" s="84"/>
      <c r="S962" s="84"/>
      <c r="T962" s="84"/>
      <c r="X962" s="84"/>
      <c r="Y962" s="84"/>
      <c r="Z962" s="84"/>
    </row>
    <row r="963" spans="1:26">
      <c r="A963" s="84"/>
      <c r="B963" s="84"/>
      <c r="C963" s="84"/>
      <c r="D963" s="631" t="str">
        <f>IF($C963="","",VLOOKUP($C963,分類コード!$B$1:$C$9,2,0))</f>
        <v/>
      </c>
      <c r="E963" s="251"/>
      <c r="F963" s="263"/>
      <c r="G963" s="37"/>
      <c r="H963" s="264"/>
      <c r="I963" s="653">
        <f t="shared" si="15"/>
        <v>0</v>
      </c>
      <c r="J963" s="650"/>
      <c r="L963" s="84"/>
      <c r="M963" s="84"/>
      <c r="N963" s="84"/>
      <c r="O963" s="84"/>
      <c r="P963" s="84"/>
      <c r="Q963" s="84"/>
      <c r="R963" s="84"/>
      <c r="S963" s="84"/>
      <c r="T963" s="84"/>
      <c r="X963" s="84"/>
      <c r="Y963" s="84"/>
      <c r="Z963" s="84"/>
    </row>
    <row r="964" spans="1:26">
      <c r="A964" s="84"/>
      <c r="B964" s="84"/>
      <c r="C964" s="84"/>
      <c r="D964" s="631" t="str">
        <f>IF($C964="","",VLOOKUP($C964,分類コード!$B$1:$C$9,2,0))</f>
        <v/>
      </c>
      <c r="E964" s="251"/>
      <c r="F964" s="263"/>
      <c r="G964" s="37"/>
      <c r="H964" s="264"/>
      <c r="I964" s="653">
        <f t="shared" si="15"/>
        <v>0</v>
      </c>
      <c r="J964" s="650"/>
      <c r="L964" s="84"/>
      <c r="M964" s="84"/>
      <c r="N964" s="84"/>
      <c r="O964" s="84"/>
      <c r="P964" s="84"/>
      <c r="Q964" s="84"/>
      <c r="R964" s="84"/>
      <c r="S964" s="84"/>
      <c r="T964" s="84"/>
      <c r="X964" s="84"/>
      <c r="Y964" s="84"/>
      <c r="Z964" s="84"/>
    </row>
    <row r="965" spans="1:26">
      <c r="A965" s="84"/>
      <c r="B965" s="84"/>
      <c r="C965" s="84"/>
      <c r="D965" s="631" t="str">
        <f>IF($C965="","",VLOOKUP($C965,分類コード!$B$1:$C$9,2,0))</f>
        <v/>
      </c>
      <c r="E965" s="251"/>
      <c r="F965" s="263"/>
      <c r="G965" s="37"/>
      <c r="H965" s="264"/>
      <c r="I965" s="653">
        <f t="shared" si="15"/>
        <v>0</v>
      </c>
      <c r="J965" s="650"/>
      <c r="L965" s="84"/>
      <c r="M965" s="84"/>
      <c r="N965" s="84"/>
      <c r="O965" s="84"/>
      <c r="P965" s="84"/>
      <c r="Q965" s="84"/>
      <c r="R965" s="84"/>
      <c r="S965" s="84"/>
      <c r="T965" s="84"/>
      <c r="X965" s="84"/>
      <c r="Y965" s="84"/>
      <c r="Z965" s="84"/>
    </row>
    <row r="966" spans="1:26">
      <c r="A966" s="84"/>
      <c r="B966" s="84"/>
      <c r="C966" s="84"/>
      <c r="D966" s="631" t="str">
        <f>IF($C966="","",VLOOKUP($C966,分類コード!$B$1:$C$9,2,0))</f>
        <v/>
      </c>
      <c r="E966" s="251"/>
      <c r="F966" s="263"/>
      <c r="G966" s="37"/>
      <c r="H966" s="264"/>
      <c r="I966" s="653">
        <f t="shared" si="15"/>
        <v>0</v>
      </c>
      <c r="J966" s="650"/>
      <c r="L966" s="84"/>
      <c r="M966" s="84"/>
      <c r="N966" s="84"/>
      <c r="O966" s="84"/>
      <c r="P966" s="84"/>
      <c r="Q966" s="84"/>
      <c r="R966" s="84"/>
      <c r="S966" s="84"/>
      <c r="T966" s="84"/>
      <c r="X966" s="84"/>
      <c r="Y966" s="84"/>
      <c r="Z966" s="84"/>
    </row>
    <row r="967" spans="1:26">
      <c r="A967" s="84"/>
      <c r="B967" s="84"/>
      <c r="C967" s="84"/>
      <c r="D967" s="631" t="str">
        <f>IF($C967="","",VLOOKUP($C967,分類コード!$B$1:$C$9,2,0))</f>
        <v/>
      </c>
      <c r="E967" s="251"/>
      <c r="F967" s="263"/>
      <c r="G967" s="37"/>
      <c r="H967" s="264"/>
      <c r="I967" s="653">
        <f t="shared" si="15"/>
        <v>0</v>
      </c>
      <c r="J967" s="650"/>
      <c r="L967" s="84"/>
      <c r="M967" s="84"/>
      <c r="N967" s="84"/>
      <c r="O967" s="84"/>
      <c r="P967" s="84"/>
      <c r="Q967" s="84"/>
      <c r="R967" s="84"/>
      <c r="S967" s="84"/>
      <c r="T967" s="84"/>
      <c r="X967" s="84"/>
      <c r="Y967" s="84"/>
      <c r="Z967" s="84"/>
    </row>
    <row r="968" spans="1:26">
      <c r="A968" s="84"/>
      <c r="B968" s="84"/>
      <c r="C968" s="84"/>
      <c r="D968" s="631" t="str">
        <f>IF($C968="","",VLOOKUP($C968,分類コード!$B$1:$C$9,2,0))</f>
        <v/>
      </c>
      <c r="E968" s="251"/>
      <c r="F968" s="263"/>
      <c r="G968" s="37"/>
      <c r="H968" s="264"/>
      <c r="I968" s="653">
        <f t="shared" si="15"/>
        <v>0</v>
      </c>
      <c r="J968" s="650"/>
      <c r="L968" s="84"/>
      <c r="M968" s="84"/>
      <c r="N968" s="84"/>
      <c r="O968" s="84"/>
      <c r="P968" s="84"/>
      <c r="Q968" s="84"/>
      <c r="R968" s="84"/>
      <c r="S968" s="84"/>
      <c r="T968" s="84"/>
      <c r="X968" s="84"/>
      <c r="Y968" s="84"/>
      <c r="Z968" s="84"/>
    </row>
    <row r="969" spans="1:26">
      <c r="A969" s="84"/>
      <c r="B969" s="84"/>
      <c r="C969" s="84"/>
      <c r="D969" s="631" t="str">
        <f>IF($C969="","",VLOOKUP($C969,分類コード!$B$1:$C$9,2,0))</f>
        <v/>
      </c>
      <c r="E969" s="251"/>
      <c r="F969" s="263"/>
      <c r="G969" s="37"/>
      <c r="H969" s="264"/>
      <c r="I969" s="653">
        <f t="shared" si="15"/>
        <v>0</v>
      </c>
      <c r="J969" s="650"/>
      <c r="L969" s="84"/>
      <c r="M969" s="84"/>
      <c r="N969" s="84"/>
      <c r="O969" s="84"/>
      <c r="P969" s="84"/>
      <c r="Q969" s="84"/>
      <c r="R969" s="84"/>
      <c r="S969" s="84"/>
      <c r="T969" s="84"/>
      <c r="X969" s="84"/>
      <c r="Y969" s="84"/>
      <c r="Z969" s="84"/>
    </row>
    <row r="970" spans="1:26">
      <c r="A970" s="84"/>
      <c r="B970" s="84"/>
      <c r="C970" s="84"/>
      <c r="D970" s="631" t="str">
        <f>IF($C970="","",VLOOKUP($C970,分類コード!$B$1:$C$9,2,0))</f>
        <v/>
      </c>
      <c r="E970" s="251"/>
      <c r="F970" s="263"/>
      <c r="G970" s="37"/>
      <c r="H970" s="264"/>
      <c r="I970" s="653">
        <f t="shared" si="15"/>
        <v>0</v>
      </c>
      <c r="J970" s="650"/>
      <c r="L970" s="84"/>
      <c r="M970" s="84"/>
      <c r="N970" s="84"/>
      <c r="O970" s="84"/>
      <c r="P970" s="84"/>
      <c r="Q970" s="84"/>
      <c r="R970" s="84"/>
      <c r="S970" s="84"/>
      <c r="T970" s="84"/>
      <c r="X970" s="84"/>
      <c r="Y970" s="84"/>
      <c r="Z970" s="84"/>
    </row>
    <row r="971" spans="1:26">
      <c r="A971" s="84"/>
      <c r="B971" s="84"/>
      <c r="C971" s="84"/>
      <c r="D971" s="631" t="str">
        <f>IF($C971="","",VLOOKUP($C971,分類コード!$B$1:$C$9,2,0))</f>
        <v/>
      </c>
      <c r="E971" s="251"/>
      <c r="F971" s="263"/>
      <c r="G971" s="37"/>
      <c r="H971" s="264"/>
      <c r="I971" s="653">
        <f t="shared" si="15"/>
        <v>0</v>
      </c>
      <c r="J971" s="650"/>
      <c r="L971" s="84"/>
      <c r="M971" s="84"/>
      <c r="N971" s="84"/>
      <c r="O971" s="84"/>
      <c r="P971" s="84"/>
      <c r="Q971" s="84"/>
      <c r="R971" s="84"/>
      <c r="S971" s="84"/>
      <c r="T971" s="84"/>
      <c r="X971" s="84"/>
      <c r="Y971" s="84"/>
      <c r="Z971" s="84"/>
    </row>
    <row r="972" spans="1:26">
      <c r="A972" s="84"/>
      <c r="B972" s="84"/>
      <c r="C972" s="84"/>
      <c r="D972" s="631" t="str">
        <f>IF($C972="","",VLOOKUP($C972,分類コード!$B$1:$C$9,2,0))</f>
        <v/>
      </c>
      <c r="E972" s="251"/>
      <c r="F972" s="263"/>
      <c r="G972" s="37"/>
      <c r="H972" s="264"/>
      <c r="I972" s="653">
        <f t="shared" si="15"/>
        <v>0</v>
      </c>
      <c r="J972" s="650"/>
      <c r="L972" s="84"/>
      <c r="M972" s="84"/>
      <c r="N972" s="84"/>
      <c r="O972" s="84"/>
      <c r="P972" s="84"/>
      <c r="Q972" s="84"/>
      <c r="R972" s="84"/>
      <c r="S972" s="84"/>
      <c r="T972" s="84"/>
      <c r="X972" s="84"/>
      <c r="Y972" s="84"/>
      <c r="Z972" s="84"/>
    </row>
    <row r="973" spans="1:26">
      <c r="A973" s="84"/>
      <c r="B973" s="84"/>
      <c r="C973" s="84"/>
      <c r="D973" s="631" t="str">
        <f>IF($C973="","",VLOOKUP($C973,分類コード!$B$1:$C$9,2,0))</f>
        <v/>
      </c>
      <c r="E973" s="251"/>
      <c r="F973" s="263"/>
      <c r="G973" s="37"/>
      <c r="H973" s="264"/>
      <c r="I973" s="653">
        <f t="shared" si="15"/>
        <v>0</v>
      </c>
      <c r="J973" s="650"/>
      <c r="L973" s="84"/>
      <c r="M973" s="84"/>
      <c r="N973" s="84"/>
      <c r="O973" s="84"/>
      <c r="P973" s="84"/>
      <c r="Q973" s="84"/>
      <c r="R973" s="84"/>
      <c r="S973" s="84"/>
      <c r="T973" s="84"/>
      <c r="X973" s="84"/>
      <c r="Y973" s="84"/>
      <c r="Z973" s="84"/>
    </row>
    <row r="974" spans="1:26">
      <c r="A974" s="84"/>
      <c r="B974" s="84"/>
      <c r="C974" s="84"/>
      <c r="D974" s="631" t="str">
        <f>IF($C974="","",VLOOKUP($C974,分類コード!$B$1:$C$9,2,0))</f>
        <v/>
      </c>
      <c r="E974" s="251"/>
      <c r="F974" s="263"/>
      <c r="G974" s="37"/>
      <c r="H974" s="264"/>
      <c r="I974" s="653">
        <f t="shared" si="15"/>
        <v>0</v>
      </c>
      <c r="J974" s="650"/>
      <c r="L974" s="84"/>
      <c r="M974" s="84"/>
      <c r="N974" s="84"/>
      <c r="O974" s="84"/>
      <c r="P974" s="84"/>
      <c r="Q974" s="84"/>
      <c r="R974" s="84"/>
      <c r="S974" s="84"/>
      <c r="T974" s="84"/>
      <c r="X974" s="84"/>
      <c r="Y974" s="84"/>
      <c r="Z974" s="84"/>
    </row>
    <row r="975" spans="1:26">
      <c r="A975" s="84"/>
      <c r="B975" s="84"/>
      <c r="C975" s="84"/>
      <c r="D975" s="631" t="str">
        <f>IF($C975="","",VLOOKUP($C975,分類コード!$B$1:$C$9,2,0))</f>
        <v/>
      </c>
      <c r="E975" s="251"/>
      <c r="F975" s="263"/>
      <c r="G975" s="37"/>
      <c r="H975" s="264"/>
      <c r="I975" s="653">
        <f t="shared" si="15"/>
        <v>0</v>
      </c>
      <c r="J975" s="650"/>
      <c r="L975" s="84"/>
      <c r="M975" s="84"/>
      <c r="N975" s="84"/>
      <c r="O975" s="84"/>
      <c r="P975" s="84"/>
      <c r="Q975" s="84"/>
      <c r="R975" s="84"/>
      <c r="S975" s="84"/>
      <c r="T975" s="84"/>
      <c r="X975" s="84"/>
      <c r="Y975" s="84"/>
      <c r="Z975" s="84"/>
    </row>
    <row r="976" spans="1:26">
      <c r="A976" s="84"/>
      <c r="B976" s="84"/>
      <c r="C976" s="84"/>
      <c r="D976" s="631" t="str">
        <f>IF($C976="","",VLOOKUP($C976,分類コード!$B$1:$C$9,2,0))</f>
        <v/>
      </c>
      <c r="E976" s="251"/>
      <c r="F976" s="263"/>
      <c r="G976" s="37"/>
      <c r="H976" s="264"/>
      <c r="I976" s="653">
        <f t="shared" si="15"/>
        <v>0</v>
      </c>
      <c r="J976" s="650"/>
      <c r="L976" s="84"/>
      <c r="M976" s="84"/>
      <c r="N976" s="84"/>
      <c r="O976" s="84"/>
      <c r="P976" s="84"/>
      <c r="Q976" s="84"/>
      <c r="R976" s="84"/>
      <c r="S976" s="84"/>
      <c r="T976" s="84"/>
      <c r="X976" s="84"/>
      <c r="Y976" s="84"/>
      <c r="Z976" s="84"/>
    </row>
    <row r="977" spans="1:26">
      <c r="A977" s="84"/>
      <c r="B977" s="84"/>
      <c r="C977" s="84"/>
      <c r="D977" s="631" t="str">
        <f>IF($C977="","",VLOOKUP($C977,分類コード!$B$1:$C$9,2,0))</f>
        <v/>
      </c>
      <c r="E977" s="251"/>
      <c r="F977" s="263"/>
      <c r="G977" s="37"/>
      <c r="H977" s="264"/>
      <c r="I977" s="653">
        <f t="shared" si="15"/>
        <v>0</v>
      </c>
      <c r="J977" s="650"/>
      <c r="L977" s="84"/>
      <c r="M977" s="84"/>
      <c r="N977" s="84"/>
      <c r="O977" s="84"/>
      <c r="P977" s="84"/>
      <c r="Q977" s="84"/>
      <c r="R977" s="84"/>
      <c r="S977" s="84"/>
      <c r="T977" s="84"/>
      <c r="X977" s="84"/>
      <c r="Y977" s="84"/>
      <c r="Z977" s="84"/>
    </row>
    <row r="978" spans="1:26">
      <c r="A978" s="84"/>
      <c r="B978" s="84"/>
      <c r="C978" s="84"/>
      <c r="D978" s="631" t="str">
        <f>IF($C978="","",VLOOKUP($C978,分類コード!$B$1:$C$9,2,0))</f>
        <v/>
      </c>
      <c r="E978" s="251"/>
      <c r="F978" s="263"/>
      <c r="G978" s="37"/>
      <c r="H978" s="264"/>
      <c r="I978" s="653">
        <f t="shared" si="15"/>
        <v>0</v>
      </c>
      <c r="J978" s="650"/>
      <c r="L978" s="84"/>
      <c r="M978" s="84"/>
      <c r="N978" s="84"/>
      <c r="O978" s="84"/>
      <c r="P978" s="84"/>
      <c r="Q978" s="84"/>
      <c r="R978" s="84"/>
      <c r="S978" s="84"/>
      <c r="T978" s="84"/>
      <c r="X978" s="84"/>
      <c r="Y978" s="84"/>
      <c r="Z978" s="84"/>
    </row>
    <row r="979" spans="1:26">
      <c r="A979" s="84"/>
      <c r="B979" s="84"/>
      <c r="C979" s="84"/>
      <c r="D979" s="631" t="str">
        <f>IF($C979="","",VLOOKUP($C979,分類コード!$B$1:$C$9,2,0))</f>
        <v/>
      </c>
      <c r="E979" s="251"/>
      <c r="F979" s="263"/>
      <c r="G979" s="37"/>
      <c r="H979" s="264"/>
      <c r="I979" s="653">
        <f t="shared" si="15"/>
        <v>0</v>
      </c>
      <c r="J979" s="650"/>
      <c r="L979" s="84"/>
      <c r="M979" s="84"/>
      <c r="N979" s="84"/>
      <c r="O979" s="84"/>
      <c r="P979" s="84"/>
      <c r="Q979" s="84"/>
      <c r="R979" s="84"/>
      <c r="S979" s="84"/>
      <c r="T979" s="84"/>
      <c r="X979" s="84"/>
      <c r="Y979" s="84"/>
      <c r="Z979" s="84"/>
    </row>
    <row r="980" spans="1:26">
      <c r="A980" s="84"/>
      <c r="B980" s="84"/>
      <c r="C980" s="84"/>
      <c r="D980" s="631" t="str">
        <f>IF($C980="","",VLOOKUP($C980,分類コード!$B$1:$C$9,2,0))</f>
        <v/>
      </c>
      <c r="E980" s="251"/>
      <c r="F980" s="263"/>
      <c r="G980" s="37"/>
      <c r="H980" s="264"/>
      <c r="I980" s="653">
        <f t="shared" si="15"/>
        <v>0</v>
      </c>
      <c r="J980" s="650"/>
      <c r="L980" s="84"/>
      <c r="M980" s="84"/>
      <c r="N980" s="84"/>
      <c r="O980" s="84"/>
      <c r="P980" s="84"/>
      <c r="Q980" s="84"/>
      <c r="R980" s="84"/>
      <c r="S980" s="84"/>
      <c r="T980" s="84"/>
      <c r="X980" s="84"/>
      <c r="Y980" s="84"/>
      <c r="Z980" s="84"/>
    </row>
    <row r="981" spans="1:26">
      <c r="A981" s="84"/>
      <c r="B981" s="84"/>
      <c r="C981" s="84"/>
      <c r="D981" s="631" t="str">
        <f>IF($C981="","",VLOOKUP($C981,分類コード!$B$1:$C$9,2,0))</f>
        <v/>
      </c>
      <c r="E981" s="251"/>
      <c r="F981" s="263"/>
      <c r="G981" s="37"/>
      <c r="H981" s="264"/>
      <c r="I981" s="653">
        <f t="shared" ref="I981:I1044" si="16">IF(ISERROR(LEN(F981)-FIND(".",F981))=TRUE,0,LEN(F981)-FIND(".",F981))</f>
        <v>0</v>
      </c>
      <c r="J981" s="650"/>
      <c r="L981" s="84"/>
      <c r="M981" s="84"/>
      <c r="N981" s="84"/>
      <c r="O981" s="84"/>
      <c r="P981" s="84"/>
      <c r="Q981" s="84"/>
      <c r="R981" s="84"/>
      <c r="S981" s="84"/>
      <c r="T981" s="84"/>
      <c r="X981" s="84"/>
      <c r="Y981" s="84"/>
      <c r="Z981" s="84"/>
    </row>
    <row r="982" spans="1:26">
      <c r="A982" s="84"/>
      <c r="B982" s="84"/>
      <c r="C982" s="84"/>
      <c r="D982" s="631" t="str">
        <f>IF($C982="","",VLOOKUP($C982,分類コード!$B$1:$C$9,2,0))</f>
        <v/>
      </c>
      <c r="E982" s="251"/>
      <c r="F982" s="263"/>
      <c r="G982" s="37"/>
      <c r="H982" s="264"/>
      <c r="I982" s="653">
        <f t="shared" si="16"/>
        <v>0</v>
      </c>
      <c r="J982" s="650"/>
      <c r="L982" s="84"/>
      <c r="M982" s="84"/>
      <c r="N982" s="84"/>
      <c r="O982" s="84"/>
      <c r="P982" s="84"/>
      <c r="Q982" s="84"/>
      <c r="R982" s="84"/>
      <c r="S982" s="84"/>
      <c r="T982" s="84"/>
      <c r="X982" s="84"/>
      <c r="Y982" s="84"/>
      <c r="Z982" s="84"/>
    </row>
    <row r="983" spans="1:26">
      <c r="A983" s="84"/>
      <c r="B983" s="84"/>
      <c r="C983" s="84"/>
      <c r="D983" s="631" t="str">
        <f>IF($C983="","",VLOOKUP($C983,分類コード!$B$1:$C$9,2,0))</f>
        <v/>
      </c>
      <c r="E983" s="251"/>
      <c r="F983" s="263"/>
      <c r="G983" s="37"/>
      <c r="H983" s="264"/>
      <c r="I983" s="653">
        <f t="shared" si="16"/>
        <v>0</v>
      </c>
      <c r="J983" s="650"/>
      <c r="L983" s="84"/>
      <c r="M983" s="84"/>
      <c r="N983" s="84"/>
      <c r="O983" s="84"/>
      <c r="P983" s="84"/>
      <c r="Q983" s="84"/>
      <c r="R983" s="84"/>
      <c r="S983" s="84"/>
      <c r="T983" s="84"/>
      <c r="X983" s="84"/>
      <c r="Y983" s="84"/>
      <c r="Z983" s="84"/>
    </row>
    <row r="984" spans="1:26">
      <c r="A984" s="84"/>
      <c r="B984" s="84"/>
      <c r="C984" s="84"/>
      <c r="D984" s="631" t="str">
        <f>IF($C984="","",VLOOKUP($C984,分類コード!$B$1:$C$9,2,0))</f>
        <v/>
      </c>
      <c r="E984" s="251"/>
      <c r="F984" s="263"/>
      <c r="G984" s="37"/>
      <c r="H984" s="264"/>
      <c r="I984" s="653">
        <f t="shared" si="16"/>
        <v>0</v>
      </c>
      <c r="J984" s="650"/>
      <c r="L984" s="84"/>
      <c r="M984" s="84"/>
      <c r="N984" s="84"/>
      <c r="O984" s="84"/>
      <c r="P984" s="84"/>
      <c r="Q984" s="84"/>
      <c r="R984" s="84"/>
      <c r="S984" s="84"/>
      <c r="T984" s="84"/>
      <c r="X984" s="84"/>
      <c r="Y984" s="84"/>
      <c r="Z984" s="84"/>
    </row>
    <row r="985" spans="1:26">
      <c r="A985" s="84"/>
      <c r="B985" s="84"/>
      <c r="C985" s="84"/>
      <c r="D985" s="631" t="str">
        <f>IF($C985="","",VLOOKUP($C985,分類コード!$B$1:$C$9,2,0))</f>
        <v/>
      </c>
      <c r="E985" s="251"/>
      <c r="F985" s="263"/>
      <c r="G985" s="37"/>
      <c r="H985" s="264"/>
      <c r="I985" s="653">
        <f t="shared" si="16"/>
        <v>0</v>
      </c>
      <c r="J985" s="650"/>
      <c r="L985" s="84"/>
      <c r="M985" s="84"/>
      <c r="N985" s="84"/>
      <c r="O985" s="84"/>
      <c r="P985" s="84"/>
      <c r="Q985" s="84"/>
      <c r="R985" s="84"/>
      <c r="S985" s="84"/>
      <c r="T985" s="84"/>
      <c r="X985" s="84"/>
      <c r="Y985" s="84"/>
      <c r="Z985" s="84"/>
    </row>
    <row r="986" spans="1:26">
      <c r="A986" s="84"/>
      <c r="B986" s="84"/>
      <c r="C986" s="84"/>
      <c r="D986" s="631" t="str">
        <f>IF($C986="","",VLOOKUP($C986,分類コード!$B$1:$C$9,2,0))</f>
        <v/>
      </c>
      <c r="E986" s="251"/>
      <c r="F986" s="263"/>
      <c r="G986" s="37"/>
      <c r="H986" s="264"/>
      <c r="I986" s="653">
        <f t="shared" si="16"/>
        <v>0</v>
      </c>
      <c r="J986" s="650"/>
      <c r="L986" s="84"/>
      <c r="M986" s="84"/>
      <c r="N986" s="84"/>
      <c r="O986" s="84"/>
      <c r="P986" s="84"/>
      <c r="Q986" s="84"/>
      <c r="R986" s="84"/>
      <c r="S986" s="84"/>
      <c r="T986" s="84"/>
      <c r="X986" s="84"/>
      <c r="Y986" s="84"/>
      <c r="Z986" s="84"/>
    </row>
    <row r="987" spans="1:26">
      <c r="A987" s="84"/>
      <c r="B987" s="84"/>
      <c r="C987" s="84"/>
      <c r="D987" s="631" t="str">
        <f>IF($C987="","",VLOOKUP($C987,分類コード!$B$1:$C$9,2,0))</f>
        <v/>
      </c>
      <c r="E987" s="251"/>
      <c r="F987" s="263"/>
      <c r="G987" s="37"/>
      <c r="H987" s="264"/>
      <c r="I987" s="653">
        <f t="shared" si="16"/>
        <v>0</v>
      </c>
      <c r="J987" s="650"/>
      <c r="L987" s="84"/>
      <c r="M987" s="84"/>
      <c r="N987" s="84"/>
      <c r="O987" s="84"/>
      <c r="P987" s="84"/>
      <c r="Q987" s="84"/>
      <c r="R987" s="84"/>
      <c r="S987" s="84"/>
      <c r="T987" s="84"/>
      <c r="X987" s="84"/>
      <c r="Y987" s="84"/>
      <c r="Z987" s="84"/>
    </row>
    <row r="988" spans="1:26">
      <c r="A988" s="84"/>
      <c r="B988" s="84"/>
      <c r="C988" s="84"/>
      <c r="D988" s="631" t="str">
        <f>IF($C988="","",VLOOKUP($C988,分類コード!$B$1:$C$9,2,0))</f>
        <v/>
      </c>
      <c r="E988" s="251"/>
      <c r="F988" s="263"/>
      <c r="G988" s="37"/>
      <c r="H988" s="264"/>
      <c r="I988" s="653">
        <f t="shared" si="16"/>
        <v>0</v>
      </c>
      <c r="J988" s="650"/>
      <c r="L988" s="84"/>
      <c r="M988" s="84"/>
      <c r="N988" s="84"/>
      <c r="O988" s="84"/>
      <c r="P988" s="84"/>
      <c r="Q988" s="84"/>
      <c r="R988" s="84"/>
      <c r="S988" s="84"/>
      <c r="T988" s="84"/>
      <c r="X988" s="84"/>
      <c r="Y988" s="84"/>
      <c r="Z988" s="84"/>
    </row>
    <row r="989" spans="1:26">
      <c r="A989" s="84"/>
      <c r="B989" s="84"/>
      <c r="C989" s="84"/>
      <c r="D989" s="631" t="str">
        <f>IF($C989="","",VLOOKUP($C989,分類コード!$B$1:$C$9,2,0))</f>
        <v/>
      </c>
      <c r="E989" s="251"/>
      <c r="F989" s="263"/>
      <c r="G989" s="37"/>
      <c r="H989" s="264"/>
      <c r="I989" s="653">
        <f t="shared" si="16"/>
        <v>0</v>
      </c>
      <c r="J989" s="650"/>
      <c r="L989" s="84"/>
      <c r="M989" s="84"/>
      <c r="N989" s="84"/>
      <c r="O989" s="84"/>
      <c r="P989" s="84"/>
      <c r="Q989" s="84"/>
      <c r="R989" s="84"/>
      <c r="S989" s="84"/>
      <c r="T989" s="84"/>
      <c r="X989" s="84"/>
      <c r="Y989" s="84"/>
      <c r="Z989" s="84"/>
    </row>
    <row r="990" spans="1:26">
      <c r="A990" s="84"/>
      <c r="B990" s="84"/>
      <c r="C990" s="84"/>
      <c r="D990" s="631" t="str">
        <f>IF($C990="","",VLOOKUP($C990,分類コード!$B$1:$C$9,2,0))</f>
        <v/>
      </c>
      <c r="E990" s="251"/>
      <c r="F990" s="263"/>
      <c r="G990" s="37"/>
      <c r="H990" s="264"/>
      <c r="I990" s="653">
        <f t="shared" si="16"/>
        <v>0</v>
      </c>
      <c r="J990" s="650"/>
      <c r="L990" s="84"/>
      <c r="M990" s="84"/>
      <c r="N990" s="84"/>
      <c r="O990" s="84"/>
      <c r="P990" s="84"/>
      <c r="Q990" s="84"/>
      <c r="R990" s="84"/>
      <c r="S990" s="84"/>
      <c r="T990" s="84"/>
      <c r="X990" s="84"/>
      <c r="Y990" s="84"/>
      <c r="Z990" s="84"/>
    </row>
    <row r="991" spans="1:26">
      <c r="A991" s="84"/>
      <c r="B991" s="84"/>
      <c r="C991" s="84"/>
      <c r="D991" s="631" t="str">
        <f>IF($C991="","",VLOOKUP($C991,分類コード!$B$1:$C$9,2,0))</f>
        <v/>
      </c>
      <c r="E991" s="251"/>
      <c r="F991" s="263"/>
      <c r="G991" s="37"/>
      <c r="H991" s="264"/>
      <c r="I991" s="653">
        <f t="shared" si="16"/>
        <v>0</v>
      </c>
      <c r="J991" s="650"/>
      <c r="L991" s="84"/>
      <c r="M991" s="84"/>
      <c r="N991" s="84"/>
      <c r="O991" s="84"/>
      <c r="P991" s="84"/>
      <c r="Q991" s="84"/>
      <c r="R991" s="84"/>
      <c r="S991" s="84"/>
      <c r="T991" s="84"/>
      <c r="X991" s="84"/>
      <c r="Y991" s="84"/>
      <c r="Z991" s="84"/>
    </row>
    <row r="992" spans="1:26">
      <c r="A992" s="84"/>
      <c r="B992" s="84"/>
      <c r="C992" s="84"/>
      <c r="D992" s="631" t="str">
        <f>IF($C992="","",VLOOKUP($C992,分類コード!$B$1:$C$9,2,0))</f>
        <v/>
      </c>
      <c r="E992" s="251"/>
      <c r="F992" s="263"/>
      <c r="G992" s="37"/>
      <c r="H992" s="264"/>
      <c r="I992" s="653">
        <f t="shared" si="16"/>
        <v>0</v>
      </c>
      <c r="J992" s="650"/>
      <c r="L992" s="84"/>
      <c r="M992" s="84"/>
      <c r="N992" s="84"/>
      <c r="O992" s="84"/>
      <c r="P992" s="84"/>
      <c r="Q992" s="84"/>
      <c r="R992" s="84"/>
      <c r="S992" s="84"/>
      <c r="T992" s="84"/>
      <c r="X992" s="84"/>
      <c r="Y992" s="84"/>
      <c r="Z992" s="84"/>
    </row>
    <row r="993" spans="1:26">
      <c r="A993" s="84"/>
      <c r="B993" s="84"/>
      <c r="C993" s="84"/>
      <c r="D993" s="631" t="str">
        <f>IF($C993="","",VLOOKUP($C993,分類コード!$B$1:$C$9,2,0))</f>
        <v/>
      </c>
      <c r="E993" s="251"/>
      <c r="F993" s="263"/>
      <c r="G993" s="37"/>
      <c r="H993" s="264"/>
      <c r="I993" s="653">
        <f t="shared" si="16"/>
        <v>0</v>
      </c>
      <c r="J993" s="650"/>
      <c r="L993" s="84"/>
      <c r="M993" s="84"/>
      <c r="N993" s="84"/>
      <c r="O993" s="84"/>
      <c r="P993" s="84"/>
      <c r="Q993" s="84"/>
      <c r="R993" s="84"/>
      <c r="S993" s="84"/>
      <c r="T993" s="84"/>
      <c r="X993" s="84"/>
      <c r="Y993" s="84"/>
      <c r="Z993" s="84"/>
    </row>
    <row r="994" spans="1:26">
      <c r="A994" s="84"/>
      <c r="B994" s="84"/>
      <c r="C994" s="84"/>
      <c r="D994" s="631" t="str">
        <f>IF($C994="","",VLOOKUP($C994,分類コード!$B$1:$C$9,2,0))</f>
        <v/>
      </c>
      <c r="E994" s="251"/>
      <c r="F994" s="263"/>
      <c r="G994" s="37"/>
      <c r="H994" s="264"/>
      <c r="I994" s="653">
        <f t="shared" si="16"/>
        <v>0</v>
      </c>
      <c r="J994" s="650"/>
      <c r="L994" s="84"/>
      <c r="M994" s="84"/>
      <c r="N994" s="84"/>
      <c r="O994" s="84"/>
      <c r="P994" s="84"/>
      <c r="Q994" s="84"/>
      <c r="R994" s="84"/>
      <c r="S994" s="84"/>
      <c r="T994" s="84"/>
      <c r="X994" s="84"/>
      <c r="Y994" s="84"/>
      <c r="Z994" s="84"/>
    </row>
    <row r="995" spans="1:26">
      <c r="A995" s="84"/>
      <c r="B995" s="84"/>
      <c r="C995" s="84"/>
      <c r="D995" s="631" t="str">
        <f>IF($C995="","",VLOOKUP($C995,分類コード!$B$1:$C$9,2,0))</f>
        <v/>
      </c>
      <c r="E995" s="251"/>
      <c r="F995" s="263"/>
      <c r="G995" s="37"/>
      <c r="H995" s="264"/>
      <c r="I995" s="653">
        <f t="shared" si="16"/>
        <v>0</v>
      </c>
      <c r="J995" s="650"/>
      <c r="L995" s="84"/>
      <c r="M995" s="84"/>
      <c r="N995" s="84"/>
      <c r="O995" s="84"/>
      <c r="P995" s="84"/>
      <c r="Q995" s="84"/>
      <c r="R995" s="84"/>
      <c r="S995" s="84"/>
      <c r="T995" s="84"/>
      <c r="X995" s="84"/>
      <c r="Y995" s="84"/>
      <c r="Z995" s="84"/>
    </row>
    <row r="996" spans="1:26">
      <c r="A996" s="84"/>
      <c r="B996" s="84"/>
      <c r="C996" s="84"/>
      <c r="D996" s="631" t="str">
        <f>IF($C996="","",VLOOKUP($C996,分類コード!$B$1:$C$9,2,0))</f>
        <v/>
      </c>
      <c r="E996" s="251"/>
      <c r="F996" s="263"/>
      <c r="G996" s="37"/>
      <c r="H996" s="264"/>
      <c r="I996" s="653">
        <f t="shared" si="16"/>
        <v>0</v>
      </c>
      <c r="J996" s="650"/>
      <c r="L996" s="84"/>
      <c r="M996" s="84"/>
      <c r="N996" s="84"/>
      <c r="O996" s="84"/>
      <c r="P996" s="84"/>
      <c r="Q996" s="84"/>
      <c r="R996" s="84"/>
      <c r="S996" s="84"/>
      <c r="T996" s="84"/>
      <c r="X996" s="84"/>
      <c r="Y996" s="84"/>
      <c r="Z996" s="84"/>
    </row>
    <row r="997" spans="1:26">
      <c r="A997" s="84"/>
      <c r="B997" s="84"/>
      <c r="C997" s="84"/>
      <c r="D997" s="631" t="str">
        <f>IF($C997="","",VLOOKUP($C997,分類コード!$B$1:$C$9,2,0))</f>
        <v/>
      </c>
      <c r="E997" s="251"/>
      <c r="F997" s="263"/>
      <c r="G997" s="37"/>
      <c r="H997" s="264"/>
      <c r="I997" s="653">
        <f t="shared" si="16"/>
        <v>0</v>
      </c>
      <c r="J997" s="650"/>
      <c r="L997" s="84"/>
      <c r="M997" s="84"/>
      <c r="N997" s="84"/>
      <c r="O997" s="84"/>
      <c r="P997" s="84"/>
      <c r="Q997" s="84"/>
      <c r="R997" s="84"/>
      <c r="S997" s="84"/>
      <c r="T997" s="84"/>
      <c r="X997" s="84"/>
      <c r="Y997" s="84"/>
      <c r="Z997" s="84"/>
    </row>
    <row r="998" spans="1:26">
      <c r="A998" s="84"/>
      <c r="B998" s="84"/>
      <c r="C998" s="84"/>
      <c r="D998" s="631" t="str">
        <f>IF($C998="","",VLOOKUP($C998,分類コード!$B$1:$C$9,2,0))</f>
        <v/>
      </c>
      <c r="E998" s="251"/>
      <c r="F998" s="263"/>
      <c r="G998" s="37"/>
      <c r="H998" s="264"/>
      <c r="I998" s="653">
        <f t="shared" si="16"/>
        <v>0</v>
      </c>
      <c r="J998" s="650"/>
      <c r="L998" s="84"/>
      <c r="M998" s="84"/>
      <c r="N998" s="84"/>
      <c r="O998" s="84"/>
      <c r="P998" s="84"/>
      <c r="Q998" s="84"/>
      <c r="R998" s="84"/>
      <c r="S998" s="84"/>
      <c r="T998" s="84"/>
      <c r="X998" s="84"/>
      <c r="Y998" s="84"/>
      <c r="Z998" s="84"/>
    </row>
    <row r="999" spans="1:26">
      <c r="A999" s="84"/>
      <c r="B999" s="84"/>
      <c r="C999" s="84"/>
      <c r="D999" s="631" t="str">
        <f>IF($C999="","",VLOOKUP($C999,分類コード!$B$1:$C$9,2,0))</f>
        <v/>
      </c>
      <c r="E999" s="251"/>
      <c r="F999" s="263"/>
      <c r="G999" s="37"/>
      <c r="H999" s="264"/>
      <c r="I999" s="653">
        <f t="shared" si="16"/>
        <v>0</v>
      </c>
      <c r="J999" s="650"/>
      <c r="L999" s="84"/>
      <c r="M999" s="84"/>
      <c r="N999" s="84"/>
      <c r="O999" s="84"/>
      <c r="P999" s="84"/>
      <c r="Q999" s="84"/>
      <c r="R999" s="84"/>
      <c r="S999" s="84"/>
      <c r="T999" s="84"/>
      <c r="X999" s="84"/>
      <c r="Y999" s="84"/>
      <c r="Z999" s="84"/>
    </row>
    <row r="1000" spans="1:26">
      <c r="A1000" s="84"/>
      <c r="B1000" s="84"/>
      <c r="C1000" s="84"/>
      <c r="D1000" s="631" t="str">
        <f>IF($C1000="","",VLOOKUP($C1000,分類コード!$B$1:$C$9,2,0))</f>
        <v/>
      </c>
      <c r="E1000" s="251"/>
      <c r="F1000" s="263"/>
      <c r="G1000" s="37"/>
      <c r="H1000" s="264"/>
      <c r="I1000" s="653">
        <f t="shared" si="16"/>
        <v>0</v>
      </c>
      <c r="J1000" s="650"/>
      <c r="L1000" s="84"/>
      <c r="M1000" s="84"/>
      <c r="N1000" s="84"/>
      <c r="O1000" s="84"/>
      <c r="P1000" s="84"/>
      <c r="Q1000" s="84"/>
      <c r="R1000" s="84"/>
      <c r="S1000" s="84"/>
      <c r="T1000" s="84"/>
      <c r="X1000" s="84"/>
      <c r="Y1000" s="84"/>
      <c r="Z1000" s="84"/>
    </row>
    <row r="1001" spans="1:26">
      <c r="A1001" s="84"/>
      <c r="B1001" s="84"/>
      <c r="C1001" s="84"/>
      <c r="D1001" s="631" t="str">
        <f>IF($C1001="","",VLOOKUP($C1001,分類コード!$B$1:$C$9,2,0))</f>
        <v/>
      </c>
      <c r="E1001" s="251"/>
      <c r="F1001" s="263"/>
      <c r="G1001" s="37"/>
      <c r="H1001" s="264"/>
      <c r="I1001" s="653">
        <f t="shared" si="16"/>
        <v>0</v>
      </c>
      <c r="J1001" s="650"/>
      <c r="L1001" s="84"/>
      <c r="M1001" s="84"/>
      <c r="N1001" s="84"/>
      <c r="O1001" s="84"/>
      <c r="P1001" s="84"/>
      <c r="Q1001" s="84"/>
      <c r="R1001" s="84"/>
      <c r="S1001" s="84"/>
      <c r="T1001" s="84"/>
      <c r="X1001" s="84"/>
      <c r="Y1001" s="84"/>
      <c r="Z1001" s="84"/>
    </row>
    <row r="1002" spans="1:26">
      <c r="A1002" s="84"/>
      <c r="B1002" s="84"/>
      <c r="C1002" s="84"/>
      <c r="D1002" s="631" t="str">
        <f>IF($C1002="","",VLOOKUP($C1002,分類コード!$B$1:$C$9,2,0))</f>
        <v/>
      </c>
      <c r="E1002" s="251"/>
      <c r="F1002" s="263"/>
      <c r="G1002" s="37"/>
      <c r="H1002" s="264"/>
      <c r="I1002" s="653">
        <f t="shared" si="16"/>
        <v>0</v>
      </c>
      <c r="J1002" s="650"/>
      <c r="L1002" s="84"/>
      <c r="M1002" s="84"/>
      <c r="N1002" s="84"/>
      <c r="O1002" s="84"/>
      <c r="P1002" s="84"/>
      <c r="Q1002" s="84"/>
      <c r="R1002" s="84"/>
      <c r="S1002" s="84"/>
      <c r="T1002" s="84"/>
      <c r="X1002" s="84"/>
      <c r="Y1002" s="84"/>
      <c r="Z1002" s="84"/>
    </row>
    <row r="1003" spans="1:26">
      <c r="A1003" s="84"/>
      <c r="B1003" s="84"/>
      <c r="C1003" s="84"/>
      <c r="D1003" s="631" t="str">
        <f>IF($C1003="","",VLOOKUP($C1003,分類コード!$B$1:$C$9,2,0))</f>
        <v/>
      </c>
      <c r="E1003" s="251"/>
      <c r="F1003" s="263"/>
      <c r="G1003" s="37"/>
      <c r="H1003" s="264"/>
      <c r="I1003" s="653">
        <f t="shared" si="16"/>
        <v>0</v>
      </c>
      <c r="J1003" s="650"/>
      <c r="L1003" s="84"/>
      <c r="M1003" s="84"/>
      <c r="N1003" s="84"/>
      <c r="O1003" s="84"/>
      <c r="P1003" s="84"/>
      <c r="Q1003" s="84"/>
      <c r="R1003" s="84"/>
      <c r="S1003" s="84"/>
      <c r="T1003" s="84"/>
      <c r="X1003" s="84"/>
      <c r="Y1003" s="84"/>
      <c r="Z1003" s="84"/>
    </row>
    <row r="1004" spans="1:26">
      <c r="A1004" s="84"/>
      <c r="B1004" s="84"/>
      <c r="C1004" s="84"/>
      <c r="D1004" s="631" t="str">
        <f>IF($C1004="","",VLOOKUP($C1004,分類コード!$B$1:$C$9,2,0))</f>
        <v/>
      </c>
      <c r="E1004" s="251"/>
      <c r="F1004" s="263"/>
      <c r="G1004" s="37"/>
      <c r="H1004" s="264"/>
      <c r="I1004" s="653">
        <f t="shared" si="16"/>
        <v>0</v>
      </c>
      <c r="J1004" s="650"/>
      <c r="L1004" s="84"/>
      <c r="M1004" s="84"/>
      <c r="N1004" s="84"/>
      <c r="O1004" s="84"/>
      <c r="P1004" s="84"/>
      <c r="Q1004" s="84"/>
      <c r="R1004" s="84"/>
      <c r="S1004" s="84"/>
      <c r="T1004" s="84"/>
      <c r="X1004" s="84"/>
      <c r="Y1004" s="84"/>
      <c r="Z1004" s="84"/>
    </row>
    <row r="1005" spans="1:26">
      <c r="A1005" s="84"/>
      <c r="B1005" s="84"/>
      <c r="C1005" s="84"/>
      <c r="D1005" s="631" t="str">
        <f>IF($C1005="","",VLOOKUP($C1005,分類コード!$B$1:$C$9,2,0))</f>
        <v/>
      </c>
      <c r="E1005" s="251"/>
      <c r="F1005" s="263"/>
      <c r="G1005" s="37"/>
      <c r="H1005" s="264"/>
      <c r="I1005" s="653">
        <f t="shared" si="16"/>
        <v>0</v>
      </c>
      <c r="J1005" s="650"/>
      <c r="L1005" s="84"/>
      <c r="M1005" s="84"/>
      <c r="N1005" s="84"/>
      <c r="O1005" s="84"/>
      <c r="P1005" s="84"/>
      <c r="Q1005" s="84"/>
      <c r="R1005" s="84"/>
      <c r="S1005" s="84"/>
      <c r="T1005" s="84"/>
      <c r="X1005" s="84"/>
      <c r="Y1005" s="84"/>
      <c r="Z1005" s="84"/>
    </row>
    <row r="1006" spans="1:26">
      <c r="A1006" s="84"/>
      <c r="B1006" s="84"/>
      <c r="C1006" s="84"/>
      <c r="D1006" s="631" t="str">
        <f>IF($C1006="","",VLOOKUP($C1006,分類コード!$B$1:$C$9,2,0))</f>
        <v/>
      </c>
      <c r="E1006" s="251"/>
      <c r="F1006" s="263"/>
      <c r="G1006" s="37"/>
      <c r="H1006" s="264"/>
      <c r="I1006" s="653">
        <f t="shared" si="16"/>
        <v>0</v>
      </c>
      <c r="J1006" s="650"/>
      <c r="L1006" s="84"/>
      <c r="M1006" s="84"/>
      <c r="N1006" s="84"/>
      <c r="O1006" s="84"/>
      <c r="P1006" s="84"/>
      <c r="Q1006" s="84"/>
      <c r="R1006" s="84"/>
      <c r="S1006" s="84"/>
      <c r="T1006" s="84"/>
      <c r="X1006" s="84"/>
      <c r="Y1006" s="84"/>
      <c r="Z1006" s="84"/>
    </row>
    <row r="1007" spans="1:26">
      <c r="A1007" s="84"/>
      <c r="B1007" s="84"/>
      <c r="C1007" s="84"/>
      <c r="D1007" s="631" t="str">
        <f>IF($C1007="","",VLOOKUP($C1007,分類コード!$B$1:$C$9,2,0))</f>
        <v/>
      </c>
      <c r="E1007" s="251"/>
      <c r="F1007" s="263"/>
      <c r="G1007" s="37"/>
      <c r="H1007" s="264"/>
      <c r="I1007" s="653">
        <f t="shared" si="16"/>
        <v>0</v>
      </c>
      <c r="J1007" s="650"/>
      <c r="L1007" s="84"/>
      <c r="M1007" s="84"/>
      <c r="N1007" s="84"/>
      <c r="O1007" s="84"/>
      <c r="P1007" s="84"/>
      <c r="Q1007" s="84"/>
      <c r="R1007" s="84"/>
      <c r="S1007" s="84"/>
      <c r="T1007" s="84"/>
      <c r="X1007" s="84"/>
      <c r="Y1007" s="84"/>
      <c r="Z1007" s="84"/>
    </row>
    <row r="1008" spans="1:26">
      <c r="A1008" s="84"/>
      <c r="B1008" s="84"/>
      <c r="C1008" s="84"/>
      <c r="D1008" s="631" t="str">
        <f>IF($C1008="","",VLOOKUP($C1008,分類コード!$B$1:$C$9,2,0))</f>
        <v/>
      </c>
      <c r="E1008" s="251"/>
      <c r="F1008" s="263"/>
      <c r="G1008" s="37"/>
      <c r="H1008" s="264"/>
      <c r="I1008" s="653">
        <f t="shared" si="16"/>
        <v>0</v>
      </c>
      <c r="J1008" s="650"/>
      <c r="L1008" s="84"/>
      <c r="M1008" s="84"/>
      <c r="N1008" s="84"/>
      <c r="O1008" s="84"/>
      <c r="P1008" s="84"/>
      <c r="Q1008" s="84"/>
      <c r="R1008" s="84"/>
      <c r="S1008" s="84"/>
      <c r="T1008" s="84"/>
      <c r="X1008" s="84"/>
      <c r="Y1008" s="84"/>
      <c r="Z1008" s="84"/>
    </row>
    <row r="1009" spans="1:26">
      <c r="A1009" s="84"/>
      <c r="B1009" s="84"/>
      <c r="C1009" s="84"/>
      <c r="D1009" s="631" t="str">
        <f>IF($C1009="","",VLOOKUP($C1009,分類コード!$B$1:$C$9,2,0))</f>
        <v/>
      </c>
      <c r="E1009" s="251"/>
      <c r="F1009" s="263"/>
      <c r="G1009" s="37"/>
      <c r="H1009" s="264"/>
      <c r="I1009" s="653">
        <f t="shared" si="16"/>
        <v>0</v>
      </c>
      <c r="J1009" s="650"/>
      <c r="L1009" s="84"/>
      <c r="M1009" s="84"/>
      <c r="N1009" s="84"/>
      <c r="O1009" s="84"/>
      <c r="P1009" s="84"/>
      <c r="Q1009" s="84"/>
      <c r="R1009" s="84"/>
      <c r="S1009" s="84"/>
      <c r="T1009" s="84"/>
      <c r="X1009" s="84"/>
      <c r="Y1009" s="84"/>
      <c r="Z1009" s="84"/>
    </row>
    <row r="1010" spans="1:26">
      <c r="A1010" s="84"/>
      <c r="B1010" s="84"/>
      <c r="C1010" s="84"/>
      <c r="D1010" s="631" t="str">
        <f>IF($C1010="","",VLOOKUP($C1010,分類コード!$B$1:$C$9,2,0))</f>
        <v/>
      </c>
      <c r="E1010" s="251"/>
      <c r="F1010" s="263"/>
      <c r="G1010" s="37"/>
      <c r="H1010" s="264"/>
      <c r="I1010" s="653">
        <f t="shared" si="16"/>
        <v>0</v>
      </c>
      <c r="J1010" s="650"/>
      <c r="L1010" s="84"/>
      <c r="M1010" s="84"/>
      <c r="N1010" s="84"/>
      <c r="O1010" s="84"/>
      <c r="P1010" s="84"/>
      <c r="Q1010" s="84"/>
      <c r="R1010" s="84"/>
      <c r="S1010" s="84"/>
      <c r="T1010" s="84"/>
      <c r="X1010" s="84"/>
      <c r="Y1010" s="84"/>
      <c r="Z1010" s="84"/>
    </row>
    <row r="1011" spans="1:26">
      <c r="A1011" s="84"/>
      <c r="B1011" s="84"/>
      <c r="C1011" s="84"/>
      <c r="D1011" s="631" t="str">
        <f>IF($C1011="","",VLOOKUP($C1011,分類コード!$B$1:$C$9,2,0))</f>
        <v/>
      </c>
      <c r="E1011" s="251"/>
      <c r="F1011" s="263"/>
      <c r="G1011" s="37"/>
      <c r="H1011" s="264"/>
      <c r="I1011" s="653">
        <f t="shared" si="16"/>
        <v>0</v>
      </c>
      <c r="J1011" s="650"/>
      <c r="L1011" s="84"/>
      <c r="M1011" s="84"/>
      <c r="N1011" s="84"/>
      <c r="O1011" s="84"/>
      <c r="P1011" s="84"/>
      <c r="Q1011" s="84"/>
      <c r="R1011" s="84"/>
      <c r="S1011" s="84"/>
      <c r="T1011" s="84"/>
      <c r="X1011" s="84"/>
      <c r="Y1011" s="84"/>
      <c r="Z1011" s="84"/>
    </row>
    <row r="1012" spans="1:26">
      <c r="A1012" s="84"/>
      <c r="B1012" s="84"/>
      <c r="C1012" s="84"/>
      <c r="D1012" s="631" t="str">
        <f>IF($C1012="","",VLOOKUP($C1012,分類コード!$B$1:$C$9,2,0))</f>
        <v/>
      </c>
      <c r="E1012" s="251"/>
      <c r="F1012" s="263"/>
      <c r="G1012" s="37"/>
      <c r="H1012" s="264"/>
      <c r="I1012" s="653">
        <f t="shared" si="16"/>
        <v>0</v>
      </c>
      <c r="J1012" s="650"/>
      <c r="L1012" s="84"/>
      <c r="M1012" s="84"/>
      <c r="N1012" s="84"/>
      <c r="O1012" s="84"/>
      <c r="P1012" s="84"/>
      <c r="Q1012" s="84"/>
      <c r="R1012" s="84"/>
      <c r="S1012" s="84"/>
      <c r="T1012" s="84"/>
      <c r="X1012" s="84"/>
      <c r="Y1012" s="84"/>
      <c r="Z1012" s="84"/>
    </row>
    <row r="1013" spans="1:26">
      <c r="A1013" s="84"/>
      <c r="B1013" s="84"/>
      <c r="C1013" s="84"/>
      <c r="D1013" s="631" t="str">
        <f>IF($C1013="","",VLOOKUP($C1013,分類コード!$B$1:$C$9,2,0))</f>
        <v/>
      </c>
      <c r="E1013" s="251"/>
      <c r="F1013" s="263"/>
      <c r="G1013" s="37"/>
      <c r="H1013" s="264"/>
      <c r="I1013" s="653">
        <f t="shared" si="16"/>
        <v>0</v>
      </c>
      <c r="J1013" s="650"/>
      <c r="L1013" s="84"/>
      <c r="M1013" s="84"/>
      <c r="N1013" s="84"/>
      <c r="O1013" s="84"/>
      <c r="P1013" s="84"/>
      <c r="Q1013" s="84"/>
      <c r="R1013" s="84"/>
      <c r="S1013" s="84"/>
      <c r="T1013" s="84"/>
      <c r="X1013" s="84"/>
      <c r="Y1013" s="84"/>
      <c r="Z1013" s="84"/>
    </row>
    <row r="1014" spans="1:26">
      <c r="A1014" s="84"/>
      <c r="B1014" s="84"/>
      <c r="C1014" s="84"/>
      <c r="D1014" s="631" t="str">
        <f>IF($C1014="","",VLOOKUP($C1014,分類コード!$B$1:$C$9,2,0))</f>
        <v/>
      </c>
      <c r="E1014" s="251"/>
      <c r="F1014" s="263"/>
      <c r="G1014" s="37"/>
      <c r="H1014" s="264"/>
      <c r="I1014" s="653">
        <f t="shared" si="16"/>
        <v>0</v>
      </c>
      <c r="J1014" s="650"/>
      <c r="L1014" s="84"/>
      <c r="M1014" s="84"/>
      <c r="N1014" s="84"/>
      <c r="O1014" s="84"/>
      <c r="P1014" s="84"/>
      <c r="Q1014" s="84"/>
      <c r="R1014" s="84"/>
      <c r="S1014" s="84"/>
      <c r="T1014" s="84"/>
      <c r="X1014" s="84"/>
      <c r="Y1014" s="84"/>
      <c r="Z1014" s="84"/>
    </row>
    <row r="1015" spans="1:26">
      <c r="A1015" s="84"/>
      <c r="B1015" s="84"/>
      <c r="C1015" s="84"/>
      <c r="D1015" s="631" t="str">
        <f>IF($C1015="","",VLOOKUP($C1015,分類コード!$B$1:$C$9,2,0))</f>
        <v/>
      </c>
      <c r="E1015" s="251"/>
      <c r="F1015" s="263"/>
      <c r="G1015" s="37"/>
      <c r="H1015" s="264"/>
      <c r="I1015" s="653">
        <f t="shared" si="16"/>
        <v>0</v>
      </c>
      <c r="J1015" s="650"/>
      <c r="L1015" s="84"/>
      <c r="M1015" s="84"/>
      <c r="N1015" s="84"/>
      <c r="O1015" s="84"/>
      <c r="P1015" s="84"/>
      <c r="Q1015" s="84"/>
      <c r="R1015" s="84"/>
      <c r="S1015" s="84"/>
      <c r="T1015" s="84"/>
      <c r="X1015" s="84"/>
      <c r="Y1015" s="84"/>
      <c r="Z1015" s="84"/>
    </row>
    <row r="1016" spans="1:26">
      <c r="A1016" s="84"/>
      <c r="B1016" s="84"/>
      <c r="C1016" s="84"/>
      <c r="D1016" s="631" t="str">
        <f>IF($C1016="","",VLOOKUP($C1016,分類コード!$B$1:$C$9,2,0))</f>
        <v/>
      </c>
      <c r="E1016" s="251"/>
      <c r="F1016" s="263"/>
      <c r="G1016" s="37"/>
      <c r="H1016" s="264"/>
      <c r="I1016" s="653">
        <f t="shared" si="16"/>
        <v>0</v>
      </c>
      <c r="J1016" s="650"/>
      <c r="L1016" s="84"/>
      <c r="M1016" s="84"/>
      <c r="N1016" s="84"/>
      <c r="O1016" s="84"/>
      <c r="P1016" s="84"/>
      <c r="Q1016" s="84"/>
      <c r="R1016" s="84"/>
      <c r="S1016" s="84"/>
      <c r="T1016" s="84"/>
      <c r="X1016" s="84"/>
      <c r="Y1016" s="84"/>
      <c r="Z1016" s="84"/>
    </row>
    <row r="1017" spans="1:26">
      <c r="A1017" s="84"/>
      <c r="B1017" s="84"/>
      <c r="C1017" s="84"/>
      <c r="D1017" s="631" t="str">
        <f>IF($C1017="","",VLOOKUP($C1017,分類コード!$B$1:$C$9,2,0))</f>
        <v/>
      </c>
      <c r="E1017" s="251"/>
      <c r="F1017" s="263"/>
      <c r="G1017" s="37"/>
      <c r="H1017" s="264"/>
      <c r="I1017" s="653">
        <f t="shared" si="16"/>
        <v>0</v>
      </c>
      <c r="J1017" s="650"/>
      <c r="L1017" s="84"/>
      <c r="M1017" s="84"/>
      <c r="N1017" s="84"/>
      <c r="O1017" s="84"/>
      <c r="P1017" s="84"/>
      <c r="Q1017" s="84"/>
      <c r="R1017" s="84"/>
      <c r="S1017" s="84"/>
      <c r="T1017" s="84"/>
      <c r="X1017" s="84"/>
      <c r="Y1017" s="84"/>
      <c r="Z1017" s="84"/>
    </row>
    <row r="1018" spans="1:26">
      <c r="A1018" s="84"/>
      <c r="B1018" s="84"/>
      <c r="C1018" s="84"/>
      <c r="D1018" s="631" t="str">
        <f>IF($C1018="","",VLOOKUP($C1018,分類コード!$B$1:$C$9,2,0))</f>
        <v/>
      </c>
      <c r="E1018" s="251"/>
      <c r="F1018" s="263"/>
      <c r="G1018" s="37"/>
      <c r="H1018" s="264"/>
      <c r="I1018" s="653">
        <f t="shared" si="16"/>
        <v>0</v>
      </c>
      <c r="J1018" s="650"/>
      <c r="L1018" s="84"/>
      <c r="M1018" s="84"/>
      <c r="N1018" s="84"/>
      <c r="O1018" s="84"/>
      <c r="P1018" s="84"/>
      <c r="Q1018" s="84"/>
      <c r="R1018" s="84"/>
      <c r="S1018" s="84"/>
      <c r="T1018" s="84"/>
      <c r="X1018" s="84"/>
      <c r="Y1018" s="84"/>
      <c r="Z1018" s="84"/>
    </row>
    <row r="1019" spans="1:26">
      <c r="A1019" s="84"/>
      <c r="B1019" s="84"/>
      <c r="C1019" s="84"/>
      <c r="D1019" s="631" t="str">
        <f>IF($C1019="","",VLOOKUP($C1019,分類コード!$B$1:$C$9,2,0))</f>
        <v/>
      </c>
      <c r="E1019" s="251"/>
      <c r="F1019" s="263"/>
      <c r="G1019" s="37"/>
      <c r="H1019" s="264"/>
      <c r="I1019" s="653">
        <f t="shared" si="16"/>
        <v>0</v>
      </c>
      <c r="J1019" s="650"/>
      <c r="L1019" s="84"/>
      <c r="M1019" s="84"/>
      <c r="N1019" s="84"/>
      <c r="O1019" s="84"/>
      <c r="P1019" s="84"/>
      <c r="Q1019" s="84"/>
      <c r="R1019" s="84"/>
      <c r="S1019" s="84"/>
      <c r="T1019" s="84"/>
      <c r="X1019" s="84"/>
      <c r="Y1019" s="84"/>
      <c r="Z1019" s="84"/>
    </row>
    <row r="1020" spans="1:26">
      <c r="A1020" s="84"/>
      <c r="B1020" s="84"/>
      <c r="C1020" s="84"/>
      <c r="D1020" s="631" t="str">
        <f>IF($C1020="","",VLOOKUP($C1020,分類コード!$B$1:$C$9,2,0))</f>
        <v/>
      </c>
      <c r="E1020" s="251"/>
      <c r="F1020" s="263"/>
      <c r="G1020" s="37"/>
      <c r="H1020" s="264"/>
      <c r="I1020" s="653">
        <f t="shared" si="16"/>
        <v>0</v>
      </c>
      <c r="J1020" s="650"/>
      <c r="L1020" s="84"/>
      <c r="M1020" s="84"/>
      <c r="N1020" s="84"/>
      <c r="O1020" s="84"/>
      <c r="P1020" s="84"/>
      <c r="Q1020" s="84"/>
      <c r="R1020" s="84"/>
      <c r="S1020" s="84"/>
      <c r="T1020" s="84"/>
      <c r="X1020" s="84"/>
      <c r="Y1020" s="84"/>
      <c r="Z1020" s="84"/>
    </row>
    <row r="1021" spans="1:26">
      <c r="A1021" s="84"/>
      <c r="B1021" s="84"/>
      <c r="C1021" s="84"/>
      <c r="D1021" s="631" t="str">
        <f>IF($C1021="","",VLOOKUP($C1021,分類コード!$B$1:$C$9,2,0))</f>
        <v/>
      </c>
      <c r="E1021" s="251"/>
      <c r="F1021" s="263"/>
      <c r="G1021" s="37"/>
      <c r="H1021" s="264"/>
      <c r="I1021" s="653">
        <f t="shared" si="16"/>
        <v>0</v>
      </c>
      <c r="J1021" s="650"/>
      <c r="L1021" s="84"/>
      <c r="M1021" s="84"/>
      <c r="N1021" s="84"/>
      <c r="O1021" s="84"/>
      <c r="P1021" s="84"/>
      <c r="Q1021" s="84"/>
      <c r="R1021" s="84"/>
      <c r="S1021" s="84"/>
      <c r="T1021" s="84"/>
      <c r="X1021" s="84"/>
      <c r="Y1021" s="84"/>
      <c r="Z1021" s="84"/>
    </row>
    <row r="1022" spans="1:26">
      <c r="A1022" s="84"/>
      <c r="B1022" s="84"/>
      <c r="C1022" s="84"/>
      <c r="D1022" s="631" t="str">
        <f>IF($C1022="","",VLOOKUP($C1022,分類コード!$B$1:$C$9,2,0))</f>
        <v/>
      </c>
      <c r="E1022" s="251"/>
      <c r="F1022" s="263"/>
      <c r="G1022" s="37"/>
      <c r="H1022" s="264"/>
      <c r="I1022" s="653">
        <f t="shared" si="16"/>
        <v>0</v>
      </c>
      <c r="J1022" s="650"/>
      <c r="L1022" s="84"/>
      <c r="M1022" s="84"/>
      <c r="N1022" s="84"/>
      <c r="O1022" s="84"/>
      <c r="P1022" s="84"/>
      <c r="Q1022" s="84"/>
      <c r="R1022" s="84"/>
      <c r="S1022" s="84"/>
      <c r="T1022" s="84"/>
      <c r="X1022" s="84"/>
      <c r="Y1022" s="84"/>
      <c r="Z1022" s="84"/>
    </row>
    <row r="1023" spans="1:26">
      <c r="A1023" s="84"/>
      <c r="B1023" s="84"/>
      <c r="C1023" s="84"/>
      <c r="D1023" s="631" t="str">
        <f>IF($C1023="","",VLOOKUP($C1023,分類コード!$B$1:$C$9,2,0))</f>
        <v/>
      </c>
      <c r="E1023" s="251"/>
      <c r="F1023" s="263"/>
      <c r="G1023" s="37"/>
      <c r="H1023" s="264"/>
      <c r="I1023" s="653">
        <f t="shared" si="16"/>
        <v>0</v>
      </c>
      <c r="J1023" s="650"/>
      <c r="L1023" s="84"/>
      <c r="M1023" s="84"/>
      <c r="N1023" s="84"/>
      <c r="O1023" s="84"/>
      <c r="P1023" s="84"/>
      <c r="Q1023" s="84"/>
      <c r="R1023" s="84"/>
      <c r="S1023" s="84"/>
      <c r="T1023" s="84"/>
      <c r="X1023" s="84"/>
      <c r="Y1023" s="84"/>
      <c r="Z1023" s="84"/>
    </row>
    <row r="1024" spans="1:26">
      <c r="A1024" s="84"/>
      <c r="B1024" s="84"/>
      <c r="C1024" s="84"/>
      <c r="D1024" s="631" t="str">
        <f>IF($C1024="","",VLOOKUP($C1024,分類コード!$B$1:$C$9,2,0))</f>
        <v/>
      </c>
      <c r="E1024" s="251"/>
      <c r="F1024" s="263"/>
      <c r="G1024" s="37"/>
      <c r="H1024" s="264"/>
      <c r="I1024" s="653">
        <f t="shared" si="16"/>
        <v>0</v>
      </c>
      <c r="J1024" s="650"/>
      <c r="L1024" s="84"/>
      <c r="M1024" s="84"/>
      <c r="N1024" s="84"/>
      <c r="O1024" s="84"/>
      <c r="P1024" s="84"/>
      <c r="Q1024" s="84"/>
      <c r="R1024" s="84"/>
      <c r="S1024" s="84"/>
      <c r="T1024" s="84"/>
      <c r="X1024" s="84"/>
      <c r="Y1024" s="84"/>
      <c r="Z1024" s="84"/>
    </row>
    <row r="1025" spans="1:26">
      <c r="A1025" s="84"/>
      <c r="B1025" s="84"/>
      <c r="C1025" s="84"/>
      <c r="D1025" s="631" t="str">
        <f>IF($C1025="","",VLOOKUP($C1025,分類コード!$B$1:$C$9,2,0))</f>
        <v/>
      </c>
      <c r="E1025" s="251"/>
      <c r="F1025" s="263"/>
      <c r="G1025" s="37"/>
      <c r="H1025" s="264"/>
      <c r="I1025" s="653">
        <f t="shared" si="16"/>
        <v>0</v>
      </c>
      <c r="J1025" s="650"/>
      <c r="L1025" s="84"/>
      <c r="M1025" s="84"/>
      <c r="N1025" s="84"/>
      <c r="O1025" s="84"/>
      <c r="P1025" s="84"/>
      <c r="Q1025" s="84"/>
      <c r="R1025" s="84"/>
      <c r="S1025" s="84"/>
      <c r="T1025" s="84"/>
      <c r="X1025" s="84"/>
      <c r="Y1025" s="84"/>
      <c r="Z1025" s="84"/>
    </row>
    <row r="1026" spans="1:26">
      <c r="A1026" s="84"/>
      <c r="B1026" s="84"/>
      <c r="C1026" s="84"/>
      <c r="D1026" s="631" t="str">
        <f>IF($C1026="","",VLOOKUP($C1026,分類コード!$B$1:$C$9,2,0))</f>
        <v/>
      </c>
      <c r="E1026" s="251"/>
      <c r="F1026" s="263"/>
      <c r="G1026" s="37"/>
      <c r="H1026" s="264"/>
      <c r="I1026" s="653">
        <f t="shared" si="16"/>
        <v>0</v>
      </c>
      <c r="J1026" s="650"/>
      <c r="L1026" s="84"/>
      <c r="M1026" s="84"/>
      <c r="N1026" s="84"/>
      <c r="O1026" s="84"/>
      <c r="P1026" s="84"/>
      <c r="Q1026" s="84"/>
      <c r="R1026" s="84"/>
      <c r="S1026" s="84"/>
      <c r="T1026" s="84"/>
      <c r="X1026" s="84"/>
      <c r="Y1026" s="84"/>
      <c r="Z1026" s="84"/>
    </row>
    <row r="1027" spans="1:26">
      <c r="A1027" s="84"/>
      <c r="B1027" s="84"/>
      <c r="C1027" s="84"/>
      <c r="D1027" s="631" t="str">
        <f>IF($C1027="","",VLOOKUP($C1027,分類コード!$B$1:$C$9,2,0))</f>
        <v/>
      </c>
      <c r="E1027" s="251"/>
      <c r="F1027" s="263"/>
      <c r="G1027" s="37"/>
      <c r="H1027" s="264"/>
      <c r="I1027" s="653">
        <f t="shared" si="16"/>
        <v>0</v>
      </c>
      <c r="J1027" s="650"/>
      <c r="L1027" s="84"/>
      <c r="M1027" s="84"/>
      <c r="N1027" s="84"/>
      <c r="O1027" s="84"/>
      <c r="P1027" s="84"/>
      <c r="Q1027" s="84"/>
      <c r="R1027" s="84"/>
      <c r="S1027" s="84"/>
      <c r="T1027" s="84"/>
      <c r="X1027" s="84"/>
      <c r="Y1027" s="84"/>
      <c r="Z1027" s="84"/>
    </row>
    <row r="1028" spans="1:26">
      <c r="A1028" s="84"/>
      <c r="B1028" s="84"/>
      <c r="C1028" s="84"/>
      <c r="D1028" s="631" t="str">
        <f>IF($C1028="","",VLOOKUP($C1028,分類コード!$B$1:$C$9,2,0))</f>
        <v/>
      </c>
      <c r="E1028" s="251"/>
      <c r="F1028" s="263"/>
      <c r="G1028" s="37"/>
      <c r="H1028" s="264"/>
      <c r="I1028" s="653">
        <f t="shared" si="16"/>
        <v>0</v>
      </c>
      <c r="J1028" s="650"/>
      <c r="L1028" s="84"/>
      <c r="M1028" s="84"/>
      <c r="N1028" s="84"/>
      <c r="O1028" s="84"/>
      <c r="P1028" s="84"/>
      <c r="Q1028" s="84"/>
      <c r="R1028" s="84"/>
      <c r="S1028" s="84"/>
      <c r="T1028" s="84"/>
      <c r="X1028" s="84"/>
      <c r="Y1028" s="84"/>
      <c r="Z1028" s="84"/>
    </row>
    <row r="1029" spans="1:26">
      <c r="A1029" s="84"/>
      <c r="B1029" s="84"/>
      <c r="C1029" s="84"/>
      <c r="D1029" s="631" t="str">
        <f>IF($C1029="","",VLOOKUP($C1029,分類コード!$B$1:$C$9,2,0))</f>
        <v/>
      </c>
      <c r="E1029" s="251"/>
      <c r="F1029" s="263"/>
      <c r="G1029" s="37"/>
      <c r="H1029" s="264"/>
      <c r="I1029" s="653">
        <f t="shared" si="16"/>
        <v>0</v>
      </c>
      <c r="J1029" s="650"/>
      <c r="L1029" s="84"/>
      <c r="M1029" s="84"/>
      <c r="N1029" s="84"/>
      <c r="O1029" s="84"/>
      <c r="P1029" s="84"/>
      <c r="Q1029" s="84"/>
      <c r="R1029" s="84"/>
      <c r="S1029" s="84"/>
      <c r="T1029" s="84"/>
      <c r="X1029" s="84"/>
      <c r="Y1029" s="84"/>
      <c r="Z1029" s="84"/>
    </row>
    <row r="1030" spans="1:26">
      <c r="A1030" s="84"/>
      <c r="B1030" s="84"/>
      <c r="C1030" s="84"/>
      <c r="D1030" s="631" t="str">
        <f>IF($C1030="","",VLOOKUP($C1030,分類コード!$B$1:$C$9,2,0))</f>
        <v/>
      </c>
      <c r="E1030" s="251"/>
      <c r="F1030" s="263"/>
      <c r="G1030" s="37"/>
      <c r="H1030" s="264"/>
      <c r="I1030" s="653">
        <f t="shared" si="16"/>
        <v>0</v>
      </c>
      <c r="J1030" s="650"/>
      <c r="L1030" s="84"/>
      <c r="M1030" s="84"/>
      <c r="N1030" s="84"/>
      <c r="O1030" s="84"/>
      <c r="P1030" s="84"/>
      <c r="Q1030" s="84"/>
      <c r="R1030" s="84"/>
      <c r="S1030" s="84"/>
      <c r="T1030" s="84"/>
      <c r="X1030" s="84"/>
      <c r="Y1030" s="84"/>
      <c r="Z1030" s="84"/>
    </row>
    <row r="1031" spans="1:26">
      <c r="A1031" s="84"/>
      <c r="B1031" s="84"/>
      <c r="C1031" s="84"/>
      <c r="D1031" s="631" t="str">
        <f>IF($C1031="","",VLOOKUP($C1031,分類コード!$B$1:$C$9,2,0))</f>
        <v/>
      </c>
      <c r="E1031" s="251"/>
      <c r="F1031" s="263"/>
      <c r="G1031" s="37"/>
      <c r="H1031" s="264"/>
      <c r="I1031" s="653">
        <f t="shared" si="16"/>
        <v>0</v>
      </c>
      <c r="J1031" s="650"/>
      <c r="L1031" s="84"/>
      <c r="M1031" s="84"/>
      <c r="N1031" s="84"/>
      <c r="O1031" s="84"/>
      <c r="P1031" s="84"/>
      <c r="Q1031" s="84"/>
      <c r="R1031" s="84"/>
      <c r="S1031" s="84"/>
      <c r="T1031" s="84"/>
      <c r="X1031" s="84"/>
      <c r="Y1031" s="84"/>
      <c r="Z1031" s="84"/>
    </row>
    <row r="1032" spans="1:26">
      <c r="A1032" s="84"/>
      <c r="B1032" s="84"/>
      <c r="C1032" s="84"/>
      <c r="D1032" s="631" t="str">
        <f>IF($C1032="","",VLOOKUP($C1032,分類コード!$B$1:$C$9,2,0))</f>
        <v/>
      </c>
      <c r="E1032" s="251"/>
      <c r="F1032" s="263"/>
      <c r="G1032" s="37"/>
      <c r="H1032" s="264"/>
      <c r="I1032" s="653">
        <f t="shared" si="16"/>
        <v>0</v>
      </c>
      <c r="J1032" s="650"/>
      <c r="L1032" s="84"/>
      <c r="M1032" s="84"/>
      <c r="N1032" s="84"/>
      <c r="O1032" s="84"/>
      <c r="P1032" s="84"/>
      <c r="Q1032" s="84"/>
      <c r="R1032" s="84"/>
      <c r="S1032" s="84"/>
      <c r="T1032" s="84"/>
      <c r="X1032" s="84"/>
      <c r="Y1032" s="84"/>
      <c r="Z1032" s="84"/>
    </row>
    <row r="1033" spans="1:26">
      <c r="A1033" s="84"/>
      <c r="B1033" s="84"/>
      <c r="C1033" s="84"/>
      <c r="D1033" s="631" t="str">
        <f>IF($C1033="","",VLOOKUP($C1033,分類コード!$B$1:$C$9,2,0))</f>
        <v/>
      </c>
      <c r="E1033" s="251"/>
      <c r="F1033" s="263"/>
      <c r="G1033" s="37"/>
      <c r="H1033" s="264"/>
      <c r="I1033" s="653">
        <f t="shared" si="16"/>
        <v>0</v>
      </c>
      <c r="J1033" s="650"/>
      <c r="L1033" s="84"/>
      <c r="M1033" s="84"/>
      <c r="N1033" s="84"/>
      <c r="O1033" s="84"/>
      <c r="P1033" s="84"/>
      <c r="Q1033" s="84"/>
      <c r="R1033" s="84"/>
      <c r="S1033" s="84"/>
      <c r="T1033" s="84"/>
      <c r="X1033" s="84"/>
      <c r="Y1033" s="84"/>
      <c r="Z1033" s="84"/>
    </row>
    <row r="1034" spans="1:26">
      <c r="A1034" s="84"/>
      <c r="B1034" s="84"/>
      <c r="C1034" s="84"/>
      <c r="D1034" s="631" t="str">
        <f>IF($C1034="","",VLOOKUP($C1034,分類コード!$B$1:$C$9,2,0))</f>
        <v/>
      </c>
      <c r="E1034" s="251"/>
      <c r="F1034" s="263"/>
      <c r="G1034" s="37"/>
      <c r="H1034" s="264"/>
      <c r="I1034" s="653">
        <f t="shared" si="16"/>
        <v>0</v>
      </c>
      <c r="J1034" s="650"/>
      <c r="L1034" s="84"/>
      <c r="M1034" s="84"/>
      <c r="N1034" s="84"/>
      <c r="O1034" s="84"/>
      <c r="P1034" s="84"/>
      <c r="Q1034" s="84"/>
      <c r="R1034" s="84"/>
      <c r="S1034" s="84"/>
      <c r="T1034" s="84"/>
      <c r="X1034" s="84"/>
      <c r="Y1034" s="84"/>
      <c r="Z1034" s="84"/>
    </row>
    <row r="1035" spans="1:26">
      <c r="A1035" s="84"/>
      <c r="B1035" s="84"/>
      <c r="C1035" s="84"/>
      <c r="D1035" s="631" t="str">
        <f>IF($C1035="","",VLOOKUP($C1035,分類コード!$B$1:$C$9,2,0))</f>
        <v/>
      </c>
      <c r="E1035" s="251"/>
      <c r="F1035" s="263"/>
      <c r="G1035" s="37"/>
      <c r="H1035" s="264"/>
      <c r="I1035" s="653">
        <f t="shared" si="16"/>
        <v>0</v>
      </c>
      <c r="J1035" s="650"/>
      <c r="L1035" s="84"/>
      <c r="M1035" s="84"/>
      <c r="N1035" s="84"/>
      <c r="O1035" s="84"/>
      <c r="P1035" s="84"/>
      <c r="Q1035" s="84"/>
      <c r="R1035" s="84"/>
      <c r="S1035" s="84"/>
      <c r="T1035" s="84"/>
      <c r="X1035" s="84"/>
      <c r="Y1035" s="84"/>
      <c r="Z1035" s="84"/>
    </row>
    <row r="1036" spans="1:26">
      <c r="A1036" s="84"/>
      <c r="B1036" s="84"/>
      <c r="C1036" s="84"/>
      <c r="D1036" s="631" t="str">
        <f>IF($C1036="","",VLOOKUP($C1036,分類コード!$B$1:$C$9,2,0))</f>
        <v/>
      </c>
      <c r="E1036" s="251"/>
      <c r="F1036" s="263"/>
      <c r="G1036" s="37"/>
      <c r="H1036" s="264"/>
      <c r="I1036" s="653">
        <f t="shared" si="16"/>
        <v>0</v>
      </c>
      <c r="J1036" s="650"/>
      <c r="L1036" s="84"/>
      <c r="M1036" s="84"/>
      <c r="N1036" s="84"/>
      <c r="O1036" s="84"/>
      <c r="P1036" s="84"/>
      <c r="Q1036" s="84"/>
      <c r="R1036" s="84"/>
      <c r="S1036" s="84"/>
      <c r="T1036" s="84"/>
      <c r="X1036" s="84"/>
      <c r="Y1036" s="84"/>
      <c r="Z1036" s="84"/>
    </row>
    <row r="1037" spans="1:26">
      <c r="A1037" s="84"/>
      <c r="B1037" s="84"/>
      <c r="C1037" s="84"/>
      <c r="D1037" s="631" t="str">
        <f>IF($C1037="","",VLOOKUP($C1037,分類コード!$B$1:$C$9,2,0))</f>
        <v/>
      </c>
      <c r="E1037" s="251"/>
      <c r="F1037" s="263"/>
      <c r="G1037" s="37"/>
      <c r="H1037" s="264"/>
      <c r="I1037" s="653">
        <f t="shared" si="16"/>
        <v>0</v>
      </c>
      <c r="J1037" s="650"/>
      <c r="L1037" s="84"/>
      <c r="M1037" s="84"/>
      <c r="N1037" s="84"/>
      <c r="O1037" s="84"/>
      <c r="P1037" s="84"/>
      <c r="Q1037" s="84"/>
      <c r="R1037" s="84"/>
      <c r="S1037" s="84"/>
      <c r="T1037" s="84"/>
      <c r="X1037" s="84"/>
      <c r="Y1037" s="84"/>
      <c r="Z1037" s="84"/>
    </row>
    <row r="1038" spans="1:26">
      <c r="A1038" s="84"/>
      <c r="B1038" s="84"/>
      <c r="C1038" s="84"/>
      <c r="D1038" s="631" t="str">
        <f>IF($C1038="","",VLOOKUP($C1038,分類コード!$B$1:$C$9,2,0))</f>
        <v/>
      </c>
      <c r="E1038" s="251"/>
      <c r="F1038" s="263"/>
      <c r="G1038" s="37"/>
      <c r="H1038" s="264"/>
      <c r="I1038" s="653">
        <f t="shared" si="16"/>
        <v>0</v>
      </c>
      <c r="J1038" s="650"/>
      <c r="L1038" s="84"/>
      <c r="M1038" s="84"/>
      <c r="N1038" s="84"/>
      <c r="O1038" s="84"/>
      <c r="P1038" s="84"/>
      <c r="Q1038" s="84"/>
      <c r="R1038" s="84"/>
      <c r="S1038" s="84"/>
      <c r="T1038" s="84"/>
      <c r="X1038" s="84"/>
      <c r="Y1038" s="84"/>
      <c r="Z1038" s="84"/>
    </row>
    <row r="1039" spans="1:26">
      <c r="A1039" s="84"/>
      <c r="B1039" s="84"/>
      <c r="C1039" s="84"/>
      <c r="D1039" s="631" t="str">
        <f>IF($C1039="","",VLOOKUP($C1039,分類コード!$B$1:$C$9,2,0))</f>
        <v/>
      </c>
      <c r="E1039" s="251"/>
      <c r="F1039" s="263"/>
      <c r="G1039" s="37"/>
      <c r="H1039" s="264"/>
      <c r="I1039" s="653">
        <f t="shared" si="16"/>
        <v>0</v>
      </c>
      <c r="J1039" s="650"/>
      <c r="L1039" s="84"/>
      <c r="M1039" s="84"/>
      <c r="N1039" s="84"/>
      <c r="O1039" s="84"/>
      <c r="P1039" s="84"/>
      <c r="Q1039" s="84"/>
      <c r="R1039" s="84"/>
      <c r="S1039" s="84"/>
      <c r="T1039" s="84"/>
      <c r="X1039" s="84"/>
      <c r="Y1039" s="84"/>
      <c r="Z1039" s="84"/>
    </row>
    <row r="1040" spans="1:26">
      <c r="A1040" s="84"/>
      <c r="B1040" s="84"/>
      <c r="C1040" s="84"/>
      <c r="D1040" s="631" t="str">
        <f>IF($C1040="","",VLOOKUP($C1040,分類コード!$B$1:$C$9,2,0))</f>
        <v/>
      </c>
      <c r="E1040" s="251"/>
      <c r="F1040" s="263"/>
      <c r="G1040" s="37"/>
      <c r="H1040" s="264"/>
      <c r="I1040" s="653">
        <f t="shared" si="16"/>
        <v>0</v>
      </c>
      <c r="J1040" s="650"/>
      <c r="L1040" s="84"/>
      <c r="M1040" s="84"/>
      <c r="N1040" s="84"/>
      <c r="O1040" s="84"/>
      <c r="P1040" s="84"/>
      <c r="Q1040" s="84"/>
      <c r="R1040" s="84"/>
      <c r="S1040" s="84"/>
      <c r="T1040" s="84"/>
      <c r="X1040" s="84"/>
      <c r="Y1040" s="84"/>
      <c r="Z1040" s="84"/>
    </row>
    <row r="1041" spans="1:26">
      <c r="A1041" s="84"/>
      <c r="B1041" s="84"/>
      <c r="C1041" s="84"/>
      <c r="D1041" s="631" t="str">
        <f>IF($C1041="","",VLOOKUP($C1041,分類コード!$B$1:$C$9,2,0))</f>
        <v/>
      </c>
      <c r="E1041" s="251"/>
      <c r="F1041" s="263"/>
      <c r="G1041" s="37"/>
      <c r="H1041" s="264"/>
      <c r="I1041" s="653">
        <f t="shared" si="16"/>
        <v>0</v>
      </c>
      <c r="J1041" s="650"/>
      <c r="L1041" s="84"/>
      <c r="M1041" s="84"/>
      <c r="N1041" s="84"/>
      <c r="O1041" s="84"/>
      <c r="P1041" s="84"/>
      <c r="Q1041" s="84"/>
      <c r="R1041" s="84"/>
      <c r="S1041" s="84"/>
      <c r="T1041" s="84"/>
      <c r="X1041" s="84"/>
      <c r="Y1041" s="84"/>
      <c r="Z1041" s="84"/>
    </row>
    <row r="1042" spans="1:26">
      <c r="A1042" s="84"/>
      <c r="B1042" s="84"/>
      <c r="C1042" s="84"/>
      <c r="D1042" s="631" t="str">
        <f>IF($C1042="","",VLOOKUP($C1042,分類コード!$B$1:$C$9,2,0))</f>
        <v/>
      </c>
      <c r="E1042" s="251"/>
      <c r="F1042" s="263"/>
      <c r="G1042" s="37"/>
      <c r="H1042" s="264"/>
      <c r="I1042" s="653">
        <f t="shared" si="16"/>
        <v>0</v>
      </c>
      <c r="J1042" s="650"/>
      <c r="L1042" s="84"/>
      <c r="M1042" s="84"/>
      <c r="N1042" s="84"/>
      <c r="O1042" s="84"/>
      <c r="P1042" s="84"/>
      <c r="Q1042" s="84"/>
      <c r="R1042" s="84"/>
      <c r="S1042" s="84"/>
      <c r="T1042" s="84"/>
      <c r="X1042" s="84"/>
      <c r="Y1042" s="84"/>
      <c r="Z1042" s="84"/>
    </row>
    <row r="1043" spans="1:26">
      <c r="A1043" s="84"/>
      <c r="B1043" s="84"/>
      <c r="C1043" s="84"/>
      <c r="D1043" s="631" t="str">
        <f>IF($C1043="","",VLOOKUP($C1043,分類コード!$B$1:$C$9,2,0))</f>
        <v/>
      </c>
      <c r="E1043" s="251"/>
      <c r="F1043" s="263"/>
      <c r="G1043" s="37"/>
      <c r="H1043" s="264"/>
      <c r="I1043" s="653">
        <f t="shared" si="16"/>
        <v>0</v>
      </c>
      <c r="J1043" s="650"/>
      <c r="L1043" s="84"/>
      <c r="M1043" s="84"/>
      <c r="N1043" s="84"/>
      <c r="O1043" s="84"/>
      <c r="P1043" s="84"/>
      <c r="Q1043" s="84"/>
      <c r="R1043" s="84"/>
      <c r="S1043" s="84"/>
      <c r="T1043" s="84"/>
      <c r="X1043" s="84"/>
      <c r="Y1043" s="84"/>
      <c r="Z1043" s="84"/>
    </row>
    <row r="1044" spans="1:26">
      <c r="A1044" s="84"/>
      <c r="B1044" s="84"/>
      <c r="C1044" s="84"/>
      <c r="D1044" s="631" t="str">
        <f>IF($C1044="","",VLOOKUP($C1044,分類コード!$B$1:$C$9,2,0))</f>
        <v/>
      </c>
      <c r="E1044" s="251"/>
      <c r="F1044" s="263"/>
      <c r="G1044" s="37"/>
      <c r="H1044" s="264"/>
      <c r="I1044" s="653">
        <f t="shared" si="16"/>
        <v>0</v>
      </c>
      <c r="J1044" s="650"/>
      <c r="L1044" s="84"/>
      <c r="M1044" s="84"/>
      <c r="N1044" s="84"/>
      <c r="O1044" s="84"/>
      <c r="P1044" s="84"/>
      <c r="Q1044" s="84"/>
      <c r="R1044" s="84"/>
      <c r="S1044" s="84"/>
      <c r="T1044" s="84"/>
      <c r="X1044" s="84"/>
      <c r="Y1044" s="84"/>
      <c r="Z1044" s="84"/>
    </row>
    <row r="1045" spans="1:26">
      <c r="A1045" s="84"/>
      <c r="B1045" s="84"/>
      <c r="C1045" s="84"/>
      <c r="D1045" s="631" t="str">
        <f>IF($C1045="","",VLOOKUP($C1045,分類コード!$B$1:$C$9,2,0))</f>
        <v/>
      </c>
      <c r="E1045" s="251"/>
      <c r="F1045" s="263"/>
      <c r="G1045" s="37"/>
      <c r="H1045" s="264"/>
      <c r="I1045" s="653">
        <f t="shared" ref="I1045:I1053" si="17">IF(ISERROR(LEN(F1045)-FIND(".",F1045))=TRUE,0,LEN(F1045)-FIND(".",F1045))</f>
        <v>0</v>
      </c>
      <c r="J1045" s="650"/>
      <c r="L1045" s="84"/>
      <c r="M1045" s="84"/>
      <c r="N1045" s="84"/>
      <c r="O1045" s="84"/>
      <c r="P1045" s="84"/>
      <c r="Q1045" s="84"/>
      <c r="R1045" s="84"/>
      <c r="S1045" s="84"/>
      <c r="T1045" s="84"/>
      <c r="X1045" s="84"/>
      <c r="Y1045" s="84"/>
      <c r="Z1045" s="84"/>
    </row>
    <row r="1046" spans="1:26">
      <c r="A1046" s="84"/>
      <c r="B1046" s="84"/>
      <c r="C1046" s="84"/>
      <c r="D1046" s="631" t="str">
        <f>IF($C1046="","",VLOOKUP($C1046,分類コード!$B$1:$C$9,2,0))</f>
        <v/>
      </c>
      <c r="E1046" s="251"/>
      <c r="F1046" s="263"/>
      <c r="G1046" s="37"/>
      <c r="H1046" s="264"/>
      <c r="I1046" s="653">
        <f t="shared" si="17"/>
        <v>0</v>
      </c>
      <c r="J1046" s="650"/>
      <c r="L1046" s="84"/>
      <c r="M1046" s="84"/>
      <c r="N1046" s="84"/>
      <c r="O1046" s="84"/>
      <c r="P1046" s="84"/>
      <c r="Q1046" s="84"/>
      <c r="R1046" s="84"/>
      <c r="S1046" s="84"/>
      <c r="T1046" s="84"/>
      <c r="X1046" s="84"/>
      <c r="Y1046" s="84"/>
      <c r="Z1046" s="84"/>
    </row>
    <row r="1047" spans="1:26">
      <c r="A1047" s="84"/>
      <c r="B1047" s="84"/>
      <c r="C1047" s="84"/>
      <c r="D1047" s="631" t="str">
        <f>IF($C1047="","",VLOOKUP($C1047,分類コード!$B$1:$C$9,2,0))</f>
        <v/>
      </c>
      <c r="E1047" s="251"/>
      <c r="F1047" s="263"/>
      <c r="G1047" s="37"/>
      <c r="H1047" s="264"/>
      <c r="I1047" s="653">
        <f t="shared" si="17"/>
        <v>0</v>
      </c>
      <c r="J1047" s="650"/>
      <c r="L1047" s="84"/>
      <c r="M1047" s="84"/>
      <c r="N1047" s="84"/>
      <c r="O1047" s="84"/>
      <c r="P1047" s="84"/>
      <c r="Q1047" s="84"/>
      <c r="R1047" s="84"/>
      <c r="S1047" s="84"/>
      <c r="T1047" s="84"/>
      <c r="X1047" s="84"/>
      <c r="Y1047" s="84"/>
      <c r="Z1047" s="84"/>
    </row>
    <row r="1048" spans="1:26">
      <c r="A1048" s="84"/>
      <c r="B1048" s="84"/>
      <c r="C1048" s="84"/>
      <c r="D1048" s="631" t="str">
        <f>IF($C1048="","",VLOOKUP($C1048,分類コード!$B$1:$C$9,2,0))</f>
        <v/>
      </c>
      <c r="E1048" s="251"/>
      <c r="F1048" s="263"/>
      <c r="G1048" s="37"/>
      <c r="H1048" s="264"/>
      <c r="I1048" s="653">
        <f t="shared" si="17"/>
        <v>0</v>
      </c>
      <c r="J1048" s="650"/>
      <c r="L1048" s="84"/>
      <c r="M1048" s="84"/>
      <c r="N1048" s="84"/>
      <c r="O1048" s="84"/>
      <c r="P1048" s="84"/>
      <c r="Q1048" s="84"/>
      <c r="R1048" s="84"/>
      <c r="S1048" s="84"/>
      <c r="T1048" s="84"/>
      <c r="X1048" s="84"/>
      <c r="Y1048" s="84"/>
      <c r="Z1048" s="84"/>
    </row>
    <row r="1049" spans="1:26">
      <c r="A1049" s="84"/>
      <c r="B1049" s="84"/>
      <c r="C1049" s="84"/>
      <c r="D1049" s="631" t="str">
        <f>IF($C1049="","",VLOOKUP($C1049,分類コード!$B$1:$C$9,2,0))</f>
        <v/>
      </c>
      <c r="E1049" s="251"/>
      <c r="F1049" s="263"/>
      <c r="G1049" s="37"/>
      <c r="H1049" s="264"/>
      <c r="I1049" s="653">
        <f t="shared" si="17"/>
        <v>0</v>
      </c>
      <c r="J1049" s="650"/>
      <c r="L1049" s="84"/>
      <c r="M1049" s="84"/>
      <c r="N1049" s="84"/>
      <c r="O1049" s="84"/>
      <c r="P1049" s="84"/>
      <c r="Q1049" s="84"/>
      <c r="R1049" s="84"/>
      <c r="S1049" s="84"/>
      <c r="T1049" s="84"/>
      <c r="X1049" s="84"/>
      <c r="Y1049" s="84"/>
      <c r="Z1049" s="84"/>
    </row>
    <row r="1050" spans="1:26">
      <c r="A1050" s="84"/>
      <c r="B1050" s="84"/>
      <c r="C1050" s="84"/>
      <c r="D1050" s="631" t="str">
        <f>IF($C1050="","",VLOOKUP($C1050,分類コード!$B$1:$C$9,2,0))</f>
        <v/>
      </c>
      <c r="E1050" s="251"/>
      <c r="F1050" s="263"/>
      <c r="G1050" s="37"/>
      <c r="H1050" s="264"/>
      <c r="I1050" s="653">
        <f t="shared" si="17"/>
        <v>0</v>
      </c>
      <c r="J1050" s="650"/>
      <c r="L1050" s="84"/>
      <c r="M1050" s="84"/>
      <c r="N1050" s="84"/>
      <c r="O1050" s="84"/>
      <c r="P1050" s="84"/>
      <c r="Q1050" s="84"/>
      <c r="R1050" s="84"/>
      <c r="S1050" s="84"/>
      <c r="T1050" s="84"/>
      <c r="X1050" s="84"/>
      <c r="Y1050" s="84"/>
      <c r="Z1050" s="84"/>
    </row>
    <row r="1051" spans="1:26">
      <c r="A1051" s="84"/>
      <c r="B1051" s="84"/>
      <c r="C1051" s="84"/>
      <c r="D1051" s="631" t="str">
        <f>IF($C1051="","",VLOOKUP($C1051,分類コード!$B$1:$C$9,2,0))</f>
        <v/>
      </c>
      <c r="E1051" s="251"/>
      <c r="F1051" s="263"/>
      <c r="G1051" s="37"/>
      <c r="H1051" s="264"/>
      <c r="I1051" s="653">
        <f t="shared" si="17"/>
        <v>0</v>
      </c>
      <c r="J1051" s="650"/>
      <c r="L1051" s="84"/>
      <c r="M1051" s="84"/>
      <c r="N1051" s="84"/>
      <c r="O1051" s="84"/>
      <c r="P1051" s="84"/>
      <c r="Q1051" s="84"/>
      <c r="R1051" s="84"/>
      <c r="S1051" s="84"/>
      <c r="T1051" s="84"/>
      <c r="X1051" s="84"/>
      <c r="Y1051" s="84"/>
      <c r="Z1051" s="84"/>
    </row>
    <row r="1052" spans="1:26">
      <c r="A1052" s="84"/>
      <c r="B1052" s="84"/>
      <c r="C1052" s="84"/>
      <c r="D1052" s="631" t="str">
        <f>IF($C1052="","",VLOOKUP($C1052,分類コード!$B$1:$C$9,2,0))</f>
        <v/>
      </c>
      <c r="E1052" s="251"/>
      <c r="F1052" s="263"/>
      <c r="G1052" s="37"/>
      <c r="H1052" s="264"/>
      <c r="I1052" s="653">
        <f t="shared" si="17"/>
        <v>0</v>
      </c>
      <c r="J1052" s="650"/>
      <c r="L1052" s="84"/>
      <c r="M1052" s="84"/>
      <c r="N1052" s="84"/>
      <c r="O1052" s="84"/>
      <c r="P1052" s="84"/>
      <c r="Q1052" s="84"/>
      <c r="R1052" s="84"/>
      <c r="S1052" s="84"/>
      <c r="T1052" s="84"/>
      <c r="X1052" s="84"/>
      <c r="Y1052" s="84"/>
      <c r="Z1052" s="84"/>
    </row>
    <row r="1053" spans="1:26">
      <c r="A1053" s="84"/>
      <c r="B1053" s="84"/>
      <c r="C1053" s="84"/>
      <c r="D1053" s="631" t="str">
        <f>IF($C1053="","",VLOOKUP($C1053,分類コード!$B$1:$C$9,2,0))</f>
        <v/>
      </c>
      <c r="E1053" s="251"/>
      <c r="F1053" s="263"/>
      <c r="G1053" s="37"/>
      <c r="H1053" s="264"/>
      <c r="I1053" s="653">
        <f t="shared" si="17"/>
        <v>0</v>
      </c>
      <c r="J1053" s="650"/>
      <c r="L1053" s="84"/>
      <c r="M1053" s="84"/>
      <c r="N1053" s="84"/>
      <c r="O1053" s="84"/>
      <c r="P1053" s="84"/>
      <c r="Q1053" s="84"/>
      <c r="R1053" s="84"/>
      <c r="S1053" s="84"/>
      <c r="T1053" s="84"/>
      <c r="X1053" s="84"/>
      <c r="Y1053" s="84"/>
      <c r="Z1053" s="84"/>
    </row>
  </sheetData>
  <sheetProtection algorithmName="SHA-512" hashValue="fL95jSQsKniHFoO/wZ0mvlqUYlZTI2o9CXrgEmfoWTYBb9J4pVOqrrUoEIN289vS2XRb9LGGeDdvpSWmFYCGBA==" saltValue="NBAc3Pj/1vE/+uTTh3jfCw==" spinCount="100000" sheet="1" sort="0" autoFilter="0"/>
  <mergeCells count="5">
    <mergeCell ref="B4:E4"/>
    <mergeCell ref="G7:L14"/>
    <mergeCell ref="A17:H17"/>
    <mergeCell ref="C3:E3"/>
    <mergeCell ref="G3:L3"/>
  </mergeCells>
  <phoneticPr fontId="6"/>
  <conditionalFormatting sqref="D21:D1005">
    <cfRule type="expression" dxfId="19" priority="19">
      <formula>"JAS構造材"</formula>
    </cfRule>
  </conditionalFormatting>
  <conditionalFormatting sqref="D20:D1005">
    <cfRule type="cellIs" dxfId="18" priority="18" operator="equal">
      <formula>"JAS構造材"</formula>
    </cfRule>
  </conditionalFormatting>
  <conditionalFormatting sqref="D1006:D1053">
    <cfRule type="expression" dxfId="17" priority="17">
      <formula>"JAS構造材"</formula>
    </cfRule>
  </conditionalFormatting>
  <conditionalFormatting sqref="D1006:D1053">
    <cfRule type="cellIs" dxfId="16" priority="16" operator="equal">
      <formula>"JAS構造材"</formula>
    </cfRule>
  </conditionalFormatting>
  <conditionalFormatting sqref="F23">
    <cfRule type="cellIs" dxfId="15" priority="11" operator="equal">
      <formula>5</formula>
    </cfRule>
  </conditionalFormatting>
  <conditionalFormatting sqref="I20:I1053">
    <cfRule type="cellIs" dxfId="14" priority="10" operator="greaterThanOrEqual">
      <formula>5</formula>
    </cfRule>
  </conditionalFormatting>
  <conditionalFormatting sqref="A17:H17">
    <cfRule type="containsText" dxfId="13" priority="4" operator="containsText" text="桁数超過しています">
      <formula>NOT(ISERROR(SEARCH("桁数超過しています",A17)))</formula>
    </cfRule>
  </conditionalFormatting>
  <conditionalFormatting sqref="F20:F20000">
    <cfRule type="containsText" dxfId="12" priority="2" operator="containsText" text="桁数超過しています">
      <formula>NOT(ISERROR(SEARCH("桁数超過しています",F20)))</formula>
    </cfRule>
  </conditionalFormatting>
  <conditionalFormatting sqref="F16">
    <cfRule type="containsText" dxfId="11" priority="1" operator="containsText" text="桁数超過しています">
      <formula>NOT(ISERROR(SEARCH("桁数超過しています",F16)))</formula>
    </cfRule>
  </conditionalFormatting>
  <dataValidations count="4">
    <dataValidation type="list" allowBlank="1" showInputMessage="1" showErrorMessage="1" sqref="W20:Z1053 L20:T1053">
      <formula1>"対象,"</formula1>
    </dataValidation>
    <dataValidation type="list" allowBlank="1" showInputMessage="1" showErrorMessage="1" sqref="B20:B1053">
      <formula1>$B$9:$B$14</formula1>
    </dataValidation>
    <dataValidation imeMode="disabled" allowBlank="1" showInputMessage="1" showErrorMessage="1" sqref="C9:D14 L19:T19 X19:Z19 G20:G1048576 F24"/>
    <dataValidation type="custom" imeMode="disabled" allowBlank="1" showInputMessage="1" showErrorMessage="1" sqref="H20:H1048576 F20:F23 F25:F1048576">
      <formula1>ROUND(F20,4)=F20</formula1>
    </dataValidation>
  </dataValidations>
  <pageMargins left="0.70866141732283472" right="0.53" top="0.55118110236220474" bottom="0.55118110236220474" header="0.31496062992125984" footer="0.31496062992125984"/>
  <pageSetup paperSize="8" scale="59" orientation="landscape" r:id="rId1"/>
  <rowBreaks count="1" manualBreakCount="1">
    <brk id="65" max="24" man="1"/>
  </rowBreaks>
  <colBreaks count="1" manualBreakCount="1">
    <brk id="25" min="1" max="1004"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分類コード!$G$1:$G$2</xm:f>
          </x14:formula1>
          <xm:sqref>F4</xm:sqref>
        </x14:dataValidation>
        <x14:dataValidation type="list" allowBlank="1" showInputMessage="1" showErrorMessage="1">
          <x14:formula1>
            <xm:f>分類コード!$B$1:$B$9</xm:f>
          </x14:formula1>
          <xm:sqref>C20:C1053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C00000"/>
    <pageSetUpPr fitToPage="1"/>
  </sheetPr>
  <dimension ref="A1:AD81"/>
  <sheetViews>
    <sheetView view="pageBreakPreview" zoomScale="70" zoomScaleNormal="85" zoomScaleSheetLayoutView="70" workbookViewId="0">
      <pane ySplit="1" topLeftCell="A2" activePane="bottomLeft" state="frozenSplit"/>
      <selection pane="bottomLeft" activeCell="V20" sqref="V20:V27"/>
    </sheetView>
  </sheetViews>
  <sheetFormatPr defaultRowHeight="18.75"/>
  <cols>
    <col min="1" max="1" width="9" style="254"/>
    <col min="2" max="2" width="31.25" style="281" customWidth="1"/>
    <col min="3" max="3" width="11.625" style="282" customWidth="1"/>
    <col min="4" max="16" width="11.625" style="283" hidden="1" customWidth="1"/>
    <col min="17" max="17" width="11.625" style="284" customWidth="1"/>
    <col min="18" max="18" width="11.625" style="285" customWidth="1"/>
    <col min="19" max="19" width="11.625" style="286" customWidth="1"/>
    <col min="20" max="20" width="11.625" style="277" customWidth="1"/>
    <col min="21" max="21" width="6.375" style="254" customWidth="1"/>
    <col min="22" max="29" width="14.375" style="254" customWidth="1"/>
    <col min="30" max="30" width="12.125" style="220" customWidth="1"/>
    <col min="31" max="16384" width="9" style="220"/>
  </cols>
  <sheetData>
    <row r="1" spans="1:29" ht="26.25">
      <c r="A1" s="139" t="s">
        <v>97</v>
      </c>
      <c r="Q1" s="640" t="s">
        <v>302</v>
      </c>
    </row>
    <row r="2" spans="1:29" ht="19.5" thickBot="1">
      <c r="C2" s="281"/>
      <c r="D2" s="287"/>
      <c r="E2" s="287"/>
      <c r="R2" s="281"/>
      <c r="S2" s="281"/>
      <c r="T2" s="143"/>
      <c r="U2" s="143"/>
      <c r="V2" s="143"/>
      <c r="W2" s="143"/>
      <c r="X2" s="143"/>
      <c r="Y2" s="144"/>
      <c r="Z2" s="277"/>
    </row>
    <row r="3" spans="1:29" ht="19.5" thickBot="1">
      <c r="C3" s="281"/>
      <c r="Q3" s="646" t="s">
        <v>52</v>
      </c>
      <c r="R3" s="718">
        <f>事業申請入力データ!C3</f>
        <v>0</v>
      </c>
      <c r="S3" s="718"/>
      <c r="T3" s="718"/>
      <c r="U3" s="718"/>
      <c r="V3" s="718"/>
      <c r="W3" s="718"/>
      <c r="X3" s="647" t="s">
        <v>53</v>
      </c>
      <c r="Y3" s="708">
        <f>事業申請入力データ!$G$3</f>
        <v>0</v>
      </c>
      <c r="Z3" s="709"/>
      <c r="AA3" s="709"/>
      <c r="AB3" s="709"/>
      <c r="AC3" s="710"/>
    </row>
    <row r="4" spans="1:29" ht="19.5" thickBot="1"/>
    <row r="5" spans="1:29" s="296" customFormat="1" ht="27" customHeight="1" thickBot="1">
      <c r="A5" s="145"/>
      <c r="B5" s="288" t="s">
        <v>58</v>
      </c>
      <c r="C5" s="289">
        <f>事業申請入力データ!$B$9</f>
        <v>0</v>
      </c>
      <c r="D5" s="290"/>
      <c r="E5" s="291"/>
      <c r="F5" s="290"/>
      <c r="G5" s="290"/>
      <c r="H5" s="290"/>
      <c r="I5" s="290"/>
      <c r="J5" s="290"/>
      <c r="K5" s="290"/>
      <c r="L5" s="290"/>
      <c r="M5" s="290"/>
      <c r="N5" s="290"/>
      <c r="O5" s="290"/>
      <c r="P5" s="290"/>
      <c r="Q5" s="292"/>
      <c r="R5" s="293"/>
      <c r="S5" s="294"/>
      <c r="T5" s="295"/>
      <c r="U5" s="145"/>
      <c r="W5" s="297"/>
      <c r="X5" s="297"/>
      <c r="Y5" s="145"/>
      <c r="Z5" s="145"/>
      <c r="AA5" s="145"/>
      <c r="AB5" s="145"/>
      <c r="AC5" s="145"/>
    </row>
    <row r="6" spans="1:29" s="305" customFormat="1" ht="38.25" customHeight="1" thickBot="1">
      <c r="A6" s="714" t="s">
        <v>99</v>
      </c>
      <c r="B6" s="715"/>
      <c r="C6" s="298" t="s">
        <v>85</v>
      </c>
      <c r="D6" s="299" t="s">
        <v>86</v>
      </c>
      <c r="E6" s="299" t="s">
        <v>100</v>
      </c>
      <c r="F6" s="299" t="s">
        <v>101</v>
      </c>
      <c r="G6" s="299" t="s">
        <v>102</v>
      </c>
      <c r="H6" s="299" t="s">
        <v>103</v>
      </c>
      <c r="I6" s="299" t="s">
        <v>104</v>
      </c>
      <c r="J6" s="299" t="s">
        <v>105</v>
      </c>
      <c r="K6" s="299" t="s">
        <v>106</v>
      </c>
      <c r="L6" s="299" t="s">
        <v>107</v>
      </c>
      <c r="M6" s="299" t="s">
        <v>108</v>
      </c>
      <c r="N6" s="299" t="s">
        <v>109</v>
      </c>
      <c r="O6" s="299" t="s">
        <v>110</v>
      </c>
      <c r="P6" s="299" t="s">
        <v>111</v>
      </c>
      <c r="Q6" s="300" t="s">
        <v>112</v>
      </c>
      <c r="R6" s="301" t="s">
        <v>113</v>
      </c>
      <c r="S6" s="716" t="s">
        <v>114</v>
      </c>
      <c r="T6" s="717"/>
      <c r="U6" s="302"/>
      <c r="V6" s="297" t="s">
        <v>98</v>
      </c>
      <c r="W6" s="303"/>
      <c r="X6" s="303"/>
      <c r="Y6" s="304"/>
      <c r="Z6" s="304"/>
      <c r="AA6" s="302"/>
      <c r="AB6" s="302"/>
      <c r="AC6" s="302"/>
    </row>
    <row r="7" spans="1:29" ht="21" customHeight="1" thickBot="1">
      <c r="A7" s="745" t="s">
        <v>49</v>
      </c>
      <c r="B7" s="306" t="s">
        <v>115</v>
      </c>
      <c r="C7" s="307">
        <f>SUMIFS(事業申請入力データ!$F$20:$F$1006,事業申請入力データ!$C$20:$C$1006,B7,事業申請入力データ!$B$20:$B$1006,事業申請出力結果!$C5)</f>
        <v>0</v>
      </c>
      <c r="D7" s="308">
        <f>SUMIFS(事業申請入力データ!$G$20:$G$1006,事業申請入力データ!$C$20:$C$1006,B7,事業申請入力データ!$B$20:$B$1006,事業申請出力結果!$C$5)</f>
        <v>0</v>
      </c>
      <c r="E7" s="308">
        <f>IFERROR(事業申請入力データ!L$19*SUMIFS(事業申請入力データ!$F$20:$F$1006,事業申請入力データ!L$20:L$1006,"対象",事業申請入力データ!$C$20:$C$1006,事業申請出力結果!$B7,事業申請入力データ!$B$20:$B$1006,事業申請出力結果!$C$5)/SUMIF(事業申請入力データ!L$20:L$1006,"対象",事業申請入力データ!$F$20:$F$1006),0)</f>
        <v>0</v>
      </c>
      <c r="F7" s="308">
        <f>IFERROR(事業申請入力データ!M$19*SUMIFS(事業申請入力データ!$F$20:$F$1006,事業申請入力データ!M$20:M$1006,"対象",事業申請入力データ!$C$20:$C$1006,事業申請出力結果!$B7,事業申請入力データ!$B$20:$B$1006,事業申請出力結果!$C$5)/SUMIF(事業申請入力データ!M$20:M$1006,"対象",事業申請入力データ!$F$20:$F$1006),0)</f>
        <v>0</v>
      </c>
      <c r="G7" s="308">
        <f>IFERROR(事業申請入力データ!N$19*SUMIFS(事業申請入力データ!$F$20:$F$1006,事業申請入力データ!N$20:N$1006,"対象",事業申請入力データ!$C$20:$C$1006,事業申請出力結果!$B7,事業申請入力データ!$B$20:$B$1006,事業申請出力結果!$C$5)/SUMIF(事業申請入力データ!N$20:N$1006,"対象",事業申請入力データ!$F$20:$F$1006),0)</f>
        <v>0</v>
      </c>
      <c r="H7" s="308">
        <f>IFERROR(事業申請入力データ!O$19*SUMIFS(事業申請入力データ!$F$20:$F$1006,事業申請入力データ!O$20:O$1006,"対象",事業申請入力データ!$C$20:$C$1006,事業申請出力結果!$B7,事業申請入力データ!$B$20:$B$1006,事業申請出力結果!$C$5)/SUMIF(事業申請入力データ!O$20:O$1006,"対象",事業申請入力データ!$F$20:$F$1006),0)</f>
        <v>0</v>
      </c>
      <c r="I7" s="308">
        <f>IFERROR(事業申請入力データ!P$19*SUMIFS(事業申請入力データ!$F$20:$F$1006,事業申請入力データ!P$20:P$1006,"対象",事業申請入力データ!$C$20:$C$1006,事業申請出力結果!$B7,事業申請入力データ!$B$20:$B$1006,事業申請出力結果!$C$5)/SUMIF(事業申請入力データ!P$20:P$1006,"対象",事業申請入力データ!$F$20:$F$1006),0)</f>
        <v>0</v>
      </c>
      <c r="J7" s="308">
        <f>IFERROR(事業申請入力データ!Q$19*SUMIFS(事業申請入力データ!$F$20:$F$1006,事業申請入力データ!Q$20:Q$1006,"対象",事業申請入力データ!$C$20:$C$1006,事業申請出力結果!$B7,事業申請入力データ!$B$20:$B$1006,事業申請出力結果!$C$5)/SUMIF(事業申請入力データ!Q$20:Q$1006,"対象",事業申請入力データ!$F$20:$F$1006),0)</f>
        <v>0</v>
      </c>
      <c r="K7" s="308">
        <f>IFERROR(事業申請入力データ!R$19*SUMIFS(事業申請入力データ!$F$20:$F$1006,事業申請入力データ!R$20:R$1006,"対象",事業申請入力データ!$C$20:$C$1006,事業申請出力結果!$B7,事業申請入力データ!$B$20:$B$1006,事業申請出力結果!$C$5)/SUMIF(事業申請入力データ!R$20:R$1006,"対象",事業申請入力データ!$F$20:$F$1006),0)</f>
        <v>0</v>
      </c>
      <c r="L7" s="308">
        <f>IFERROR(事業申請入力データ!S$19*SUMIFS(事業申請入力データ!$F$20:$F$1006,事業申請入力データ!S$20:S$1006,"対象",事業申請入力データ!$C$20:$C$1006,事業申請出力結果!$B7,事業申請入力データ!$B$20:$B$1006,事業申請出力結果!$C$5)/SUMIF(事業申請入力データ!S$20:S$1006,"対象",事業申請入力データ!$F$20:$F$1006),0)</f>
        <v>0</v>
      </c>
      <c r="M7" s="308">
        <f>IFERROR(事業申請入力データ!T$19*SUMIFS(事業申請入力データ!$F$20:$F$1006,事業申請入力データ!T$20:T$1006,"対象",事業申請入力データ!$C$20:$C$1006,事業申請出力結果!$B7,事業申請入力データ!$B$20:$B$1006,事業申請出力結果!$C$5)/SUMIF(事業申請入力データ!T$20:T$1006,"対象",事業申請入力データ!$F$20:$F$1006),0)</f>
        <v>0</v>
      </c>
      <c r="N7" s="308">
        <f>IFERROR(事業申請入力データ!X$19*SUMIFS(事業申請入力データ!$F$20:$F$1006,事業申請入力データ!X$20:X$1006,"対象",事業申請入力データ!$C$20:$C$1006,事業申請出力結果!$B7,事業申請入力データ!$B$20:$B$1006,事業申請出力結果!$C$5)/SUMIF(事業申請入力データ!X$20:X$1006,"対象",事業申請入力データ!$F$20:$F$1006),0)</f>
        <v>0</v>
      </c>
      <c r="O7" s="308">
        <f>IFERROR(事業申請入力データ!Y$19*SUMIFS(事業申請入力データ!$F$20:$F$1006,事業申請入力データ!Y$20:Y$1006,"対象",事業申請入力データ!$C$20:$C$1006,事業申請出力結果!$B7,事業申請入力データ!$B$20:$B$1006,事業申請出力結果!$C$5)/SUMIF(事業申請入力データ!Y$20:Y$1006,"対象",事業申請入力データ!$F$20:$F$1006),0)</f>
        <v>0</v>
      </c>
      <c r="P7" s="308">
        <f>IFERROR(事業申請入力データ!Z$19*SUMIFS(事業申請入力データ!$F$20:$F$1006,事業申請入力データ!Z$20:Z$1006,"対象",事業申請入力データ!$C$20:$C$1006,事業申請出力結果!$B7,事業申請入力データ!$B$20:$B$1006,事業申請出力結果!$C$5)/SUMIF(事業申請入力データ!Z$20:Z$1006,"対象",事業申請入力データ!$F$20:$F$1006),0)</f>
        <v>0</v>
      </c>
      <c r="Q7" s="309">
        <f>SUM(D7:P7)</f>
        <v>0</v>
      </c>
      <c r="R7" s="310">
        <f>IFERROR(VLOOKUP($C$5,事業申請入力データ!$B$9:$E$14,4,0),0)</f>
        <v>0</v>
      </c>
      <c r="S7" s="311">
        <f>ROUNDDOWN(Q7*R7,0)</f>
        <v>0</v>
      </c>
      <c r="T7" s="747">
        <f>SUM(S7:S14)</f>
        <v>0</v>
      </c>
      <c r="V7" s="749" t="s">
        <v>82</v>
      </c>
      <c r="W7" s="750"/>
      <c r="X7" s="751"/>
      <c r="Y7" s="312" t="s">
        <v>85</v>
      </c>
      <c r="Z7" s="313" t="s">
        <v>116</v>
      </c>
      <c r="AA7" s="314" t="s">
        <v>117</v>
      </c>
    </row>
    <row r="8" spans="1:29" ht="18.75" customHeight="1">
      <c r="A8" s="725"/>
      <c r="B8" s="315" t="s">
        <v>118</v>
      </c>
      <c r="C8" s="316">
        <f>SUMIFS(事業申請入力データ!$F$20:$F$1006,事業申請入力データ!$C$20:$C$1006,B8,事業申請入力データ!$B$20:$B$1006,事業申請出力結果!$C$5)</f>
        <v>0</v>
      </c>
      <c r="D8" s="317">
        <f>SUMIFS(事業申請入力データ!$G$20:$G$1006,事業申請入力データ!$C$20:$C$1006,B8,事業申請入力データ!$B$20:$B$1006,事業申請出力結果!$C$5)</f>
        <v>0</v>
      </c>
      <c r="E8" s="318">
        <f>IFERROR(事業申請入力データ!L$19*SUMIFS(事業申請入力データ!$F$20:$F$1006,事業申請入力データ!L$20:L$1006,"対象",事業申請入力データ!$C$20:$C$1006,事業申請出力結果!$B8,事業申請入力データ!$B$20:$B$1006,事業申請出力結果!$C$5)/SUMIF(事業申請入力データ!L$20:L$1006,"対象",事業申請入力データ!$F$20:$F$1006),0)</f>
        <v>0</v>
      </c>
      <c r="F8" s="318">
        <f>IFERROR(事業申請入力データ!M$19*SUMIFS(事業申請入力データ!$F$20:$F$1006,事業申請入力データ!M$20:M$1006,"対象",事業申請入力データ!$C$20:$C$1006,事業申請出力結果!$B8,事業申請入力データ!$B$20:$B$1006,事業申請出力結果!$C$5)/SUMIF(事業申請入力データ!M$20:M$1006,"対象",事業申請入力データ!$F$20:$F$1006),0)</f>
        <v>0</v>
      </c>
      <c r="G8" s="318">
        <f>IFERROR(事業申請入力データ!N$19*SUMIFS(事業申請入力データ!$F$20:$F$1006,事業申請入力データ!N$20:N$1006,"対象",事業申請入力データ!$C$20:$C$1006,事業申請出力結果!$B8,事業申請入力データ!$B$20:$B$1006,事業申請出力結果!$C$5)/SUMIF(事業申請入力データ!N$20:N$1006,"対象",事業申請入力データ!$F$20:$F$1006),0)</f>
        <v>0</v>
      </c>
      <c r="H8" s="318">
        <f>IFERROR(事業申請入力データ!O$19*SUMIFS(事業申請入力データ!$F$20:$F$1006,事業申請入力データ!O$20:O$1006,"対象",事業申請入力データ!$C$20:$C$1006,事業申請出力結果!$B8,事業申請入力データ!$B$20:$B$1006,事業申請出力結果!$C$5)/SUMIF(事業申請入力データ!O$20:O$1006,"対象",事業申請入力データ!$F$20:$F$1006),0)</f>
        <v>0</v>
      </c>
      <c r="I8" s="318">
        <f>IFERROR(事業申請入力データ!P$19*SUMIFS(事業申請入力データ!$F$20:$F$1006,事業申請入力データ!P$20:P$1006,"対象",事業申請入力データ!$C$20:$C$1006,事業申請出力結果!$B8,事業申請入力データ!$B$20:$B$1006,事業申請出力結果!$C$5)/SUMIF(事業申請入力データ!P$20:P$1006,"対象",事業申請入力データ!$F$20:$F$1006),0)</f>
        <v>0</v>
      </c>
      <c r="J8" s="318">
        <f>IFERROR(事業申請入力データ!Q$19*SUMIFS(事業申請入力データ!$F$20:$F$1006,事業申請入力データ!Q$20:Q$1006,"対象",事業申請入力データ!$C$20:$C$1006,事業申請出力結果!$B8,事業申請入力データ!$B$20:$B$1006,事業申請出力結果!$C$5)/SUMIF(事業申請入力データ!Q$20:Q$1006,"対象",事業申請入力データ!$F$20:$F$1006),0)</f>
        <v>0</v>
      </c>
      <c r="K8" s="318">
        <f>IFERROR(事業申請入力データ!R$19*SUMIFS(事業申請入力データ!$F$20:$F$1006,事業申請入力データ!R$20:R$1006,"対象",事業申請入力データ!$C$20:$C$1006,事業申請出力結果!$B8,事業申請入力データ!$B$20:$B$1006,事業申請出力結果!$C$5)/SUMIF(事業申請入力データ!R$20:R$1006,"対象",事業申請入力データ!$F$20:$F$1006),0)</f>
        <v>0</v>
      </c>
      <c r="L8" s="318">
        <f>IFERROR(事業申請入力データ!S$19*SUMIFS(事業申請入力データ!$F$20:$F$1006,事業申請入力データ!S$20:S$1006,"対象",事業申請入力データ!$C$20:$C$1006,事業申請出力結果!$B8,事業申請入力データ!$B$20:$B$1006,事業申請出力結果!$C$5)/SUMIF(事業申請入力データ!S$20:S$1006,"対象",事業申請入力データ!$F$20:$F$1006),0)</f>
        <v>0</v>
      </c>
      <c r="M8" s="318">
        <f>IFERROR(事業申請入力データ!T$19*SUMIFS(事業申請入力データ!$F$20:$F$1006,事業申請入力データ!T$20:T$1006,"対象",事業申請入力データ!$C$20:$C$1006,事業申請出力結果!$B8,事業申請入力データ!$B$20:$B$1006,事業申請出力結果!$C$5)/SUMIF(事業申請入力データ!T$20:T$1006,"対象",事業申請入力データ!$F$20:$F$1006),0)</f>
        <v>0</v>
      </c>
      <c r="N8" s="318">
        <f>IFERROR(事業申請入力データ!X$19*SUMIFS(事業申請入力データ!$F$20:$F$1006,事業申請入力データ!X$20:X$1006,"対象",事業申請入力データ!$C$20:$C$1006,事業申請出力結果!$B8,事業申請入力データ!$B$20:$B$1006,事業申請出力結果!$C$5)/SUMIF(事業申請入力データ!X$20:X$1006,"対象",事業申請入力データ!$F$20:$F$1006),0)</f>
        <v>0</v>
      </c>
      <c r="O8" s="318">
        <f>IFERROR(事業申請入力データ!Y$19*SUMIFS(事業申請入力データ!$F$20:$F$1006,事業申請入力データ!Y$20:Y$1006,"対象",事業申請入力データ!$C$20:$C$1006,事業申請出力結果!$B8,事業申請入力データ!$B$20:$B$1006,事業申請出力結果!$C$5)/SUMIF(事業申請入力データ!Y$20:Y$1006,"対象",事業申請入力データ!$F$20:$F$1006),0)</f>
        <v>0</v>
      </c>
      <c r="P8" s="318">
        <f>IFERROR(事業申請入力データ!Z$19*SUMIFS(事業申請入力データ!$F$20:$F$1006,事業申請入力データ!Z$20:Z$1006,"対象",事業申請入力データ!$C$20:$C$1006,事業申請出力結果!$B8,事業申請入力データ!$B$20:$B$1006,事業申請出力結果!$C$5)/SUMIF(事業申請入力データ!Z$20:Z$1006,"対象",事業申請入力データ!$F$20:$F$1006),0)</f>
        <v>0</v>
      </c>
      <c r="Q8" s="319">
        <f>SUM(D8:P8)</f>
        <v>0</v>
      </c>
      <c r="R8" s="320">
        <f>IFERROR(VLOOKUP($C$5,事業申請入力データ!$B$9:$E$14,4,0),0)</f>
        <v>0</v>
      </c>
      <c r="S8" s="321">
        <f>ROUNDDOWN(Q8*R8,0)</f>
        <v>0</v>
      </c>
      <c r="T8" s="726"/>
      <c r="V8" s="758" t="s">
        <v>270</v>
      </c>
      <c r="W8" s="759"/>
      <c r="X8" s="760"/>
      <c r="Y8" s="322">
        <f>SUMIF(B:B,B7,C:C)+SUMIF(B:B,B8,C:C)+SUMIF(B:B,B9,C:C)+SUMIF(B:B,B10,C:C)+SUMIF(B:B,B11,C:C)</f>
        <v>0</v>
      </c>
      <c r="Z8" s="323">
        <f>ROUNDDOWN(66000*Y8,0)</f>
        <v>0</v>
      </c>
      <c r="AA8" s="324">
        <f>SUMIFS(S:S,B:B,B7)+SUMIFS(S:S,B:B,B8)+SUMIFS(S:S,B:B,B9)+SUMIFS(S:S,B:B,B10)+SUMIFS(S:S,B:B,B11)</f>
        <v>0</v>
      </c>
    </row>
    <row r="9" spans="1:29">
      <c r="A9" s="725"/>
      <c r="B9" s="315" t="s">
        <v>120</v>
      </c>
      <c r="C9" s="316">
        <f>SUMIFS(事業申請入力データ!$F$20:$F$1006,事業申請入力データ!$C$20:$C$1006,B9,事業申請入力データ!$B$20:$B$1006,事業申請出力結果!$C$5)</f>
        <v>0</v>
      </c>
      <c r="D9" s="317">
        <f>SUMIFS(事業申請入力データ!$G$20:$G$1006,事業申請入力データ!$C$20:$C$1006,B9,事業申請入力データ!$B$20:$B$1006,事業申請出力結果!$C$5)</f>
        <v>0</v>
      </c>
      <c r="E9" s="318">
        <f>IFERROR(事業申請入力データ!L$19*SUMIFS(事業申請入力データ!$F$20:$F$1006,事業申請入力データ!L$20:L$1006,"対象",事業申請入力データ!$C$20:$C$1006,事業申請出力結果!$B9,事業申請入力データ!$B$20:$B$1006,事業申請出力結果!$C$5)/SUMIF(事業申請入力データ!L$20:L$1006,"対象",事業申請入力データ!$F$20:$F$1006),0)</f>
        <v>0</v>
      </c>
      <c r="F9" s="318">
        <f>IFERROR(事業申請入力データ!M$19*SUMIFS(事業申請入力データ!$F$20:$F$1006,事業申請入力データ!M$20:M$1006,"対象",事業申請入力データ!$C$20:$C$1006,事業申請出力結果!$B9,事業申請入力データ!$B$20:$B$1006,事業申請出力結果!$C$5)/SUMIF(事業申請入力データ!M$20:M$1006,"対象",事業申請入力データ!$F$20:$F$1006),0)</f>
        <v>0</v>
      </c>
      <c r="G9" s="318">
        <f>IFERROR(事業申請入力データ!N$19*SUMIFS(事業申請入力データ!$F$20:$F$1006,事業申請入力データ!N$20:N$1006,"対象",事業申請入力データ!$C$20:$C$1006,事業申請出力結果!$B9,事業申請入力データ!$B$20:$B$1006,事業申請出力結果!$C$5)/SUMIF(事業申請入力データ!N$20:N$1006,"対象",事業申請入力データ!$F$20:$F$1006),0)</f>
        <v>0</v>
      </c>
      <c r="H9" s="318">
        <f>IFERROR(事業申請入力データ!O$19*SUMIFS(事業申請入力データ!$F$20:$F$1006,事業申請入力データ!O$20:O$1006,"対象",事業申請入力データ!$C$20:$C$1006,事業申請出力結果!$B9,事業申請入力データ!$B$20:$B$1006,事業申請出力結果!$C$5)/SUMIF(事業申請入力データ!O$20:O$1006,"対象",事業申請入力データ!$F$20:$F$1006),0)</f>
        <v>0</v>
      </c>
      <c r="I9" s="318">
        <f>IFERROR(事業申請入力データ!P$19*SUMIFS(事業申請入力データ!$F$20:$F$1006,事業申請入力データ!P$20:P$1006,"対象",事業申請入力データ!$C$20:$C$1006,事業申請出力結果!$B9,事業申請入力データ!$B$20:$B$1006,事業申請出力結果!$C$5)/SUMIF(事業申請入力データ!P$20:P$1006,"対象",事業申請入力データ!$F$20:$F$1006),0)</f>
        <v>0</v>
      </c>
      <c r="J9" s="318">
        <f>IFERROR(事業申請入力データ!Q$19*SUMIFS(事業申請入力データ!$F$20:$F$1006,事業申請入力データ!Q$20:Q$1006,"対象",事業申請入力データ!$C$20:$C$1006,事業申請出力結果!$B9,事業申請入力データ!$B$20:$B$1006,事業申請出力結果!$C$5)/SUMIF(事業申請入力データ!Q$20:Q$1006,"対象",事業申請入力データ!$F$20:$F$1006),0)</f>
        <v>0</v>
      </c>
      <c r="K9" s="318">
        <f>IFERROR(事業申請入力データ!R$19*SUMIFS(事業申請入力データ!$F$20:$F$1006,事業申請入力データ!R$20:R$1006,"対象",事業申請入力データ!$C$20:$C$1006,事業申請出力結果!$B9,事業申請入力データ!$B$20:$B$1006,事業申請出力結果!$C$5)/SUMIF(事業申請入力データ!R$20:R$1006,"対象",事業申請入力データ!$F$20:$F$1006),0)</f>
        <v>0</v>
      </c>
      <c r="L9" s="318">
        <f>IFERROR(事業申請入力データ!S$19*SUMIFS(事業申請入力データ!$F$20:$F$1006,事業申請入力データ!S$20:S$1006,"対象",事業申請入力データ!$C$20:$C$1006,事業申請出力結果!$B9,事業申請入力データ!$B$20:$B$1006,事業申請出力結果!$C$5)/SUMIF(事業申請入力データ!S$20:S$1006,"対象",事業申請入力データ!$F$20:$F$1006),0)</f>
        <v>0</v>
      </c>
      <c r="M9" s="318">
        <f>IFERROR(事業申請入力データ!T$19*SUMIFS(事業申請入力データ!$F$20:$F$1006,事業申請入力データ!T$20:T$1006,"対象",事業申請入力データ!$C$20:$C$1006,事業申請出力結果!$B9,事業申請入力データ!$B$20:$B$1006,事業申請出力結果!$C$5)/SUMIF(事業申請入力データ!T$20:T$1006,"対象",事業申請入力データ!$F$20:$F$1006),0)</f>
        <v>0</v>
      </c>
      <c r="N9" s="318">
        <f>IFERROR(事業申請入力データ!X$19*SUMIFS(事業申請入力データ!$F$20:$F$1006,事業申請入力データ!X$20:X$1006,"対象",事業申請入力データ!$C$20:$C$1006,事業申請出力結果!$B9,事業申請入力データ!$B$20:$B$1006,事業申請出力結果!$C$5)/SUMIF(事業申請入力データ!X$20:X$1006,"対象",事業申請入力データ!$F$20:$F$1006),0)</f>
        <v>0</v>
      </c>
      <c r="O9" s="318">
        <f>IFERROR(事業申請入力データ!Y$19*SUMIFS(事業申請入力データ!$F$20:$F$1006,事業申請入力データ!Y$20:Y$1006,"対象",事業申請入力データ!$C$20:$C$1006,事業申請出力結果!$B9,事業申請入力データ!$B$20:$B$1006,事業申請出力結果!$C$5)/SUMIF(事業申請入力データ!Y$20:Y$1006,"対象",事業申請入力データ!$F$20:$F$1006),0)</f>
        <v>0</v>
      </c>
      <c r="P9" s="318">
        <f>IFERROR(事業申請入力データ!Z$19*SUMIFS(事業申請入力データ!$F$20:$F$1006,事業申請入力データ!Z$20:Z$1006,"対象",事業申請入力データ!$C$20:$C$1006,事業申請出力結果!$B9,事業申請入力データ!$B$20:$B$1006,事業申請出力結果!$C$5)/SUMIF(事業申請入力データ!Z$20:Z$1006,"対象",事業申請入力データ!$F$20:$F$1006),0)</f>
        <v>0</v>
      </c>
      <c r="Q9" s="319">
        <f t="shared" ref="Q9:Q14" si="0">SUM(D9:P9)</f>
        <v>0</v>
      </c>
      <c r="R9" s="320">
        <f>IFERROR(VLOOKUP($C$5,事業申請入力データ!$B$9:$E$14,4,0),0)</f>
        <v>0</v>
      </c>
      <c r="S9" s="321">
        <f t="shared" ref="S9:S10" si="1">ROUNDDOWN(Q9*R9,0)</f>
        <v>0</v>
      </c>
      <c r="T9" s="726"/>
      <c r="V9" s="711" t="s">
        <v>95</v>
      </c>
      <c r="W9" s="712"/>
      <c r="X9" s="713"/>
      <c r="Y9" s="325">
        <f>SUMIF(B:B,B12,C:C)</f>
        <v>0</v>
      </c>
      <c r="Z9" s="326">
        <f>Y9*140000</f>
        <v>0</v>
      </c>
      <c r="AA9" s="327">
        <f>SUMIFS(S:S,B:B,"直交集成板（CLT）（構造材）")</f>
        <v>0</v>
      </c>
    </row>
    <row r="10" spans="1:29">
      <c r="A10" s="725"/>
      <c r="B10" s="315" t="s">
        <v>123</v>
      </c>
      <c r="C10" s="316">
        <f>SUMIFS(事業申請入力データ!$F$20:$F$1006,事業申請入力データ!$C$20:$C$1006,B10,事業申請入力データ!$B$20:$B$1006,事業申請出力結果!$C$5)</f>
        <v>0</v>
      </c>
      <c r="D10" s="317">
        <f>SUMIFS(事業申請入力データ!$G$20:$G$1006,事業申請入力データ!$C$20:$C$1006,B10,事業申請入力データ!$B$20:$B$1006,事業申請出力結果!$C$5)</f>
        <v>0</v>
      </c>
      <c r="E10" s="318">
        <f>IFERROR(事業申請入力データ!L$19*SUMIFS(事業申請入力データ!$F$20:$F$1006,事業申請入力データ!L$20:L$1006,"対象",事業申請入力データ!$C$20:$C$1006,事業申請出力結果!$B10,事業申請入力データ!$B$20:$B$1006,事業申請出力結果!$C$5)/SUMIF(事業申請入力データ!L$20:L$1006,"対象",事業申請入力データ!$F$20:$F$1006),0)</f>
        <v>0</v>
      </c>
      <c r="F10" s="318">
        <f>IFERROR(事業申請入力データ!M$19*SUMIFS(事業申請入力データ!$F$20:$F$1006,事業申請入力データ!M$20:M$1006,"対象",事業申請入力データ!$C$20:$C$1006,事業申請出力結果!$B10,事業申請入力データ!$B$20:$B$1006,事業申請出力結果!$C$5)/SUMIF(事業申請入力データ!M$20:M$1006,"対象",事業申請入力データ!$F$20:$F$1006),0)</f>
        <v>0</v>
      </c>
      <c r="G10" s="318">
        <f>IFERROR(事業申請入力データ!N$19*SUMIFS(事業申請入力データ!$F$20:$F$1006,事業申請入力データ!N$20:N$1006,"対象",事業申請入力データ!$C$20:$C$1006,事業申請出力結果!$B10,事業申請入力データ!$B$20:$B$1006,事業申請出力結果!$C$5)/SUMIF(事業申請入力データ!N$20:N$1006,"対象",事業申請入力データ!$F$20:$F$1006),0)</f>
        <v>0</v>
      </c>
      <c r="H10" s="318">
        <f>IFERROR(事業申請入力データ!O$19*SUMIFS(事業申請入力データ!$F$20:$F$1006,事業申請入力データ!O$20:O$1006,"対象",事業申請入力データ!$C$20:$C$1006,事業申請出力結果!$B10,事業申請入力データ!$B$20:$B$1006,事業申請出力結果!$C$5)/SUMIF(事業申請入力データ!O$20:O$1006,"対象",事業申請入力データ!$F$20:$F$1006),0)</f>
        <v>0</v>
      </c>
      <c r="I10" s="318">
        <f>IFERROR(事業申請入力データ!P$19*SUMIFS(事業申請入力データ!$F$20:$F$1006,事業申請入力データ!P$20:P$1006,"対象",事業申請入力データ!$C$20:$C$1006,事業申請出力結果!$B10,事業申請入力データ!$B$20:$B$1006,事業申請出力結果!$C$5)/SUMIF(事業申請入力データ!P$20:P$1006,"対象",事業申請入力データ!$F$20:$F$1006),0)</f>
        <v>0</v>
      </c>
      <c r="J10" s="318">
        <f>IFERROR(事業申請入力データ!Q$19*SUMIFS(事業申請入力データ!$F$20:$F$1006,事業申請入力データ!Q$20:Q$1006,"対象",事業申請入力データ!$C$20:$C$1006,事業申請出力結果!$B10,事業申請入力データ!$B$20:$B$1006,事業申請出力結果!$C$5)/SUMIF(事業申請入力データ!Q$20:Q$1006,"対象",事業申請入力データ!$F$20:$F$1006),0)</f>
        <v>0</v>
      </c>
      <c r="K10" s="318">
        <f>IFERROR(事業申請入力データ!R$19*SUMIFS(事業申請入力データ!$F$20:$F$1006,事業申請入力データ!R$20:R$1006,"対象",事業申請入力データ!$C$20:$C$1006,事業申請出力結果!$B10,事業申請入力データ!$B$20:$B$1006,事業申請出力結果!$C$5)/SUMIF(事業申請入力データ!R$20:R$1006,"対象",事業申請入力データ!$F$20:$F$1006),0)</f>
        <v>0</v>
      </c>
      <c r="L10" s="318">
        <f>IFERROR(事業申請入力データ!S$19*SUMIFS(事業申請入力データ!$F$20:$F$1006,事業申請入力データ!S$20:S$1006,"対象",事業申請入力データ!$C$20:$C$1006,事業申請出力結果!$B10,事業申請入力データ!$B$20:$B$1006,事業申請出力結果!$C$5)/SUMIF(事業申請入力データ!S$20:S$1006,"対象",事業申請入力データ!$F$20:$F$1006),0)</f>
        <v>0</v>
      </c>
      <c r="M10" s="318">
        <f>IFERROR(事業申請入力データ!T$19*SUMIFS(事業申請入力データ!$F$20:$F$1006,事業申請入力データ!T$20:T$1006,"対象",事業申請入力データ!$C$20:$C$1006,事業申請出力結果!$B10,事業申請入力データ!$B$20:$B$1006,事業申請出力結果!$C$5)/SUMIF(事業申請入力データ!T$20:T$1006,"対象",事業申請入力データ!$F$20:$F$1006),0)</f>
        <v>0</v>
      </c>
      <c r="N10" s="318">
        <f>IFERROR(事業申請入力データ!X$19*SUMIFS(事業申請入力データ!$F$20:$F$1006,事業申請入力データ!X$20:X$1006,"対象",事業申請入力データ!$C$20:$C$1006,事業申請出力結果!$B10,事業申請入力データ!$B$20:$B$1006,事業申請出力結果!$C$5)/SUMIF(事業申請入力データ!X$20:X$1006,"対象",事業申請入力データ!$F$20:$F$1006),0)</f>
        <v>0</v>
      </c>
      <c r="O10" s="318">
        <f>IFERROR(事業申請入力データ!Y$19*SUMIFS(事業申請入力データ!$F$20:$F$1006,事業申請入力データ!Y$20:Y$1006,"対象",事業申請入力データ!$C$20:$C$1006,事業申請出力結果!$B10,事業申請入力データ!$B$20:$B$1006,事業申請出力結果!$C$5)/SUMIF(事業申請入力データ!Y$20:Y$1006,"対象",事業申請入力データ!$F$20:$F$1006),0)</f>
        <v>0</v>
      </c>
      <c r="P10" s="318">
        <f>IFERROR(事業申請入力データ!Z$19*SUMIFS(事業申請入力データ!$F$20:$F$1006,事業申請入力データ!Z$20:Z$1006,"対象",事業申請入力データ!$C$20:$C$1006,事業申請出力結果!$B10,事業申請入力データ!$B$20:$B$1006,事業申請出力結果!$C$5)/SUMIF(事業申請入力データ!Z$20:Z$1006,"対象",事業申請入力データ!$F$20:$F$1006),0)</f>
        <v>0</v>
      </c>
      <c r="Q10" s="319">
        <f t="shared" si="0"/>
        <v>0</v>
      </c>
      <c r="R10" s="320">
        <f>IFERROR(VLOOKUP($C$5,事業申請入力データ!$B$9:$E$14,4,0),0)</f>
        <v>0</v>
      </c>
      <c r="S10" s="321">
        <f t="shared" si="1"/>
        <v>0</v>
      </c>
      <c r="T10" s="726"/>
      <c r="V10" s="752" t="s">
        <v>269</v>
      </c>
      <c r="W10" s="753"/>
      <c r="X10" s="753"/>
      <c r="Y10" s="754"/>
      <c r="Z10" s="326">
        <f>Z8+Z9</f>
        <v>0</v>
      </c>
      <c r="AA10" s="327">
        <f>AA8+AA9</f>
        <v>0</v>
      </c>
    </row>
    <row r="11" spans="1:29" ht="18.75" customHeight="1" thickBot="1">
      <c r="A11" s="725"/>
      <c r="B11" s="315" t="s">
        <v>125</v>
      </c>
      <c r="C11" s="316">
        <f>SUMIFS(事業申請入力データ!$F$20:$F$1006,事業申請入力データ!$C$20:$C$1006,B11,事業申請入力データ!$B$20:$B$1006,事業申請出力結果!$C$5)</f>
        <v>0</v>
      </c>
      <c r="D11" s="317">
        <f>SUMIFS(事業申請入力データ!$G$20:$G$1006,事業申請入力データ!$C$20:$C$1006,B11,事業申請入力データ!$B$20:$B$1006,事業申請出力結果!$C$5)</f>
        <v>0</v>
      </c>
      <c r="E11" s="317">
        <f>IFERROR(事業申請入力データ!L$19*SUMIFS(事業申請入力データ!$F$20:$F$1006,事業申請入力データ!L$20:L$1006,"対象",事業申請入力データ!$C$20:$C$1006,事業申請出力結果!$B11,事業申請入力データ!$B$20:$B$1006,事業申請出力結果!$C$5)/SUMIF(事業申請入力データ!L$20:L$1006,"対象",事業申請入力データ!$F$20:$F$1006),0)</f>
        <v>0</v>
      </c>
      <c r="F11" s="317">
        <f>IFERROR(事業申請入力データ!M$19*SUMIFS(事業申請入力データ!$F$20:$F$1006,事業申請入力データ!M$20:M$1006,"対象",事業申請入力データ!$C$20:$C$1006,事業申請出力結果!$B11,事業申請入力データ!$B$20:$B$1006,事業申請出力結果!$C$5)/SUMIF(事業申請入力データ!M$20:M$1006,"対象",事業申請入力データ!$F$20:$F$1006),0)</f>
        <v>0</v>
      </c>
      <c r="G11" s="317">
        <f>IFERROR(事業申請入力データ!N$19*SUMIFS(事業申請入力データ!$F$20:$F$1006,事業申請入力データ!N$20:N$1006,"対象",事業申請入力データ!$C$20:$C$1006,事業申請出力結果!$B11,事業申請入力データ!$B$20:$B$1006,事業申請出力結果!$C$5)/SUMIF(事業申請入力データ!N$20:N$1006,"対象",事業申請入力データ!$F$20:$F$1006),0)</f>
        <v>0</v>
      </c>
      <c r="H11" s="317">
        <f>IFERROR(事業申請入力データ!O$19*SUMIFS(事業申請入力データ!$F$20:$F$1006,事業申請入力データ!O$20:O$1006,"対象",事業申請入力データ!$C$20:$C$1006,事業申請出力結果!$B11,事業申請入力データ!$B$20:$B$1006,事業申請出力結果!$C$5)/SUMIF(事業申請入力データ!O$20:O$1006,"対象",事業申請入力データ!$F$20:$F$1006),0)</f>
        <v>0</v>
      </c>
      <c r="I11" s="317">
        <f>IFERROR(事業申請入力データ!P$19*SUMIFS(事業申請入力データ!$F$20:$F$1006,事業申請入力データ!P$20:P$1006,"対象",事業申請入力データ!$C$20:$C$1006,事業申請出力結果!$B11,事業申請入力データ!$B$20:$B$1006,事業申請出力結果!$C$5)/SUMIF(事業申請入力データ!P$20:P$1006,"対象",事業申請入力データ!$F$20:$F$1006),0)</f>
        <v>0</v>
      </c>
      <c r="J11" s="317">
        <f>IFERROR(事業申請入力データ!Q$19*SUMIFS(事業申請入力データ!$F$20:$F$1006,事業申請入力データ!Q$20:Q$1006,"対象",事業申請入力データ!$C$20:$C$1006,事業申請出力結果!$B11,事業申請入力データ!$B$20:$B$1006,事業申請出力結果!$C$5)/SUMIF(事業申請入力データ!Q$20:Q$1006,"対象",事業申請入力データ!$F$20:$F$1006),0)</f>
        <v>0</v>
      </c>
      <c r="K11" s="317">
        <f>IFERROR(事業申請入力データ!R$19*SUMIFS(事業申請入力データ!$F$20:$F$1006,事業申請入力データ!R$20:R$1006,"対象",事業申請入力データ!$C$20:$C$1006,事業申請出力結果!$B11,事業申請入力データ!$B$20:$B$1006,事業申請出力結果!$C$5)/SUMIF(事業申請入力データ!R$20:R$1006,"対象",事業申請入力データ!$F$20:$F$1006),0)</f>
        <v>0</v>
      </c>
      <c r="L11" s="317">
        <f>IFERROR(事業申請入力データ!S$19*SUMIFS(事業申請入力データ!$F$20:$F$1006,事業申請入力データ!S$20:S$1006,"対象",事業申請入力データ!$C$20:$C$1006,事業申請出力結果!$B11,事業申請入力データ!$B$20:$B$1006,事業申請出力結果!$C$5)/SUMIF(事業申請入力データ!S$20:S$1006,"対象",事業申請入力データ!$F$20:$F$1006),0)</f>
        <v>0</v>
      </c>
      <c r="M11" s="317">
        <f>IFERROR(事業申請入力データ!T$19*SUMIFS(事業申請入力データ!$F$20:$F$1006,事業申請入力データ!T$20:T$1006,"対象",事業申請入力データ!$C$20:$C$1006,事業申請出力結果!$B11,事業申請入力データ!$B$20:$B$1006,事業申請出力結果!$C$5)/SUMIF(事業申請入力データ!T$20:T$1006,"対象",事業申請入力データ!$F$20:$F$1006),0)</f>
        <v>0</v>
      </c>
      <c r="N11" s="317">
        <f>IFERROR(事業申請入力データ!X$19*SUMIFS(事業申請入力データ!$F$20:$F$1006,事業申請入力データ!X$20:X$1006,"対象",事業申請入力データ!$C$20:$C$1006,事業申請出力結果!$B11,事業申請入力データ!$B$20:$B$1006,事業申請出力結果!$C$5)/SUMIF(事業申請入力データ!X$20:X$1006,"対象",事業申請入力データ!$F$20:$F$1006),0)</f>
        <v>0</v>
      </c>
      <c r="O11" s="317">
        <f>IFERROR(事業申請入力データ!Y$19*SUMIFS(事業申請入力データ!$F$20:$F$1006,事業申請入力データ!Y$20:Y$1006,"対象",事業申請入力データ!$C$20:$C$1006,事業申請出力結果!$B11,事業申請入力データ!$B$20:$B$1006,事業申請出力結果!$C$5)/SUMIF(事業申請入力データ!Y$20:Y$1006,"対象",事業申請入力データ!$F$20:$F$1006),0)</f>
        <v>0</v>
      </c>
      <c r="P11" s="317">
        <f>IFERROR(事業申請入力データ!Z$19*SUMIFS(事業申請入力データ!$F$20:$F$1006,事業申請入力データ!Z$20:Z$1006,"対象",事業申請入力データ!$C$20:$C$1006,事業申請出力結果!$B11,事業申請入力データ!$B$20:$B$1006,事業申請出力結果!$C$5)/SUMIF(事業申請入力データ!Z$20:Z$1006,"対象",事業申請入力データ!$F$20:$F$1006),0)</f>
        <v>0</v>
      </c>
      <c r="Q11" s="319">
        <f t="shared" si="0"/>
        <v>0</v>
      </c>
      <c r="R11" s="320">
        <f>IFERROR(VLOOKUP($C$5,事業申請入力データ!$B$9:$E$14,4,0),0)</f>
        <v>0</v>
      </c>
      <c r="S11" s="321">
        <f>ROUNDDOWN(Q11*R11,0)</f>
        <v>0</v>
      </c>
      <c r="T11" s="726"/>
      <c r="V11" s="755" t="s">
        <v>124</v>
      </c>
      <c r="W11" s="756"/>
      <c r="X11" s="756"/>
      <c r="Y11" s="757"/>
      <c r="Z11" s="727">
        <f>(SUMIF(B:B,B14,S:S)+SUMIF(B:B,B13,S:S))/2</f>
        <v>0</v>
      </c>
      <c r="AA11" s="728"/>
    </row>
    <row r="12" spans="1:29">
      <c r="A12" s="725"/>
      <c r="B12" s="315" t="s">
        <v>121</v>
      </c>
      <c r="C12" s="316">
        <f>SUMIFS(事業申請入力データ!$F$20:$F$1006,事業申請入力データ!$C$20:$C$1006,B12,事業申請入力データ!$B$20:$B$1006,事業申請出力結果!$C$5)</f>
        <v>0</v>
      </c>
      <c r="D12" s="317">
        <f>SUMIFS(事業申請入力データ!$G$20:$G$1006,事業申請入力データ!$C$20:$C$1006,B12,事業申請入力データ!$B$20:$B$1006,事業申請出力結果!$C$5)</f>
        <v>0</v>
      </c>
      <c r="E12" s="318">
        <f>IFERROR(事業申請入力データ!L$19*SUMIFS(事業申請入力データ!$F$20:$F$1006,事業申請入力データ!L$20:L$1006,"対象",事業申請入力データ!$C$20:$C$1006,事業申請出力結果!$B12,事業申請入力データ!$B$20:$B$1006,事業申請出力結果!$C$5)/SUMIF(事業申請入力データ!L$20:L$1006,"対象",事業申請入力データ!$F$20:$F$1006),0)</f>
        <v>0</v>
      </c>
      <c r="F12" s="318">
        <f>IFERROR(事業申請入力データ!M$19*SUMIFS(事業申請入力データ!$F$20:$F$1006,事業申請入力データ!M$20:M$1006,"対象",事業申請入力データ!$C$20:$C$1006,事業申請出力結果!$B12,事業申請入力データ!$B$20:$B$1006,事業申請出力結果!$C$5)/SUMIF(事業申請入力データ!M$20:M$1006,"対象",事業申請入力データ!$F$20:$F$1006),0)</f>
        <v>0</v>
      </c>
      <c r="G12" s="318">
        <f>IFERROR(事業申請入力データ!N$19*SUMIFS(事業申請入力データ!$F$20:$F$1006,事業申請入力データ!N$20:N$1006,"対象",事業申請入力データ!$C$20:$C$1006,事業申請出力結果!$B12,事業申請入力データ!$B$20:$B$1006,事業申請出力結果!$C$5)/SUMIF(事業申請入力データ!N$20:N$1006,"対象",事業申請入力データ!$F$20:$F$1006),0)</f>
        <v>0</v>
      </c>
      <c r="H12" s="318">
        <f>IFERROR(事業申請入力データ!O$19*SUMIFS(事業申請入力データ!$F$20:$F$1006,事業申請入力データ!O$20:O$1006,"対象",事業申請入力データ!$C$20:$C$1006,事業申請出力結果!$B12,事業申請入力データ!$B$20:$B$1006,事業申請出力結果!$C$5)/SUMIF(事業申請入力データ!O$20:O$1006,"対象",事業申請入力データ!$F$20:$F$1006),0)</f>
        <v>0</v>
      </c>
      <c r="I12" s="318">
        <f>IFERROR(事業申請入力データ!P$19*SUMIFS(事業申請入力データ!$F$20:$F$1006,事業申請入力データ!P$20:P$1006,"対象",事業申請入力データ!$C$20:$C$1006,事業申請出力結果!$B12,事業申請入力データ!$B$20:$B$1006,事業申請出力結果!$C$5)/SUMIF(事業申請入力データ!P$20:P$1006,"対象",事業申請入力データ!$F$20:$F$1006),0)</f>
        <v>0</v>
      </c>
      <c r="J12" s="318">
        <f>IFERROR(事業申請入力データ!Q$19*SUMIFS(事業申請入力データ!$F$20:$F$1006,事業申請入力データ!Q$20:Q$1006,"対象",事業申請入力データ!$C$20:$C$1006,事業申請出力結果!$B12,事業申請入力データ!$B$20:$B$1006,事業申請出力結果!$C$5)/SUMIF(事業申請入力データ!Q$20:Q$1006,"対象",事業申請入力データ!$F$20:$F$1006),0)</f>
        <v>0</v>
      </c>
      <c r="K12" s="318">
        <f>IFERROR(事業申請入力データ!R$19*SUMIFS(事業申請入力データ!$F$20:$F$1006,事業申請入力データ!R$20:R$1006,"対象",事業申請入力データ!$C$20:$C$1006,事業申請出力結果!$B12,事業申請入力データ!$B$20:$B$1006,事業申請出力結果!$C$5)/SUMIF(事業申請入力データ!R$20:R$1006,"対象",事業申請入力データ!$F$20:$F$1006),0)</f>
        <v>0</v>
      </c>
      <c r="L12" s="318">
        <f>IFERROR(事業申請入力データ!S$19*SUMIFS(事業申請入力データ!$F$20:$F$1006,事業申請入力データ!S$20:S$1006,"対象",事業申請入力データ!$C$20:$C$1006,事業申請出力結果!$B12,事業申請入力データ!$B$20:$B$1006,事業申請出力結果!$C$5)/SUMIF(事業申請入力データ!S$20:S$1006,"対象",事業申請入力データ!$F$20:$F$1006),0)</f>
        <v>0</v>
      </c>
      <c r="M12" s="318">
        <f>IFERROR(事業申請入力データ!T$19*SUMIFS(事業申請入力データ!$F$20:$F$1006,事業申請入力データ!T$20:T$1006,"対象",事業申請入力データ!$C$20:$C$1006,事業申請出力結果!$B12,事業申請入力データ!$B$20:$B$1006,事業申請出力結果!$C$5)/SUMIF(事業申請入力データ!T$20:T$1006,"対象",事業申請入力データ!$F$20:$F$1006),0)</f>
        <v>0</v>
      </c>
      <c r="N12" s="318">
        <f>IFERROR(事業申請入力データ!X$19*SUMIFS(事業申請入力データ!$F$20:$F$1006,事業申請入力データ!X$20:X$1006,"対象",事業申請入力データ!$C$20:$C$1006,事業申請出力結果!$B12,事業申請入力データ!$B$20:$B$1006,事業申請出力結果!$C$5)/SUMIF(事業申請入力データ!X$20:X$1006,"対象",事業申請入力データ!$F$20:$F$1006),0)</f>
        <v>0</v>
      </c>
      <c r="O12" s="318">
        <f>IFERROR(事業申請入力データ!Y$19*SUMIFS(事業申請入力データ!$F$20:$F$1006,事業申請入力データ!Y$20:Y$1006,"対象",事業申請入力データ!$C$20:$C$1006,事業申請出力結果!$B12,事業申請入力データ!$B$20:$B$1006,事業申請出力結果!$C$5)/SUMIF(事業申請入力データ!Y$20:Y$1006,"対象",事業申請入力データ!$F$20:$F$1006),0)</f>
        <v>0</v>
      </c>
      <c r="P12" s="318">
        <f>IFERROR(事業申請入力データ!Z$19*SUMIFS(事業申請入力データ!$F$20:$F$1006,事業申請入力データ!Z$20:Z$1006,"対象",事業申請入力データ!$C$20:$C$1006,事業申請出力結果!$B12,事業申請入力データ!$B$20:$B$1006,事業申請出力結果!$C$5)/SUMIF(事業申請入力データ!Z$20:Z$1006,"対象",事業申請入力データ!$F$20:$F$1006),0)</f>
        <v>0</v>
      </c>
      <c r="Q12" s="319">
        <f>SUM(D12:P12)</f>
        <v>0</v>
      </c>
      <c r="R12" s="320">
        <f>IFERROR(VLOOKUP($C$5,事業申請入力データ!$B$9:$E$14,4,0),0)</f>
        <v>0</v>
      </c>
      <c r="S12" s="321">
        <f>ROUNDDOWN(Q12*R12,0)</f>
        <v>0</v>
      </c>
      <c r="T12" s="726"/>
      <c r="V12" s="729" t="s">
        <v>126</v>
      </c>
      <c r="W12" s="730"/>
      <c r="X12" s="730"/>
      <c r="Y12" s="731"/>
      <c r="Z12" s="328"/>
      <c r="AA12" s="329">
        <f>Z10+Z11</f>
        <v>0</v>
      </c>
    </row>
    <row r="13" spans="1:29">
      <c r="A13" s="725"/>
      <c r="B13" s="330" t="s">
        <v>127</v>
      </c>
      <c r="C13" s="316">
        <f>SUMIFS(事業申請入力データ!$F$20:$F$1006,事業申請入力データ!$C$20:$C$1006,B13,事業申請入力データ!$B$20:$B$1006,事業申請出力結果!$C$5)</f>
        <v>0</v>
      </c>
      <c r="D13" s="317">
        <f>SUMIFS(事業申請入力データ!$G$20:$G$1006,事業申請入力データ!$C$20:$C$1006,B13,事業申請入力データ!$B$20:$B$1006,事業申請出力結果!$C$5)</f>
        <v>0</v>
      </c>
      <c r="E13" s="317">
        <f>IFERROR(事業申請入力データ!L$19*SUMIFS(事業申請入力データ!$F$20:$F$1006,事業申請入力データ!L$20:L$1006,"対象",事業申請入力データ!$C$20:$C$1006,事業申請出力結果!$B13,事業申請入力データ!$B$20:$B$1006,事業申請出力結果!$C$5)/SUMIF(事業申請入力データ!L$20:L$1006,"対象",事業申請入力データ!$F$20:$F$1006),0)</f>
        <v>0</v>
      </c>
      <c r="F13" s="317">
        <f>IFERROR(事業申請入力データ!M$19*SUMIFS(事業申請入力データ!$F$20:$F$1006,事業申請入力データ!M$20:M$1006,"対象",事業申請入力データ!$C$20:$C$1006,事業申請出力結果!$B13,事業申請入力データ!$B$20:$B$1006,事業申請出力結果!$C$5)/SUMIF(事業申請入力データ!M$20:M$1006,"対象",事業申請入力データ!$F$20:$F$1006),0)</f>
        <v>0</v>
      </c>
      <c r="G13" s="317">
        <f>IFERROR(事業申請入力データ!N$19*SUMIFS(事業申請入力データ!$F$20:$F$1006,事業申請入力データ!N$20:N$1006,"対象",事業申請入力データ!$C$20:$C$1006,事業申請出力結果!$B13,事業申請入力データ!$B$20:$B$1006,事業申請出力結果!$C$5)/SUMIF(事業申請入力データ!N$20:N$1006,"対象",事業申請入力データ!$F$20:$F$1006),0)</f>
        <v>0</v>
      </c>
      <c r="H13" s="317">
        <f>IFERROR(事業申請入力データ!O$19*SUMIFS(事業申請入力データ!$F$20:$F$1006,事業申請入力データ!O$20:O$1006,"対象",事業申請入力データ!$C$20:$C$1006,事業申請出力結果!$B13,事業申請入力データ!$B$20:$B$1006,事業申請出力結果!$C$5)/SUMIF(事業申請入力データ!O$20:O$1006,"対象",事業申請入力データ!$F$20:$F$1006),0)</f>
        <v>0</v>
      </c>
      <c r="I13" s="317">
        <f>IFERROR(事業申請入力データ!P$19*SUMIFS(事業申請入力データ!$F$20:$F$1006,事業申請入力データ!P$20:P$1006,"対象",事業申請入力データ!$C$20:$C$1006,事業申請出力結果!$B13,事業申請入力データ!$B$20:$B$1006,事業申請出力結果!$C$5)/SUMIF(事業申請入力データ!P$20:P$1006,"対象",事業申請入力データ!$F$20:$F$1006),0)</f>
        <v>0</v>
      </c>
      <c r="J13" s="317">
        <f>IFERROR(事業申請入力データ!Q$19*SUMIFS(事業申請入力データ!$F$20:$F$1006,事業申請入力データ!Q$20:Q$1006,"対象",事業申請入力データ!$C$20:$C$1006,事業申請出力結果!$B13,事業申請入力データ!$B$20:$B$1006,事業申請出力結果!$C$5)/SUMIF(事業申請入力データ!Q$20:Q$1006,"対象",事業申請入力データ!$F$20:$F$1006),0)</f>
        <v>0</v>
      </c>
      <c r="K13" s="317">
        <f>IFERROR(事業申請入力データ!R$19*SUMIFS(事業申請入力データ!$F$20:$F$1006,事業申請入力データ!R$20:R$1006,"対象",事業申請入力データ!$C$20:$C$1006,事業申請出力結果!$B13,事業申請入力データ!$B$20:$B$1006,事業申請出力結果!$C$5)/SUMIF(事業申請入力データ!R$20:R$1006,"対象",事業申請入力データ!$F$20:$F$1006),0)</f>
        <v>0</v>
      </c>
      <c r="L13" s="317">
        <f>IFERROR(事業申請入力データ!S$19*SUMIFS(事業申請入力データ!$F$20:$F$1006,事業申請入力データ!S$20:S$1006,"対象",事業申請入力データ!$C$20:$C$1006,事業申請出力結果!$B13,事業申請入力データ!$B$20:$B$1006,事業申請出力結果!$C$5)/SUMIF(事業申請入力データ!S$20:S$1006,"対象",事業申請入力データ!$F$20:$F$1006),0)</f>
        <v>0</v>
      </c>
      <c r="M13" s="317">
        <f>IFERROR(事業申請入力データ!T$19*SUMIFS(事業申請入力データ!$F$20:$F$1006,事業申請入力データ!T$20:T$1006,"対象",事業申請入力データ!$C$20:$C$1006,事業申請出力結果!$B13,事業申請入力データ!$B$20:$B$1006,事業申請出力結果!$C$5)/SUMIF(事業申請入力データ!T$20:T$1006,"対象",事業申請入力データ!$F$20:$F$1006),0)</f>
        <v>0</v>
      </c>
      <c r="N13" s="317">
        <f>IFERROR(事業申請入力データ!X$19*SUMIFS(事業申請入力データ!$F$20:$F$1006,事業申請入力データ!X$20:X$1006,"対象",事業申請入力データ!$C$20:$C$1006,事業申請出力結果!$B13,事業申請入力データ!$B$20:$B$1006,事業申請出力結果!$C$5)/SUMIF(事業申請入力データ!X$20:X$1006,"対象",事業申請入力データ!$F$20:$F$1006),0)</f>
        <v>0</v>
      </c>
      <c r="O13" s="317">
        <f>IFERROR(事業申請入力データ!Y$19*SUMIFS(事業申請入力データ!$F$20:$F$1006,事業申請入力データ!Y$20:Y$1006,"対象",事業申請入力データ!$C$20:$C$1006,事業申請出力結果!$B13,事業申請入力データ!$B$20:$B$1006,事業申請出力結果!$C$5)/SUMIF(事業申請入力データ!Y$20:Y$1006,"対象",事業申請入力データ!$F$20:$F$1006),0)</f>
        <v>0</v>
      </c>
      <c r="P13" s="317">
        <f>IFERROR(事業申請入力データ!Z$19*SUMIFS(事業申請入力データ!$F$20:$F$1006,事業申請入力データ!Z$20:Z$1006,"対象",事業申請入力データ!$C$20:$C$1006,事業申請出力結果!$B13,事業申請入力データ!$B$20:$B$1006,事業申請出力結果!$C$5)/SUMIF(事業申請入力データ!Z$20:Z$1006,"対象",事業申請入力データ!$F$20:$F$1006),0)</f>
        <v>0</v>
      </c>
      <c r="Q13" s="319">
        <f t="shared" si="0"/>
        <v>0</v>
      </c>
      <c r="R13" s="320">
        <f>IFERROR(VLOOKUP($C$5,事業申請入力データ!$B$9:$E$14,4,0),0)</f>
        <v>0</v>
      </c>
      <c r="S13" s="321">
        <f t="shared" ref="S13:S14" si="2">ROUNDDOWN(Q13*R13,0)</f>
        <v>0</v>
      </c>
      <c r="T13" s="726"/>
      <c r="V13" s="732" t="s">
        <v>268</v>
      </c>
      <c r="W13" s="733"/>
      <c r="X13" s="733"/>
      <c r="Y13" s="734"/>
      <c r="Z13" s="738"/>
      <c r="AA13" s="740">
        <f>IF(事業申請入力データ!F4="当てはまる",30000000,15000000)</f>
        <v>15000000</v>
      </c>
    </row>
    <row r="14" spans="1:29" ht="19.5" thickBot="1">
      <c r="A14" s="746"/>
      <c r="B14" s="331" t="s">
        <v>48</v>
      </c>
      <c r="C14" s="332">
        <f>SUMIFS(事業申請入力データ!$F$20:$F$1006,事業申請入力データ!$C$20:$C$1006,B14,事業申請入力データ!$B$20:$B$1006,事業申請出力結果!$C$5)</f>
        <v>0</v>
      </c>
      <c r="D14" s="333">
        <f>SUMIFS(事業申請入力データ!$G$20:$G$1006,事業申請入力データ!$C$20:$C$1006,B14,事業申請入力データ!$B$20:$B$1006,事業申請出力結果!$C$5)</f>
        <v>0</v>
      </c>
      <c r="E14" s="333">
        <f>IFERROR(事業申請入力データ!L$19*SUMIFS(事業申請入力データ!$F$20:$F$1006,事業申請入力データ!L$20:L$1006,"対象",事業申請入力データ!$C$20:$C$1006,事業申請出力結果!$B14,事業申請入力データ!$B$20:$B$1006,事業申請出力結果!$C$5)/SUMIF(事業申請入力データ!L$20:L$1006,"対象",事業申請入力データ!$F$20:$F$1006),0)</f>
        <v>0</v>
      </c>
      <c r="F14" s="333">
        <f>IFERROR(事業申請入力データ!M$19*SUMIFS(事業申請入力データ!$F$20:$F$1006,事業申請入力データ!M$20:M$1006,"対象",事業申請入力データ!$C$20:$C$1006,事業申請出力結果!$B14,事業申請入力データ!$B$20:$B$1006,事業申請出力結果!$C$5)/SUMIF(事業申請入力データ!M$20:M$1006,"対象",事業申請入力データ!$F$20:$F$1006),0)</f>
        <v>0</v>
      </c>
      <c r="G14" s="333">
        <f>IFERROR(事業申請入力データ!N$19*SUMIFS(事業申請入力データ!$F$20:$F$1006,事業申請入力データ!N$20:N$1006,"対象",事業申請入力データ!$C$20:$C$1006,事業申請出力結果!$B14,事業申請入力データ!$B$20:$B$1006,事業申請出力結果!$C$5)/SUMIF(事業申請入力データ!N$20:N$1006,"対象",事業申請入力データ!$F$20:$F$1006),0)</f>
        <v>0</v>
      </c>
      <c r="H14" s="333">
        <f>IFERROR(事業申請入力データ!O$19*SUMIFS(事業申請入力データ!$F$20:$F$1006,事業申請入力データ!O$20:O$1006,"対象",事業申請入力データ!$C$20:$C$1006,事業申請出力結果!$B14,事業申請入力データ!$B$20:$B$1006,事業申請出力結果!$C$5)/SUMIF(事業申請入力データ!O$20:O$1006,"対象",事業申請入力データ!$F$20:$F$1006),0)</f>
        <v>0</v>
      </c>
      <c r="I14" s="333">
        <f>IFERROR(事業申請入力データ!P$19*SUMIFS(事業申請入力データ!$F$20:$F$1006,事業申請入力データ!P$20:P$1006,"対象",事業申請入力データ!$C$20:$C$1006,事業申請出力結果!$B14,事業申請入力データ!$B$20:$B$1006,事業申請出力結果!$C$5)/SUMIF(事業申請入力データ!P$20:P$1006,"対象",事業申請入力データ!$F$20:$F$1006),0)</f>
        <v>0</v>
      </c>
      <c r="J14" s="333">
        <f>IFERROR(事業申請入力データ!Q$19*SUMIFS(事業申請入力データ!$F$20:$F$1006,事業申請入力データ!Q$20:Q$1006,"対象",事業申請入力データ!$C$20:$C$1006,事業申請出力結果!$B14,事業申請入力データ!$B$20:$B$1006,事業申請出力結果!$C$5)/SUMIF(事業申請入力データ!Q$20:Q$1006,"対象",事業申請入力データ!$F$20:$F$1006),0)</f>
        <v>0</v>
      </c>
      <c r="K14" s="333">
        <f>IFERROR(事業申請入力データ!R$19*SUMIFS(事業申請入力データ!$F$20:$F$1006,事業申請入力データ!R$20:R$1006,"対象",事業申請入力データ!$C$20:$C$1006,事業申請出力結果!$B14,事業申請入力データ!$B$20:$B$1006,事業申請出力結果!$C$5)/SUMIF(事業申請入力データ!R$20:R$1006,"対象",事業申請入力データ!$F$20:$F$1006),0)</f>
        <v>0</v>
      </c>
      <c r="L14" s="333">
        <f>IFERROR(事業申請入力データ!S$19*SUMIFS(事業申請入力データ!$F$20:$F$1006,事業申請入力データ!S$20:S$1006,"対象",事業申請入力データ!$C$20:$C$1006,事業申請出力結果!$B14,事業申請入力データ!$B$20:$B$1006,事業申請出力結果!$C$5)/SUMIF(事業申請入力データ!S$20:S$1006,"対象",事業申請入力データ!$F$20:$F$1006),0)</f>
        <v>0</v>
      </c>
      <c r="M14" s="333">
        <f>IFERROR(事業申請入力データ!T$19*SUMIFS(事業申請入力データ!$F$20:$F$1006,事業申請入力データ!T$20:T$1006,"対象",事業申請入力データ!$C$20:$C$1006,事業申請出力結果!$B14,事業申請入力データ!$B$20:$B$1006,事業申請出力結果!$C$5)/SUMIF(事業申請入力データ!T$20:T$1006,"対象",事業申請入力データ!$F$20:$F$1006),0)</f>
        <v>0</v>
      </c>
      <c r="N14" s="333">
        <f>IFERROR(事業申請入力データ!X$19*SUMIFS(事業申請入力データ!$F$20:$F$1006,事業申請入力データ!X$20:X$1006,"対象",事業申請入力データ!$C$20:$C$1006,事業申請出力結果!$B14,事業申請入力データ!$B$20:$B$1006,事業申請出力結果!$C$5)/SUMIF(事業申請入力データ!X$20:X$1006,"対象",事業申請入力データ!$F$20:$F$1006),0)</f>
        <v>0</v>
      </c>
      <c r="O14" s="333">
        <f>IFERROR(事業申請入力データ!Y$19*SUMIFS(事業申請入力データ!$F$20:$F$1006,事業申請入力データ!Y$20:Y$1006,"対象",事業申請入力データ!$C$20:$C$1006,事業申請出力結果!$B14,事業申請入力データ!$B$20:$B$1006,事業申請出力結果!$C$5)/SUMIF(事業申請入力データ!Y$20:Y$1006,"対象",事業申請入力データ!$F$20:$F$1006),0)</f>
        <v>0</v>
      </c>
      <c r="P14" s="333">
        <f>IFERROR(事業申請入力データ!Z$19*SUMIFS(事業申請入力データ!$F$20:$F$1006,事業申請入力データ!Z$20:Z$1006,"対象",事業申請入力データ!$C$20:$C$1006,事業申請出力結果!$B14,事業申請入力データ!$B$20:$B$1006,事業申請出力結果!$C$5)/SUMIF(事業申請入力データ!Z$20:Z$1006,"対象",事業申請入力データ!$F$20:$F$1006),0)</f>
        <v>0</v>
      </c>
      <c r="Q14" s="334">
        <f t="shared" si="0"/>
        <v>0</v>
      </c>
      <c r="R14" s="335">
        <f>IFERROR(VLOOKUP($C$5,事業申請入力データ!$B$9:$E$14,4,0),0)</f>
        <v>0</v>
      </c>
      <c r="S14" s="336">
        <f t="shared" si="2"/>
        <v>0</v>
      </c>
      <c r="T14" s="748"/>
      <c r="V14" s="735"/>
      <c r="W14" s="736"/>
      <c r="X14" s="736"/>
      <c r="Y14" s="737"/>
      <c r="Z14" s="739"/>
      <c r="AA14" s="741"/>
    </row>
    <row r="15" spans="1:29" ht="19.5" thickBot="1">
      <c r="A15" s="337" t="s">
        <v>129</v>
      </c>
      <c r="B15" s="338"/>
      <c r="C15" s="339">
        <f>SUMIFS(事業申請入力データ!$F$20:$F$1006,事業申請入力データ!$C$20:$C$1006,A15,事業申請入力データ!$B$20:$B$1006,事業申請出力結果!$C$5)</f>
        <v>0</v>
      </c>
      <c r="D15" s="318">
        <f>SUMIFS(事業申請入力データ!$G$20:$G$1006,事業申請入力データ!$C$20:$C$1006,A15,事業申請入力データ!$B$20:$B$1006,事業申請出力結果!$C$5)</f>
        <v>0</v>
      </c>
      <c r="E15" s="318">
        <f>IFERROR(事業申請入力データ!L$19*SUMIFS(事業申請入力データ!$F$20:$F$1006,事業申請入力データ!L$20:L$1006,"対象",事業申請入力データ!$C$20:$C$1006,事業申請出力結果!$A15,事業申請入力データ!$B$20:$B$1006,事業申請出力結果!$C$5)/SUMIF(事業申請入力データ!L$20:L$1006,"対象",事業申請入力データ!$F$20:$F$1006),0)</f>
        <v>0</v>
      </c>
      <c r="F15" s="318">
        <f>IFERROR(事業申請入力データ!M$19*SUMIFS(事業申請入力データ!$F$20:$F$1006,事業申請入力データ!M$20:M$1006,"対象",事業申請入力データ!$C$20:$C$1006,事業申請出力結果!$A15,事業申請入力データ!$B$20:$B$1006,事業申請出力結果!$C$5)/SUMIF(事業申請入力データ!M$20:M$1006,"対象",事業申請入力データ!$F$20:$F$1006),0)</f>
        <v>0</v>
      </c>
      <c r="G15" s="318">
        <f>IFERROR(事業申請入力データ!N$19*SUMIFS(事業申請入力データ!$F$20:$F$1006,事業申請入力データ!N$20:N$1006,"対象",事業申請入力データ!$C$20:$C$1006,事業申請出力結果!$A15,事業申請入力データ!$B$20:$B$1006,事業申請出力結果!$C$5)/SUMIF(事業申請入力データ!N$20:N$1006,"対象",事業申請入力データ!$F$20:$F$1006),0)</f>
        <v>0</v>
      </c>
      <c r="H15" s="318">
        <f>IFERROR(事業申請入力データ!O$19*SUMIFS(事業申請入力データ!$F$20:$F$1006,事業申請入力データ!O$20:O$1006,"対象",事業申請入力データ!$C$20:$C$1006,事業申請出力結果!$A15,事業申請入力データ!$B$20:$B$1006,事業申請出力結果!$C$5)/SUMIF(事業申請入力データ!O$20:O$1006,"対象",事業申請入力データ!$F$20:$F$1006),0)</f>
        <v>0</v>
      </c>
      <c r="I15" s="318">
        <f>IFERROR(事業申請入力データ!P$19*SUMIFS(事業申請入力データ!$F$20:$F$1006,事業申請入力データ!P$20:P$1006,"対象",事業申請入力データ!$C$20:$C$1006,事業申請出力結果!$A15,事業申請入力データ!$B$20:$B$1006,事業申請出力結果!$C$5)/SUMIF(事業申請入力データ!P$20:P$1006,"対象",事業申請入力データ!$F$20:$F$1006),0)</f>
        <v>0</v>
      </c>
      <c r="J15" s="318">
        <f>IFERROR(事業申請入力データ!Q$19*SUMIFS(事業申請入力データ!$F$20:$F$1006,事業申請入力データ!Q$20:Q$1006,"対象",事業申請入力データ!$C$20:$C$1006,事業申請出力結果!$A15,事業申請入力データ!$B$20:$B$1006,事業申請出力結果!$C$5)/SUMIF(事業申請入力データ!Q$20:Q$1006,"対象",事業申請入力データ!$F$20:$F$1006),0)</f>
        <v>0</v>
      </c>
      <c r="K15" s="318">
        <f>IFERROR(事業申請入力データ!R$19*SUMIFS(事業申請入力データ!$F$20:$F$1006,事業申請入力データ!R$20:R$1006,"対象",事業申請入力データ!$C$20:$C$1006,事業申請出力結果!$A15,事業申請入力データ!$B$20:$B$1006,事業申請出力結果!$C$5)/SUMIF(事業申請入力データ!R$20:R$1006,"対象",事業申請入力データ!$F$20:$F$1006),0)</f>
        <v>0</v>
      </c>
      <c r="L15" s="318">
        <f>IFERROR(事業申請入力データ!S$19*SUMIFS(事業申請入力データ!$F$20:$F$1006,事業申請入力データ!S$20:S$1006,"対象",事業申請入力データ!$C$20:$C$1006,事業申請出力結果!$A15,事業申請入力データ!$B$20:$B$1006,事業申請出力結果!$C$5)/SUMIF(事業申請入力データ!S$20:S$1006,"対象",事業申請入力データ!$F$20:$F$1006),0)</f>
        <v>0</v>
      </c>
      <c r="M15" s="318">
        <f>IFERROR(事業申請入力データ!T$19*SUMIFS(事業申請入力データ!$F$20:$F$1006,事業申請入力データ!T$20:T$1006,"対象",事業申請入力データ!$C$20:$C$1006,事業申請出力結果!$A15,事業申請入力データ!$B$20:$B$1006,事業申請出力結果!$C$5)/SUMIF(事業申請入力データ!T$20:T$1006,"対象",事業申請入力データ!$F$20:$F$1006),0)</f>
        <v>0</v>
      </c>
      <c r="N15" s="318">
        <f>IFERROR(事業申請入力データ!X$19*SUMIFS(事業申請入力データ!$F$20:$F$1006,事業申請入力データ!X$20:X$1006,"対象",事業申請入力データ!$C$20:$C$1006,事業申請出力結果!$A15,事業申請入力データ!$B$20:$B$1006,事業申請出力結果!$C$5)/SUMIF(事業申請入力データ!X$20:X$1006,"対象",事業申請入力データ!$F$20:$F$1006),0)</f>
        <v>0</v>
      </c>
      <c r="O15" s="318">
        <f>IFERROR(事業申請入力データ!Y$19*SUMIFS(事業申請入力データ!$F$20:$F$1006,事業申請入力データ!Y$20:Y$1006,"対象",事業申請入力データ!$C$20:$C$1006,事業申請出力結果!$A15,事業申請入力データ!$B$20:$B$1006,事業申請出力結果!$C$5)/SUMIF(事業申請入力データ!Y$20:Y$1006,"対象",事業申請入力データ!$F$20:$F$1006),0)</f>
        <v>0</v>
      </c>
      <c r="P15" s="318">
        <f>IFERROR(事業申請入力データ!Z$19*SUMIFS(事業申請入力データ!$F$20:$F$1006,事業申請入力データ!Z$20:Z$1006,"対象",事業申請入力データ!$C$20:$C$1006,事業申請出力結果!$A15,事業申請入力データ!$B$20:$B$1006,事業申請出力結果!$C$5)/SUMIF(事業申請入力データ!Z$20:Z$1006,"対象",事業申請入力データ!$F$20:$F$1006),0)</f>
        <v>0</v>
      </c>
      <c r="Q15" s="340">
        <f>SUM(D15:P15)</f>
        <v>0</v>
      </c>
      <c r="R15" s="341">
        <f>IFERROR(VLOOKUP($C$5,事業申請入力データ!$B$9:$E$14,4,0),0)</f>
        <v>0</v>
      </c>
      <c r="S15" s="342">
        <f>ROUNDDOWN(Q15*R15,0)</f>
        <v>0</v>
      </c>
      <c r="T15" s="343">
        <f>SUM(S15:S15)</f>
        <v>0</v>
      </c>
      <c r="V15" s="742" t="s">
        <v>130</v>
      </c>
      <c r="W15" s="743"/>
      <c r="X15" s="743"/>
      <c r="Y15" s="744"/>
      <c r="Z15" s="344"/>
      <c r="AA15" s="345">
        <f>ROUNDDOWN(MIN(AA12,AA13),-3)</f>
        <v>0</v>
      </c>
    </row>
    <row r="16" spans="1:29" ht="19.5" customHeight="1" thickBot="1">
      <c r="A16" s="346" t="s">
        <v>131</v>
      </c>
      <c r="B16" s="347"/>
      <c r="C16" s="578">
        <f t="shared" ref="C16:P16" si="3">SUM(C7:C15)</f>
        <v>0</v>
      </c>
      <c r="D16" s="348">
        <f t="shared" si="3"/>
        <v>0</v>
      </c>
      <c r="E16" s="348">
        <f t="shared" si="3"/>
        <v>0</v>
      </c>
      <c r="F16" s="348">
        <f t="shared" si="3"/>
        <v>0</v>
      </c>
      <c r="G16" s="348">
        <f t="shared" si="3"/>
        <v>0</v>
      </c>
      <c r="H16" s="348">
        <f t="shared" si="3"/>
        <v>0</v>
      </c>
      <c r="I16" s="348">
        <f t="shared" si="3"/>
        <v>0</v>
      </c>
      <c r="J16" s="348">
        <f t="shared" si="3"/>
        <v>0</v>
      </c>
      <c r="K16" s="348">
        <f t="shared" si="3"/>
        <v>0</v>
      </c>
      <c r="L16" s="348">
        <f t="shared" si="3"/>
        <v>0</v>
      </c>
      <c r="M16" s="348">
        <f t="shared" si="3"/>
        <v>0</v>
      </c>
      <c r="N16" s="348">
        <f t="shared" si="3"/>
        <v>0</v>
      </c>
      <c r="O16" s="348">
        <f t="shared" si="3"/>
        <v>0</v>
      </c>
      <c r="P16" s="348">
        <f t="shared" si="3"/>
        <v>0</v>
      </c>
      <c r="Q16" s="349">
        <f>SUM(D16:P16)</f>
        <v>0</v>
      </c>
      <c r="R16" s="350" t="s">
        <v>96</v>
      </c>
      <c r="S16" s="351">
        <f>SUM(S7:S15)</f>
        <v>0</v>
      </c>
      <c r="T16" s="352">
        <f>SUM(T7:T15)</f>
        <v>0</v>
      </c>
      <c r="W16" s="353"/>
      <c r="X16" s="353"/>
    </row>
    <row r="17" spans="1:30" ht="19.5" customHeight="1" thickBot="1">
      <c r="V17" s="156"/>
    </row>
    <row r="18" spans="1:30" ht="27" customHeight="1" thickBot="1">
      <c r="B18" s="288" t="s">
        <v>58</v>
      </c>
      <c r="C18" s="289">
        <f>事業申請入力データ!$B$10</f>
        <v>0</v>
      </c>
      <c r="V18" s="354" t="s">
        <v>132</v>
      </c>
      <c r="W18" s="303"/>
      <c r="X18" s="303"/>
    </row>
    <row r="19" spans="1:30" ht="37.5" customHeight="1" thickBot="1">
      <c r="A19" s="355" t="s">
        <v>99</v>
      </c>
      <c r="B19" s="356"/>
      <c r="C19" s="357" t="s">
        <v>85</v>
      </c>
      <c r="D19" s="299" t="s">
        <v>86</v>
      </c>
      <c r="E19" s="299" t="s">
        <v>100</v>
      </c>
      <c r="F19" s="299" t="s">
        <v>101</v>
      </c>
      <c r="G19" s="299" t="s">
        <v>102</v>
      </c>
      <c r="H19" s="299" t="s">
        <v>103</v>
      </c>
      <c r="I19" s="299" t="s">
        <v>104</v>
      </c>
      <c r="J19" s="299" t="s">
        <v>105</v>
      </c>
      <c r="K19" s="299" t="s">
        <v>106</v>
      </c>
      <c r="L19" s="299" t="s">
        <v>107</v>
      </c>
      <c r="M19" s="299" t="s">
        <v>108</v>
      </c>
      <c r="N19" s="299" t="s">
        <v>109</v>
      </c>
      <c r="O19" s="299" t="s">
        <v>110</v>
      </c>
      <c r="P19" s="299" t="s">
        <v>111</v>
      </c>
      <c r="Q19" s="300" t="s">
        <v>112</v>
      </c>
      <c r="R19" s="301" t="s">
        <v>113</v>
      </c>
      <c r="S19" s="358" t="s">
        <v>114</v>
      </c>
      <c r="T19" s="359"/>
      <c r="V19" s="360" t="s">
        <v>99</v>
      </c>
      <c r="W19" s="361"/>
      <c r="X19" s="361"/>
      <c r="Y19" s="362" t="s">
        <v>85</v>
      </c>
      <c r="Z19" s="363"/>
      <c r="AA19" s="364" t="s">
        <v>87</v>
      </c>
      <c r="AB19" s="365"/>
    </row>
    <row r="20" spans="1:30">
      <c r="A20" s="725" t="s">
        <v>49</v>
      </c>
      <c r="B20" s="330" t="s">
        <v>115</v>
      </c>
      <c r="C20" s="366">
        <f>SUMIFS(事業申請入力データ!$F$20:$F$1006,事業申請入力データ!$C$20:$C$1006,B20,事業申請入力データ!$B$20:$B$1006,事業申請出力結果!$C$18)</f>
        <v>0</v>
      </c>
      <c r="D20" s="318">
        <f>SUMIFS(事業申請入力データ!$G$20:$G$1006,事業申請入力データ!$C$20:$C$1006,B20,事業申請入力データ!$B$20:$B$1006,事業申請出力結果!$C18)</f>
        <v>0</v>
      </c>
      <c r="E20" s="318">
        <f>IFERROR(事業申請入力データ!L$19*SUMIFS(事業申請入力データ!$F$20:$F$1006,事業申請入力データ!L$20:L$1006,"対象",事業申請入力データ!$C$20:$C$1006,事業申請出力結果!$B20,事業申請入力データ!$B$20:$B$1006,事業申請出力結果!$C$18)/SUMIF(事業申請入力データ!L$20:L$1006,"対象",事業申請入力データ!$F$20:$F$1006),0)</f>
        <v>0</v>
      </c>
      <c r="F20" s="318">
        <f>IFERROR(事業申請入力データ!M$19*SUMIFS(事業申請入力データ!$F$20:$F$1006,事業申請入力データ!M$20:M$1006,"対象",事業申請入力データ!$C$20:$C$1006,事業申請出力結果!$B20,事業申請入力データ!$B$20:$B$1006,事業申請出力結果!$C$18)/SUMIF(事業申請入力データ!M$20:M$1006,"対象",事業申請入力データ!$F$20:$F$1006),0)</f>
        <v>0</v>
      </c>
      <c r="G20" s="318">
        <f>IFERROR(事業申請入力データ!N$19*SUMIFS(事業申請入力データ!$F$20:$F$1006,事業申請入力データ!N$20:N$1006,"対象",事業申請入力データ!$C$20:$C$1006,事業申請出力結果!$B20,事業申請入力データ!$B$20:$B$1006,事業申請出力結果!$C$18)/SUMIF(事業申請入力データ!N$20:N$1006,"対象",事業申請入力データ!$F$20:$F$1006),0)</f>
        <v>0</v>
      </c>
      <c r="H20" s="318">
        <f>IFERROR(事業申請入力データ!O$19*SUMIFS(事業申請入力データ!$F$20:$F$1006,事業申請入力データ!O$20:O$1006,"対象",事業申請入力データ!$C$20:$C$1006,事業申請出力結果!$B20,事業申請入力データ!$B$20:$B$1006,事業申請出力結果!$C$18)/SUMIF(事業申請入力データ!O$20:O$1006,"対象",事業申請入力データ!$F$20:$F$1006),0)</f>
        <v>0</v>
      </c>
      <c r="I20" s="318">
        <f>IFERROR(事業申請入力データ!P$19*SUMIFS(事業申請入力データ!$F$20:$F$1006,事業申請入力データ!P$20:P$1006,"対象",事業申請入力データ!$C$20:$C$1006,事業申請出力結果!$B20,事業申請入力データ!$B$20:$B$1006,事業申請出力結果!$C$18)/SUMIF(事業申請入力データ!P$20:P$1006,"対象",事業申請入力データ!$F$20:$F$1006),0)</f>
        <v>0</v>
      </c>
      <c r="J20" s="318">
        <f>IFERROR(事業申請入力データ!Q$19*SUMIFS(事業申請入力データ!$F$20:$F$1006,事業申請入力データ!Q$20:Q$1006,"対象",事業申請入力データ!$C$20:$C$1006,事業申請出力結果!$B20,事業申請入力データ!$B$20:$B$1006,事業申請出力結果!$C$18)/SUMIF(事業申請入力データ!Q$20:Q$1006,"対象",事業申請入力データ!$F$20:$F$1006),0)</f>
        <v>0</v>
      </c>
      <c r="K20" s="318">
        <f>IFERROR(事業申請入力データ!R$19*SUMIFS(事業申請入力データ!$F$20:$F$1006,事業申請入力データ!R$20:R$1006,"対象",事業申請入力データ!$C$20:$C$1006,事業申請出力結果!$B20,事業申請入力データ!$B$20:$B$1006,事業申請出力結果!$C$18)/SUMIF(事業申請入力データ!R$20:R$1006,"対象",事業申請入力データ!$F$20:$F$1006),0)</f>
        <v>0</v>
      </c>
      <c r="L20" s="318">
        <f>IFERROR(事業申請入力データ!S$19*SUMIFS(事業申請入力データ!$F$20:$F$1006,事業申請入力データ!S$20:S$1006,"対象",事業申請入力データ!$C$20:$C$1006,事業申請出力結果!$B20,事業申請入力データ!$B$20:$B$1006,事業申請出力結果!$C$18)/SUMIF(事業申請入力データ!S$20:S$1006,"対象",事業申請入力データ!$F$20:$F$1006),0)</f>
        <v>0</v>
      </c>
      <c r="M20" s="318">
        <f>IFERROR(事業申請入力データ!T$19*SUMIFS(事業申請入力データ!$F$20:$F$1006,事業申請入力データ!T$20:T$1006,"対象",事業申請入力データ!$C$20:$C$1006,事業申請出力結果!$B20,事業申請入力データ!$B$20:$B$1006,事業申請出力結果!$C$18)/SUMIF(事業申請入力データ!T$20:T$1006,"対象",事業申請入力データ!$F$20:$F$1006),0)</f>
        <v>0</v>
      </c>
      <c r="N20" s="318">
        <f>IFERROR(事業申請入力データ!X$19*SUMIFS(事業申請入力データ!$F$20:$F$1006,事業申請入力データ!X$20:X$1006,"対象",事業申請入力データ!$C$20:$C$1006,事業申請出力結果!$B20,事業申請入力データ!$B$20:$B$1006,事業申請出力結果!$C$18)/SUMIF(事業申請入力データ!X$20:X$1006,"対象",事業申請入力データ!$F$20:$F$1006),0)</f>
        <v>0</v>
      </c>
      <c r="O20" s="318">
        <f>IFERROR(事業申請入力データ!Y$19*SUMIFS(事業申請入力データ!$F$20:$F$1006,事業申請入力データ!Y$20:Y$1006,"対象",事業申請入力データ!$C$20:$C$1006,事業申請出力結果!$B20,事業申請入力データ!$B$20:$B$1006,事業申請出力結果!$C$18)/SUMIF(事業申請入力データ!Y$20:Y$1006,"対象",事業申請入力データ!$F$20:$F$1006),0)</f>
        <v>0</v>
      </c>
      <c r="P20" s="318">
        <f>IFERROR(事業申請入力データ!Z$19*SUMIFS(事業申請入力データ!$F$20:$F$1006,事業申請入力データ!Z$20:Z$1006,"対象",事業申請入力データ!$C$20:$C$1006,事業申請出力結果!$B20,事業申請入力データ!$B$20:$B$1006,事業申請出力結果!$C$18)/SUMIF(事業申請入力データ!Z$20:Z$1006,"対象",事業申請入力データ!$F$20:$F$1006),0)</f>
        <v>0</v>
      </c>
      <c r="Q20" s="367">
        <f>SUM(D20:P20)</f>
        <v>0</v>
      </c>
      <c r="R20" s="368">
        <f>IFERROR(VLOOKUP($C$18,事業申請入力データ!$B$9:$E$14,4,0),0)</f>
        <v>0</v>
      </c>
      <c r="S20" s="369">
        <f>ROUNDDOWN(Q20*R20,0)</f>
        <v>0</v>
      </c>
      <c r="T20" s="726">
        <f>SUM(S20:S27)</f>
        <v>0</v>
      </c>
      <c r="V20" s="702" t="s">
        <v>267</v>
      </c>
      <c r="W20" s="370" t="s">
        <v>115</v>
      </c>
      <c r="X20" s="371"/>
      <c r="Y20" s="372">
        <f>SUMIF(事業申請入力データ!$C$20:$C$1006,W20,事業申請入力データ!$F$20:$F$1006)</f>
        <v>0</v>
      </c>
      <c r="Z20" s="722">
        <f>SUM(Y20:Y27)</f>
        <v>0</v>
      </c>
      <c r="AA20" s="373">
        <f>SUMIF(事業申請入力データ!$C$20:$C$1006,W20,事業申請入力データ!$H$20:$H$1006)</f>
        <v>0</v>
      </c>
      <c r="AB20" s="719">
        <f>SUM(AA20:AA27)</f>
        <v>0</v>
      </c>
      <c r="AD20" s="374"/>
    </row>
    <row r="21" spans="1:30" ht="18.75" customHeight="1">
      <c r="A21" s="725"/>
      <c r="B21" s="315" t="s">
        <v>118</v>
      </c>
      <c r="C21" s="366">
        <f>SUMIFS(事業申請入力データ!$F$20:$F$1006,事業申請入力データ!$C$20:$C$1006,B21,事業申請入力データ!$B$20:$B$1006,事業申請出力結果!$C$18)</f>
        <v>0</v>
      </c>
      <c r="D21" s="317">
        <f>SUMIFS(事業申請入力データ!$G$20:$G$1006,事業申請入力データ!$C$20:$C$1006,B21,事業申請入力データ!$B$20:$B$1006,事業申請出力結果!$C$18)</f>
        <v>0</v>
      </c>
      <c r="E21" s="317">
        <f>IFERROR(事業申請入力データ!L$19*SUMIFS(事業申請入力データ!$F$20:$F$1006,事業申請入力データ!L$20:L$1006,"対象",事業申請入力データ!$C$20:$C$1006,事業申請出力結果!$B21,事業申請入力データ!$B$20:$B$1006,事業申請出力結果!$C$18)/SUMIF(事業申請入力データ!L$20:L$1006,"対象",事業申請入力データ!$F$20:$F$1006),0)</f>
        <v>0</v>
      </c>
      <c r="F21" s="317">
        <f>IFERROR(事業申請入力データ!M$19*SUMIFS(事業申請入力データ!$F$20:$F$1006,事業申請入力データ!M$20:M$1006,"対象",事業申請入力データ!$C$20:$C$1006,事業申請出力結果!$B21,事業申請入力データ!$B$20:$B$1006,事業申請出力結果!$C$18)/SUMIF(事業申請入力データ!M$20:M$1006,"対象",事業申請入力データ!$F$20:$F$1006),0)</f>
        <v>0</v>
      </c>
      <c r="G21" s="317">
        <f>IFERROR(事業申請入力データ!N$19*SUMIFS(事業申請入力データ!$F$20:$F$1006,事業申請入力データ!N$20:N$1006,"対象",事業申請入力データ!$C$20:$C$1006,事業申請出力結果!$B21,事業申請入力データ!$B$20:$B$1006,事業申請出力結果!$C$18)/SUMIF(事業申請入力データ!N$20:N$1006,"対象",事業申請入力データ!$F$20:$F$1006),0)</f>
        <v>0</v>
      </c>
      <c r="H21" s="317">
        <f>IFERROR(事業申請入力データ!O$19*SUMIFS(事業申請入力データ!$F$20:$F$1006,事業申請入力データ!O$20:O$1006,"対象",事業申請入力データ!$C$20:$C$1006,事業申請出力結果!$B21,事業申請入力データ!$B$20:$B$1006,事業申請出力結果!$C$18)/SUMIF(事業申請入力データ!O$20:O$1006,"対象",事業申請入力データ!$F$20:$F$1006),0)</f>
        <v>0</v>
      </c>
      <c r="I21" s="317">
        <f>IFERROR(事業申請入力データ!P$19*SUMIFS(事業申請入力データ!$F$20:$F$1006,事業申請入力データ!P$20:P$1006,"対象",事業申請入力データ!$C$20:$C$1006,事業申請出力結果!$B21,事業申請入力データ!$B$20:$B$1006,事業申請出力結果!$C$18)/SUMIF(事業申請入力データ!P$20:P$1006,"対象",事業申請入力データ!$F$20:$F$1006),0)</f>
        <v>0</v>
      </c>
      <c r="J21" s="317">
        <f>IFERROR(事業申請入力データ!Q$19*SUMIFS(事業申請入力データ!$F$20:$F$1006,事業申請入力データ!Q$20:Q$1006,"対象",事業申請入力データ!$C$20:$C$1006,事業申請出力結果!$B21,事業申請入力データ!$B$20:$B$1006,事業申請出力結果!$C$18)/SUMIF(事業申請入力データ!Q$20:Q$1006,"対象",事業申請入力データ!$F$20:$F$1006),0)</f>
        <v>0</v>
      </c>
      <c r="K21" s="317">
        <f>IFERROR(事業申請入力データ!R$19*SUMIFS(事業申請入力データ!$F$20:$F$1006,事業申請入力データ!R$20:R$1006,"対象",事業申請入力データ!$C$20:$C$1006,事業申請出力結果!$B21,事業申請入力データ!$B$20:$B$1006,事業申請出力結果!$C$18)/SUMIF(事業申請入力データ!R$20:R$1006,"対象",事業申請入力データ!$F$20:$F$1006),0)</f>
        <v>0</v>
      </c>
      <c r="L21" s="317">
        <f>IFERROR(事業申請入力データ!S$19*SUMIFS(事業申請入力データ!$F$20:$F$1006,事業申請入力データ!S$20:S$1006,"対象",事業申請入力データ!$C$20:$C$1006,事業申請出力結果!$B21,事業申請入力データ!$B$20:$B$1006,事業申請出力結果!$C$18)/SUMIF(事業申請入力データ!S$20:S$1006,"対象",事業申請入力データ!$F$20:$F$1006),0)</f>
        <v>0</v>
      </c>
      <c r="M21" s="317">
        <f>IFERROR(事業申請入力データ!T$19*SUMIFS(事業申請入力データ!$F$20:$F$1006,事業申請入力データ!T$20:T$1006,"対象",事業申請入力データ!$C$20:$C$1006,事業申請出力結果!$B21,事業申請入力データ!$B$20:$B$1006,事業申請出力結果!$C$18)/SUMIF(事業申請入力データ!T$20:T$1006,"対象",事業申請入力データ!$F$20:$F$1006),0)</f>
        <v>0</v>
      </c>
      <c r="N21" s="317">
        <f>IFERROR(事業申請入力データ!X$19*SUMIFS(事業申請入力データ!$F$20:$F$1006,事業申請入力データ!X$20:X$1006,"対象",事業申請入力データ!$C$20:$C$1006,事業申請出力結果!$B21,事業申請入力データ!$B$20:$B$1006,事業申請出力結果!$C$18)/SUMIF(事業申請入力データ!X$20:X$1006,"対象",事業申請入力データ!$F$20:$F$1006),0)</f>
        <v>0</v>
      </c>
      <c r="O21" s="317">
        <f>IFERROR(事業申請入力データ!Y$19*SUMIFS(事業申請入力データ!$F$20:$F$1006,事業申請入力データ!Y$20:Y$1006,"対象",事業申請入力データ!$C$20:$C$1006,事業申請出力結果!$B21,事業申請入力データ!$B$20:$B$1006,事業申請出力結果!$C$18)/SUMIF(事業申請入力データ!Y$20:Y$1006,"対象",事業申請入力データ!$F$20:$F$1006),0)</f>
        <v>0</v>
      </c>
      <c r="P21" s="318">
        <f>IFERROR(事業申請入力データ!Z$19*SUMIFS(事業申請入力データ!$F$20:$F$1006,事業申請入力データ!Z$20:Z$1006,"対象",事業申請入力データ!$C$20:$C$1006,事業申請出力結果!$B21,事業申請入力データ!$B$20:$B$1006,事業申請出力結果!$C$18)/SUMIF(事業申請入力データ!Z$20:Z$1006,"対象",事業申請入力データ!$F$20:$F$1006),0)</f>
        <v>0</v>
      </c>
      <c r="Q21" s="319">
        <f>SUM(D21:P21)</f>
        <v>0</v>
      </c>
      <c r="R21" s="320">
        <f>IFERROR(VLOOKUP($C$18,事業申請入力データ!$B$9:$E$14,4,0),0)</f>
        <v>0</v>
      </c>
      <c r="S21" s="375">
        <f>ROUNDDOWN(Q21*R21,0)</f>
        <v>0</v>
      </c>
      <c r="T21" s="726"/>
      <c r="V21" s="703"/>
      <c r="W21" s="376" t="s">
        <v>118</v>
      </c>
      <c r="X21" s="377"/>
      <c r="Y21" s="378">
        <f>SUMIF(事業申請入力データ!$C$20:$C$1006,W21,事業申請入力データ!$F$20:$F$1006)</f>
        <v>0</v>
      </c>
      <c r="Z21" s="723"/>
      <c r="AA21" s="379">
        <f>SUMIF(事業申請入力データ!$C$20:$C$1006,W21,事業申請入力データ!$H$20:$H$1006)</f>
        <v>0</v>
      </c>
      <c r="AB21" s="720"/>
    </row>
    <row r="22" spans="1:30" ht="19.5" customHeight="1">
      <c r="A22" s="725"/>
      <c r="B22" s="315" t="s">
        <v>120</v>
      </c>
      <c r="C22" s="366">
        <f>SUMIFS(事業申請入力データ!$F$20:$F$1006,事業申請入力データ!$C$20:$C$1006,B22,事業申請入力データ!$B$20:$B$1006,事業申請出力結果!$C$18)</f>
        <v>0</v>
      </c>
      <c r="D22" s="317">
        <f>SUMIFS(事業申請入力データ!$G$20:$G$1006,事業申請入力データ!$C$20:$C$1006,B22,事業申請入力データ!$B$20:$B$1006,事業申請出力結果!$C$18)</f>
        <v>0</v>
      </c>
      <c r="E22" s="317">
        <f>IFERROR(事業申請入力データ!L$19*SUMIFS(事業申請入力データ!$F$20:$F$1006,事業申請入力データ!L$20:L$1006,"対象",事業申請入力データ!$C$20:$C$1006,事業申請出力結果!$B22,事業申請入力データ!$B$20:$B$1006,事業申請出力結果!$C$18)/SUMIF(事業申請入力データ!L$20:L$1006,"対象",事業申請入力データ!$F$20:$F$1006),0)</f>
        <v>0</v>
      </c>
      <c r="F22" s="317">
        <f>IFERROR(事業申請入力データ!M$19*SUMIFS(事業申請入力データ!$F$20:$F$1006,事業申請入力データ!M$20:M$1006,"対象",事業申請入力データ!$C$20:$C$1006,事業申請出力結果!$B22,事業申請入力データ!$B$20:$B$1006,事業申請出力結果!$C$18)/SUMIF(事業申請入力データ!M$20:M$1006,"対象",事業申請入力データ!$F$20:$F$1006),0)</f>
        <v>0</v>
      </c>
      <c r="G22" s="317">
        <f>IFERROR(事業申請入力データ!N$19*SUMIFS(事業申請入力データ!$F$20:$F$1006,事業申請入力データ!N$20:N$1006,"対象",事業申請入力データ!$C$20:$C$1006,事業申請出力結果!$B22,事業申請入力データ!$B$20:$B$1006,事業申請出力結果!$C$18)/SUMIF(事業申請入力データ!N$20:N$1006,"対象",事業申請入力データ!$F$20:$F$1006),0)</f>
        <v>0</v>
      </c>
      <c r="H22" s="317">
        <f>IFERROR(事業申請入力データ!O$19*SUMIFS(事業申請入力データ!$F$20:$F$1006,事業申請入力データ!O$20:O$1006,"対象",事業申請入力データ!$C$20:$C$1006,事業申請出力結果!$B22,事業申請入力データ!$B$20:$B$1006,事業申請出力結果!$C$18)/SUMIF(事業申請入力データ!O$20:O$1006,"対象",事業申請入力データ!$F$20:$F$1006),0)</f>
        <v>0</v>
      </c>
      <c r="I22" s="317">
        <f>IFERROR(事業申請入力データ!P$19*SUMIFS(事業申請入力データ!$F$20:$F$1006,事業申請入力データ!P$20:P$1006,"対象",事業申請入力データ!$C$20:$C$1006,事業申請出力結果!$B22,事業申請入力データ!$B$20:$B$1006,事業申請出力結果!$C$18)/SUMIF(事業申請入力データ!P$20:P$1006,"対象",事業申請入力データ!$F$20:$F$1006),0)</f>
        <v>0</v>
      </c>
      <c r="J22" s="317">
        <f>IFERROR(事業申請入力データ!Q$19*SUMIFS(事業申請入力データ!$F$20:$F$1006,事業申請入力データ!Q$20:Q$1006,"対象",事業申請入力データ!$C$20:$C$1006,事業申請出力結果!$B22,事業申請入力データ!$B$20:$B$1006,事業申請出力結果!$C$18)/SUMIF(事業申請入力データ!Q$20:Q$1006,"対象",事業申請入力データ!$F$20:$F$1006),0)</f>
        <v>0</v>
      </c>
      <c r="K22" s="317">
        <f>IFERROR(事業申請入力データ!R$19*SUMIFS(事業申請入力データ!$F$20:$F$1006,事業申請入力データ!R$20:R$1006,"対象",事業申請入力データ!$C$20:$C$1006,事業申請出力結果!$B22,事業申請入力データ!$B$20:$B$1006,事業申請出力結果!$C$18)/SUMIF(事業申請入力データ!R$20:R$1006,"対象",事業申請入力データ!$F$20:$F$1006),0)</f>
        <v>0</v>
      </c>
      <c r="L22" s="317">
        <f>IFERROR(事業申請入力データ!S$19*SUMIFS(事業申請入力データ!$F$20:$F$1006,事業申請入力データ!S$20:S$1006,"対象",事業申請入力データ!$C$20:$C$1006,事業申請出力結果!$B22,事業申請入力データ!$B$20:$B$1006,事業申請出力結果!$C$18)/SUMIF(事業申請入力データ!S$20:S$1006,"対象",事業申請入力データ!$F$20:$F$1006),0)</f>
        <v>0</v>
      </c>
      <c r="M22" s="317">
        <f>IFERROR(事業申請入力データ!T$19*SUMIFS(事業申請入力データ!$F$20:$F$1006,事業申請入力データ!T$20:T$1006,"対象",事業申請入力データ!$C$20:$C$1006,事業申請出力結果!$B22,事業申請入力データ!$B$20:$B$1006,事業申請出力結果!$C$18)/SUMIF(事業申請入力データ!T$20:T$1006,"対象",事業申請入力データ!$F$20:$F$1006),0)</f>
        <v>0</v>
      </c>
      <c r="N22" s="317">
        <f>IFERROR(事業申請入力データ!X$19*SUMIFS(事業申請入力データ!$F$20:$F$1006,事業申請入力データ!X$20:X$1006,"対象",事業申請入力データ!$C$20:$C$1006,事業申請出力結果!$B22,事業申請入力データ!$B$20:$B$1006,事業申請出力結果!$C$18)/SUMIF(事業申請入力データ!X$20:X$1006,"対象",事業申請入力データ!$F$20:$F$1006),0)</f>
        <v>0</v>
      </c>
      <c r="O22" s="317">
        <f>IFERROR(事業申請入力データ!Y$19*SUMIFS(事業申請入力データ!$F$20:$F$1006,事業申請入力データ!Y$20:Y$1006,"対象",事業申請入力データ!$C$20:$C$1006,事業申請出力結果!$B22,事業申請入力データ!$B$20:$B$1006,事業申請出力結果!$C$18)/SUMIF(事業申請入力データ!Y$20:Y$1006,"対象",事業申請入力データ!$F$20:$F$1006),0)</f>
        <v>0</v>
      </c>
      <c r="P22" s="318">
        <f>IFERROR(事業申請入力データ!Z$19*SUMIFS(事業申請入力データ!$F$20:$F$1006,事業申請入力データ!Z$20:Z$1006,"対象",事業申請入力データ!$C$20:$C$1006,事業申請出力結果!$B22,事業申請入力データ!$B$20:$B$1006,事業申請出力結果!$C$18)/SUMIF(事業申請入力データ!Z$20:Z$1006,"対象",事業申請入力データ!$F$20:$F$1006),0)</f>
        <v>0</v>
      </c>
      <c r="Q22" s="319">
        <f t="shared" ref="Q22:Q29" si="4">SUM(D22:P22)</f>
        <v>0</v>
      </c>
      <c r="R22" s="320">
        <f>IFERROR(VLOOKUP($C$18,事業申請入力データ!$B$9:$E$14,4,0),0)</f>
        <v>0</v>
      </c>
      <c r="S22" s="375">
        <f t="shared" ref="S22:S23" si="5">ROUNDDOWN(Q22*R22,0)</f>
        <v>0</v>
      </c>
      <c r="T22" s="726"/>
      <c r="V22" s="703"/>
      <c r="W22" s="376" t="s">
        <v>120</v>
      </c>
      <c r="X22" s="377"/>
      <c r="Y22" s="378">
        <f>SUMIF(事業申請入力データ!$C$20:$C$1006,W22,事業申請入力データ!$F$20:$F$1006)</f>
        <v>0</v>
      </c>
      <c r="Z22" s="723"/>
      <c r="AA22" s="379">
        <f>SUMIF(事業申請入力データ!$C$20:$C$1006,W22,事業申請入力データ!$H$20:$H$1006)</f>
        <v>0</v>
      </c>
      <c r="AB22" s="720"/>
    </row>
    <row r="23" spans="1:30" ht="19.5" customHeight="1">
      <c r="A23" s="725"/>
      <c r="B23" s="315" t="s">
        <v>123</v>
      </c>
      <c r="C23" s="366">
        <f>SUMIFS(事業申請入力データ!$F$20:$F$1006,事業申請入力データ!$C$20:$C$1006,B23,事業申請入力データ!$B$20:$B$1006,事業申請出力結果!$C$18)</f>
        <v>0</v>
      </c>
      <c r="D23" s="317">
        <f>SUMIFS(事業申請入力データ!$G$20:$G$1006,事業申請入力データ!$C$20:$C$1006,B23,事業申請入力データ!$B$20:$B$1006,事業申請出力結果!$C$18)</f>
        <v>0</v>
      </c>
      <c r="E23" s="317">
        <f>IFERROR(事業申請入力データ!L$19*SUMIFS(事業申請入力データ!$F$20:$F$1006,事業申請入力データ!L$20:L$1006,"対象",事業申請入力データ!$C$20:$C$1006,事業申請出力結果!$B23,事業申請入力データ!$B$20:$B$1006,事業申請出力結果!$C$18)/SUMIF(事業申請入力データ!L$20:L$1006,"対象",事業申請入力データ!$F$20:$F$1006),0)</f>
        <v>0</v>
      </c>
      <c r="F23" s="317">
        <f>IFERROR(事業申請入力データ!M$19*SUMIFS(事業申請入力データ!$F$20:$F$1006,事業申請入力データ!M$20:M$1006,"対象",事業申請入力データ!$C$20:$C$1006,事業申請出力結果!$B23,事業申請入力データ!$B$20:$B$1006,事業申請出力結果!$C$18)/SUMIF(事業申請入力データ!M$20:M$1006,"対象",事業申請入力データ!$F$20:$F$1006),0)</f>
        <v>0</v>
      </c>
      <c r="G23" s="317">
        <f>IFERROR(事業申請入力データ!N$19*SUMIFS(事業申請入力データ!$F$20:$F$1006,事業申請入力データ!N$20:N$1006,"対象",事業申請入力データ!$C$20:$C$1006,事業申請出力結果!$B23,事業申請入力データ!$B$20:$B$1006,事業申請出力結果!$C$18)/SUMIF(事業申請入力データ!N$20:N$1006,"対象",事業申請入力データ!$F$20:$F$1006),0)</f>
        <v>0</v>
      </c>
      <c r="H23" s="317">
        <f>IFERROR(事業申請入力データ!O$19*SUMIFS(事業申請入力データ!$F$20:$F$1006,事業申請入力データ!O$20:O$1006,"対象",事業申請入力データ!$C$20:$C$1006,事業申請出力結果!$B23,事業申請入力データ!$B$20:$B$1006,事業申請出力結果!$C$18)/SUMIF(事業申請入力データ!O$20:O$1006,"対象",事業申請入力データ!$F$20:$F$1006),0)</f>
        <v>0</v>
      </c>
      <c r="I23" s="317">
        <f>IFERROR(事業申請入力データ!P$19*SUMIFS(事業申請入力データ!$F$20:$F$1006,事業申請入力データ!P$20:P$1006,"対象",事業申請入力データ!$C$20:$C$1006,事業申請出力結果!$B23,事業申請入力データ!$B$20:$B$1006,事業申請出力結果!$C$18)/SUMIF(事業申請入力データ!P$20:P$1006,"対象",事業申請入力データ!$F$20:$F$1006),0)</f>
        <v>0</v>
      </c>
      <c r="J23" s="317">
        <f>IFERROR(事業申請入力データ!Q$19*SUMIFS(事業申請入力データ!$F$20:$F$1006,事業申請入力データ!Q$20:Q$1006,"対象",事業申請入力データ!$C$20:$C$1006,事業申請出力結果!$B23,事業申請入力データ!$B$20:$B$1006,事業申請出力結果!$C$18)/SUMIF(事業申請入力データ!Q$20:Q$1006,"対象",事業申請入力データ!$F$20:$F$1006),0)</f>
        <v>0</v>
      </c>
      <c r="K23" s="317">
        <f>IFERROR(事業申請入力データ!R$19*SUMIFS(事業申請入力データ!$F$20:$F$1006,事業申請入力データ!R$20:R$1006,"対象",事業申請入力データ!$C$20:$C$1006,事業申請出力結果!$B23,事業申請入力データ!$B$20:$B$1006,事業申請出力結果!$C$18)/SUMIF(事業申請入力データ!R$20:R$1006,"対象",事業申請入力データ!$F$20:$F$1006),0)</f>
        <v>0</v>
      </c>
      <c r="L23" s="317">
        <f>IFERROR(事業申請入力データ!S$19*SUMIFS(事業申請入力データ!$F$20:$F$1006,事業申請入力データ!S$20:S$1006,"対象",事業申請入力データ!$C$20:$C$1006,事業申請出力結果!$B23,事業申請入力データ!$B$20:$B$1006,事業申請出力結果!$C$18)/SUMIF(事業申請入力データ!S$20:S$1006,"対象",事業申請入力データ!$F$20:$F$1006),0)</f>
        <v>0</v>
      </c>
      <c r="M23" s="317">
        <f>IFERROR(事業申請入力データ!T$19*SUMIFS(事業申請入力データ!$F$20:$F$1006,事業申請入力データ!T$20:T$1006,"対象",事業申請入力データ!$C$20:$C$1006,事業申請出力結果!$B23,事業申請入力データ!$B$20:$B$1006,事業申請出力結果!$C$18)/SUMIF(事業申請入力データ!T$20:T$1006,"対象",事業申請入力データ!$F$20:$F$1006),0)</f>
        <v>0</v>
      </c>
      <c r="N23" s="317">
        <f>IFERROR(事業申請入力データ!X$19*SUMIFS(事業申請入力データ!$F$20:$F$1006,事業申請入力データ!X$20:X$1006,"対象",事業申請入力データ!$C$20:$C$1006,事業申請出力結果!$B23,事業申請入力データ!$B$20:$B$1006,事業申請出力結果!$C$18)/SUMIF(事業申請入力データ!X$20:X$1006,"対象",事業申請入力データ!$F$20:$F$1006),0)</f>
        <v>0</v>
      </c>
      <c r="O23" s="317">
        <f>IFERROR(事業申請入力データ!Y$19*SUMIFS(事業申請入力データ!$F$20:$F$1006,事業申請入力データ!Y$20:Y$1006,"対象",事業申請入力データ!$C$20:$C$1006,事業申請出力結果!$B23,事業申請入力データ!$B$20:$B$1006,事業申請出力結果!$C$18)/SUMIF(事業申請入力データ!Y$20:Y$1006,"対象",事業申請入力データ!$F$20:$F$1006),0)</f>
        <v>0</v>
      </c>
      <c r="P23" s="318">
        <f>IFERROR(事業申請入力データ!Z$19*SUMIFS(事業申請入力データ!$F$20:$F$1006,事業申請入力データ!Z$20:Z$1006,"対象",事業申請入力データ!$C$20:$C$1006,事業申請出力結果!$B23,事業申請入力データ!$B$20:$B$1006,事業申請出力結果!$C$18)/SUMIF(事業申請入力データ!Z$20:Z$1006,"対象",事業申請入力データ!$F$20:$F$1006),0)</f>
        <v>0</v>
      </c>
      <c r="Q23" s="319">
        <f t="shared" si="4"/>
        <v>0</v>
      </c>
      <c r="R23" s="320">
        <f>IFERROR(VLOOKUP($C$18,事業申請入力データ!$B$9:$E$14,4,0),0)</f>
        <v>0</v>
      </c>
      <c r="S23" s="375">
        <f t="shared" si="5"/>
        <v>0</v>
      </c>
      <c r="T23" s="726"/>
      <c r="V23" s="703"/>
      <c r="W23" s="376" t="s">
        <v>123</v>
      </c>
      <c r="X23" s="377"/>
      <c r="Y23" s="378">
        <f>SUMIF(事業申請入力データ!$C$20:$C$1006,W23,事業申請入力データ!$F$20:$F$1006)</f>
        <v>0</v>
      </c>
      <c r="Z23" s="723"/>
      <c r="AA23" s="379">
        <f>SUMIF(事業申請入力データ!$C$20:$C$1006,W23,事業申請入力データ!$H$20:$H$1006)</f>
        <v>0</v>
      </c>
      <c r="AB23" s="720"/>
    </row>
    <row r="24" spans="1:30">
      <c r="A24" s="725"/>
      <c r="B24" s="315" t="s">
        <v>125</v>
      </c>
      <c r="C24" s="366">
        <f>SUMIFS(事業申請入力データ!$F$20:$F$1006,事業申請入力データ!$C$20:$C$1006,B24,事業申請入力データ!$B$20:$B$1006,事業申請出力結果!$C$18)</f>
        <v>0</v>
      </c>
      <c r="D24" s="317">
        <f>SUMIFS(事業申請入力データ!$G$20:$G$1006,事業申請入力データ!$C$20:$C$1006,B24,事業申請入力データ!$B$20:$B$1006,事業申請出力結果!$C$18)</f>
        <v>0</v>
      </c>
      <c r="E24" s="317">
        <f>IFERROR(事業申請入力データ!L$19*SUMIFS(事業申請入力データ!$F$20:$F$1006,事業申請入力データ!L$20:L$1006,"対象",事業申請入力データ!$C$20:$C$1006,事業申請出力結果!$B24,事業申請入力データ!$B$20:$B$1006,事業申請出力結果!$C$18)/SUMIF(事業申請入力データ!L$20:L$1006,"対象",事業申請入力データ!$F$20:$F$1006),0)</f>
        <v>0</v>
      </c>
      <c r="F24" s="317">
        <f>IFERROR(事業申請入力データ!M$19*SUMIFS(事業申請入力データ!$F$20:$F$1006,事業申請入力データ!M$20:M$1006,"対象",事業申請入力データ!$C$20:$C$1006,事業申請出力結果!$B24,事業申請入力データ!$B$20:$B$1006,事業申請出力結果!$C$18)/SUMIF(事業申請入力データ!M$20:M$1006,"対象",事業申請入力データ!$F$20:$F$1006),0)</f>
        <v>0</v>
      </c>
      <c r="G24" s="317">
        <f>IFERROR(事業申請入力データ!N$19*SUMIFS(事業申請入力データ!$F$20:$F$1006,事業申請入力データ!N$20:N$1006,"対象",事業申請入力データ!$C$20:$C$1006,事業申請出力結果!$B24,事業申請入力データ!$B$20:$B$1006,事業申請出力結果!$C$18)/SUMIF(事業申請入力データ!N$20:N$1006,"対象",事業申請入力データ!$F$20:$F$1006),0)</f>
        <v>0</v>
      </c>
      <c r="H24" s="317">
        <f>IFERROR(事業申請入力データ!O$19*SUMIFS(事業申請入力データ!$F$20:$F$1006,事業申請入力データ!O$20:O$1006,"対象",事業申請入力データ!$C$20:$C$1006,事業申請出力結果!$B24,事業申請入力データ!$B$20:$B$1006,事業申請出力結果!$C$18)/SUMIF(事業申請入力データ!O$20:O$1006,"対象",事業申請入力データ!$F$20:$F$1006),0)</f>
        <v>0</v>
      </c>
      <c r="I24" s="317">
        <f>IFERROR(事業申請入力データ!P$19*SUMIFS(事業申請入力データ!$F$20:$F$1006,事業申請入力データ!P$20:P$1006,"対象",事業申請入力データ!$C$20:$C$1006,事業申請出力結果!$B24,事業申請入力データ!$B$20:$B$1006,事業申請出力結果!$C$18)/SUMIF(事業申請入力データ!P$20:P$1006,"対象",事業申請入力データ!$F$20:$F$1006),0)</f>
        <v>0</v>
      </c>
      <c r="J24" s="317">
        <f>IFERROR(事業申請入力データ!Q$19*SUMIFS(事業申請入力データ!$F$20:$F$1006,事業申請入力データ!Q$20:Q$1006,"対象",事業申請入力データ!$C$20:$C$1006,事業申請出力結果!$B24,事業申請入力データ!$B$20:$B$1006,事業申請出力結果!$C$18)/SUMIF(事業申請入力データ!Q$20:Q$1006,"対象",事業申請入力データ!$F$20:$F$1006),0)</f>
        <v>0</v>
      </c>
      <c r="K24" s="317">
        <f>IFERROR(事業申請入力データ!R$19*SUMIFS(事業申請入力データ!$F$20:$F$1006,事業申請入力データ!R$20:R$1006,"対象",事業申請入力データ!$C$20:$C$1006,事業申請出力結果!$B24,事業申請入力データ!$B$20:$B$1006,事業申請出力結果!$C$18)/SUMIF(事業申請入力データ!R$20:R$1006,"対象",事業申請入力データ!$F$20:$F$1006),0)</f>
        <v>0</v>
      </c>
      <c r="L24" s="317">
        <f>IFERROR(事業申請入力データ!S$19*SUMIFS(事業申請入力データ!$F$20:$F$1006,事業申請入力データ!S$20:S$1006,"対象",事業申請入力データ!$C$20:$C$1006,事業申請出力結果!$B24,事業申請入力データ!$B$20:$B$1006,事業申請出力結果!$C$18)/SUMIF(事業申請入力データ!S$20:S$1006,"対象",事業申請入力データ!$F$20:$F$1006),0)</f>
        <v>0</v>
      </c>
      <c r="M24" s="317">
        <f>IFERROR(事業申請入力データ!T$19*SUMIFS(事業申請入力データ!$F$20:$F$1006,事業申請入力データ!T$20:T$1006,"対象",事業申請入力データ!$C$20:$C$1006,事業申請出力結果!$B24,事業申請入力データ!$B$20:$B$1006,事業申請出力結果!$C$18)/SUMIF(事業申請入力データ!T$20:T$1006,"対象",事業申請入力データ!$F$20:$F$1006),0)</f>
        <v>0</v>
      </c>
      <c r="N24" s="317">
        <f>IFERROR(事業申請入力データ!X$19*SUMIFS(事業申請入力データ!$F$20:$F$1006,事業申請入力データ!X$20:X$1006,"対象",事業申請入力データ!$C$20:$C$1006,事業申請出力結果!$B24,事業申請入力データ!$B$20:$B$1006,事業申請出力結果!$C$18)/SUMIF(事業申請入力データ!X$20:X$1006,"対象",事業申請入力データ!$F$20:$F$1006),0)</f>
        <v>0</v>
      </c>
      <c r="O24" s="317">
        <f>IFERROR(事業申請入力データ!Y$19*SUMIFS(事業申請入力データ!$F$20:$F$1006,事業申請入力データ!Y$20:Y$1006,"対象",事業申請入力データ!$C$20:$C$1006,事業申請出力結果!$B24,事業申請入力データ!$B$20:$B$1006,事業申請出力結果!$C$18)/SUMIF(事業申請入力データ!Y$20:Y$1006,"対象",事業申請入力データ!$F$20:$F$1006),0)</f>
        <v>0</v>
      </c>
      <c r="P24" s="318">
        <f>IFERROR(事業申請入力データ!Z$19*SUMIFS(事業申請入力データ!$F$20:$F$1006,事業申請入力データ!Z$20:Z$1006,"対象",事業申請入力データ!$C$20:$C$1006,事業申請出力結果!$B24,事業申請入力データ!$B$20:$B$1006,事業申請出力結果!$C$18)/SUMIF(事業申請入力データ!Z$20:Z$1006,"対象",事業申請入力データ!$F$20:$F$1006),0)</f>
        <v>0</v>
      </c>
      <c r="Q24" s="319">
        <f t="shared" si="4"/>
        <v>0</v>
      </c>
      <c r="R24" s="320">
        <f>IFERROR(VLOOKUP($C$18,事業申請入力データ!$B$9:$E$14,4,0),0)</f>
        <v>0</v>
      </c>
      <c r="S24" s="375">
        <f>ROUNDDOWN(Q24*R24,0)</f>
        <v>0</v>
      </c>
      <c r="T24" s="726"/>
      <c r="V24" s="703"/>
      <c r="W24" s="376" t="s">
        <v>125</v>
      </c>
      <c r="X24" s="377"/>
      <c r="Y24" s="378">
        <f>SUMIF(事業申請入力データ!$C$20:$C$1006,W24,事業申請入力データ!$F$20:$F$1006)</f>
        <v>0</v>
      </c>
      <c r="Z24" s="723"/>
      <c r="AA24" s="379">
        <f>SUMIF(事業申請入力データ!$C$20:$C$1006,W24,事業申請入力データ!$H$20:$H$1006)</f>
        <v>0</v>
      </c>
      <c r="AB24" s="720"/>
    </row>
    <row r="25" spans="1:30" ht="18.75" customHeight="1">
      <c r="A25" s="725"/>
      <c r="B25" s="315" t="s">
        <v>121</v>
      </c>
      <c r="C25" s="366">
        <f>SUMIFS(事業申請入力データ!$F$20:$F$1006,事業申請入力データ!$C$20:$C$1006,B25,事業申請入力データ!$B$20:$B$1006,事業申請出力結果!$C$18)</f>
        <v>0</v>
      </c>
      <c r="D25" s="317">
        <f>SUMIFS(事業申請入力データ!$G$20:$G$1006,事業申請入力データ!$C$20:$C$1006,B25,事業申請入力データ!$B$20:$B$1006,事業申請出力結果!$C$18)</f>
        <v>0</v>
      </c>
      <c r="E25" s="317">
        <f>IFERROR(事業申請入力データ!L$19*SUMIFS(事業申請入力データ!$F$20:$F$1006,事業申請入力データ!L$20:L$1006,"対象",事業申請入力データ!$C$20:$C$1006,事業申請出力結果!$B25,事業申請入力データ!$B$20:$B$1006,事業申請出力結果!$C$18)/SUMIF(事業申請入力データ!L$20:L$1006,"対象",事業申請入力データ!$F$20:$F$1006),0)</f>
        <v>0</v>
      </c>
      <c r="F25" s="317">
        <f>IFERROR(事業申請入力データ!M$19*SUMIFS(事業申請入力データ!$F$20:$F$1006,事業申請入力データ!M$20:M$1006,"対象",事業申請入力データ!$C$20:$C$1006,事業申請出力結果!$B25,事業申請入力データ!$B$20:$B$1006,事業申請出力結果!$C$18)/SUMIF(事業申請入力データ!M$20:M$1006,"対象",事業申請入力データ!$F$20:$F$1006),0)</f>
        <v>0</v>
      </c>
      <c r="G25" s="317">
        <f>IFERROR(事業申請入力データ!N$19*SUMIFS(事業申請入力データ!$F$20:$F$1006,事業申請入力データ!N$20:N$1006,"対象",事業申請入力データ!$C$20:$C$1006,事業申請出力結果!$B25,事業申請入力データ!$B$20:$B$1006,事業申請出力結果!$C$18)/SUMIF(事業申請入力データ!N$20:N$1006,"対象",事業申請入力データ!$F$20:$F$1006),0)</f>
        <v>0</v>
      </c>
      <c r="H25" s="317">
        <f>IFERROR(事業申請入力データ!O$19*SUMIFS(事業申請入力データ!$F$20:$F$1006,事業申請入力データ!O$20:O$1006,"対象",事業申請入力データ!$C$20:$C$1006,事業申請出力結果!$B25,事業申請入力データ!$B$20:$B$1006,事業申請出力結果!$C$18)/SUMIF(事業申請入力データ!O$20:O$1006,"対象",事業申請入力データ!$F$20:$F$1006),0)</f>
        <v>0</v>
      </c>
      <c r="I25" s="317">
        <f>IFERROR(事業申請入力データ!P$19*SUMIFS(事業申請入力データ!$F$20:$F$1006,事業申請入力データ!P$20:P$1006,"対象",事業申請入力データ!$C$20:$C$1006,事業申請出力結果!$B25,事業申請入力データ!$B$20:$B$1006,事業申請出力結果!$C$18)/SUMIF(事業申請入力データ!P$20:P$1006,"対象",事業申請入力データ!$F$20:$F$1006),0)</f>
        <v>0</v>
      </c>
      <c r="J25" s="317">
        <f>IFERROR(事業申請入力データ!Q$19*SUMIFS(事業申請入力データ!$F$20:$F$1006,事業申請入力データ!Q$20:Q$1006,"対象",事業申請入力データ!$C$20:$C$1006,事業申請出力結果!$B25,事業申請入力データ!$B$20:$B$1006,事業申請出力結果!$C$18)/SUMIF(事業申請入力データ!Q$20:Q$1006,"対象",事業申請入力データ!$F$20:$F$1006),0)</f>
        <v>0</v>
      </c>
      <c r="K25" s="317">
        <f>IFERROR(事業申請入力データ!R$19*SUMIFS(事業申請入力データ!$F$20:$F$1006,事業申請入力データ!R$20:R$1006,"対象",事業申請入力データ!$C$20:$C$1006,事業申請出力結果!$B25,事業申請入力データ!$B$20:$B$1006,事業申請出力結果!$C$18)/SUMIF(事業申請入力データ!R$20:R$1006,"対象",事業申請入力データ!$F$20:$F$1006),0)</f>
        <v>0</v>
      </c>
      <c r="L25" s="317">
        <f>IFERROR(事業申請入力データ!S$19*SUMIFS(事業申請入力データ!$F$20:$F$1006,事業申請入力データ!S$20:S$1006,"対象",事業申請入力データ!$C$20:$C$1006,事業申請出力結果!$B25,事業申請入力データ!$B$20:$B$1006,事業申請出力結果!$C$18)/SUMIF(事業申請入力データ!S$20:S$1006,"対象",事業申請入力データ!$F$20:$F$1006),0)</f>
        <v>0</v>
      </c>
      <c r="M25" s="317">
        <f>IFERROR(事業申請入力データ!T$19*SUMIFS(事業申請入力データ!$F$20:$F$1006,事業申請入力データ!T$20:T$1006,"対象",事業申請入力データ!$C$20:$C$1006,事業申請出力結果!$B25,事業申請入力データ!$B$20:$B$1006,事業申請出力結果!$C$18)/SUMIF(事業申請入力データ!T$20:T$1006,"対象",事業申請入力データ!$F$20:$F$1006),0)</f>
        <v>0</v>
      </c>
      <c r="N25" s="317">
        <f>IFERROR(事業申請入力データ!X$19*SUMIFS(事業申請入力データ!$F$20:$F$1006,事業申請入力データ!X$20:X$1006,"対象",事業申請入力データ!$C$20:$C$1006,事業申請出力結果!$B25,事業申請入力データ!$B$20:$B$1006,事業申請出力結果!$C$18)/SUMIF(事業申請入力データ!X$20:X$1006,"対象",事業申請入力データ!$F$20:$F$1006),0)</f>
        <v>0</v>
      </c>
      <c r="O25" s="317">
        <f>IFERROR(事業申請入力データ!Y$19*SUMIFS(事業申請入力データ!$F$20:$F$1006,事業申請入力データ!Y$20:Y$1006,"対象",事業申請入力データ!$C$20:$C$1006,事業申請出力結果!$B25,事業申請入力データ!$B$20:$B$1006,事業申請出力結果!$C$18)/SUMIF(事業申請入力データ!Y$20:Y$1006,"対象",事業申請入力データ!$F$20:$F$1006),0)</f>
        <v>0</v>
      </c>
      <c r="P25" s="318">
        <f>IFERROR(事業申請入力データ!Z$19*SUMIFS(事業申請入力データ!$F$20:$F$1006,事業申請入力データ!Z$20:Z$1006,"対象",事業申請入力データ!$C$20:$C$1006,事業申請出力結果!$B25,事業申請入力データ!$B$20:$B$1006,事業申請出力結果!$C$18)/SUMIF(事業申請入力データ!Z$20:Z$1006,"対象",事業申請入力データ!$F$20:$F$1006),0)</f>
        <v>0</v>
      </c>
      <c r="Q25" s="319">
        <f>SUM(D25:P25)</f>
        <v>0</v>
      </c>
      <c r="R25" s="320">
        <f>IFERROR(VLOOKUP($C$18,事業申請入力データ!$B$9:$E$14,4,0),0)</f>
        <v>0</v>
      </c>
      <c r="S25" s="375">
        <f>ROUNDDOWN(Q25*R25,0)</f>
        <v>0</v>
      </c>
      <c r="T25" s="726"/>
      <c r="V25" s="703"/>
      <c r="W25" s="376" t="s">
        <v>121</v>
      </c>
      <c r="X25" s="377"/>
      <c r="Y25" s="378">
        <f>SUMIF(事業申請入力データ!$C$20:$C$1006,W25,事業申請入力データ!$F$20:$F$1006)</f>
        <v>0</v>
      </c>
      <c r="Z25" s="723"/>
      <c r="AA25" s="379">
        <f>SUMIF(事業申請入力データ!$C$20:$C$1006,W25,事業申請入力データ!$H$20:$H$1006)</f>
        <v>0</v>
      </c>
      <c r="AB25" s="720"/>
    </row>
    <row r="26" spans="1:30">
      <c r="A26" s="725"/>
      <c r="B26" s="330" t="s">
        <v>127</v>
      </c>
      <c r="C26" s="366">
        <f>SUMIFS(事業申請入力データ!$F$20:$F$1006,事業申請入力データ!$C$20:$C$1006,B26,事業申請入力データ!$B$20:$B$1006,事業申請出力結果!$C$18)</f>
        <v>0</v>
      </c>
      <c r="D26" s="317">
        <f>SUMIFS(事業申請入力データ!$G$20:$G$1006,事業申請入力データ!$C$20:$C$1006,B26,事業申請入力データ!$B$20:$B$1006,事業申請出力結果!$C$18)</f>
        <v>0</v>
      </c>
      <c r="E26" s="317">
        <f>IFERROR(事業申請入力データ!L$19*SUMIFS(事業申請入力データ!$F$20:$F$1006,事業申請入力データ!L$20:L$1006,"対象",事業申請入力データ!$C$20:$C$1006,事業申請出力結果!$B26,事業申請入力データ!$B$20:$B$1006,事業申請出力結果!$C$18)/SUMIF(事業申請入力データ!L$20:L$1006,"対象",事業申請入力データ!$F$20:$F$1006),0)</f>
        <v>0</v>
      </c>
      <c r="F26" s="317">
        <f>IFERROR(事業申請入力データ!M$19*SUMIFS(事業申請入力データ!$F$20:$F$1006,事業申請入力データ!M$20:M$1006,"対象",事業申請入力データ!$C$20:$C$1006,事業申請出力結果!$B26,事業申請入力データ!$B$20:$B$1006,事業申請出力結果!$C$18)/SUMIF(事業申請入力データ!M$20:M$1006,"対象",事業申請入力データ!$F$20:$F$1006),0)</f>
        <v>0</v>
      </c>
      <c r="G26" s="317">
        <f>IFERROR(事業申請入力データ!N$19*SUMIFS(事業申請入力データ!$F$20:$F$1006,事業申請入力データ!N$20:N$1006,"対象",事業申請入力データ!$C$20:$C$1006,事業申請出力結果!$B26,事業申請入力データ!$B$20:$B$1006,事業申請出力結果!$C$18)/SUMIF(事業申請入力データ!N$20:N$1006,"対象",事業申請入力データ!$F$20:$F$1006),0)</f>
        <v>0</v>
      </c>
      <c r="H26" s="317">
        <f>IFERROR(事業申請入力データ!O$19*SUMIFS(事業申請入力データ!$F$20:$F$1006,事業申請入力データ!O$20:O$1006,"対象",事業申請入力データ!$C$20:$C$1006,事業申請出力結果!$B26,事業申請入力データ!$B$20:$B$1006,事業申請出力結果!$C$18)/SUMIF(事業申請入力データ!O$20:O$1006,"対象",事業申請入力データ!$F$20:$F$1006),0)</f>
        <v>0</v>
      </c>
      <c r="I26" s="317">
        <f>IFERROR(事業申請入力データ!P$19*SUMIFS(事業申請入力データ!$F$20:$F$1006,事業申請入力データ!P$20:P$1006,"対象",事業申請入力データ!$C$20:$C$1006,事業申請出力結果!$B26,事業申請入力データ!$B$20:$B$1006,事業申請出力結果!$C$18)/SUMIF(事業申請入力データ!P$20:P$1006,"対象",事業申請入力データ!$F$20:$F$1006),0)</f>
        <v>0</v>
      </c>
      <c r="J26" s="317">
        <f>IFERROR(事業申請入力データ!Q$19*SUMIFS(事業申請入力データ!$F$20:$F$1006,事業申請入力データ!Q$20:Q$1006,"対象",事業申請入力データ!$C$20:$C$1006,事業申請出力結果!$B26,事業申請入力データ!$B$20:$B$1006,事業申請出力結果!$C$18)/SUMIF(事業申請入力データ!Q$20:Q$1006,"対象",事業申請入力データ!$F$20:$F$1006),0)</f>
        <v>0</v>
      </c>
      <c r="K26" s="317">
        <f>IFERROR(事業申請入力データ!R$19*SUMIFS(事業申請入力データ!$F$20:$F$1006,事業申請入力データ!R$20:R$1006,"対象",事業申請入力データ!$C$20:$C$1006,事業申請出力結果!$B26,事業申請入力データ!$B$20:$B$1006,事業申請出力結果!$C$18)/SUMIF(事業申請入力データ!R$20:R$1006,"対象",事業申請入力データ!$F$20:$F$1006),0)</f>
        <v>0</v>
      </c>
      <c r="L26" s="317">
        <f>IFERROR(事業申請入力データ!S$19*SUMIFS(事業申請入力データ!$F$20:$F$1006,事業申請入力データ!S$20:S$1006,"対象",事業申請入力データ!$C$20:$C$1006,事業申請出力結果!$B26,事業申請入力データ!$B$20:$B$1006,事業申請出力結果!$C$18)/SUMIF(事業申請入力データ!S$20:S$1006,"対象",事業申請入力データ!$F$20:$F$1006),0)</f>
        <v>0</v>
      </c>
      <c r="M26" s="317">
        <f>IFERROR(事業申請入力データ!T$19*SUMIFS(事業申請入力データ!$F$20:$F$1006,事業申請入力データ!T$20:T$1006,"対象",事業申請入力データ!$C$20:$C$1006,事業申請出力結果!$B26,事業申請入力データ!$B$20:$B$1006,事業申請出力結果!$C$18)/SUMIF(事業申請入力データ!T$20:T$1006,"対象",事業申請入力データ!$F$20:$F$1006),0)</f>
        <v>0</v>
      </c>
      <c r="N26" s="317">
        <f>IFERROR(事業申請入力データ!X$19*SUMIFS(事業申請入力データ!$F$20:$F$1006,事業申請入力データ!X$20:X$1006,"対象",事業申請入力データ!$C$20:$C$1006,事業申請出力結果!$B26,事業申請入力データ!$B$20:$B$1006,事業申請出力結果!$C$18)/SUMIF(事業申請入力データ!X$20:X$1006,"対象",事業申請入力データ!$F$20:$F$1006),0)</f>
        <v>0</v>
      </c>
      <c r="O26" s="317">
        <f>IFERROR(事業申請入力データ!Y$19*SUMIFS(事業申請入力データ!$F$20:$F$1006,事業申請入力データ!Y$20:Y$1006,"対象",事業申請入力データ!$C$20:$C$1006,事業申請出力結果!$B26,事業申請入力データ!$B$20:$B$1006,事業申請出力結果!$C$18)/SUMIF(事業申請入力データ!Y$20:Y$1006,"対象",事業申請入力データ!$F$20:$F$1006),0)</f>
        <v>0</v>
      </c>
      <c r="P26" s="318">
        <f>IFERROR(事業申請入力データ!Z$19*SUMIFS(事業申請入力データ!$F$20:$F$1006,事業申請入力データ!Z$20:Z$1006,"対象",事業申請入力データ!$C$20:$C$1006,事業申請出力結果!$B26,事業申請入力データ!$B$20:$B$1006,事業申請出力結果!$C$18)/SUMIF(事業申請入力データ!Z$20:Z$1006,"対象",事業申請入力データ!$F$20:$F$1006),0)</f>
        <v>0</v>
      </c>
      <c r="Q26" s="319">
        <f t="shared" si="4"/>
        <v>0</v>
      </c>
      <c r="R26" s="320">
        <f>IFERROR(VLOOKUP($C$18,事業申請入力データ!$B$9:$E$14,4,0),0)</f>
        <v>0</v>
      </c>
      <c r="S26" s="375">
        <f t="shared" ref="S26:S27" si="6">ROUNDDOWN(Q26*R26,0)</f>
        <v>0</v>
      </c>
      <c r="T26" s="726"/>
      <c r="V26" s="703"/>
      <c r="W26" s="380" t="s">
        <v>127</v>
      </c>
      <c r="X26" s="381"/>
      <c r="Y26" s="382">
        <f>SUMIF(事業申請入力データ!$C$20:$C$1006,W26,事業申請入力データ!$F$20:$F$1006)</f>
        <v>0</v>
      </c>
      <c r="Z26" s="723"/>
      <c r="AA26" s="379">
        <f>SUMIF(事業申請入力データ!$C$20:$C$1006,W26,事業申請入力データ!$H$20:$H$1006)</f>
        <v>0</v>
      </c>
      <c r="AB26" s="720"/>
    </row>
    <row r="27" spans="1:30" ht="19.5" thickBot="1">
      <c r="A27" s="725"/>
      <c r="B27" s="331" t="s">
        <v>48</v>
      </c>
      <c r="C27" s="366">
        <f>SUMIFS(事業申請入力データ!$F$20:$F$1006,事業申請入力データ!$C$20:$C$1006,B27,事業申請入力データ!$B$20:$B$1006,事業申請出力結果!$C$18)</f>
        <v>0</v>
      </c>
      <c r="D27" s="383">
        <f>SUMIFS(事業申請入力データ!$G$20:$G$1006,事業申請入力データ!$C$20:$C$1006,B27,事業申請入力データ!$B$20:$B$1006,事業申請出力結果!$C$18)</f>
        <v>0</v>
      </c>
      <c r="E27" s="383">
        <f>IFERROR(事業申請入力データ!L$19*SUMIFS(事業申請入力データ!$F$20:$F$1006,事業申請入力データ!L$20:L$1006,"対象",事業申請入力データ!$C$20:$C$1006,事業申請出力結果!$B27,事業申請入力データ!$B$20:$B$1006,事業申請出力結果!$C$18)/SUMIF(事業申請入力データ!L$20:L$1006,"対象",事業申請入力データ!$F$20:$F$1006),0)</f>
        <v>0</v>
      </c>
      <c r="F27" s="383">
        <f>IFERROR(事業申請入力データ!M$19*SUMIFS(事業申請入力データ!$F$20:$F$1006,事業申請入力データ!M$20:M$1006,"対象",事業申請入力データ!$C$20:$C$1006,事業申請出力結果!$B27,事業申請入力データ!$B$20:$B$1006,事業申請出力結果!$C$18)/SUMIF(事業申請入力データ!M$20:M$1006,"対象",事業申請入力データ!$F$20:$F$1006),0)</f>
        <v>0</v>
      </c>
      <c r="G27" s="383">
        <f>IFERROR(事業申請入力データ!N$19*SUMIFS(事業申請入力データ!$F$20:$F$1006,事業申請入力データ!N$20:N$1006,"対象",事業申請入力データ!$C$20:$C$1006,事業申請出力結果!$B27,事業申請入力データ!$B$20:$B$1006,事業申請出力結果!$C$18)/SUMIF(事業申請入力データ!N$20:N$1006,"対象",事業申請入力データ!$F$20:$F$1006),0)</f>
        <v>0</v>
      </c>
      <c r="H27" s="383">
        <f>IFERROR(事業申請入力データ!O$19*SUMIFS(事業申請入力データ!$F$20:$F$1006,事業申請入力データ!O$20:O$1006,"対象",事業申請入力データ!$C$20:$C$1006,事業申請出力結果!$B27,事業申請入力データ!$B$20:$B$1006,事業申請出力結果!$C$18)/SUMIF(事業申請入力データ!O$20:O$1006,"対象",事業申請入力データ!$F$20:$F$1006),0)</f>
        <v>0</v>
      </c>
      <c r="I27" s="383">
        <f>IFERROR(事業申請入力データ!P$19*SUMIFS(事業申請入力データ!$F$20:$F$1006,事業申請入力データ!P$20:P$1006,"対象",事業申請入力データ!$C$20:$C$1006,事業申請出力結果!$B27,事業申請入力データ!$B$20:$B$1006,事業申請出力結果!$C$18)/SUMIF(事業申請入力データ!P$20:P$1006,"対象",事業申請入力データ!$F$20:$F$1006),0)</f>
        <v>0</v>
      </c>
      <c r="J27" s="383">
        <f>IFERROR(事業申請入力データ!Q$19*SUMIFS(事業申請入力データ!$F$20:$F$1006,事業申請入力データ!Q$20:Q$1006,"対象",事業申請入力データ!$C$20:$C$1006,事業申請出力結果!$B27,事業申請入力データ!$B$20:$B$1006,事業申請出力結果!$C$18)/SUMIF(事業申請入力データ!Q$20:Q$1006,"対象",事業申請入力データ!$F$20:$F$1006),0)</f>
        <v>0</v>
      </c>
      <c r="K27" s="383">
        <f>IFERROR(事業申請入力データ!R$19*SUMIFS(事業申請入力データ!$F$20:$F$1006,事業申請入力データ!R$20:R$1006,"対象",事業申請入力データ!$C$20:$C$1006,事業申請出力結果!$B27,事業申請入力データ!$B$20:$B$1006,事業申請出力結果!$C$18)/SUMIF(事業申請入力データ!R$20:R$1006,"対象",事業申請入力データ!$F$20:$F$1006),0)</f>
        <v>0</v>
      </c>
      <c r="L27" s="383">
        <f>IFERROR(事業申請入力データ!S$19*SUMIFS(事業申請入力データ!$F$20:$F$1006,事業申請入力データ!S$20:S$1006,"対象",事業申請入力データ!$C$20:$C$1006,事業申請出力結果!$B27,事業申請入力データ!$B$20:$B$1006,事業申請出力結果!$C$18)/SUMIF(事業申請入力データ!S$20:S$1006,"対象",事業申請入力データ!$F$20:$F$1006),0)</f>
        <v>0</v>
      </c>
      <c r="M27" s="383">
        <f>IFERROR(事業申請入力データ!T$19*SUMIFS(事業申請入力データ!$F$20:$F$1006,事業申請入力データ!T$20:T$1006,"対象",事業申請入力データ!$C$20:$C$1006,事業申請出力結果!$B27,事業申請入力データ!$B$20:$B$1006,事業申請出力結果!$C$18)/SUMIF(事業申請入力データ!T$20:T$1006,"対象",事業申請入力データ!$F$20:$F$1006),0)</f>
        <v>0</v>
      </c>
      <c r="N27" s="383">
        <f>IFERROR(事業申請入力データ!X$19*SUMIFS(事業申請入力データ!$F$20:$F$1006,事業申請入力データ!X$20:X$1006,"対象",事業申請入力データ!$C$20:$C$1006,事業申請出力結果!$B27,事業申請入力データ!$B$20:$B$1006,事業申請出力結果!$C$18)/SUMIF(事業申請入力データ!X$20:X$1006,"対象",事業申請入力データ!$F$20:$F$1006),0)</f>
        <v>0</v>
      </c>
      <c r="O27" s="383">
        <f>IFERROR(事業申請入力データ!Y$19*SUMIFS(事業申請入力データ!$F$20:$F$1006,事業申請入力データ!Y$20:Y$1006,"対象",事業申請入力データ!$C$20:$C$1006,事業申請出力結果!$B27,事業申請入力データ!$B$20:$B$1006,事業申請出力結果!$C$18)/SUMIF(事業申請入力データ!Y$20:Y$1006,"対象",事業申請入力データ!$F$20:$F$1006),0)</f>
        <v>0</v>
      </c>
      <c r="P27" s="318">
        <f>IFERROR(事業申請入力データ!Z$19*SUMIFS(事業申請入力データ!$F$20:$F$1006,事業申請入力データ!Z$20:Z$1006,"対象",事業申請入力データ!$C$20:$C$1006,事業申請出力結果!$B27,事業申請入力データ!$B$20:$B$1006,事業申請出力結果!$C$18)/SUMIF(事業申請入力データ!Z$20:Z$1006,"対象",事業申請入力データ!$F$20:$F$1006),0)</f>
        <v>0</v>
      </c>
      <c r="Q27" s="384">
        <f>SUM(D27:P27)</f>
        <v>0</v>
      </c>
      <c r="R27" s="385">
        <f>IFERROR(VLOOKUP($C$18,事業申請入力データ!$B$9:$E$14,4,0),0)</f>
        <v>0</v>
      </c>
      <c r="S27" s="386">
        <f t="shared" si="6"/>
        <v>0</v>
      </c>
      <c r="T27" s="726"/>
      <c r="V27" s="704"/>
      <c r="W27" s="380" t="s">
        <v>48</v>
      </c>
      <c r="X27" s="381"/>
      <c r="Y27" s="387">
        <f>SUMIF(事業申請入力データ!$C$20:$C$1006,W27,事業申請入力データ!$F$20:$F$1006)</f>
        <v>0</v>
      </c>
      <c r="Z27" s="724"/>
      <c r="AA27" s="388">
        <f>SUMIF(事業申請入力データ!$C$20:$C$1006,W27,事業申請入力データ!$H$20:$H$1006)</f>
        <v>0</v>
      </c>
      <c r="AB27" s="721"/>
    </row>
    <row r="28" spans="1:30" ht="19.5" thickBot="1">
      <c r="A28" s="389" t="s">
        <v>129</v>
      </c>
      <c r="B28" s="390"/>
      <c r="C28" s="391">
        <f>SUMIFS(事業申請入力データ!$F$20:$F$1006,事業申請入力データ!$C$20:$C$1006,A28,事業申請入力データ!$B$20:$B$1006,事業申請出力結果!$C$18)</f>
        <v>0</v>
      </c>
      <c r="D28" s="348">
        <f>SUMIFS(事業申請入力データ!$G$20:$G$1006,事業申請入力データ!$C$20:$C$1006,A28,事業申請入力データ!$B$20:$B$1006,事業申請出力結果!$C$18)</f>
        <v>0</v>
      </c>
      <c r="E28" s="348">
        <f>IFERROR(事業申請入力データ!L$19*SUMIFS(事業申請入力データ!$F$20:$F$1006,事業申請入力データ!L$20:L$1006,"対象",事業申請入力データ!$C$20:$C$1006,事業申請出力結果!$A28,事業申請入力データ!$B$20:$B$1006,事業申請出力結果!$C$18)/SUMIF(事業申請入力データ!L$20:L$1006,"対象",事業申請入力データ!$F$20:$F$1006),0)</f>
        <v>0</v>
      </c>
      <c r="F28" s="348">
        <f>IFERROR(事業申請入力データ!M$19*SUMIFS(事業申請入力データ!$F$20:$F$1006,事業申請入力データ!M$20:M$1006,"対象",事業申請入力データ!$C$20:$C$1006,事業申請出力結果!$A28,事業申請入力データ!$B$20:$B$1006,事業申請出力結果!$C$18)/SUMIF(事業申請入力データ!M$20:M$1006,"対象",事業申請入力データ!$F$20:$F$1006),0)</f>
        <v>0</v>
      </c>
      <c r="G28" s="348">
        <f>IFERROR(事業申請入力データ!N$19*SUMIFS(事業申請入力データ!$F$20:$F$1006,事業申請入力データ!N$20:N$1006,"対象",事業申請入力データ!$C$20:$C$1006,事業申請出力結果!$A28,事業申請入力データ!$B$20:$B$1006,事業申請出力結果!$C$18)/SUMIF(事業申請入力データ!N$20:N$1006,"対象",事業申請入力データ!$F$20:$F$1006),0)</f>
        <v>0</v>
      </c>
      <c r="H28" s="348">
        <f>IFERROR(事業申請入力データ!O$19*SUMIFS(事業申請入力データ!$F$20:$F$1006,事業申請入力データ!O$20:O$1006,"対象",事業申請入力データ!$C$20:$C$1006,事業申請出力結果!$A28,事業申請入力データ!$B$20:$B$1006,事業申請出力結果!$C$18)/SUMIF(事業申請入力データ!O$20:O$1006,"対象",事業申請入力データ!$F$20:$F$1006),0)</f>
        <v>0</v>
      </c>
      <c r="I28" s="348">
        <f>IFERROR(事業申請入力データ!P$19*SUMIFS(事業申請入力データ!$F$20:$F$1006,事業申請入力データ!P$20:P$1006,"対象",事業申請入力データ!$C$20:$C$1006,事業申請出力結果!$A28,事業申請入力データ!$B$20:$B$1006,事業申請出力結果!$C$18)/SUMIF(事業申請入力データ!P$20:P$1006,"対象",事業申請入力データ!$F$20:$F$1006),0)</f>
        <v>0</v>
      </c>
      <c r="J28" s="348">
        <f>IFERROR(事業申請入力データ!Q$19*SUMIFS(事業申請入力データ!$F$20:$F$1006,事業申請入力データ!Q$20:Q$1006,"対象",事業申請入力データ!$C$20:$C$1006,事業申請出力結果!$A28,事業申請入力データ!$B$20:$B$1006,事業申請出力結果!$C$18)/SUMIF(事業申請入力データ!Q$20:Q$1006,"対象",事業申請入力データ!$F$20:$F$1006),0)</f>
        <v>0</v>
      </c>
      <c r="K28" s="348">
        <f>IFERROR(事業申請入力データ!R$19*SUMIFS(事業申請入力データ!$F$20:$F$1006,事業申請入力データ!R$20:R$1006,"対象",事業申請入力データ!$C$20:$C$1006,事業申請出力結果!$A28,事業申請入力データ!$B$20:$B$1006,事業申請出力結果!$C$18)/SUMIF(事業申請入力データ!R$20:R$1006,"対象",事業申請入力データ!$F$20:$F$1006),0)</f>
        <v>0</v>
      </c>
      <c r="L28" s="348">
        <f>IFERROR(事業申請入力データ!S$19*SUMIFS(事業申請入力データ!$F$20:$F$1006,事業申請入力データ!S$20:S$1006,"対象",事業申請入力データ!$C$20:$C$1006,事業申請出力結果!$A28,事業申請入力データ!$B$20:$B$1006,事業申請出力結果!$C$18)/SUMIF(事業申請入力データ!S$20:S$1006,"対象",事業申請入力データ!$F$20:$F$1006),0)</f>
        <v>0</v>
      </c>
      <c r="M28" s="348">
        <f>IFERROR(事業申請入力データ!T$19*SUMIFS(事業申請入力データ!$F$20:$F$1006,事業申請入力データ!T$20:T$1006,"対象",事業申請入力データ!$C$20:$C$1006,事業申請出力結果!$A28,事業申請入力データ!$B$20:$B$1006,事業申請出力結果!$C$18)/SUMIF(事業申請入力データ!T$20:T$1006,"対象",事業申請入力データ!$F$20:$F$1006),0)</f>
        <v>0</v>
      </c>
      <c r="N28" s="348">
        <f>IFERROR(事業申請入力データ!X$19*SUMIFS(事業申請入力データ!$F$20:$F$1006,事業申請入力データ!X$20:X$1006,"対象",事業申請入力データ!$C$20:$C$1006,事業申請出力結果!$A28,事業申請入力データ!$B$20:$B$1006,事業申請出力結果!$C$18)/SUMIF(事業申請入力データ!X$20:X$1006,"対象",事業申請入力データ!$F$20:$F$1006),0)</f>
        <v>0</v>
      </c>
      <c r="O28" s="348">
        <f>IFERROR(事業申請入力データ!Y$19*SUMIFS(事業申請入力データ!$F$20:$F$1006,事業申請入力データ!Y$20:Y$1006,"対象",事業申請入力データ!$C$20:$C$1006,事業申請出力結果!$A28,事業申請入力データ!$B$20:$B$1006,事業申請出力結果!$C$18)/SUMIF(事業申請入力データ!Y$20:Y$1006,"対象",事業申請入力データ!$F$20:$F$1006),0)</f>
        <v>0</v>
      </c>
      <c r="P28" s="348">
        <f>IFERROR(事業申請入力データ!Z$19*SUMIFS(事業申請入力データ!$F$20:$F$1006,事業申請入力データ!Z$20:Z$1006,"対象",事業申請入力データ!$C$20:$C$1006,事業申請出力結果!$A28,事業申請入力データ!$B$20:$B$1006,事業申請出力結果!$C$18)/SUMIF(事業申請入力データ!Z$20:Z$1006,"対象",事業申請入力データ!$F$20:$F$1006),0)</f>
        <v>0</v>
      </c>
      <c r="Q28" s="392">
        <f>SUM(D28:P28)</f>
        <v>0</v>
      </c>
      <c r="R28" s="393">
        <f>IFERROR(VLOOKUP($C$18,事業申請入力データ!$B$9:$E$14,4,0),0)</f>
        <v>0</v>
      </c>
      <c r="S28" s="394">
        <f>ROUNDDOWN(Q28*R28,0)</f>
        <v>0</v>
      </c>
      <c r="T28" s="395">
        <f>SUM(S28:S28)</f>
        <v>0</v>
      </c>
      <c r="V28" s="396" t="s">
        <v>129</v>
      </c>
      <c r="W28" s="397"/>
      <c r="X28" s="398"/>
      <c r="Y28" s="399">
        <f>SUMIF(事業申請入力データ!$C$20:$C$1006,V28,事業申請入力データ!$F$20:$F$1006)</f>
        <v>0</v>
      </c>
      <c r="Z28" s="399">
        <f>SUM(Y28:Y28)</f>
        <v>0</v>
      </c>
      <c r="AA28" s="399">
        <f>SUMIF(事業申請入力データ!$C$20:$C$1006,V28,事業申請入力データ!$H$20:$H$1006)</f>
        <v>0</v>
      </c>
      <c r="AB28" s="400">
        <f>SUM(AA28:AA28)</f>
        <v>0</v>
      </c>
    </row>
    <row r="29" spans="1:30" ht="19.5" thickBot="1">
      <c r="A29" s="346" t="s">
        <v>131</v>
      </c>
      <c r="B29" s="347"/>
      <c r="C29" s="578">
        <f t="shared" ref="C29:P29" si="7">SUM(C20:C28)</f>
        <v>0</v>
      </c>
      <c r="D29" s="348">
        <f t="shared" si="7"/>
        <v>0</v>
      </c>
      <c r="E29" s="348">
        <f t="shared" si="7"/>
        <v>0</v>
      </c>
      <c r="F29" s="348">
        <f t="shared" si="7"/>
        <v>0</v>
      </c>
      <c r="G29" s="348">
        <f t="shared" si="7"/>
        <v>0</v>
      </c>
      <c r="H29" s="348">
        <f t="shared" si="7"/>
        <v>0</v>
      </c>
      <c r="I29" s="348">
        <f t="shared" si="7"/>
        <v>0</v>
      </c>
      <c r="J29" s="348">
        <f t="shared" si="7"/>
        <v>0</v>
      </c>
      <c r="K29" s="348">
        <f t="shared" si="7"/>
        <v>0</v>
      </c>
      <c r="L29" s="348">
        <f t="shared" si="7"/>
        <v>0</v>
      </c>
      <c r="M29" s="348">
        <f t="shared" si="7"/>
        <v>0</v>
      </c>
      <c r="N29" s="348">
        <f t="shared" si="7"/>
        <v>0</v>
      </c>
      <c r="O29" s="348">
        <f t="shared" si="7"/>
        <v>0</v>
      </c>
      <c r="P29" s="348">
        <f t="shared" si="7"/>
        <v>0</v>
      </c>
      <c r="Q29" s="349">
        <f t="shared" si="4"/>
        <v>0</v>
      </c>
      <c r="R29" s="350" t="s">
        <v>96</v>
      </c>
      <c r="S29" s="401">
        <f>SUM(S20:S28)</f>
        <v>0</v>
      </c>
      <c r="T29" s="352">
        <f>SUM(T20:T28)</f>
        <v>0</v>
      </c>
      <c r="V29" s="402" t="s">
        <v>133</v>
      </c>
      <c r="W29" s="403"/>
      <c r="X29" s="403"/>
      <c r="Y29" s="705">
        <f>ROUNDDOWN(Z20+Z28,0)</f>
        <v>0</v>
      </c>
      <c r="Z29" s="707"/>
      <c r="AA29" s="705">
        <f>ROUNDDOWN(AB20+AB28,0)</f>
        <v>0</v>
      </c>
      <c r="AB29" s="706"/>
    </row>
    <row r="30" spans="1:30" ht="19.5" customHeight="1" thickBot="1">
      <c r="V30" s="254" t="s">
        <v>134</v>
      </c>
    </row>
    <row r="31" spans="1:30" ht="27" customHeight="1" thickBot="1">
      <c r="B31" s="288" t="s">
        <v>58</v>
      </c>
      <c r="C31" s="289">
        <f>事業申請入力データ!$B$11</f>
        <v>0</v>
      </c>
      <c r="V31" s="649" t="s">
        <v>135</v>
      </c>
      <c r="W31" s="404"/>
      <c r="X31" s="404"/>
    </row>
    <row r="32" spans="1:30" ht="37.5" customHeight="1" thickBot="1">
      <c r="A32" s="355" t="s">
        <v>99</v>
      </c>
      <c r="B32" s="356"/>
      <c r="C32" s="298" t="s">
        <v>85</v>
      </c>
      <c r="D32" s="299" t="s">
        <v>86</v>
      </c>
      <c r="E32" s="299" t="s">
        <v>100</v>
      </c>
      <c r="F32" s="299" t="s">
        <v>101</v>
      </c>
      <c r="G32" s="299" t="s">
        <v>102</v>
      </c>
      <c r="H32" s="299" t="s">
        <v>103</v>
      </c>
      <c r="I32" s="299" t="s">
        <v>104</v>
      </c>
      <c r="J32" s="299" t="s">
        <v>105</v>
      </c>
      <c r="K32" s="299" t="s">
        <v>106</v>
      </c>
      <c r="L32" s="299" t="s">
        <v>107</v>
      </c>
      <c r="M32" s="299" t="s">
        <v>108</v>
      </c>
      <c r="N32" s="299" t="s">
        <v>109</v>
      </c>
      <c r="O32" s="299" t="s">
        <v>110</v>
      </c>
      <c r="P32" s="299" t="s">
        <v>111</v>
      </c>
      <c r="Q32" s="300" t="s">
        <v>112</v>
      </c>
      <c r="R32" s="301" t="s">
        <v>113</v>
      </c>
      <c r="S32" s="358" t="s">
        <v>114</v>
      </c>
      <c r="T32" s="359"/>
      <c r="V32" s="405" t="s">
        <v>99</v>
      </c>
      <c r="W32" s="406"/>
      <c r="X32" s="406"/>
      <c r="Y32" s="407" t="s">
        <v>136</v>
      </c>
      <c r="Z32" s="407"/>
      <c r="AA32" s="407"/>
      <c r="AB32" s="407"/>
      <c r="AC32" s="408"/>
      <c r="AD32" s="170"/>
    </row>
    <row r="33" spans="1:30" ht="19.5" thickBot="1">
      <c r="A33" s="745" t="s">
        <v>49</v>
      </c>
      <c r="B33" s="306" t="s">
        <v>115</v>
      </c>
      <c r="C33" s="409">
        <f>SUMIFS(事業申請入力データ!$F$20:$F$1006,事業申請入力データ!$C$20:$C$1006,B33,事業申請入力データ!$B$20:$B$1006,事業申請出力結果!$C$31)</f>
        <v>0</v>
      </c>
      <c r="D33" s="308">
        <f>SUMIFS(事業申請入力データ!$G$20:$G$1006,事業申請入力データ!$C$20:$C$1006,B33,事業申請入力データ!$B$20:$B$1006,事業申請出力結果!$C$31)</f>
        <v>0</v>
      </c>
      <c r="E33" s="308">
        <f>IFERROR(事業申請入力データ!L$19*SUMIFS(事業申請入力データ!$F$20:$F$1006,事業申請入力データ!L$20:L$1006,"対象",事業申請入力データ!$C$20:$C$1006,事業申請出力結果!$B33,事業申請入力データ!$B$20:$B$1006,事業申請出力結果!$C$31)/SUMIF(事業申請入力データ!L$20:L$1006,"対象",事業申請入力データ!$F$20:$F$1006),0)</f>
        <v>0</v>
      </c>
      <c r="F33" s="308">
        <f>IFERROR(事業申請入力データ!M$19*SUMIFS(事業申請入力データ!$F$20:$F$1006,事業申請入力データ!M$20:M$1006,"対象",事業申請入力データ!$C$20:$C$1006,事業申請出力結果!$B33,事業申請入力データ!$B$20:$B$1006,事業申請出力結果!$C$31)/SUMIF(事業申請入力データ!M$20:M$1006,"対象",事業申請入力データ!$F$20:$F$1006),0)</f>
        <v>0</v>
      </c>
      <c r="G33" s="308">
        <f>IFERROR(事業申請入力データ!N$19*SUMIFS(事業申請入力データ!$F$20:$F$1006,事業申請入力データ!N$20:N$1006,"対象",事業申請入力データ!$C$20:$C$1006,事業申請出力結果!$B33,事業申請入力データ!$B$20:$B$1006,事業申請出力結果!$C$31)/SUMIF(事業申請入力データ!N$20:N$1006,"対象",事業申請入力データ!$F$20:$F$1006),0)</f>
        <v>0</v>
      </c>
      <c r="H33" s="308">
        <f>IFERROR(事業申請入力データ!O$19*SUMIFS(事業申請入力データ!$F$20:$F$1006,事業申請入力データ!O$20:O$1006,"対象",事業申請入力データ!$C$20:$C$1006,事業申請出力結果!$B33,事業申請入力データ!$B$20:$B$1006,事業申請出力結果!$C$31)/SUMIF(事業申請入力データ!O$20:O$1006,"対象",事業申請入力データ!$F$20:$F$1006),0)</f>
        <v>0</v>
      </c>
      <c r="I33" s="308">
        <f>IFERROR(事業申請入力データ!P$19*SUMIFS(事業申請入力データ!$F$20:$F$1006,事業申請入力データ!P$20:P$1006,"対象",事業申請入力データ!$C$20:$C$1006,事業申請出力結果!$B33,事業申請入力データ!$B$20:$B$1006,事業申請出力結果!$C$31)/SUMIF(事業申請入力データ!P$20:P$1006,"対象",事業申請入力データ!$F$20:$F$1006),0)</f>
        <v>0</v>
      </c>
      <c r="J33" s="308">
        <f>IFERROR(事業申請入力データ!Q$19*SUMIFS(事業申請入力データ!$F$20:$F$1006,事業申請入力データ!Q$20:Q$1006,"対象",事業申請入力データ!$C$20:$C$1006,事業申請出力結果!$B33,事業申請入力データ!$B$20:$B$1006,事業申請出力結果!$C$31)/SUMIF(事業申請入力データ!Q$20:Q$1006,"対象",事業申請入力データ!$F$20:$F$1006),0)</f>
        <v>0</v>
      </c>
      <c r="K33" s="308">
        <f>IFERROR(事業申請入力データ!R$19*SUMIFS(事業申請入力データ!$F$20:$F$1006,事業申請入力データ!R$20:R$1006,"対象",事業申請入力データ!$C$20:$C$1006,事業申請出力結果!$B33,事業申請入力データ!$B$20:$B$1006,事業申請出力結果!$C$31)/SUMIF(事業申請入力データ!R$20:R$1006,"対象",事業申請入力データ!$F$20:$F$1006),0)</f>
        <v>0</v>
      </c>
      <c r="L33" s="308">
        <f>IFERROR(事業申請入力データ!S$19*SUMIFS(事業申請入力データ!$F$20:$F$1006,事業申請入力データ!S$20:S$1006,"対象",事業申請入力データ!$C$20:$C$1006,事業申請出力結果!$B33,事業申請入力データ!$B$20:$B$1006,事業申請出力結果!$C$31)/SUMIF(事業申請入力データ!S$20:S$1006,"対象",事業申請入力データ!$F$20:$F$1006),0)</f>
        <v>0</v>
      </c>
      <c r="M33" s="308">
        <f>IFERROR(事業申請入力データ!T$19*SUMIFS(事業申請入力データ!$F$20:$F$1006,事業申請入力データ!T$20:T$1006,"対象",事業申請入力データ!$C$20:$C$1006,事業申請出力結果!$B33,事業申請入力データ!$B$20:$B$1006,事業申請出力結果!$C$31)/SUMIF(事業申請入力データ!T$20:T$1006,"対象",事業申請入力データ!$F$20:$F$1006),0)</f>
        <v>0</v>
      </c>
      <c r="N33" s="410">
        <f>IFERROR(事業申請入力データ!X$19*SUMIFS(事業申請入力データ!$F$20:$F$1006,事業申請入力データ!X$20:X$1006,"対象",事業申請入力データ!$C$20:$C$1006,事業申請出力結果!$B33,事業申請入力データ!$B$20:$B$1006,事業申請出力結果!$C$31)/SUMIF(事業申請入力データ!X$20:X$1006,"対象",事業申請入力データ!$F$20:$F$1006),0)</f>
        <v>0</v>
      </c>
      <c r="O33" s="410">
        <f>IFERROR(事業申請入力データ!Y$19*SUMIFS(事業申請入力データ!$F$20:$F$1006,事業申請入力データ!Y$20:Y$1006,"対象",事業申請入力データ!$C$20:$C$1006,事業申請出力結果!$B33,事業申請入力データ!$B$20:$B$1006,事業申請出力結果!$C$31)/SUMIF(事業申請入力データ!Y$20:Y$1006,"対象",事業申請入力データ!$F$20:$F$1006),0)</f>
        <v>0</v>
      </c>
      <c r="P33" s="410">
        <f>IFERROR(事業申請入力データ!Z$19*SUMIFS(事業申請入力データ!$F$20:$F$1006,事業申請入力データ!Z$20:Z$1006,"対象",事業申請入力データ!$C$20:$C$1006,事業申請出力結果!$B33,事業申請入力データ!$B$20:$B$1006,事業申請出力結果!$C$31)/SUMIF(事業申請入力データ!Z$20:Z$1006,"対象",事業申請入力データ!$F$20:$F$1006),0)</f>
        <v>0</v>
      </c>
      <c r="Q33" s="309">
        <f>SUM(D33:P33)</f>
        <v>0</v>
      </c>
      <c r="R33" s="411">
        <f>IFERROR(VLOOKUP($C$31,事業申請入力データ!$B$9:$E$14,4,0),0)</f>
        <v>0</v>
      </c>
      <c r="S33" s="311">
        <f t="shared" ref="S33:S41" si="8">ROUNDDOWN(Q33*R33,0)</f>
        <v>0</v>
      </c>
      <c r="T33" s="747">
        <f>SUM(S33:S40)</f>
        <v>0</v>
      </c>
      <c r="V33" s="412"/>
      <c r="W33" s="413"/>
      <c r="X33" s="414"/>
      <c r="Y33" s="415" t="s">
        <v>137</v>
      </c>
      <c r="Z33" s="415" t="s">
        <v>138</v>
      </c>
      <c r="AA33" s="415" t="s">
        <v>139</v>
      </c>
      <c r="AB33" s="415" t="s">
        <v>140</v>
      </c>
      <c r="AC33" s="416" t="s">
        <v>141</v>
      </c>
      <c r="AD33" s="417"/>
    </row>
    <row r="34" spans="1:30">
      <c r="A34" s="725"/>
      <c r="B34" s="315" t="s">
        <v>118</v>
      </c>
      <c r="C34" s="316">
        <f>SUMIFS(事業申請入力データ!$F$20:$F$1006,事業申請入力データ!$C$20:$C$1006,B34,事業申請入力データ!$B$20:$B$1006,事業申請出力結果!$C$31)</f>
        <v>0</v>
      </c>
      <c r="D34" s="317">
        <f>SUMIFS(事業申請入力データ!$G$20:$G$1006,事業申請入力データ!$C$20:$C$1006,B34,事業申請入力データ!$B$20:$B$1006,事業申請出力結果!$C$31)</f>
        <v>0</v>
      </c>
      <c r="E34" s="317">
        <f>IFERROR(事業申請入力データ!L$19*SUMIFS(事業申請入力データ!$F$20:$F$1006,事業申請入力データ!L$20:L$1006,"対象",事業申請入力データ!$C$20:$C$1006,事業申請出力結果!$B34,事業申請入力データ!$B$20:$B$1006,事業申請出力結果!$C$31)/SUMIF(事業申請入力データ!L$20:L$1006,"対象",事業申請入力データ!$F$20:$F$1006),0)</f>
        <v>0</v>
      </c>
      <c r="F34" s="317">
        <f>IFERROR(事業申請入力データ!M$19*SUMIFS(事業申請入力データ!$F$20:$F$1006,事業申請入力データ!M$20:M$1006,"対象",事業申請入力データ!$C$20:$C$1006,事業申請出力結果!$B34,事業申請入力データ!$B$20:$B$1006,事業申請出力結果!$C$31)/SUMIF(事業申請入力データ!M$20:M$1006,"対象",事業申請入力データ!$F$20:$F$1006),0)</f>
        <v>0</v>
      </c>
      <c r="G34" s="317">
        <f>IFERROR(事業申請入力データ!N$19*SUMIFS(事業申請入力データ!$F$20:$F$1006,事業申請入力データ!N$20:N$1006,"対象",事業申請入力データ!$C$20:$C$1006,事業申請出力結果!$B34,事業申請入力データ!$B$20:$B$1006,事業申請出力結果!$C$31)/SUMIF(事業申請入力データ!N$20:N$1006,"対象",事業申請入力データ!$F$20:$F$1006),0)</f>
        <v>0</v>
      </c>
      <c r="H34" s="317">
        <f>IFERROR(事業申請入力データ!O$19*SUMIFS(事業申請入力データ!$F$20:$F$1006,事業申請入力データ!O$20:O$1006,"対象",事業申請入力データ!$C$20:$C$1006,事業申請出力結果!$B34,事業申請入力データ!$B$20:$B$1006,事業申請出力結果!$C$31)/SUMIF(事業申請入力データ!O$20:O$1006,"対象",事業申請入力データ!$F$20:$F$1006),0)</f>
        <v>0</v>
      </c>
      <c r="I34" s="317">
        <f>IFERROR(事業申請入力データ!P$19*SUMIFS(事業申請入力データ!$F$20:$F$1006,事業申請入力データ!P$20:P$1006,"対象",事業申請入力データ!$C$20:$C$1006,事業申請出力結果!$B34,事業申請入力データ!$B$20:$B$1006,事業申請出力結果!$C$31)/SUMIF(事業申請入力データ!P$20:P$1006,"対象",事業申請入力データ!$F$20:$F$1006),0)</f>
        <v>0</v>
      </c>
      <c r="J34" s="317">
        <f>IFERROR(事業申請入力データ!Q$19*SUMIFS(事業申請入力データ!$F$20:$F$1006,事業申請入力データ!Q$20:Q$1006,"対象",事業申請入力データ!$C$20:$C$1006,事業申請出力結果!$B34,事業申請入力データ!$B$20:$B$1006,事業申請出力結果!$C$31)/SUMIF(事業申請入力データ!Q$20:Q$1006,"対象",事業申請入力データ!$F$20:$F$1006),0)</f>
        <v>0</v>
      </c>
      <c r="K34" s="317">
        <f>IFERROR(事業申請入力データ!R$19*SUMIFS(事業申請入力データ!$F$20:$F$1006,事業申請入力データ!R$20:R$1006,"対象",事業申請入力データ!$C$20:$C$1006,事業申請出力結果!$B34,事業申請入力データ!$B$20:$B$1006,事業申請出力結果!$C$31)/SUMIF(事業申請入力データ!R$20:R$1006,"対象",事業申請入力データ!$F$20:$F$1006),0)</f>
        <v>0</v>
      </c>
      <c r="L34" s="317">
        <f>IFERROR(事業申請入力データ!S$19*SUMIFS(事業申請入力データ!$F$20:$F$1006,事業申請入力データ!S$20:S$1006,"対象",事業申請入力データ!$C$20:$C$1006,事業申請出力結果!$B34,事業申請入力データ!$B$20:$B$1006,事業申請出力結果!$C$31)/SUMIF(事業申請入力データ!S$20:S$1006,"対象",事業申請入力データ!$F$20:$F$1006),0)</f>
        <v>0</v>
      </c>
      <c r="M34" s="317">
        <f>IFERROR(事業申請入力データ!T$19*SUMIFS(事業申請入力データ!$F$20:$F$1006,事業申請入力データ!T$20:T$1006,"対象",事業申請入力データ!$C$20:$C$1006,事業申請出力結果!$B34,事業申請入力データ!$B$20:$B$1006,事業申請出力結果!$C$31)/SUMIF(事業申請入力データ!T$20:T$1006,"対象",事業申請入力データ!$F$20:$F$1006),0)</f>
        <v>0</v>
      </c>
      <c r="N34" s="317">
        <f>IFERROR(事業申請入力データ!X$19*SUMIFS(事業申請入力データ!$F$20:$F$1006,事業申請入力データ!X$20:X$1006,"対象",事業申請入力データ!$C$20:$C$1006,事業申請出力結果!$B34,事業申請入力データ!$B$20:$B$1006,事業申請出力結果!$C$31)/SUMIF(事業申請入力データ!X$20:X$1006,"対象",事業申請入力データ!$F$20:$F$1006),0)</f>
        <v>0</v>
      </c>
      <c r="O34" s="317">
        <f>IFERROR(事業申請入力データ!Y$19*SUMIFS(事業申請入力データ!$F$20:$F$1006,事業申請入力データ!Y$20:Y$1006,"対象",事業申請入力データ!$C$20:$C$1006,事業申請出力結果!$B34,事業申請入力データ!$B$20:$B$1006,事業申請出力結果!$C$31)/SUMIF(事業申請入力データ!Y$20:Y$1006,"対象",事業申請入力データ!$F$20:$F$1006),0)</f>
        <v>0</v>
      </c>
      <c r="P34" s="317">
        <f>IFERROR(事業申請入力データ!Z$19*SUMIFS(事業申請入力データ!$F$20:$F$1006,事業申請入力データ!Z$20:Z$1006,"対象",事業申請入力データ!$C$20:$C$1006,事業申請出力結果!$B34,事業申請入力データ!$B$20:$B$1006,事業申請出力結果!$C$31)/SUMIF(事業申請入力データ!Z$20:Z$1006,"対象",事業申請入力データ!$F$20:$F$1006),0)</f>
        <v>0</v>
      </c>
      <c r="Q34" s="319">
        <f>SUM(D34:P34)</f>
        <v>0</v>
      </c>
      <c r="R34" s="418">
        <f>IFERROR(VLOOKUP($C$31,事業申請入力データ!$B$9:$E$14,4,0),0)</f>
        <v>0</v>
      </c>
      <c r="S34" s="321">
        <f t="shared" si="8"/>
        <v>0</v>
      </c>
      <c r="T34" s="726"/>
      <c r="V34" s="763" t="s">
        <v>49</v>
      </c>
      <c r="W34" s="765" t="s">
        <v>115</v>
      </c>
      <c r="X34" s="765"/>
      <c r="Y34" s="419">
        <f t="shared" ref="Y34:Y41" si="9">SUMIF(B:B,W34,D:D)</f>
        <v>0</v>
      </c>
      <c r="Z34" s="419">
        <f t="shared" ref="Z34:Z41" si="10">(SUMIF(B:B,W34,E:E)+SUMIF(B:B,W34,F:F)+SUMIF(B:B,W34,G:G)+SUMIF(B:B,W34,H:H)+SUMIF(B:B,W34,I:I)+SUMIF(B:B,W34,J:J)+SUMIF(B:B,W34,K:K)+SUMIF(B:B,W34,L:L)+SUMIF(B:B,W34,M:M))</f>
        <v>0</v>
      </c>
      <c r="AA34" s="419">
        <f t="shared" ref="AA34:AA41" si="11">SUMIF(B:B,W34,N:N)+SUMIF(B:B,W34,O:O)+SUMIF(B:B,W34,P:P)</f>
        <v>0</v>
      </c>
      <c r="AB34" s="419">
        <f t="shared" ref="AB34:AB39" si="12">SUMIF(B:B,W34,S:S)-SUMIF(B:B,W34,Q:Q)</f>
        <v>0</v>
      </c>
      <c r="AC34" s="420">
        <f>SUM(Y34:AB34)</f>
        <v>0</v>
      </c>
      <c r="AD34" s="374"/>
    </row>
    <row r="35" spans="1:30">
      <c r="A35" s="725"/>
      <c r="B35" s="315" t="s">
        <v>120</v>
      </c>
      <c r="C35" s="316">
        <f>SUMIFS(事業申請入力データ!$F$20:$F$1006,事業申請入力データ!$C$20:$C$1006,B35,事業申請入力データ!$B$20:$B$1006,事業申請出力結果!$C$31)</f>
        <v>0</v>
      </c>
      <c r="D35" s="317">
        <f>SUMIFS(事業申請入力データ!$G$20:$G$1006,事業申請入力データ!$C$20:$C$1006,B35,事業申請入力データ!$B$20:$B$1006,事業申請出力結果!$C$31)</f>
        <v>0</v>
      </c>
      <c r="E35" s="317">
        <f>IFERROR(事業申請入力データ!L$19*SUMIFS(事業申請入力データ!$F$20:$F$1006,事業申請入力データ!L$20:L$1006,"対象",事業申請入力データ!$C$20:$C$1006,事業申請出力結果!$B35,事業申請入力データ!$B$20:$B$1006,事業申請出力結果!$C$31)/SUMIF(事業申請入力データ!L$20:L$1006,"対象",事業申請入力データ!$F$20:$F$1006),0)</f>
        <v>0</v>
      </c>
      <c r="F35" s="317">
        <f>IFERROR(事業申請入力データ!M$19*SUMIFS(事業申請入力データ!$F$20:$F$1006,事業申請入力データ!M$20:M$1006,"対象",事業申請入力データ!$C$20:$C$1006,事業申請出力結果!$B35,事業申請入力データ!$B$20:$B$1006,事業申請出力結果!$C$31)/SUMIF(事業申請入力データ!M$20:M$1006,"対象",事業申請入力データ!$F$20:$F$1006),0)</f>
        <v>0</v>
      </c>
      <c r="G35" s="317">
        <f>IFERROR(事業申請入力データ!N$19*SUMIFS(事業申請入力データ!$F$20:$F$1006,事業申請入力データ!N$20:N$1006,"対象",事業申請入力データ!$C$20:$C$1006,事業申請出力結果!$B35,事業申請入力データ!$B$20:$B$1006,事業申請出力結果!$C$31)/SUMIF(事業申請入力データ!N$20:N$1006,"対象",事業申請入力データ!$F$20:$F$1006),0)</f>
        <v>0</v>
      </c>
      <c r="H35" s="317">
        <f>IFERROR(事業申請入力データ!O$19*SUMIFS(事業申請入力データ!$F$20:$F$1006,事業申請入力データ!O$20:O$1006,"対象",事業申請入力データ!$C$20:$C$1006,事業申請出力結果!$B35,事業申請入力データ!$B$20:$B$1006,事業申請出力結果!$C$31)/SUMIF(事業申請入力データ!O$20:O$1006,"対象",事業申請入力データ!$F$20:$F$1006),0)</f>
        <v>0</v>
      </c>
      <c r="I35" s="317">
        <f>IFERROR(事業申請入力データ!P$19*SUMIFS(事業申請入力データ!$F$20:$F$1006,事業申請入力データ!P$20:P$1006,"対象",事業申請入力データ!$C$20:$C$1006,事業申請出力結果!$B35,事業申請入力データ!$B$20:$B$1006,事業申請出力結果!$C$31)/SUMIF(事業申請入力データ!P$20:P$1006,"対象",事業申請入力データ!$F$20:$F$1006),0)</f>
        <v>0</v>
      </c>
      <c r="J35" s="317">
        <f>IFERROR(事業申請入力データ!Q$19*SUMIFS(事業申請入力データ!$F$20:$F$1006,事業申請入力データ!Q$20:Q$1006,"対象",事業申請入力データ!$C$20:$C$1006,事業申請出力結果!$B35,事業申請入力データ!$B$20:$B$1006,事業申請出力結果!$C$31)/SUMIF(事業申請入力データ!Q$20:Q$1006,"対象",事業申請入力データ!$F$20:$F$1006),0)</f>
        <v>0</v>
      </c>
      <c r="K35" s="317">
        <f>IFERROR(事業申請入力データ!R$19*SUMIFS(事業申請入力データ!$F$20:$F$1006,事業申請入力データ!R$20:R$1006,"対象",事業申請入力データ!$C$20:$C$1006,事業申請出力結果!$B35,事業申請入力データ!$B$20:$B$1006,事業申請出力結果!$C$31)/SUMIF(事業申請入力データ!R$20:R$1006,"対象",事業申請入力データ!$F$20:$F$1006),0)</f>
        <v>0</v>
      </c>
      <c r="L35" s="317">
        <f>IFERROR(事業申請入力データ!S$19*SUMIFS(事業申請入力データ!$F$20:$F$1006,事業申請入力データ!S$20:S$1006,"対象",事業申請入力データ!$C$20:$C$1006,事業申請出力結果!$B35,事業申請入力データ!$B$20:$B$1006,事業申請出力結果!$C$31)/SUMIF(事業申請入力データ!S$20:S$1006,"対象",事業申請入力データ!$F$20:$F$1006),0)</f>
        <v>0</v>
      </c>
      <c r="M35" s="317">
        <f>IFERROR(事業申請入力データ!T$19*SUMIFS(事業申請入力データ!$F$20:$F$1006,事業申請入力データ!T$20:T$1006,"対象",事業申請入力データ!$C$20:$C$1006,事業申請出力結果!$B35,事業申請入力データ!$B$20:$B$1006,事業申請出力結果!$C$31)/SUMIF(事業申請入力データ!T$20:T$1006,"対象",事業申請入力データ!$F$20:$F$1006),0)</f>
        <v>0</v>
      </c>
      <c r="N35" s="317">
        <f>IFERROR(事業申請入力データ!X$19*SUMIFS(事業申請入力データ!$F$20:$F$1006,事業申請入力データ!X$20:X$1006,"対象",事業申請入力データ!$C$20:$C$1006,事業申請出力結果!$B35,事業申請入力データ!$B$20:$B$1006,事業申請出力結果!$C$31)/SUMIF(事業申請入力データ!X$20:X$1006,"対象",事業申請入力データ!$F$20:$F$1006),0)</f>
        <v>0</v>
      </c>
      <c r="O35" s="317">
        <f>IFERROR(事業申請入力データ!Y$19*SUMIFS(事業申請入力データ!$F$20:$F$1006,事業申請入力データ!Y$20:Y$1006,"対象",事業申請入力データ!$C$20:$C$1006,事業申請出力結果!$B35,事業申請入力データ!$B$20:$B$1006,事業申請出力結果!$C$31)/SUMIF(事業申請入力データ!Y$20:Y$1006,"対象",事業申請入力データ!$F$20:$F$1006),0)</f>
        <v>0</v>
      </c>
      <c r="P35" s="317">
        <f>IFERROR(事業申請入力データ!Z$19*SUMIFS(事業申請入力データ!$F$20:$F$1006,事業申請入力データ!Z$20:Z$1006,"対象",事業申請入力データ!$C$20:$C$1006,事業申請出力結果!$B35,事業申請入力データ!$B$20:$B$1006,事業申請出力結果!$C$31)/SUMIF(事業申請入力データ!Z$20:Z$1006,"対象",事業申請入力データ!$F$20:$F$1006),0)</f>
        <v>0</v>
      </c>
      <c r="Q35" s="319">
        <f t="shared" ref="Q35:Q39" si="13">SUM(D35:P35)</f>
        <v>0</v>
      </c>
      <c r="R35" s="418">
        <f>IFERROR(VLOOKUP($C$31,事業申請入力データ!$B$9:$E$14,4,0),0)</f>
        <v>0</v>
      </c>
      <c r="S35" s="321">
        <f t="shared" si="8"/>
        <v>0</v>
      </c>
      <c r="T35" s="726"/>
      <c r="V35" s="764"/>
      <c r="W35" s="766" t="s">
        <v>118</v>
      </c>
      <c r="X35" s="766"/>
      <c r="Y35" s="419">
        <f t="shared" si="9"/>
        <v>0</v>
      </c>
      <c r="Z35" s="419">
        <f t="shared" si="10"/>
        <v>0</v>
      </c>
      <c r="AA35" s="419">
        <f t="shared" si="11"/>
        <v>0</v>
      </c>
      <c r="AB35" s="419">
        <f t="shared" si="12"/>
        <v>0</v>
      </c>
      <c r="AC35" s="421">
        <f t="shared" ref="AC35:AC41" si="14">SUM(Y35:AB35)</f>
        <v>0</v>
      </c>
      <c r="AD35" s="422"/>
    </row>
    <row r="36" spans="1:30" ht="20.25" customHeight="1">
      <c r="A36" s="725"/>
      <c r="B36" s="315" t="s">
        <v>123</v>
      </c>
      <c r="C36" s="316">
        <f>SUMIFS(事業申請入力データ!$F$20:$F$1006,事業申請入力データ!$C$20:$C$1006,B36,事業申請入力データ!$B$20:$B$1006,事業申請出力結果!$C$31)</f>
        <v>0</v>
      </c>
      <c r="D36" s="317">
        <f>SUMIFS(事業申請入力データ!$G$20:$G$1006,事業申請入力データ!$C$20:$C$1006,B36,事業申請入力データ!$B$20:$B$1006,事業申請出力結果!$C$31)</f>
        <v>0</v>
      </c>
      <c r="E36" s="317">
        <f>IFERROR(事業申請入力データ!L$19*SUMIFS(事業申請入力データ!$F$20:$F$1006,事業申請入力データ!L$20:L$1006,"対象",事業申請入力データ!$C$20:$C$1006,事業申請出力結果!$B36,事業申請入力データ!$B$20:$B$1006,事業申請出力結果!$C$31)/SUMIF(事業申請入力データ!L$20:L$1006,"対象",事業申請入力データ!$F$20:$F$1006),0)</f>
        <v>0</v>
      </c>
      <c r="F36" s="317">
        <f>IFERROR(事業申請入力データ!M$19*SUMIFS(事業申請入力データ!$F$20:$F$1006,事業申請入力データ!M$20:M$1006,"対象",事業申請入力データ!$C$20:$C$1006,事業申請出力結果!$B36,事業申請入力データ!$B$20:$B$1006,事業申請出力結果!$C$31)/SUMIF(事業申請入力データ!M$20:M$1006,"対象",事業申請入力データ!$F$20:$F$1006),0)</f>
        <v>0</v>
      </c>
      <c r="G36" s="317">
        <f>IFERROR(事業申請入力データ!N$19*SUMIFS(事業申請入力データ!$F$20:$F$1006,事業申請入力データ!N$20:N$1006,"対象",事業申請入力データ!$C$20:$C$1006,事業申請出力結果!$B36,事業申請入力データ!$B$20:$B$1006,事業申請出力結果!$C$31)/SUMIF(事業申請入力データ!N$20:N$1006,"対象",事業申請入力データ!$F$20:$F$1006),0)</f>
        <v>0</v>
      </c>
      <c r="H36" s="317">
        <f>IFERROR(事業申請入力データ!O$19*SUMIFS(事業申請入力データ!$F$20:$F$1006,事業申請入力データ!O$20:O$1006,"対象",事業申請入力データ!$C$20:$C$1006,事業申請出力結果!$B36,事業申請入力データ!$B$20:$B$1006,事業申請出力結果!$C$31)/SUMIF(事業申請入力データ!O$20:O$1006,"対象",事業申請入力データ!$F$20:$F$1006),0)</f>
        <v>0</v>
      </c>
      <c r="I36" s="317">
        <f>IFERROR(事業申請入力データ!P$19*SUMIFS(事業申請入力データ!$F$20:$F$1006,事業申請入力データ!P$20:P$1006,"対象",事業申請入力データ!$C$20:$C$1006,事業申請出力結果!$B36,事業申請入力データ!$B$20:$B$1006,事業申請出力結果!$C$31)/SUMIF(事業申請入力データ!P$20:P$1006,"対象",事業申請入力データ!$F$20:$F$1006),0)</f>
        <v>0</v>
      </c>
      <c r="J36" s="317">
        <f>IFERROR(事業申請入力データ!Q$19*SUMIFS(事業申請入力データ!$F$20:$F$1006,事業申請入力データ!Q$20:Q$1006,"対象",事業申請入力データ!$C$20:$C$1006,事業申請出力結果!$B36,事業申請入力データ!$B$20:$B$1006,事業申請出力結果!$C$31)/SUMIF(事業申請入力データ!Q$20:Q$1006,"対象",事業申請入力データ!$F$20:$F$1006),0)</f>
        <v>0</v>
      </c>
      <c r="K36" s="317">
        <f>IFERROR(事業申請入力データ!R$19*SUMIFS(事業申請入力データ!$F$20:$F$1006,事業申請入力データ!R$20:R$1006,"対象",事業申請入力データ!$C$20:$C$1006,事業申請出力結果!$B36,事業申請入力データ!$B$20:$B$1006,事業申請出力結果!$C$31)/SUMIF(事業申請入力データ!R$20:R$1006,"対象",事業申請入力データ!$F$20:$F$1006),0)</f>
        <v>0</v>
      </c>
      <c r="L36" s="317">
        <f>IFERROR(事業申請入力データ!S$19*SUMIFS(事業申請入力データ!$F$20:$F$1006,事業申請入力データ!S$20:S$1006,"対象",事業申請入力データ!$C$20:$C$1006,事業申請出力結果!$B36,事業申請入力データ!$B$20:$B$1006,事業申請出力結果!$C$31)/SUMIF(事業申請入力データ!S$20:S$1006,"対象",事業申請入力データ!$F$20:$F$1006),0)</f>
        <v>0</v>
      </c>
      <c r="M36" s="317">
        <f>IFERROR(事業申請入力データ!T$19*SUMIFS(事業申請入力データ!$F$20:$F$1006,事業申請入力データ!T$20:T$1006,"対象",事業申請入力データ!$C$20:$C$1006,事業申請出力結果!$B36,事業申請入力データ!$B$20:$B$1006,事業申請出力結果!$C$31)/SUMIF(事業申請入力データ!T$20:T$1006,"対象",事業申請入力データ!$F$20:$F$1006),0)</f>
        <v>0</v>
      </c>
      <c r="N36" s="317">
        <f>IFERROR(事業申請入力データ!X$19*SUMIFS(事業申請入力データ!$F$20:$F$1006,事業申請入力データ!X$20:X$1006,"対象",事業申請入力データ!$C$20:$C$1006,事業申請出力結果!$B36,事業申請入力データ!$B$20:$B$1006,事業申請出力結果!$C$31)/SUMIF(事業申請入力データ!X$20:X$1006,"対象",事業申請入力データ!$F$20:$F$1006),0)</f>
        <v>0</v>
      </c>
      <c r="O36" s="317">
        <f>IFERROR(事業申請入力データ!Y$19*SUMIFS(事業申請入力データ!$F$20:$F$1006,事業申請入力データ!Y$20:Y$1006,"対象",事業申請入力データ!$C$20:$C$1006,事業申請出力結果!$B36,事業申請入力データ!$B$20:$B$1006,事業申請出力結果!$C$31)/SUMIF(事業申請入力データ!Y$20:Y$1006,"対象",事業申請入力データ!$F$20:$F$1006),0)</f>
        <v>0</v>
      </c>
      <c r="P36" s="317">
        <f>IFERROR(事業申請入力データ!Z$19*SUMIFS(事業申請入力データ!$F$20:$F$1006,事業申請入力データ!Z$20:Z$1006,"対象",事業申請入力データ!$C$20:$C$1006,事業申請出力結果!$B36,事業申請入力データ!$B$20:$B$1006,事業申請出力結果!$C$31)/SUMIF(事業申請入力データ!Z$20:Z$1006,"対象",事業申請入力データ!$F$20:$F$1006),0)</f>
        <v>0</v>
      </c>
      <c r="Q36" s="319">
        <f t="shared" si="13"/>
        <v>0</v>
      </c>
      <c r="R36" s="418">
        <f>IFERROR(VLOOKUP($C$31,事業申請入力データ!$B$9:$E$14,4,0),0)</f>
        <v>0</v>
      </c>
      <c r="S36" s="321">
        <f t="shared" si="8"/>
        <v>0</v>
      </c>
      <c r="T36" s="726"/>
      <c r="V36" s="764"/>
      <c r="W36" s="766" t="s">
        <v>120</v>
      </c>
      <c r="X36" s="766"/>
      <c r="Y36" s="419">
        <f t="shared" si="9"/>
        <v>0</v>
      </c>
      <c r="Z36" s="419">
        <f t="shared" si="10"/>
        <v>0</v>
      </c>
      <c r="AA36" s="419">
        <f t="shared" si="11"/>
        <v>0</v>
      </c>
      <c r="AB36" s="419">
        <f t="shared" si="12"/>
        <v>0</v>
      </c>
      <c r="AC36" s="421">
        <f t="shared" si="14"/>
        <v>0</v>
      </c>
      <c r="AD36" s="422"/>
    </row>
    <row r="37" spans="1:30" ht="18.75" customHeight="1">
      <c r="A37" s="725"/>
      <c r="B37" s="315" t="s">
        <v>125</v>
      </c>
      <c r="C37" s="316">
        <f>SUMIFS(事業申請入力データ!$F$20:$F$1006,事業申請入力データ!$C$20:$C$1006,B37,事業申請入力データ!$B$20:$B$1006,事業申請出力結果!$C$31)</f>
        <v>0</v>
      </c>
      <c r="D37" s="317">
        <f>SUMIFS(事業申請入力データ!$G$20:$G$1006,事業申請入力データ!$C$20:$C$1006,B37,事業申請入力データ!$B$20:$B$1006,事業申請出力結果!$C$31)</f>
        <v>0</v>
      </c>
      <c r="E37" s="317">
        <f>IFERROR(事業申請入力データ!L$19*SUMIFS(事業申請入力データ!$F$20:$F$1006,事業申請入力データ!L$20:L$1006,"対象",事業申請入力データ!$C$20:$C$1006,事業申請出力結果!$B37,事業申請入力データ!$B$20:$B$1006,事業申請出力結果!$C$31)/SUMIF(事業申請入力データ!L$20:L$1006,"対象",事業申請入力データ!$F$20:$F$1006),0)</f>
        <v>0</v>
      </c>
      <c r="F37" s="317">
        <f>IFERROR(事業申請入力データ!M$19*SUMIFS(事業申請入力データ!$F$20:$F$1006,事業申請入力データ!M$20:M$1006,"対象",事業申請入力データ!$C$20:$C$1006,事業申請出力結果!$B37,事業申請入力データ!$B$20:$B$1006,事業申請出力結果!$C$31)/SUMIF(事業申請入力データ!M$20:M$1006,"対象",事業申請入力データ!$F$20:$F$1006),0)</f>
        <v>0</v>
      </c>
      <c r="G37" s="317">
        <f>IFERROR(事業申請入力データ!N$19*SUMIFS(事業申請入力データ!$F$20:$F$1006,事業申請入力データ!N$20:N$1006,"対象",事業申請入力データ!$C$20:$C$1006,事業申請出力結果!$B37,事業申請入力データ!$B$20:$B$1006,事業申請出力結果!$C$31)/SUMIF(事業申請入力データ!N$20:N$1006,"対象",事業申請入力データ!$F$20:$F$1006),0)</f>
        <v>0</v>
      </c>
      <c r="H37" s="317">
        <f>IFERROR(事業申請入力データ!O$19*SUMIFS(事業申請入力データ!$F$20:$F$1006,事業申請入力データ!O$20:O$1006,"対象",事業申請入力データ!$C$20:$C$1006,事業申請出力結果!$B37,事業申請入力データ!$B$20:$B$1006,事業申請出力結果!$C$31)/SUMIF(事業申請入力データ!O$20:O$1006,"対象",事業申請入力データ!$F$20:$F$1006),0)</f>
        <v>0</v>
      </c>
      <c r="I37" s="317">
        <f>IFERROR(事業申請入力データ!P$19*SUMIFS(事業申請入力データ!$F$20:$F$1006,事業申請入力データ!P$20:P$1006,"対象",事業申請入力データ!$C$20:$C$1006,事業申請出力結果!$B37,事業申請入力データ!$B$20:$B$1006,事業申請出力結果!$C$31)/SUMIF(事業申請入力データ!P$20:P$1006,"対象",事業申請入力データ!$F$20:$F$1006),0)</f>
        <v>0</v>
      </c>
      <c r="J37" s="317">
        <f>IFERROR(事業申請入力データ!Q$19*SUMIFS(事業申請入力データ!$F$20:$F$1006,事業申請入力データ!Q$20:Q$1006,"対象",事業申請入力データ!$C$20:$C$1006,事業申請出力結果!$B37,事業申請入力データ!$B$20:$B$1006,事業申請出力結果!$C$31)/SUMIF(事業申請入力データ!Q$20:Q$1006,"対象",事業申請入力データ!$F$20:$F$1006),0)</f>
        <v>0</v>
      </c>
      <c r="K37" s="317">
        <f>IFERROR(事業申請入力データ!R$19*SUMIFS(事業申請入力データ!$F$20:$F$1006,事業申請入力データ!R$20:R$1006,"対象",事業申請入力データ!$C$20:$C$1006,事業申請出力結果!$B37,事業申請入力データ!$B$20:$B$1006,事業申請出力結果!$C$31)/SUMIF(事業申請入力データ!R$20:R$1006,"対象",事業申請入力データ!$F$20:$F$1006),0)</f>
        <v>0</v>
      </c>
      <c r="L37" s="317">
        <f>IFERROR(事業申請入力データ!S$19*SUMIFS(事業申請入力データ!$F$20:$F$1006,事業申請入力データ!S$20:S$1006,"対象",事業申請入力データ!$C$20:$C$1006,事業申請出力結果!$B37,事業申請入力データ!$B$20:$B$1006,事業申請出力結果!$C$31)/SUMIF(事業申請入力データ!S$20:S$1006,"対象",事業申請入力データ!$F$20:$F$1006),0)</f>
        <v>0</v>
      </c>
      <c r="M37" s="317">
        <f>IFERROR(事業申請入力データ!T$19*SUMIFS(事業申請入力データ!$F$20:$F$1006,事業申請入力データ!T$20:T$1006,"対象",事業申請入力データ!$C$20:$C$1006,事業申請出力結果!$B37,事業申請入力データ!$B$20:$B$1006,事業申請出力結果!$C$31)/SUMIF(事業申請入力データ!T$20:T$1006,"対象",事業申請入力データ!$F$20:$F$1006),0)</f>
        <v>0</v>
      </c>
      <c r="N37" s="317">
        <f>IFERROR(事業申請入力データ!X$19*SUMIFS(事業申請入力データ!$F$20:$F$1006,事業申請入力データ!X$20:X$1006,"対象",事業申請入力データ!$C$20:$C$1006,事業申請出力結果!$B37,事業申請入力データ!$B$20:$B$1006,事業申請出力結果!$C$31)/SUMIF(事業申請入力データ!X$20:X$1006,"対象",事業申請入力データ!$F$20:$F$1006),0)</f>
        <v>0</v>
      </c>
      <c r="O37" s="317">
        <f>IFERROR(事業申請入力データ!Y$19*SUMIFS(事業申請入力データ!$F$20:$F$1006,事業申請入力データ!Y$20:Y$1006,"対象",事業申請入力データ!$C$20:$C$1006,事業申請出力結果!$B37,事業申請入力データ!$B$20:$B$1006,事業申請出力結果!$C$31)/SUMIF(事業申請入力データ!Y$20:Y$1006,"対象",事業申請入力データ!$F$20:$F$1006),0)</f>
        <v>0</v>
      </c>
      <c r="P37" s="317">
        <f>IFERROR(事業申請入力データ!Z$19*SUMIFS(事業申請入力データ!$F$20:$F$1006,事業申請入力データ!Z$20:Z$1006,"対象",事業申請入力データ!$C$20:$C$1006,事業申請出力結果!$B37,事業申請入力データ!$B$20:$B$1006,事業申請出力結果!$C$31)/SUMIF(事業申請入力データ!Z$20:Z$1006,"対象",事業申請入力データ!$F$20:$F$1006),0)</f>
        <v>0</v>
      </c>
      <c r="Q37" s="319">
        <f t="shared" si="13"/>
        <v>0</v>
      </c>
      <c r="R37" s="418">
        <f>IFERROR(VLOOKUP($C$31,事業申請入力データ!$B$9:$E$14,4,0),0)</f>
        <v>0</v>
      </c>
      <c r="S37" s="321">
        <f t="shared" si="8"/>
        <v>0</v>
      </c>
      <c r="T37" s="726"/>
      <c r="V37" s="764"/>
      <c r="W37" s="766" t="s">
        <v>123</v>
      </c>
      <c r="X37" s="766"/>
      <c r="Y37" s="419">
        <f t="shared" si="9"/>
        <v>0</v>
      </c>
      <c r="Z37" s="419">
        <f t="shared" si="10"/>
        <v>0</v>
      </c>
      <c r="AA37" s="419">
        <f t="shared" si="11"/>
        <v>0</v>
      </c>
      <c r="AB37" s="419">
        <f t="shared" si="12"/>
        <v>0</v>
      </c>
      <c r="AC37" s="421">
        <f t="shared" si="14"/>
        <v>0</v>
      </c>
      <c r="AD37" s="422"/>
    </row>
    <row r="38" spans="1:30">
      <c r="A38" s="725"/>
      <c r="B38" s="315" t="s">
        <v>121</v>
      </c>
      <c r="C38" s="316">
        <f>SUMIFS(事業申請入力データ!$F$20:$F$1006,事業申請入力データ!$C$20:$C$1006,B38,事業申請入力データ!$B$20:$B$1006,事業申請出力結果!$C$31)</f>
        <v>0</v>
      </c>
      <c r="D38" s="317">
        <f>SUMIFS(事業申請入力データ!$G$20:$G$1006,事業申請入力データ!$C$20:$C$1006,B38,事業申請入力データ!$B$20:$B$1006,事業申請出力結果!$C$31)</f>
        <v>0</v>
      </c>
      <c r="E38" s="317">
        <f>IFERROR(事業申請入力データ!L$19*SUMIFS(事業申請入力データ!$F$20:$F$1006,事業申請入力データ!L$20:L$1006,"対象",事業申請入力データ!$C$20:$C$1006,事業申請出力結果!$B38,事業申請入力データ!$B$20:$B$1006,事業申請出力結果!$C$31)/SUMIF(事業申請入力データ!L$20:L$1006,"対象",事業申請入力データ!$F$20:$F$1006),0)</f>
        <v>0</v>
      </c>
      <c r="F38" s="317">
        <f>IFERROR(事業申請入力データ!M$19*SUMIFS(事業申請入力データ!$F$20:$F$1006,事業申請入力データ!M$20:M$1006,"対象",事業申請入力データ!$C$20:$C$1006,事業申請出力結果!$B38,事業申請入力データ!$B$20:$B$1006,事業申請出力結果!$C$31)/SUMIF(事業申請入力データ!M$20:M$1006,"対象",事業申請入力データ!$F$20:$F$1006),0)</f>
        <v>0</v>
      </c>
      <c r="G38" s="317">
        <f>IFERROR(事業申請入力データ!N$19*SUMIFS(事業申請入力データ!$F$20:$F$1006,事業申請入力データ!N$20:N$1006,"対象",事業申請入力データ!$C$20:$C$1006,事業申請出力結果!$B38,事業申請入力データ!$B$20:$B$1006,事業申請出力結果!$C$31)/SUMIF(事業申請入力データ!N$20:N$1006,"対象",事業申請入力データ!$F$20:$F$1006),0)</f>
        <v>0</v>
      </c>
      <c r="H38" s="317">
        <f>IFERROR(事業申請入力データ!O$19*SUMIFS(事業申請入力データ!$F$20:$F$1006,事業申請入力データ!O$20:O$1006,"対象",事業申請入力データ!$C$20:$C$1006,事業申請出力結果!$B38,事業申請入力データ!$B$20:$B$1006,事業申請出力結果!$C$31)/SUMIF(事業申請入力データ!O$20:O$1006,"対象",事業申請入力データ!$F$20:$F$1006),0)</f>
        <v>0</v>
      </c>
      <c r="I38" s="317">
        <f>IFERROR(事業申請入力データ!P$19*SUMIFS(事業申請入力データ!$F$20:$F$1006,事業申請入力データ!P$20:P$1006,"対象",事業申請入力データ!$C$20:$C$1006,事業申請出力結果!$B38,事業申請入力データ!$B$20:$B$1006,事業申請出力結果!$C$31)/SUMIF(事業申請入力データ!P$20:P$1006,"対象",事業申請入力データ!$F$20:$F$1006),0)</f>
        <v>0</v>
      </c>
      <c r="J38" s="317">
        <f>IFERROR(事業申請入力データ!Q$19*SUMIFS(事業申請入力データ!$F$20:$F$1006,事業申請入力データ!Q$20:Q$1006,"対象",事業申請入力データ!$C$20:$C$1006,事業申請出力結果!$B38,事業申請入力データ!$B$20:$B$1006,事業申請出力結果!$C$31)/SUMIF(事業申請入力データ!Q$20:Q$1006,"対象",事業申請入力データ!$F$20:$F$1006),0)</f>
        <v>0</v>
      </c>
      <c r="K38" s="317">
        <f>IFERROR(事業申請入力データ!R$19*SUMIFS(事業申請入力データ!$F$20:$F$1006,事業申請入力データ!R$20:R$1006,"対象",事業申請入力データ!$C$20:$C$1006,事業申請出力結果!$B38,事業申請入力データ!$B$20:$B$1006,事業申請出力結果!$C$31)/SUMIF(事業申請入力データ!R$20:R$1006,"対象",事業申請入力データ!$F$20:$F$1006),0)</f>
        <v>0</v>
      </c>
      <c r="L38" s="317">
        <f>IFERROR(事業申請入力データ!S$19*SUMIFS(事業申請入力データ!$F$20:$F$1006,事業申請入力データ!S$20:S$1006,"対象",事業申請入力データ!$C$20:$C$1006,事業申請出力結果!$B38,事業申請入力データ!$B$20:$B$1006,事業申請出力結果!$C$31)/SUMIF(事業申請入力データ!S$20:S$1006,"対象",事業申請入力データ!$F$20:$F$1006),0)</f>
        <v>0</v>
      </c>
      <c r="M38" s="317">
        <f>IFERROR(事業申請入力データ!T$19*SUMIFS(事業申請入力データ!$F$20:$F$1006,事業申請入力データ!T$20:T$1006,"対象",事業申請入力データ!$C$20:$C$1006,事業申請出力結果!$B38,事業申請入力データ!$B$20:$B$1006,事業申請出力結果!$C$31)/SUMIF(事業申請入力データ!T$20:T$1006,"対象",事業申請入力データ!$F$20:$F$1006),0)</f>
        <v>0</v>
      </c>
      <c r="N38" s="317">
        <f>IFERROR(事業申請入力データ!X$19*SUMIFS(事業申請入力データ!$F$20:$F$1006,事業申請入力データ!X$20:X$1006,"対象",事業申請入力データ!$C$20:$C$1006,事業申請出力結果!$B38,事業申請入力データ!$B$20:$B$1006,事業申請出力結果!$C$31)/SUMIF(事業申請入力データ!X$20:X$1006,"対象",事業申請入力データ!$F$20:$F$1006),0)</f>
        <v>0</v>
      </c>
      <c r="O38" s="317">
        <f>IFERROR(事業申請入力データ!Y$19*SUMIFS(事業申請入力データ!$F$20:$F$1006,事業申請入力データ!Y$20:Y$1006,"対象",事業申請入力データ!$C$20:$C$1006,事業申請出力結果!$B38,事業申請入力データ!$B$20:$B$1006,事業申請出力結果!$C$31)/SUMIF(事業申請入力データ!Y$20:Y$1006,"対象",事業申請入力データ!$F$20:$F$1006),0)</f>
        <v>0</v>
      </c>
      <c r="P38" s="317">
        <f>IFERROR(事業申請入力データ!Z$19*SUMIFS(事業申請入力データ!$F$20:$F$1006,事業申請入力データ!Z$20:Z$1006,"対象",事業申請入力データ!$C$20:$C$1006,事業申請出力結果!$B38,事業申請入力データ!$B$20:$B$1006,事業申請出力結果!$C$31)/SUMIF(事業申請入力データ!Z$20:Z$1006,"対象",事業申請入力データ!$F$20:$F$1006),0)</f>
        <v>0</v>
      </c>
      <c r="Q38" s="319">
        <f>SUM(D38:P38)</f>
        <v>0</v>
      </c>
      <c r="R38" s="418">
        <f>IFERROR(VLOOKUP($C$31,事業申請入力データ!$B$9:$E$14,4,0),0)</f>
        <v>0</v>
      </c>
      <c r="S38" s="321">
        <f>ROUNDDOWN(Q38*R38,0)</f>
        <v>0</v>
      </c>
      <c r="T38" s="726"/>
      <c r="V38" s="764"/>
      <c r="W38" s="766" t="s">
        <v>125</v>
      </c>
      <c r="X38" s="766"/>
      <c r="Y38" s="419">
        <f t="shared" si="9"/>
        <v>0</v>
      </c>
      <c r="Z38" s="419">
        <f t="shared" si="10"/>
        <v>0</v>
      </c>
      <c r="AA38" s="419">
        <f t="shared" si="11"/>
        <v>0</v>
      </c>
      <c r="AB38" s="419">
        <f t="shared" si="12"/>
        <v>0</v>
      </c>
      <c r="AC38" s="421">
        <f t="shared" si="14"/>
        <v>0</v>
      </c>
      <c r="AD38" s="422"/>
    </row>
    <row r="39" spans="1:30">
      <c r="A39" s="725"/>
      <c r="B39" s="330" t="s">
        <v>127</v>
      </c>
      <c r="C39" s="316">
        <f>SUMIFS(事業申請入力データ!$F$20:$F$1006,事業申請入力データ!$C$20:$C$1006,B39,事業申請入力データ!$B$20:$B$1006,事業申請出力結果!$C$31)</f>
        <v>0</v>
      </c>
      <c r="D39" s="317">
        <f>SUMIFS(事業申請入力データ!$G$20:$G$1006,事業申請入力データ!$C$20:$C$1006,B39,事業申請入力データ!$B$20:$B$1006,事業申請出力結果!$C$31)</f>
        <v>0</v>
      </c>
      <c r="E39" s="317">
        <f>IFERROR(事業申請入力データ!L$19*SUMIFS(事業申請入力データ!$F$20:$F$1006,事業申請入力データ!L$20:L$1006,"対象",事業申請入力データ!$C$20:$C$1006,事業申請出力結果!$B39,事業申請入力データ!$B$20:$B$1006,事業申請出力結果!$C$31)/SUMIF(事業申請入力データ!L$20:L$1006,"対象",事業申請入力データ!$F$20:$F$1006),0)</f>
        <v>0</v>
      </c>
      <c r="F39" s="317">
        <f>IFERROR(事業申請入力データ!M$19*SUMIFS(事業申請入力データ!$F$20:$F$1006,事業申請入力データ!M$20:M$1006,"対象",事業申請入力データ!$C$20:$C$1006,事業申請出力結果!$B39,事業申請入力データ!$B$20:$B$1006,事業申請出力結果!$C$31)/SUMIF(事業申請入力データ!M$20:M$1006,"対象",事業申請入力データ!$F$20:$F$1006),0)</f>
        <v>0</v>
      </c>
      <c r="G39" s="317">
        <f>IFERROR(事業申請入力データ!N$19*SUMIFS(事業申請入力データ!$F$20:$F$1006,事業申請入力データ!N$20:N$1006,"対象",事業申請入力データ!$C$20:$C$1006,事業申請出力結果!$B39,事業申請入力データ!$B$20:$B$1006,事業申請出力結果!$C$31)/SUMIF(事業申請入力データ!N$20:N$1006,"対象",事業申請入力データ!$F$20:$F$1006),0)</f>
        <v>0</v>
      </c>
      <c r="H39" s="317">
        <f>IFERROR(事業申請入力データ!O$19*SUMIFS(事業申請入力データ!$F$20:$F$1006,事業申請入力データ!O$20:O$1006,"対象",事業申請入力データ!$C$20:$C$1006,事業申請出力結果!$B39,事業申請入力データ!$B$20:$B$1006,事業申請出力結果!$C$31)/SUMIF(事業申請入力データ!O$20:O$1006,"対象",事業申請入力データ!$F$20:$F$1006),0)</f>
        <v>0</v>
      </c>
      <c r="I39" s="317">
        <f>IFERROR(事業申請入力データ!P$19*SUMIFS(事業申請入力データ!$F$20:$F$1006,事業申請入力データ!P$20:P$1006,"対象",事業申請入力データ!$C$20:$C$1006,事業申請出力結果!$B39,事業申請入力データ!$B$20:$B$1006,事業申請出力結果!$C$31)/SUMIF(事業申請入力データ!P$20:P$1006,"対象",事業申請入力データ!$F$20:$F$1006),0)</f>
        <v>0</v>
      </c>
      <c r="J39" s="317">
        <f>IFERROR(事業申請入力データ!Q$19*SUMIFS(事業申請入力データ!$F$20:$F$1006,事業申請入力データ!Q$20:Q$1006,"対象",事業申請入力データ!$C$20:$C$1006,事業申請出力結果!$B39,事業申請入力データ!$B$20:$B$1006,事業申請出力結果!$C$31)/SUMIF(事業申請入力データ!Q$20:Q$1006,"対象",事業申請入力データ!$F$20:$F$1006),0)</f>
        <v>0</v>
      </c>
      <c r="K39" s="317">
        <f>IFERROR(事業申請入力データ!R$19*SUMIFS(事業申請入力データ!$F$20:$F$1006,事業申請入力データ!R$20:R$1006,"対象",事業申請入力データ!$C$20:$C$1006,事業申請出力結果!$B39,事業申請入力データ!$B$20:$B$1006,事業申請出力結果!$C$31)/SUMIF(事業申請入力データ!R$20:R$1006,"対象",事業申請入力データ!$F$20:$F$1006),0)</f>
        <v>0</v>
      </c>
      <c r="L39" s="317">
        <f>IFERROR(事業申請入力データ!S$19*SUMIFS(事業申請入力データ!$F$20:$F$1006,事業申請入力データ!S$20:S$1006,"対象",事業申請入力データ!$C$20:$C$1006,事業申請出力結果!$B39,事業申請入力データ!$B$20:$B$1006,事業申請出力結果!$C$31)/SUMIF(事業申請入力データ!S$20:S$1006,"対象",事業申請入力データ!$F$20:$F$1006),0)</f>
        <v>0</v>
      </c>
      <c r="M39" s="317">
        <f>IFERROR(事業申請入力データ!T$19*SUMIFS(事業申請入力データ!$F$20:$F$1006,事業申請入力データ!T$20:T$1006,"対象",事業申請入力データ!$C$20:$C$1006,事業申請出力結果!$B39,事業申請入力データ!$B$20:$B$1006,事業申請出力結果!$C$31)/SUMIF(事業申請入力データ!T$20:T$1006,"対象",事業申請入力データ!$F$20:$F$1006),0)</f>
        <v>0</v>
      </c>
      <c r="N39" s="317">
        <f>IFERROR(事業申請入力データ!X$19*SUMIFS(事業申請入力データ!$F$20:$F$1006,事業申請入力データ!X$20:X$1006,"対象",事業申請入力データ!$C$20:$C$1006,事業申請出力結果!$B39,事業申請入力データ!$B$20:$B$1006,事業申請出力結果!$C$31)/SUMIF(事業申請入力データ!X$20:X$1006,"対象",事業申請入力データ!$F$20:$F$1006),0)</f>
        <v>0</v>
      </c>
      <c r="O39" s="317">
        <f>IFERROR(事業申請入力データ!Y$19*SUMIFS(事業申請入力データ!$F$20:$F$1006,事業申請入力データ!Y$20:Y$1006,"対象",事業申請入力データ!$C$20:$C$1006,事業申請出力結果!$B39,事業申請入力データ!$B$20:$B$1006,事業申請出力結果!$C$31)/SUMIF(事業申請入力データ!Y$20:Y$1006,"対象",事業申請入力データ!$F$20:$F$1006),0)</f>
        <v>0</v>
      </c>
      <c r="P39" s="317">
        <f>IFERROR(事業申請入力データ!Z$19*SUMIFS(事業申請入力データ!$F$20:$F$1006,事業申請入力データ!Z$20:Z$1006,"対象",事業申請入力データ!$C$20:$C$1006,事業申請出力結果!$B39,事業申請入力データ!$B$20:$B$1006,事業申請出力結果!$C$31)/SUMIF(事業申請入力データ!Z$20:Z$1006,"対象",事業申請入力データ!$F$20:$F$1006),0)</f>
        <v>0</v>
      </c>
      <c r="Q39" s="319">
        <f t="shared" si="13"/>
        <v>0</v>
      </c>
      <c r="R39" s="418">
        <f>IFERROR(VLOOKUP($C$31,事業申請入力データ!$B$9:$E$14,4,0),0)</f>
        <v>0</v>
      </c>
      <c r="S39" s="321">
        <f t="shared" si="8"/>
        <v>0</v>
      </c>
      <c r="T39" s="726"/>
      <c r="V39" s="764"/>
      <c r="W39" s="766" t="s">
        <v>121</v>
      </c>
      <c r="X39" s="766"/>
      <c r="Y39" s="419">
        <f t="shared" si="9"/>
        <v>0</v>
      </c>
      <c r="Z39" s="419">
        <f t="shared" si="10"/>
        <v>0</v>
      </c>
      <c r="AA39" s="419">
        <f t="shared" si="11"/>
        <v>0</v>
      </c>
      <c r="AB39" s="419">
        <f t="shared" si="12"/>
        <v>0</v>
      </c>
      <c r="AC39" s="421">
        <f>SUM(Y39:AB39)</f>
        <v>0</v>
      </c>
      <c r="AD39" s="422"/>
    </row>
    <row r="40" spans="1:30" ht="19.5" customHeight="1" thickBot="1">
      <c r="A40" s="746"/>
      <c r="B40" s="331" t="s">
        <v>48</v>
      </c>
      <c r="C40" s="423">
        <f>SUMIFS(事業申請入力データ!$F$20:$F$1006,事業申請入力データ!$C$20:$C$1006,B40,事業申請入力データ!$B$20:$B$1006,事業申請出力結果!$C$31)</f>
        <v>0</v>
      </c>
      <c r="D40" s="333">
        <f>SUMIFS(事業申請入力データ!$G$20:$G$1006,事業申請入力データ!$C$20:$C$1006,B40,事業申請入力データ!$B$20:$B$1006,事業申請出力結果!$C$31)</f>
        <v>0</v>
      </c>
      <c r="E40" s="333">
        <f>IFERROR(事業申請入力データ!L$19*SUMIFS(事業申請入力データ!$F$20:$F$1006,事業申請入力データ!L$20:L$1006,"対象",事業申請入力データ!$C$20:$C$1006,事業申請出力結果!$B40,事業申請入力データ!$B$20:$B$1006,事業申請出力結果!$C$31)/SUMIF(事業申請入力データ!L$20:L$1006,"対象",事業申請入力データ!$F$20:$F$1006),0)</f>
        <v>0</v>
      </c>
      <c r="F40" s="333">
        <f>IFERROR(事業申請入力データ!M$19*SUMIFS(事業申請入力データ!$F$20:$F$1006,事業申請入力データ!M$20:M$1006,"対象",事業申請入力データ!$C$20:$C$1006,事業申請出力結果!$B40,事業申請入力データ!$B$20:$B$1006,事業申請出力結果!$C$31)/SUMIF(事業申請入力データ!M$20:M$1006,"対象",事業申請入力データ!$F$20:$F$1006),0)</f>
        <v>0</v>
      </c>
      <c r="G40" s="333">
        <f>IFERROR(事業申請入力データ!N$19*SUMIFS(事業申請入力データ!$F$20:$F$1006,事業申請入力データ!N$20:N$1006,"対象",事業申請入力データ!$C$20:$C$1006,事業申請出力結果!$B40,事業申請入力データ!$B$20:$B$1006,事業申請出力結果!$C$31)/SUMIF(事業申請入力データ!N$20:N$1006,"対象",事業申請入力データ!$F$20:$F$1006),0)</f>
        <v>0</v>
      </c>
      <c r="H40" s="333">
        <f>IFERROR(事業申請入力データ!O$19*SUMIFS(事業申請入力データ!$F$20:$F$1006,事業申請入力データ!O$20:O$1006,"対象",事業申請入力データ!$C$20:$C$1006,事業申請出力結果!$B40,事業申請入力データ!$B$20:$B$1006,事業申請出力結果!$C$31)/SUMIF(事業申請入力データ!O$20:O$1006,"対象",事業申請入力データ!$F$20:$F$1006),0)</f>
        <v>0</v>
      </c>
      <c r="I40" s="333">
        <f>IFERROR(事業申請入力データ!P$19*SUMIFS(事業申請入力データ!$F$20:$F$1006,事業申請入力データ!P$20:P$1006,"対象",事業申請入力データ!$C$20:$C$1006,事業申請出力結果!$B40,事業申請入力データ!$B$20:$B$1006,事業申請出力結果!$C$31)/SUMIF(事業申請入力データ!P$20:P$1006,"対象",事業申請入力データ!$F$20:$F$1006),0)</f>
        <v>0</v>
      </c>
      <c r="J40" s="333">
        <f>IFERROR(事業申請入力データ!Q$19*SUMIFS(事業申請入力データ!$F$20:$F$1006,事業申請入力データ!Q$20:Q$1006,"対象",事業申請入力データ!$C$20:$C$1006,事業申請出力結果!$B40,事業申請入力データ!$B$20:$B$1006,事業申請出力結果!$C$31)/SUMIF(事業申請入力データ!Q$20:Q$1006,"対象",事業申請入力データ!$F$20:$F$1006),0)</f>
        <v>0</v>
      </c>
      <c r="K40" s="333">
        <f>IFERROR(事業申請入力データ!R$19*SUMIFS(事業申請入力データ!$F$20:$F$1006,事業申請入力データ!R$20:R$1006,"対象",事業申請入力データ!$C$20:$C$1006,事業申請出力結果!$B40,事業申請入力データ!$B$20:$B$1006,事業申請出力結果!$C$31)/SUMIF(事業申請入力データ!R$20:R$1006,"対象",事業申請入力データ!$F$20:$F$1006),0)</f>
        <v>0</v>
      </c>
      <c r="L40" s="333">
        <f>IFERROR(事業申請入力データ!S$19*SUMIFS(事業申請入力データ!$F$20:$F$1006,事業申請入力データ!S$20:S$1006,"対象",事業申請入力データ!$C$20:$C$1006,事業申請出力結果!$B40,事業申請入力データ!$B$20:$B$1006,事業申請出力結果!$C$31)/SUMIF(事業申請入力データ!S$20:S$1006,"対象",事業申請入力データ!$F$20:$F$1006),0)</f>
        <v>0</v>
      </c>
      <c r="M40" s="333">
        <f>IFERROR(事業申請入力データ!T$19*SUMIFS(事業申請入力データ!$F$20:$F$1006,事業申請入力データ!T$20:T$1006,"対象",事業申請入力データ!$C$20:$C$1006,事業申請出力結果!$B40,事業申請入力データ!$B$20:$B$1006,事業申請出力結果!$C$31)/SUMIF(事業申請入力データ!T$20:T$1006,"対象",事業申請入力データ!$F$20:$F$1006),0)</f>
        <v>0</v>
      </c>
      <c r="N40" s="318">
        <f>IFERROR(事業申請入力データ!X$19*SUMIFS(事業申請入力データ!$F$20:$F$1006,事業申請入力データ!X$20:X$1006,"対象",事業申請入力データ!$C$20:$C$1006,事業申請出力結果!$B40,事業申請入力データ!$B$20:$B$1006,事業申請出力結果!$C$31)/SUMIF(事業申請入力データ!X$20:X$1006,"対象",事業申請入力データ!$F$20:$F$1006),0)</f>
        <v>0</v>
      </c>
      <c r="O40" s="318">
        <f>IFERROR(事業申請入力データ!Y$19*SUMIFS(事業申請入力データ!$F$20:$F$1006,事業申請入力データ!Y$20:Y$1006,"対象",事業申請入力データ!$C$20:$C$1006,事業申請出力結果!$B40,事業申請入力データ!$B$20:$B$1006,事業申請出力結果!$C$31)/SUMIF(事業申請入力データ!Y$20:Y$1006,"対象",事業申請入力データ!$F$20:$F$1006),0)</f>
        <v>0</v>
      </c>
      <c r="P40" s="318">
        <f>IFERROR(事業申請入力データ!Z$19*SUMIFS(事業申請入力データ!$F$20:$F$1006,事業申請入力データ!Z$20:Z$1006,"対象",事業申請入力データ!$C$20:$C$1006,事業申請出力結果!$B40,事業申請入力データ!$B$20:$B$1006,事業申請出力結果!$C$31)/SUMIF(事業申請入力データ!Z$20:Z$1006,"対象",事業申請入力データ!$F$20:$F$1006),0)</f>
        <v>0</v>
      </c>
      <c r="Q40" s="334">
        <f>SUM(D40:P40)</f>
        <v>0</v>
      </c>
      <c r="R40" s="424">
        <f>IFERROR(VLOOKUP($C$31,事業申請入力データ!$B$9:$E$14,4,0),0)</f>
        <v>0</v>
      </c>
      <c r="S40" s="336">
        <f t="shared" si="8"/>
        <v>0</v>
      </c>
      <c r="T40" s="748"/>
      <c r="V40" s="764"/>
      <c r="W40" s="767" t="s">
        <v>127</v>
      </c>
      <c r="X40" s="768"/>
      <c r="Y40" s="425">
        <f>SUMIF(B:B,W40,D:D)</f>
        <v>0</v>
      </c>
      <c r="Z40" s="425">
        <f>(SUMIF(B:B,W40,E:E)+SUMIF(B:B,W40,F:F)+SUMIF(B:B,W40,G:G)+SUMIF(B:B,W40,H:H)+SUMIF(B:B,W40,I:I)+SUMIF(B:B,W40,J:J)+SUMIF(B:B,W40,K:K)+SUMIF(B:B,W40,L:L)+SUMIF(B:B,W40,M:M))</f>
        <v>0</v>
      </c>
      <c r="AA40" s="425">
        <f>SUMIF(B:B,W40,N:N)+SUMIF(B:B,W40,O:O)+SUMIF(B:B,W40,P:P)</f>
        <v>0</v>
      </c>
      <c r="AB40" s="425">
        <f>SUMIF(B:B,W40,S:S)-SUMIF(B:B,W40,Q:Q)</f>
        <v>0</v>
      </c>
      <c r="AC40" s="426">
        <f t="shared" si="14"/>
        <v>0</v>
      </c>
      <c r="AD40" s="427"/>
    </row>
    <row r="41" spans="1:30" ht="19.5" customHeight="1" thickBot="1">
      <c r="A41" s="337" t="s">
        <v>129</v>
      </c>
      <c r="B41" s="338"/>
      <c r="C41" s="428">
        <f>SUMIFS(事業申請入力データ!$F$20:$F$1006,事業申請入力データ!$C$20:$C$1006,A41,事業申請入力データ!$B$20:$B$1006,事業申請出力結果!$C$31)</f>
        <v>0</v>
      </c>
      <c r="D41" s="308">
        <f>SUMIFS(事業申請入力データ!$G$20:$G$1006,事業申請入力データ!$C$20:$C$1006,A41,事業申請入力データ!$B$20:$B$1006,事業申請出力結果!$C$31)</f>
        <v>0</v>
      </c>
      <c r="E41" s="308">
        <f>IFERROR(事業申請入力データ!L$19*SUMIFS(事業申請入力データ!$F$20:$F$1006,事業申請入力データ!L$20:L$1006,"対象",事業申請入力データ!$C$20:$C$1006,事業申請出力結果!$A41,事業申請入力データ!$B$20:$B$1006,事業申請出力結果!$C$31)/SUMIF(事業申請入力データ!L$20:L$1006,"対象",事業申請入力データ!$F$20:$F$1006),0)</f>
        <v>0</v>
      </c>
      <c r="F41" s="308">
        <f>IFERROR(事業申請入力データ!M$19*SUMIFS(事業申請入力データ!$F$20:$F$1006,事業申請入力データ!M$20:M$1006,"対象",事業申請入力データ!$C$20:$C$1006,事業申請出力結果!$A41,事業申請入力データ!$B$20:$B$1006,事業申請出力結果!$C$31)/SUMIF(事業申請入力データ!M$20:M$1006,"対象",事業申請入力データ!$F$20:$F$1006),0)</f>
        <v>0</v>
      </c>
      <c r="G41" s="308">
        <f>IFERROR(事業申請入力データ!N$19*SUMIFS(事業申請入力データ!$F$20:$F$1006,事業申請入力データ!N$20:N$1006,"対象",事業申請入力データ!$C$20:$C$1006,事業申請出力結果!$A41,事業申請入力データ!$B$20:$B$1006,事業申請出力結果!$C$31)/SUMIF(事業申請入力データ!N$20:N$1006,"対象",事業申請入力データ!$F$20:$F$1006),0)</f>
        <v>0</v>
      </c>
      <c r="H41" s="308">
        <f>IFERROR(事業申請入力データ!O$19*SUMIFS(事業申請入力データ!$F$20:$F$1006,事業申請入力データ!O$20:O$1006,"対象",事業申請入力データ!$C$20:$C$1006,事業申請出力結果!$A41,事業申請入力データ!$B$20:$B$1006,事業申請出力結果!$C$31)/SUMIF(事業申請入力データ!O$20:O$1006,"対象",事業申請入力データ!$F$20:$F$1006),0)</f>
        <v>0</v>
      </c>
      <c r="I41" s="308">
        <f>IFERROR(事業申請入力データ!P$19*SUMIFS(事業申請入力データ!$F$20:$F$1006,事業申請入力データ!P$20:P$1006,"対象",事業申請入力データ!$C$20:$C$1006,事業申請出力結果!$A41,事業申請入力データ!$B$20:$B$1006,事業申請出力結果!$C$31)/SUMIF(事業申請入力データ!P$20:P$1006,"対象",事業申請入力データ!$F$20:$F$1006),0)</f>
        <v>0</v>
      </c>
      <c r="J41" s="308">
        <f>IFERROR(事業申請入力データ!Q$19*SUMIFS(事業申請入力データ!$F$20:$F$1006,事業申請入力データ!Q$20:Q$1006,"対象",事業申請入力データ!$C$20:$C$1006,事業申請出力結果!$A41,事業申請入力データ!$B$20:$B$1006,事業申請出力結果!$C$31)/SUMIF(事業申請入力データ!Q$20:Q$1006,"対象",事業申請入力データ!$F$20:$F$1006),0)</f>
        <v>0</v>
      </c>
      <c r="K41" s="308">
        <f>IFERROR(事業申請入力データ!R$19*SUMIFS(事業申請入力データ!$F$20:$F$1006,事業申請入力データ!R$20:R$1006,"対象",事業申請入力データ!$C$20:$C$1006,事業申請出力結果!$A41,事業申請入力データ!$B$20:$B$1006,事業申請出力結果!$C$31)/SUMIF(事業申請入力データ!R$20:R$1006,"対象",事業申請入力データ!$F$20:$F$1006),0)</f>
        <v>0</v>
      </c>
      <c r="L41" s="308">
        <f>IFERROR(事業申請入力データ!S$19*SUMIFS(事業申請入力データ!$F$20:$F$1006,事業申請入力データ!S$20:S$1006,"対象",事業申請入力データ!$C$20:$C$1006,事業申請出力結果!$A41,事業申請入力データ!$B$20:$B$1006,事業申請出力結果!$C$31)/SUMIF(事業申請入力データ!S$20:S$1006,"対象",事業申請入力データ!$F$20:$F$1006),0)</f>
        <v>0</v>
      </c>
      <c r="M41" s="308">
        <f>IFERROR(事業申請入力データ!T$19*SUMIFS(事業申請入力データ!$F$20:$F$1006,事業申請入力データ!T$20:T$1006,"対象",事業申請入力データ!$C$20:$C$1006,事業申請出力結果!$A41,事業申請入力データ!$B$20:$B$1006,事業申請出力結果!$C$31)/SUMIF(事業申請入力データ!T$20:T$1006,"対象",事業申請入力データ!$F$20:$F$1006),0)</f>
        <v>0</v>
      </c>
      <c r="N41" s="308">
        <f>IFERROR(事業申請入力データ!X$19*SUMIFS(事業申請入力データ!$F$20:$F$1006,事業申請入力データ!X$20:X$1006,"対象",事業申請入力データ!$C$20:$C$1006,事業申請出力結果!$A41,事業申請入力データ!$B$20:$B$1006,事業申請出力結果!$C$31)/SUMIF(事業申請入力データ!X$20:X$1006,"対象",事業申請入力データ!$F$20:$F$1006),0)</f>
        <v>0</v>
      </c>
      <c r="O41" s="308">
        <f>IFERROR(事業申請入力データ!Y$19*SUMIFS(事業申請入力データ!$F$20:$F$1006,事業申請入力データ!Y$20:Y$1006,"対象",事業申請入力データ!$C$20:$C$1006,事業申請出力結果!$A41,事業申請入力データ!$B$20:$B$1006,事業申請出力結果!$C$31)/SUMIF(事業申請入力データ!Y$20:Y$1006,"対象",事業申請入力データ!$F$20:$F$1006),0)</f>
        <v>0</v>
      </c>
      <c r="P41" s="308">
        <f>IFERROR(事業申請入力データ!Z$19*SUMIFS(事業申請入力データ!$F$20:$F$1006,事業申請入力データ!Z$20:Z$1006,"対象",事業申請入力データ!$C$20:$C$1006,事業申請出力結果!$A41,事業申請入力データ!$B$20:$B$1006,事業申請出力結果!$C$31)/SUMIF(事業申請入力データ!Z$20:Z$1006,"対象",事業申請入力データ!$F$20:$F$1006),0)</f>
        <v>0</v>
      </c>
      <c r="Q41" s="429">
        <f>SUM(D41:P41)</f>
        <v>0</v>
      </c>
      <c r="R41" s="430">
        <f>IFERROR(VLOOKUP($C$31,事業申請入力データ!$B$9:$E$14,4,0),0)</f>
        <v>0</v>
      </c>
      <c r="S41" s="429">
        <f t="shared" si="8"/>
        <v>0</v>
      </c>
      <c r="T41" s="343">
        <f>SUM(S41:S41)</f>
        <v>0</v>
      </c>
      <c r="V41" s="764"/>
      <c r="W41" s="761" t="s">
        <v>48</v>
      </c>
      <c r="X41" s="762"/>
      <c r="Y41" s="431">
        <f t="shared" si="9"/>
        <v>0</v>
      </c>
      <c r="Z41" s="431">
        <f t="shared" si="10"/>
        <v>0</v>
      </c>
      <c r="AA41" s="431">
        <f t="shared" si="11"/>
        <v>0</v>
      </c>
      <c r="AB41" s="431">
        <f>SUMIF(B:B,W41,S:S)-SUMIF(B:B,W41,Q:Q)</f>
        <v>0</v>
      </c>
      <c r="AC41" s="432">
        <f t="shared" si="14"/>
        <v>0</v>
      </c>
      <c r="AD41" s="427"/>
    </row>
    <row r="42" spans="1:30" ht="19.5" customHeight="1" thickBot="1">
      <c r="A42" s="346" t="s">
        <v>131</v>
      </c>
      <c r="B42" s="347"/>
      <c r="C42" s="578">
        <f t="shared" ref="C42:P42" si="15">SUM(C33:C41)</f>
        <v>0</v>
      </c>
      <c r="D42" s="348">
        <f t="shared" si="15"/>
        <v>0</v>
      </c>
      <c r="E42" s="348">
        <f t="shared" si="15"/>
        <v>0</v>
      </c>
      <c r="F42" s="348">
        <f t="shared" si="15"/>
        <v>0</v>
      </c>
      <c r="G42" s="348">
        <f t="shared" si="15"/>
        <v>0</v>
      </c>
      <c r="H42" s="348">
        <f t="shared" si="15"/>
        <v>0</v>
      </c>
      <c r="I42" s="348">
        <f t="shared" si="15"/>
        <v>0</v>
      </c>
      <c r="J42" s="348">
        <f t="shared" si="15"/>
        <v>0</v>
      </c>
      <c r="K42" s="348">
        <f t="shared" si="15"/>
        <v>0</v>
      </c>
      <c r="L42" s="348">
        <f t="shared" si="15"/>
        <v>0</v>
      </c>
      <c r="M42" s="348">
        <f t="shared" si="15"/>
        <v>0</v>
      </c>
      <c r="N42" s="348">
        <f t="shared" si="15"/>
        <v>0</v>
      </c>
      <c r="O42" s="348">
        <f t="shared" si="15"/>
        <v>0</v>
      </c>
      <c r="P42" s="348">
        <f t="shared" si="15"/>
        <v>0</v>
      </c>
      <c r="Q42" s="349">
        <f>SUM(D42:P42)</f>
        <v>0</v>
      </c>
      <c r="R42" s="350" t="s">
        <v>96</v>
      </c>
      <c r="S42" s="351">
        <f>SUM(S33:S41)</f>
        <v>0</v>
      </c>
      <c r="T42" s="352">
        <f>SUM(T33:T41)</f>
        <v>0</v>
      </c>
      <c r="V42" s="433" t="s">
        <v>129</v>
      </c>
      <c r="W42" s="434"/>
      <c r="X42" s="435"/>
      <c r="Y42" s="436">
        <f>SUMIF(A:A,V42,D:D)</f>
        <v>0</v>
      </c>
      <c r="Z42" s="436">
        <f>(SUMIF(A:A,V42,E:E)+SUMIF(A:A,V42,F:F)+SUMIF(A:A,V42,G:G)+SUMIF(A:A,V42,H:H)+SUMIF(A:A,V42,I:I)+SUMIF(A:A,V42,J:J)+SUMIF(A:A,V42,K:K)+SUMIF(A:A,V42,L:L)+SUMIF(A:A,V42,M:M))</f>
        <v>0</v>
      </c>
      <c r="AA42" s="436">
        <f>SUMIF(A:A,V42,N:N)+SUMIF(A:A,V42,O:O)+SUMIF(A:A,V42,P:P)</f>
        <v>0</v>
      </c>
      <c r="AB42" s="436">
        <f>SUMIF(A:A,V42,S:S)-SUMIF(A:A,V42,Q:Q)</f>
        <v>0</v>
      </c>
      <c r="AC42" s="437">
        <f>SUM(Y42:AB42)</f>
        <v>0</v>
      </c>
      <c r="AD42" s="422"/>
    </row>
    <row r="43" spans="1:30" ht="19.5" customHeight="1" thickBot="1">
      <c r="V43" s="438" t="s">
        <v>141</v>
      </c>
      <c r="W43" s="439"/>
      <c r="X43" s="440"/>
      <c r="Y43" s="441">
        <f>(SUMIF(A:A,"小計",D:D))</f>
        <v>0</v>
      </c>
      <c r="Z43" s="441">
        <f>(SUMIF(A:A,"小計",E:E)+SUMIF(A:A,"小計",F:F)+SUMIF(A:A,"小計",G:G)+SUMIF(A:A,"小計",H:H)+SUMIF(A:A,"小計",I:I)+SUMIF(A:A,"小計",J:J)+SUMIF(A:A,"小計",K:K)+SUMIF(A:A,"小計",L:L)+SUMIF(A:A,"小計",M:M))</f>
        <v>0</v>
      </c>
      <c r="AA43" s="441">
        <f>(SUMIF(A:A,"小計",N:N)+SUMIF(A:A,"小計",O:O)+SUMIF(A:A,"小計",P:P))</f>
        <v>0</v>
      </c>
      <c r="AB43" s="442">
        <f>(SUMIF(A:A,"小計",S:S)-SUMIF(A:A,"小計",Q:Q))</f>
        <v>0</v>
      </c>
      <c r="AC43" s="443">
        <f>SUM(Y43:AB43)</f>
        <v>0</v>
      </c>
      <c r="AD43" s="170"/>
    </row>
    <row r="44" spans="1:30" ht="27" customHeight="1" thickBot="1">
      <c r="B44" s="288" t="s">
        <v>58</v>
      </c>
      <c r="C44" s="289">
        <f>事業申請入力データ!$B$12</f>
        <v>0</v>
      </c>
      <c r="Z44" s="190"/>
    </row>
    <row r="45" spans="1:30" ht="38.25" thickBot="1">
      <c r="A45" s="444" t="s">
        <v>99</v>
      </c>
      <c r="B45" s="445"/>
      <c r="C45" s="446" t="s">
        <v>85</v>
      </c>
      <c r="D45" s="299" t="s">
        <v>86</v>
      </c>
      <c r="E45" s="299" t="s">
        <v>100</v>
      </c>
      <c r="F45" s="299" t="s">
        <v>101</v>
      </c>
      <c r="G45" s="299" t="s">
        <v>102</v>
      </c>
      <c r="H45" s="299" t="s">
        <v>103</v>
      </c>
      <c r="I45" s="299" t="s">
        <v>104</v>
      </c>
      <c r="J45" s="299" t="s">
        <v>105</v>
      </c>
      <c r="K45" s="299" t="s">
        <v>106</v>
      </c>
      <c r="L45" s="299" t="s">
        <v>107</v>
      </c>
      <c r="M45" s="299" t="s">
        <v>108</v>
      </c>
      <c r="N45" s="299" t="s">
        <v>109</v>
      </c>
      <c r="O45" s="299" t="s">
        <v>110</v>
      </c>
      <c r="P45" s="299" t="s">
        <v>111</v>
      </c>
      <c r="Q45" s="300" t="s">
        <v>112</v>
      </c>
      <c r="R45" s="447" t="s">
        <v>113</v>
      </c>
      <c r="S45" s="448" t="s">
        <v>114</v>
      </c>
      <c r="T45" s="449"/>
    </row>
    <row r="46" spans="1:30">
      <c r="A46" s="745" t="s">
        <v>49</v>
      </c>
      <c r="B46" s="306" t="s">
        <v>115</v>
      </c>
      <c r="C46" s="409">
        <f>SUMIFS(事業申請入力データ!$F$20:$F$1006,事業申請入力データ!$C$20:$C$1006,B46,事業申請入力データ!$B$20:$B$1006,事業申請出力結果!$C$44)</f>
        <v>0</v>
      </c>
      <c r="D46" s="308">
        <f>SUMIFS(事業申請入力データ!$G$20:$G$1006,事業申請入力データ!$C$20:$C$1006,B46,事業申請入力データ!$B$20:$B$1006,事業申請出力結果!$C$44)</f>
        <v>0</v>
      </c>
      <c r="E46" s="410">
        <f>IFERROR(事業申請入力データ!L$19*SUMIFS(事業申請入力データ!$F$20:$F$1006,事業申請入力データ!L$20:L$1006,"対象",事業申請入力データ!$C$20:$C$1006,事業申請出力結果!$B46,事業申請入力データ!$B$20:$B$1006,事業申請出力結果!$C$44)/SUMIF(事業申請入力データ!L$20:L$1006,"対象",事業申請入力データ!$F$20:$F$1006),0)</f>
        <v>0</v>
      </c>
      <c r="F46" s="410">
        <f>IFERROR(事業申請入力データ!M$19*SUMIFS(事業申請入力データ!$F$20:$F$1006,事業申請入力データ!M$20:M$1006,"対象",事業申請入力データ!$C$20:$C$1006,事業申請出力結果!$B46,事業申請入力データ!$B$20:$B$1006,事業申請出力結果!$C$44)/SUMIF(事業申請入力データ!M$20:M$1006,"対象",事業申請入力データ!$F$20:$F$1006),0)</f>
        <v>0</v>
      </c>
      <c r="G46" s="410">
        <f>IFERROR(事業申請入力データ!N$19*SUMIFS(事業申請入力データ!$F$20:$F$1006,事業申請入力データ!N$20:N$1006,"対象",事業申請入力データ!$C$20:$C$1006,事業申請出力結果!$B46,事業申請入力データ!$B$20:$B$1006,事業申請出力結果!$C$44)/SUMIF(事業申請入力データ!N$20:N$1006,"対象",事業申請入力データ!$F$20:$F$1006),0)</f>
        <v>0</v>
      </c>
      <c r="H46" s="410">
        <f>IFERROR(事業申請入力データ!O$19*SUMIFS(事業申請入力データ!$F$20:$F$1006,事業申請入力データ!O$20:O$1006,"対象",事業申請入力データ!$C$20:$C$1006,事業申請出力結果!$B46,事業申請入力データ!$B$20:$B$1006,事業申請出力結果!$C$44)/SUMIF(事業申請入力データ!O$20:O$1006,"対象",事業申請入力データ!$F$20:$F$1006),0)</f>
        <v>0</v>
      </c>
      <c r="I46" s="410">
        <f>IFERROR(事業申請入力データ!P$19*SUMIFS(事業申請入力データ!$F$20:$F$1006,事業申請入力データ!P$20:P$1006,"対象",事業申請入力データ!$C$20:$C$1006,事業申請出力結果!$B46,事業申請入力データ!$B$20:$B$1006,事業申請出力結果!$C$44)/SUMIF(事業申請入力データ!P$20:P$1006,"対象",事業申請入力データ!$F$20:$F$1006),0)</f>
        <v>0</v>
      </c>
      <c r="J46" s="410">
        <f>IFERROR(事業申請入力データ!Q$19*SUMIFS(事業申請入力データ!$F$20:$F$1006,事業申請入力データ!Q$20:Q$1006,"対象",事業申請入力データ!$C$20:$C$1006,事業申請出力結果!$B46,事業申請入力データ!$B$20:$B$1006,事業申請出力結果!$C$44)/SUMIF(事業申請入力データ!Q$20:Q$1006,"対象",事業申請入力データ!$F$20:$F$1006),0)</f>
        <v>0</v>
      </c>
      <c r="K46" s="410">
        <f>IFERROR(事業申請入力データ!R$19*SUMIFS(事業申請入力データ!$F$20:$F$1006,事業申請入力データ!R$20:R$1006,"対象",事業申請入力データ!$C$20:$C$1006,事業申請出力結果!$B46,事業申請入力データ!$B$20:$B$1006,事業申請出力結果!$C$44)/SUMIF(事業申請入力データ!R$20:R$1006,"対象",事業申請入力データ!$F$20:$F$1006),0)</f>
        <v>0</v>
      </c>
      <c r="L46" s="410">
        <f>IFERROR(事業申請入力データ!S$19*SUMIFS(事業申請入力データ!$F$20:$F$1006,事業申請入力データ!S$20:S$1006,"対象",事業申請入力データ!$C$20:$C$1006,事業申請出力結果!$B46,事業申請入力データ!$B$20:$B$1006,事業申請出力結果!$C$44)/SUMIF(事業申請入力データ!S$20:S$1006,"対象",事業申請入力データ!$F$20:$F$1006),0)</f>
        <v>0</v>
      </c>
      <c r="M46" s="410">
        <f>IFERROR(事業申請入力データ!T$19*SUMIFS(事業申請入力データ!$F$20:$F$1006,事業申請入力データ!T$20:T$1006,"対象",事業申請入力データ!$C$20:$C$1006,事業申請出力結果!$B46,事業申請入力データ!$B$20:$B$1006,事業申請出力結果!$C$44)/SUMIF(事業申請入力データ!T$20:T$1006,"対象",事業申請入力データ!$F$20:$F$1006),0)</f>
        <v>0</v>
      </c>
      <c r="N46" s="410">
        <f>IFERROR(事業申請入力データ!X$19*SUMIFS(事業申請入力データ!$F$20:$F$1006,事業申請入力データ!X$20:X$1006,"対象",事業申請入力データ!$C$20:$C$1006,事業申請出力結果!$B46,事業申請入力データ!$B$20:$B$1006,事業申請出力結果!$C$44)/SUMIF(事業申請入力データ!X$20:X$1006,"対象",事業申請入力データ!$F$20:$F$1006),0)</f>
        <v>0</v>
      </c>
      <c r="O46" s="410">
        <f>IFERROR(事業申請入力データ!Y$19*SUMIFS(事業申請入力データ!$F$20:$F$1006,事業申請入力データ!Y$20:Y$1006,"対象",事業申請入力データ!$C$20:$C$1006,事業申請出力結果!$B46,事業申請入力データ!$B$20:$B$1006,事業申請出力結果!$C$44)/SUMIF(事業申請入力データ!Y$20:Y$1006,"対象",事業申請入力データ!$F$20:$F$1006),0)</f>
        <v>0</v>
      </c>
      <c r="P46" s="410">
        <f>IFERROR(事業申請入力データ!Z$19*SUMIFS(事業申請入力データ!$F$20:$F$1006,事業申請入力データ!Z$20:Z$1006,"対象",事業申請入力データ!$C$20:$C$1006,事業申請出力結果!$B46,事業申請入力データ!$B$20:$B$1006,事業申請出力結果!$C$44)/SUMIF(事業申請入力データ!Z$20:Z$1006,"対象",事業申請入力データ!$F$20:$F$1006),0)</f>
        <v>0</v>
      </c>
      <c r="Q46" s="309">
        <f>SUM(D46:P46)</f>
        <v>0</v>
      </c>
      <c r="R46" s="310">
        <f>IFERROR(VLOOKUP($C$44,事業申請入力データ!$B$9:$E$14,4,0),0)</f>
        <v>0</v>
      </c>
      <c r="S46" s="311">
        <f>ROUNDDOWN(Q46*R46,0)</f>
        <v>0</v>
      </c>
      <c r="T46" s="747">
        <f>SUM(S46:S53)</f>
        <v>0</v>
      </c>
    </row>
    <row r="47" spans="1:30">
      <c r="A47" s="725"/>
      <c r="B47" s="315" t="s">
        <v>118</v>
      </c>
      <c r="C47" s="316">
        <f>SUMIFS(事業申請入力データ!$F$20:$F$1006,事業申請入力データ!$C$20:$C$1006,B47,事業申請入力データ!$B$20:$B$1006,事業申請出力結果!$C$44)</f>
        <v>0</v>
      </c>
      <c r="D47" s="317">
        <f>SUMIFS(事業申請入力データ!$G$20:$G$1006,事業申請入力データ!$C$20:$C$1006,B47,事業申請入力データ!$B$20:$B$1006,事業申請出力結果!$C$44)</f>
        <v>0</v>
      </c>
      <c r="E47" s="317">
        <f>IFERROR(事業申請入力データ!L$19*SUMIFS(事業申請入力データ!$F$20:$F$1006,事業申請入力データ!L$20:L$1006,"対象",事業申請入力データ!$C$20:$C$1006,事業申請出力結果!$B47,事業申請入力データ!$B$20:$B$1006,事業申請出力結果!$C$44)/SUMIF(事業申請入力データ!L$20:L$1006,"対象",事業申請入力データ!$F$20:$F$1006),0)</f>
        <v>0</v>
      </c>
      <c r="F47" s="317">
        <f>IFERROR(事業申請入力データ!M$19*SUMIFS(事業申請入力データ!$F$20:$F$1006,事業申請入力データ!M$20:M$1006,"対象",事業申請入力データ!$C$20:$C$1006,事業申請出力結果!$B47,事業申請入力データ!$B$20:$B$1006,事業申請出力結果!$C$44)/SUMIF(事業申請入力データ!M$20:M$1006,"対象",事業申請入力データ!$F$20:$F$1006),0)</f>
        <v>0</v>
      </c>
      <c r="G47" s="317">
        <f>IFERROR(事業申請入力データ!N$19*SUMIFS(事業申請入力データ!$F$20:$F$1006,事業申請入力データ!N$20:N$1006,"対象",事業申請入力データ!$C$20:$C$1006,事業申請出力結果!$B47,事業申請入力データ!$B$20:$B$1006,事業申請出力結果!$C$44)/SUMIF(事業申請入力データ!N$20:N$1006,"対象",事業申請入力データ!$F$20:$F$1006),0)</f>
        <v>0</v>
      </c>
      <c r="H47" s="317">
        <f>IFERROR(事業申請入力データ!O$19*SUMIFS(事業申請入力データ!$F$20:$F$1006,事業申請入力データ!O$20:O$1006,"対象",事業申請入力データ!$C$20:$C$1006,事業申請出力結果!$B47,事業申請入力データ!$B$20:$B$1006,事業申請出力結果!$C$44)/SUMIF(事業申請入力データ!O$20:O$1006,"対象",事業申請入力データ!$F$20:$F$1006),0)</f>
        <v>0</v>
      </c>
      <c r="I47" s="317">
        <f>IFERROR(事業申請入力データ!P$19*SUMIFS(事業申請入力データ!$F$20:$F$1006,事業申請入力データ!P$20:P$1006,"対象",事業申請入力データ!$C$20:$C$1006,事業申請出力結果!$B47,事業申請入力データ!$B$20:$B$1006,事業申請出力結果!$C$44)/SUMIF(事業申請入力データ!P$20:P$1006,"対象",事業申請入力データ!$F$20:$F$1006),0)</f>
        <v>0</v>
      </c>
      <c r="J47" s="317">
        <f>IFERROR(事業申請入力データ!Q$19*SUMIFS(事業申請入力データ!$F$20:$F$1006,事業申請入力データ!Q$20:Q$1006,"対象",事業申請入力データ!$C$20:$C$1006,事業申請出力結果!$B47,事業申請入力データ!$B$20:$B$1006,事業申請出力結果!$C$44)/SUMIF(事業申請入力データ!Q$20:Q$1006,"対象",事業申請入力データ!$F$20:$F$1006),0)</f>
        <v>0</v>
      </c>
      <c r="K47" s="317">
        <f>IFERROR(事業申請入力データ!R$19*SUMIFS(事業申請入力データ!$F$20:$F$1006,事業申請入力データ!R$20:R$1006,"対象",事業申請入力データ!$C$20:$C$1006,事業申請出力結果!$B47,事業申請入力データ!$B$20:$B$1006,事業申請出力結果!$C$44)/SUMIF(事業申請入力データ!R$20:R$1006,"対象",事業申請入力データ!$F$20:$F$1006),0)</f>
        <v>0</v>
      </c>
      <c r="L47" s="317">
        <f>IFERROR(事業申請入力データ!S$19*SUMIFS(事業申請入力データ!$F$20:$F$1006,事業申請入力データ!S$20:S$1006,"対象",事業申請入力データ!$C$20:$C$1006,事業申請出力結果!$B47,事業申請入力データ!$B$20:$B$1006,事業申請出力結果!$C$44)/SUMIF(事業申請入力データ!S$20:S$1006,"対象",事業申請入力データ!$F$20:$F$1006),0)</f>
        <v>0</v>
      </c>
      <c r="M47" s="317">
        <f>IFERROR(事業申請入力データ!T$19*SUMIFS(事業申請入力データ!$F$20:$F$1006,事業申請入力データ!T$20:T$1006,"対象",事業申請入力データ!$C$20:$C$1006,事業申請出力結果!$B47,事業申請入力データ!$B$20:$B$1006,事業申請出力結果!$C$44)/SUMIF(事業申請入力データ!T$20:T$1006,"対象",事業申請入力データ!$F$20:$F$1006),0)</f>
        <v>0</v>
      </c>
      <c r="N47" s="317">
        <f>IFERROR(事業申請入力データ!X$19*SUMIFS(事業申請入力データ!$F$20:$F$1006,事業申請入力データ!X$20:X$1006,"対象",事業申請入力データ!$C$20:$C$1006,事業申請出力結果!$B47,事業申請入力データ!$B$20:$B$1006,事業申請出力結果!$C$44)/SUMIF(事業申請入力データ!X$20:X$1006,"対象",事業申請入力データ!$F$20:$F$1006),0)</f>
        <v>0</v>
      </c>
      <c r="O47" s="317">
        <f>IFERROR(事業申請入力データ!Y$19*SUMIFS(事業申請入力データ!$F$20:$F$1006,事業申請入力データ!Y$20:Y$1006,"対象",事業申請入力データ!$C$20:$C$1006,事業申請出力結果!$B47,事業申請入力データ!$B$20:$B$1006,事業申請出力結果!$C$44)/SUMIF(事業申請入力データ!Y$20:Y$1006,"対象",事業申請入力データ!$F$20:$F$1006),0)</f>
        <v>0</v>
      </c>
      <c r="P47" s="317">
        <f>IFERROR(事業申請入力データ!Z$19*SUMIFS(事業申請入力データ!$F$20:$F$1006,事業申請入力データ!Z$20:Z$1006,"対象",事業申請入力データ!$C$20:$C$1006,事業申請出力結果!$B47,事業申請入力データ!$B$20:$B$1006,事業申請出力結果!$C$44)/SUMIF(事業申請入力データ!Z$20:Z$1006,"対象",事業申請入力データ!$F$20:$F$1006),0)</f>
        <v>0</v>
      </c>
      <c r="Q47" s="319">
        <f>SUM(D47:P47)</f>
        <v>0</v>
      </c>
      <c r="R47" s="320">
        <f>IFERROR(VLOOKUP($C$44,事業申請入力データ!$B$9:$E$14,4,0),0)</f>
        <v>0</v>
      </c>
      <c r="S47" s="321">
        <f>ROUNDDOWN(Q47*R47,0)</f>
        <v>0</v>
      </c>
      <c r="T47" s="726"/>
    </row>
    <row r="48" spans="1:30">
      <c r="A48" s="725"/>
      <c r="B48" s="315" t="s">
        <v>120</v>
      </c>
      <c r="C48" s="316">
        <f>SUMIFS(事業申請入力データ!$F$20:$F$1006,事業申請入力データ!$C$20:$C$1006,B48,事業申請入力データ!$B$20:$B$1006,事業申請出力結果!$C$44)</f>
        <v>0</v>
      </c>
      <c r="D48" s="317">
        <f>SUMIFS(事業申請入力データ!$G$20:$G$1006,事業申請入力データ!$C$20:$C$1006,B48,事業申請入力データ!$B$20:$B$1006,事業申請出力結果!$C$44)</f>
        <v>0</v>
      </c>
      <c r="E48" s="317">
        <f>IFERROR(事業申請入力データ!L$19*SUMIFS(事業申請入力データ!$F$20:$F$1006,事業申請入力データ!L$20:L$1006,"対象",事業申請入力データ!$C$20:$C$1006,事業申請出力結果!$B48,事業申請入力データ!$B$20:$B$1006,事業申請出力結果!$C$44)/SUMIF(事業申請入力データ!L$20:L$1006,"対象",事業申請入力データ!$F$20:$F$1006),0)</f>
        <v>0</v>
      </c>
      <c r="F48" s="317">
        <f>IFERROR(事業申請入力データ!M$19*SUMIFS(事業申請入力データ!$F$20:$F$1006,事業申請入力データ!M$20:M$1006,"対象",事業申請入力データ!$C$20:$C$1006,事業申請出力結果!$B48,事業申請入力データ!$B$20:$B$1006,事業申請出力結果!$C$44)/SUMIF(事業申請入力データ!M$20:M$1006,"対象",事業申請入力データ!$F$20:$F$1006),0)</f>
        <v>0</v>
      </c>
      <c r="G48" s="317">
        <f>IFERROR(事業申請入力データ!N$19*SUMIFS(事業申請入力データ!$F$20:$F$1006,事業申請入力データ!N$20:N$1006,"対象",事業申請入力データ!$C$20:$C$1006,事業申請出力結果!$B48,事業申請入力データ!$B$20:$B$1006,事業申請出力結果!$C$44)/SUMIF(事業申請入力データ!N$20:N$1006,"対象",事業申請入力データ!$F$20:$F$1006),0)</f>
        <v>0</v>
      </c>
      <c r="H48" s="317">
        <f>IFERROR(事業申請入力データ!O$19*SUMIFS(事業申請入力データ!$F$20:$F$1006,事業申請入力データ!O$20:O$1006,"対象",事業申請入力データ!$C$20:$C$1006,事業申請出力結果!$B48,事業申請入力データ!$B$20:$B$1006,事業申請出力結果!$C$44)/SUMIF(事業申請入力データ!O$20:O$1006,"対象",事業申請入力データ!$F$20:$F$1006),0)</f>
        <v>0</v>
      </c>
      <c r="I48" s="317">
        <f>IFERROR(事業申請入力データ!P$19*SUMIFS(事業申請入力データ!$F$20:$F$1006,事業申請入力データ!P$20:P$1006,"対象",事業申請入力データ!$C$20:$C$1006,事業申請出力結果!$B48,事業申請入力データ!$B$20:$B$1006,事業申請出力結果!$C$44)/SUMIF(事業申請入力データ!P$20:P$1006,"対象",事業申請入力データ!$F$20:$F$1006),0)</f>
        <v>0</v>
      </c>
      <c r="J48" s="317">
        <f>IFERROR(事業申請入力データ!Q$19*SUMIFS(事業申請入力データ!$F$20:$F$1006,事業申請入力データ!Q$20:Q$1006,"対象",事業申請入力データ!$C$20:$C$1006,事業申請出力結果!$B48,事業申請入力データ!$B$20:$B$1006,事業申請出力結果!$C$44)/SUMIF(事業申請入力データ!Q$20:Q$1006,"対象",事業申請入力データ!$F$20:$F$1006),0)</f>
        <v>0</v>
      </c>
      <c r="K48" s="317">
        <f>IFERROR(事業申請入力データ!R$19*SUMIFS(事業申請入力データ!$F$20:$F$1006,事業申請入力データ!R$20:R$1006,"対象",事業申請入力データ!$C$20:$C$1006,事業申請出力結果!$B48,事業申請入力データ!$B$20:$B$1006,事業申請出力結果!$C$44)/SUMIF(事業申請入力データ!R$20:R$1006,"対象",事業申請入力データ!$F$20:$F$1006),0)</f>
        <v>0</v>
      </c>
      <c r="L48" s="317">
        <f>IFERROR(事業申請入力データ!S$19*SUMIFS(事業申請入力データ!$F$20:$F$1006,事業申請入力データ!S$20:S$1006,"対象",事業申請入力データ!$C$20:$C$1006,事業申請出力結果!$B48,事業申請入力データ!$B$20:$B$1006,事業申請出力結果!$C$44)/SUMIF(事業申請入力データ!S$20:S$1006,"対象",事業申請入力データ!$F$20:$F$1006),0)</f>
        <v>0</v>
      </c>
      <c r="M48" s="317">
        <f>IFERROR(事業申請入力データ!T$19*SUMIFS(事業申請入力データ!$F$20:$F$1006,事業申請入力データ!T$20:T$1006,"対象",事業申請入力データ!$C$20:$C$1006,事業申請出力結果!$B48,事業申請入力データ!$B$20:$B$1006,事業申請出力結果!$C$44)/SUMIF(事業申請入力データ!T$20:T$1006,"対象",事業申請入力データ!$F$20:$F$1006),0)</f>
        <v>0</v>
      </c>
      <c r="N48" s="317">
        <f>IFERROR(事業申請入力データ!X$19*SUMIFS(事業申請入力データ!$F$20:$F$1006,事業申請入力データ!X$20:X$1006,"対象",事業申請入力データ!$C$20:$C$1006,事業申請出力結果!$B48,事業申請入力データ!$B$20:$B$1006,事業申請出力結果!$C$44)/SUMIF(事業申請入力データ!X$20:X$1006,"対象",事業申請入力データ!$F$20:$F$1006),0)</f>
        <v>0</v>
      </c>
      <c r="O48" s="317">
        <f>IFERROR(事業申請入力データ!Y$19*SUMIFS(事業申請入力データ!$F$20:$F$1006,事業申請入力データ!Y$20:Y$1006,"対象",事業申請入力データ!$C$20:$C$1006,事業申請出力結果!$B48,事業申請入力データ!$B$20:$B$1006,事業申請出力結果!$C$44)/SUMIF(事業申請入力データ!Y$20:Y$1006,"対象",事業申請入力データ!$F$20:$F$1006),0)</f>
        <v>0</v>
      </c>
      <c r="P48" s="317">
        <f>IFERROR(事業申請入力データ!Z$19*SUMIFS(事業申請入力データ!$F$20:$F$1006,事業申請入力データ!Z$20:Z$1006,"対象",事業申請入力データ!$C$20:$C$1006,事業申請出力結果!$B48,事業申請入力データ!$B$20:$B$1006,事業申請出力結果!$C$44)/SUMIF(事業申請入力データ!Z$20:Z$1006,"対象",事業申請入力データ!$F$20:$F$1006),0)</f>
        <v>0</v>
      </c>
      <c r="Q48" s="319">
        <f t="shared" ref="Q48:Q53" si="16">SUM(D48:P48)</f>
        <v>0</v>
      </c>
      <c r="R48" s="320">
        <f>IFERROR(VLOOKUP($C$44,事業申請入力データ!$B$9:$E$14,4,0),0)</f>
        <v>0</v>
      </c>
      <c r="S48" s="321">
        <f>ROUNDDOWN(Q48*R48,0)</f>
        <v>0</v>
      </c>
      <c r="T48" s="726"/>
    </row>
    <row r="49" spans="1:20">
      <c r="A49" s="725"/>
      <c r="B49" s="315" t="s">
        <v>123</v>
      </c>
      <c r="C49" s="316">
        <f>SUMIFS(事業申請入力データ!$F$20:$F$1006,事業申請入力データ!$C$20:$C$1006,B49,事業申請入力データ!$B$20:$B$1006,事業申請出力結果!$C$44)</f>
        <v>0</v>
      </c>
      <c r="D49" s="317">
        <f>SUMIFS(事業申請入力データ!$G$20:$G$1006,事業申請入力データ!$C$20:$C$1006,B49,事業申請入力データ!$B$20:$B$1006,事業申請出力結果!$C$44)</f>
        <v>0</v>
      </c>
      <c r="E49" s="317">
        <f>IFERROR(事業申請入力データ!L$19*SUMIFS(事業申請入力データ!$F$20:$F$1006,事業申請入力データ!L$20:L$1006,"対象",事業申請入力データ!$C$20:$C$1006,事業申請出力結果!$B49,事業申請入力データ!$B$20:$B$1006,事業申請出力結果!$C$44)/SUMIF(事業申請入力データ!L$20:L$1006,"対象",事業申請入力データ!$F$20:$F$1006),0)</f>
        <v>0</v>
      </c>
      <c r="F49" s="317">
        <f>IFERROR(事業申請入力データ!M$19*SUMIFS(事業申請入力データ!$F$20:$F$1006,事業申請入力データ!M$20:M$1006,"対象",事業申請入力データ!$C$20:$C$1006,事業申請出力結果!$B49,事業申請入力データ!$B$20:$B$1006,事業申請出力結果!$C$44)/SUMIF(事業申請入力データ!M$20:M$1006,"対象",事業申請入力データ!$F$20:$F$1006),0)</f>
        <v>0</v>
      </c>
      <c r="G49" s="317">
        <f>IFERROR(事業申請入力データ!N$19*SUMIFS(事業申請入力データ!$F$20:$F$1006,事業申請入力データ!N$20:N$1006,"対象",事業申請入力データ!$C$20:$C$1006,事業申請出力結果!$B49,事業申請入力データ!$B$20:$B$1006,事業申請出力結果!$C$44)/SUMIF(事業申請入力データ!N$20:N$1006,"対象",事業申請入力データ!$F$20:$F$1006),0)</f>
        <v>0</v>
      </c>
      <c r="H49" s="317">
        <f>IFERROR(事業申請入力データ!O$19*SUMIFS(事業申請入力データ!$F$20:$F$1006,事業申請入力データ!O$20:O$1006,"対象",事業申請入力データ!$C$20:$C$1006,事業申請出力結果!$B49,事業申請入力データ!$B$20:$B$1006,事業申請出力結果!$C$44)/SUMIF(事業申請入力データ!O$20:O$1006,"対象",事業申請入力データ!$F$20:$F$1006),0)</f>
        <v>0</v>
      </c>
      <c r="I49" s="317">
        <f>IFERROR(事業申請入力データ!P$19*SUMIFS(事業申請入力データ!$F$20:$F$1006,事業申請入力データ!P$20:P$1006,"対象",事業申請入力データ!$C$20:$C$1006,事業申請出力結果!$B49,事業申請入力データ!$B$20:$B$1006,事業申請出力結果!$C$44)/SUMIF(事業申請入力データ!P$20:P$1006,"対象",事業申請入力データ!$F$20:$F$1006),0)</f>
        <v>0</v>
      </c>
      <c r="J49" s="317">
        <f>IFERROR(事業申請入力データ!Q$19*SUMIFS(事業申請入力データ!$F$20:$F$1006,事業申請入力データ!Q$20:Q$1006,"対象",事業申請入力データ!$C$20:$C$1006,事業申請出力結果!$B49,事業申請入力データ!$B$20:$B$1006,事業申請出力結果!$C$44)/SUMIF(事業申請入力データ!Q$20:Q$1006,"対象",事業申請入力データ!$F$20:$F$1006),0)</f>
        <v>0</v>
      </c>
      <c r="K49" s="317">
        <f>IFERROR(事業申請入力データ!R$19*SUMIFS(事業申請入力データ!$F$20:$F$1006,事業申請入力データ!R$20:R$1006,"対象",事業申請入力データ!$C$20:$C$1006,事業申請出力結果!$B49,事業申請入力データ!$B$20:$B$1006,事業申請出力結果!$C$44)/SUMIF(事業申請入力データ!R$20:R$1006,"対象",事業申請入力データ!$F$20:$F$1006),0)</f>
        <v>0</v>
      </c>
      <c r="L49" s="317">
        <f>IFERROR(事業申請入力データ!S$19*SUMIFS(事業申請入力データ!$F$20:$F$1006,事業申請入力データ!S$20:S$1006,"対象",事業申請入力データ!$C$20:$C$1006,事業申請出力結果!$B49,事業申請入力データ!$B$20:$B$1006,事業申請出力結果!$C$44)/SUMIF(事業申請入力データ!S$20:S$1006,"対象",事業申請入力データ!$F$20:$F$1006),0)</f>
        <v>0</v>
      </c>
      <c r="M49" s="317">
        <f>IFERROR(事業申請入力データ!T$19*SUMIFS(事業申請入力データ!$F$20:$F$1006,事業申請入力データ!T$20:T$1006,"対象",事業申請入力データ!$C$20:$C$1006,事業申請出力結果!$B49,事業申請入力データ!$B$20:$B$1006,事業申請出力結果!$C$44)/SUMIF(事業申請入力データ!T$20:T$1006,"対象",事業申請入力データ!$F$20:$F$1006),0)</f>
        <v>0</v>
      </c>
      <c r="N49" s="317">
        <f>IFERROR(事業申請入力データ!X$19*SUMIFS(事業申請入力データ!$F$20:$F$1006,事業申請入力データ!X$20:X$1006,"対象",事業申請入力データ!$C$20:$C$1006,事業申請出力結果!$B49,事業申請入力データ!$B$20:$B$1006,事業申請出力結果!$C$44)/SUMIF(事業申請入力データ!X$20:X$1006,"対象",事業申請入力データ!$F$20:$F$1006),0)</f>
        <v>0</v>
      </c>
      <c r="O49" s="317">
        <f>IFERROR(事業申請入力データ!Y$19*SUMIFS(事業申請入力データ!$F$20:$F$1006,事業申請入力データ!Y$20:Y$1006,"対象",事業申請入力データ!$C$20:$C$1006,事業申請出力結果!$B49,事業申請入力データ!$B$20:$B$1006,事業申請出力結果!$C$44)/SUMIF(事業申請入力データ!Y$20:Y$1006,"対象",事業申請入力データ!$F$20:$F$1006),0)</f>
        <v>0</v>
      </c>
      <c r="P49" s="317">
        <f>IFERROR(事業申請入力データ!Z$19*SUMIFS(事業申請入力データ!$F$20:$F$1006,事業申請入力データ!Z$20:Z$1006,"対象",事業申請入力データ!$C$20:$C$1006,事業申請出力結果!$B49,事業申請入力データ!$B$20:$B$1006,事業申請出力結果!$C$44)/SUMIF(事業申請入力データ!Z$20:Z$1006,"対象",事業申請入力データ!$F$20:$F$1006),0)</f>
        <v>0</v>
      </c>
      <c r="Q49" s="319">
        <f t="shared" si="16"/>
        <v>0</v>
      </c>
      <c r="R49" s="320">
        <f>IFERROR(VLOOKUP($C$44,事業申請入力データ!$B$9:$E$14,4,0),0)</f>
        <v>0</v>
      </c>
      <c r="S49" s="321">
        <f t="shared" ref="S49" si="17">ROUNDDOWN(Q49*R49,0)</f>
        <v>0</v>
      </c>
      <c r="T49" s="726"/>
    </row>
    <row r="50" spans="1:20" ht="18.75" customHeight="1">
      <c r="A50" s="725"/>
      <c r="B50" s="315" t="s">
        <v>125</v>
      </c>
      <c r="C50" s="316">
        <f>SUMIFS(事業申請入力データ!$F$20:$F$1006,事業申請入力データ!$C$20:$C$1006,B50,事業申請入力データ!$B$20:$B$1006,事業申請出力結果!$C$44)</f>
        <v>0</v>
      </c>
      <c r="D50" s="317">
        <f>SUMIFS(事業申請入力データ!$G$20:$G$1006,事業申請入力データ!$C$20:$C$1006,B50,事業申請入力データ!$B$20:$B$1006,事業申請出力結果!$C$44)</f>
        <v>0</v>
      </c>
      <c r="E50" s="317">
        <f>IFERROR(事業申請入力データ!L$19*SUMIFS(事業申請入力データ!$F$20:$F$1006,事業申請入力データ!L$20:L$1006,"対象",事業申請入力データ!$C$20:$C$1006,事業申請出力結果!$B50,事業申請入力データ!$B$20:$B$1006,事業申請出力結果!$C$44)/SUMIF(事業申請入力データ!L$20:L$1006,"対象",事業申請入力データ!$F$20:$F$1006),0)</f>
        <v>0</v>
      </c>
      <c r="F50" s="317">
        <f>IFERROR(事業申請入力データ!M$19*SUMIFS(事業申請入力データ!$F$20:$F$1006,事業申請入力データ!M$20:M$1006,"対象",事業申請入力データ!$C$20:$C$1006,事業申請出力結果!$B50,事業申請入力データ!$B$20:$B$1006,事業申請出力結果!$C$44)/SUMIF(事業申請入力データ!M$20:M$1006,"対象",事業申請入力データ!$F$20:$F$1006),0)</f>
        <v>0</v>
      </c>
      <c r="G50" s="317">
        <f>IFERROR(事業申請入力データ!N$19*SUMIFS(事業申請入力データ!$F$20:$F$1006,事業申請入力データ!N$20:N$1006,"対象",事業申請入力データ!$C$20:$C$1006,事業申請出力結果!$B50,事業申請入力データ!$B$20:$B$1006,事業申請出力結果!$C$44)/SUMIF(事業申請入力データ!N$20:N$1006,"対象",事業申請入力データ!$F$20:$F$1006),0)</f>
        <v>0</v>
      </c>
      <c r="H50" s="317">
        <f>IFERROR(事業申請入力データ!O$19*SUMIFS(事業申請入力データ!$F$20:$F$1006,事業申請入力データ!O$20:O$1006,"対象",事業申請入力データ!$C$20:$C$1006,事業申請出力結果!$B50,事業申請入力データ!$B$20:$B$1006,事業申請出力結果!$C$44)/SUMIF(事業申請入力データ!O$20:O$1006,"対象",事業申請入力データ!$F$20:$F$1006),0)</f>
        <v>0</v>
      </c>
      <c r="I50" s="317">
        <f>IFERROR(事業申請入力データ!P$19*SUMIFS(事業申請入力データ!$F$20:$F$1006,事業申請入力データ!P$20:P$1006,"対象",事業申請入力データ!$C$20:$C$1006,事業申請出力結果!$B50,事業申請入力データ!$B$20:$B$1006,事業申請出力結果!$C$44)/SUMIF(事業申請入力データ!P$20:P$1006,"対象",事業申請入力データ!$F$20:$F$1006),0)</f>
        <v>0</v>
      </c>
      <c r="J50" s="317">
        <f>IFERROR(事業申請入力データ!Q$19*SUMIFS(事業申請入力データ!$F$20:$F$1006,事業申請入力データ!Q$20:Q$1006,"対象",事業申請入力データ!$C$20:$C$1006,事業申請出力結果!$B50,事業申請入力データ!$B$20:$B$1006,事業申請出力結果!$C$44)/SUMIF(事業申請入力データ!Q$20:Q$1006,"対象",事業申請入力データ!$F$20:$F$1006),0)</f>
        <v>0</v>
      </c>
      <c r="K50" s="317">
        <f>IFERROR(事業申請入力データ!R$19*SUMIFS(事業申請入力データ!$F$20:$F$1006,事業申請入力データ!R$20:R$1006,"対象",事業申請入力データ!$C$20:$C$1006,事業申請出力結果!$B50,事業申請入力データ!$B$20:$B$1006,事業申請出力結果!$C$44)/SUMIF(事業申請入力データ!R$20:R$1006,"対象",事業申請入力データ!$F$20:$F$1006),0)</f>
        <v>0</v>
      </c>
      <c r="L50" s="317">
        <f>IFERROR(事業申請入力データ!S$19*SUMIFS(事業申請入力データ!$F$20:$F$1006,事業申請入力データ!S$20:S$1006,"対象",事業申請入力データ!$C$20:$C$1006,事業申請出力結果!$B50,事業申請入力データ!$B$20:$B$1006,事業申請出力結果!$C$44)/SUMIF(事業申請入力データ!S$20:S$1006,"対象",事業申請入力データ!$F$20:$F$1006),0)</f>
        <v>0</v>
      </c>
      <c r="M50" s="317">
        <f>IFERROR(事業申請入力データ!T$19*SUMIFS(事業申請入力データ!$F$20:$F$1006,事業申請入力データ!T$20:T$1006,"対象",事業申請入力データ!$C$20:$C$1006,事業申請出力結果!$B50,事業申請入力データ!$B$20:$B$1006,事業申請出力結果!$C$44)/SUMIF(事業申請入力データ!T$20:T$1006,"対象",事業申請入力データ!$F$20:$F$1006),0)</f>
        <v>0</v>
      </c>
      <c r="N50" s="317">
        <f>IFERROR(事業申請入力データ!X$19*SUMIFS(事業申請入力データ!$F$20:$F$1006,事業申請入力データ!X$20:X$1006,"対象",事業申請入力データ!$C$20:$C$1006,事業申請出力結果!$B50,事業申請入力データ!$B$20:$B$1006,事業申請出力結果!$C$44)/SUMIF(事業申請入力データ!X$20:X$1006,"対象",事業申請入力データ!$F$20:$F$1006),0)</f>
        <v>0</v>
      </c>
      <c r="O50" s="317">
        <f>IFERROR(事業申請入力データ!Y$19*SUMIFS(事業申請入力データ!$F$20:$F$1006,事業申請入力データ!Y$20:Y$1006,"対象",事業申請入力データ!$C$20:$C$1006,事業申請出力結果!$B50,事業申請入力データ!$B$20:$B$1006,事業申請出力結果!$C$44)/SUMIF(事業申請入力データ!Y$20:Y$1006,"対象",事業申請入力データ!$F$20:$F$1006),0)</f>
        <v>0</v>
      </c>
      <c r="P50" s="317">
        <f>IFERROR(事業申請入力データ!Z$19*SUMIFS(事業申請入力データ!$F$20:$F$1006,事業申請入力データ!Z$20:Z$1006,"対象",事業申請入力データ!$C$20:$C$1006,事業申請出力結果!$B50,事業申請入力データ!$B$20:$B$1006,事業申請出力結果!$C$44)/SUMIF(事業申請入力データ!Z$20:Z$1006,"対象",事業申請入力データ!$F$20:$F$1006),0)</f>
        <v>0</v>
      </c>
      <c r="Q50" s="319">
        <f t="shared" si="16"/>
        <v>0</v>
      </c>
      <c r="R50" s="320">
        <f>IFERROR(VLOOKUP($C$44,事業申請入力データ!$B$9:$E$14,4,0),0)</f>
        <v>0</v>
      </c>
      <c r="S50" s="321">
        <f>ROUNDDOWN(Q50*R50,0)</f>
        <v>0</v>
      </c>
      <c r="T50" s="726"/>
    </row>
    <row r="51" spans="1:20">
      <c r="A51" s="725"/>
      <c r="B51" s="315" t="s">
        <v>121</v>
      </c>
      <c r="C51" s="316">
        <f>SUMIFS(事業申請入力データ!$F$20:$F$1006,事業申請入力データ!$C$20:$C$1006,B51,事業申請入力データ!$B$20:$B$1006,事業申請出力結果!$C$44)</f>
        <v>0</v>
      </c>
      <c r="D51" s="317">
        <f>SUMIFS(事業申請入力データ!$G$20:$G$1006,事業申請入力データ!$C$20:$C$1006,B51,事業申請入力データ!$B$20:$B$1006,事業申請出力結果!$C$44)</f>
        <v>0</v>
      </c>
      <c r="E51" s="317">
        <f>IFERROR(事業申請入力データ!L$19*SUMIFS(事業申請入力データ!$F$20:$F$1006,事業申請入力データ!L$20:L$1006,"対象",事業申請入力データ!$C$20:$C$1006,事業申請出力結果!$B51,事業申請入力データ!$B$20:$B$1006,事業申請出力結果!$C$44)/SUMIF(事業申請入力データ!L$20:L$1006,"対象",事業申請入力データ!$F$20:$F$1006),0)</f>
        <v>0</v>
      </c>
      <c r="F51" s="317">
        <f>IFERROR(事業申請入力データ!M$19*SUMIFS(事業申請入力データ!$F$20:$F$1006,事業申請入力データ!M$20:M$1006,"対象",事業申請入力データ!$C$20:$C$1006,事業申請出力結果!$B51,事業申請入力データ!$B$20:$B$1006,事業申請出力結果!$C$44)/SUMIF(事業申請入力データ!M$20:M$1006,"対象",事業申請入力データ!$F$20:$F$1006),0)</f>
        <v>0</v>
      </c>
      <c r="G51" s="317">
        <f>IFERROR(事業申請入力データ!N$19*SUMIFS(事業申請入力データ!$F$20:$F$1006,事業申請入力データ!N$20:N$1006,"対象",事業申請入力データ!$C$20:$C$1006,事業申請出力結果!$B51,事業申請入力データ!$B$20:$B$1006,事業申請出力結果!$C$44)/SUMIF(事業申請入力データ!N$20:N$1006,"対象",事業申請入力データ!$F$20:$F$1006),0)</f>
        <v>0</v>
      </c>
      <c r="H51" s="317">
        <f>IFERROR(事業申請入力データ!O$19*SUMIFS(事業申請入力データ!$F$20:$F$1006,事業申請入力データ!O$20:O$1006,"対象",事業申請入力データ!$C$20:$C$1006,事業申請出力結果!$B51,事業申請入力データ!$B$20:$B$1006,事業申請出力結果!$C$44)/SUMIF(事業申請入力データ!O$20:O$1006,"対象",事業申請入力データ!$F$20:$F$1006),0)</f>
        <v>0</v>
      </c>
      <c r="I51" s="317">
        <f>IFERROR(事業申請入力データ!P$19*SUMIFS(事業申請入力データ!$F$20:$F$1006,事業申請入力データ!P$20:P$1006,"対象",事業申請入力データ!$C$20:$C$1006,事業申請出力結果!$B51,事業申請入力データ!$B$20:$B$1006,事業申請出力結果!$C$44)/SUMIF(事業申請入力データ!P$20:P$1006,"対象",事業申請入力データ!$F$20:$F$1006),0)</f>
        <v>0</v>
      </c>
      <c r="J51" s="317">
        <f>IFERROR(事業申請入力データ!Q$19*SUMIFS(事業申請入力データ!$F$20:$F$1006,事業申請入力データ!Q$20:Q$1006,"対象",事業申請入力データ!$C$20:$C$1006,事業申請出力結果!$B51,事業申請入力データ!$B$20:$B$1006,事業申請出力結果!$C$44)/SUMIF(事業申請入力データ!Q$20:Q$1006,"対象",事業申請入力データ!$F$20:$F$1006),0)</f>
        <v>0</v>
      </c>
      <c r="K51" s="317">
        <f>IFERROR(事業申請入力データ!R$19*SUMIFS(事業申請入力データ!$F$20:$F$1006,事業申請入力データ!R$20:R$1006,"対象",事業申請入力データ!$C$20:$C$1006,事業申請出力結果!$B51,事業申請入力データ!$B$20:$B$1006,事業申請出力結果!$C$44)/SUMIF(事業申請入力データ!R$20:R$1006,"対象",事業申請入力データ!$F$20:$F$1006),0)</f>
        <v>0</v>
      </c>
      <c r="L51" s="317">
        <f>IFERROR(事業申請入力データ!S$19*SUMIFS(事業申請入力データ!$F$20:$F$1006,事業申請入力データ!S$20:S$1006,"対象",事業申請入力データ!$C$20:$C$1006,事業申請出力結果!$B51,事業申請入力データ!$B$20:$B$1006,事業申請出力結果!$C$44)/SUMIF(事業申請入力データ!S$20:S$1006,"対象",事業申請入力データ!$F$20:$F$1006),0)</f>
        <v>0</v>
      </c>
      <c r="M51" s="317">
        <f>IFERROR(事業申請入力データ!T$19*SUMIFS(事業申請入力データ!$F$20:$F$1006,事業申請入力データ!T$20:T$1006,"対象",事業申請入力データ!$C$20:$C$1006,事業申請出力結果!$B51,事業申請入力データ!$B$20:$B$1006,事業申請出力結果!$C$44)/SUMIF(事業申請入力データ!T$20:T$1006,"対象",事業申請入力データ!$F$20:$F$1006),0)</f>
        <v>0</v>
      </c>
      <c r="N51" s="317">
        <f>IFERROR(事業申請入力データ!X$19*SUMIFS(事業申請入力データ!$F$20:$F$1006,事業申請入力データ!X$20:X$1006,"対象",事業申請入力データ!$C$20:$C$1006,事業申請出力結果!$B51,事業申請入力データ!$B$20:$B$1006,事業申請出力結果!$C$44)/SUMIF(事業申請入力データ!X$20:X$1006,"対象",事業申請入力データ!$F$20:$F$1006),0)</f>
        <v>0</v>
      </c>
      <c r="O51" s="317">
        <f>IFERROR(事業申請入力データ!Y$19*SUMIFS(事業申請入力データ!$F$20:$F$1006,事業申請入力データ!Y$20:Y$1006,"対象",事業申請入力データ!$C$20:$C$1006,事業申請出力結果!$B51,事業申請入力データ!$B$20:$B$1006,事業申請出力結果!$C$44)/SUMIF(事業申請入力データ!Y$20:Y$1006,"対象",事業申請入力データ!$F$20:$F$1006),0)</f>
        <v>0</v>
      </c>
      <c r="P51" s="317">
        <f>IFERROR(事業申請入力データ!Z$19*SUMIFS(事業申請入力データ!$F$20:$F$1006,事業申請入力データ!Z$20:Z$1006,"対象",事業申請入力データ!$C$20:$C$1006,事業申請出力結果!$B51,事業申請入力データ!$B$20:$B$1006,事業申請出力結果!$C$44)/SUMIF(事業申請入力データ!Z$20:Z$1006,"対象",事業申請入力データ!$F$20:$F$1006),0)</f>
        <v>0</v>
      </c>
      <c r="Q51" s="319">
        <f>SUM(D51:P51)</f>
        <v>0</v>
      </c>
      <c r="R51" s="320">
        <f>IFERROR(VLOOKUP($C$44,事業申請入力データ!$B$9:$E$14,4,0),0)</f>
        <v>0</v>
      </c>
      <c r="S51" s="321">
        <f>ROUNDDOWN(Q51*R51,0)</f>
        <v>0</v>
      </c>
      <c r="T51" s="726"/>
    </row>
    <row r="52" spans="1:20">
      <c r="A52" s="725"/>
      <c r="B52" s="330" t="s">
        <v>127</v>
      </c>
      <c r="C52" s="316">
        <f>SUMIFS(事業申請入力データ!$F$20:$F$1006,事業申請入力データ!$C$20:$C$1006,B52,事業申請入力データ!$B$20:$B$1006,事業申請出力結果!$C$44)</f>
        <v>0</v>
      </c>
      <c r="D52" s="317">
        <f>SUMIFS(事業申請入力データ!$G$20:$G$1006,事業申請入力データ!$C$20:$C$1006,B52,事業申請入力データ!$B$20:$B$1006,事業申請出力結果!$C$44)</f>
        <v>0</v>
      </c>
      <c r="E52" s="317">
        <f>IFERROR(事業申請入力データ!L$19*SUMIFS(事業申請入力データ!$F$20:$F$1006,事業申請入力データ!L$20:L$1006,"対象",事業申請入力データ!$C$20:$C$1006,事業申請出力結果!$B52,事業申請入力データ!$B$20:$B$1006,事業申請出力結果!$C$44)/SUMIF(事業申請入力データ!L$20:L$1006,"対象",事業申請入力データ!$F$20:$F$1006),0)</f>
        <v>0</v>
      </c>
      <c r="F52" s="317">
        <f>IFERROR(事業申請入力データ!M$19*SUMIFS(事業申請入力データ!$F$20:$F$1006,事業申請入力データ!M$20:M$1006,"対象",事業申請入力データ!$C$20:$C$1006,事業申請出力結果!$B52,事業申請入力データ!$B$20:$B$1006,事業申請出力結果!$C$44)/SUMIF(事業申請入力データ!M$20:M$1006,"対象",事業申請入力データ!$F$20:$F$1006),0)</f>
        <v>0</v>
      </c>
      <c r="G52" s="317">
        <f>IFERROR(事業申請入力データ!N$19*SUMIFS(事業申請入力データ!$F$20:$F$1006,事業申請入力データ!N$20:N$1006,"対象",事業申請入力データ!$C$20:$C$1006,事業申請出力結果!$B52,事業申請入力データ!$B$20:$B$1006,事業申請出力結果!$C$44)/SUMIF(事業申請入力データ!N$20:N$1006,"対象",事業申請入力データ!$F$20:$F$1006),0)</f>
        <v>0</v>
      </c>
      <c r="H52" s="317">
        <f>IFERROR(事業申請入力データ!O$19*SUMIFS(事業申請入力データ!$F$20:$F$1006,事業申請入力データ!O$20:O$1006,"対象",事業申請入力データ!$C$20:$C$1006,事業申請出力結果!$B52,事業申請入力データ!$B$20:$B$1006,事業申請出力結果!$C$44)/SUMIF(事業申請入力データ!O$20:O$1006,"対象",事業申請入力データ!$F$20:$F$1006),0)</f>
        <v>0</v>
      </c>
      <c r="I52" s="317">
        <f>IFERROR(事業申請入力データ!P$19*SUMIFS(事業申請入力データ!$F$20:$F$1006,事業申請入力データ!P$20:P$1006,"対象",事業申請入力データ!$C$20:$C$1006,事業申請出力結果!$B52,事業申請入力データ!$B$20:$B$1006,事業申請出力結果!$C$44)/SUMIF(事業申請入力データ!P$20:P$1006,"対象",事業申請入力データ!$F$20:$F$1006),0)</f>
        <v>0</v>
      </c>
      <c r="J52" s="317">
        <f>IFERROR(事業申請入力データ!Q$19*SUMIFS(事業申請入力データ!$F$20:$F$1006,事業申請入力データ!Q$20:Q$1006,"対象",事業申請入力データ!$C$20:$C$1006,事業申請出力結果!$B52,事業申請入力データ!$B$20:$B$1006,事業申請出力結果!$C$44)/SUMIF(事業申請入力データ!Q$20:Q$1006,"対象",事業申請入力データ!$F$20:$F$1006),0)</f>
        <v>0</v>
      </c>
      <c r="K52" s="317">
        <f>IFERROR(事業申請入力データ!R$19*SUMIFS(事業申請入力データ!$F$20:$F$1006,事業申請入力データ!R$20:R$1006,"対象",事業申請入力データ!$C$20:$C$1006,事業申請出力結果!$B52,事業申請入力データ!$B$20:$B$1006,事業申請出力結果!$C$44)/SUMIF(事業申請入力データ!R$20:R$1006,"対象",事業申請入力データ!$F$20:$F$1006),0)</f>
        <v>0</v>
      </c>
      <c r="L52" s="317">
        <f>IFERROR(事業申請入力データ!S$19*SUMIFS(事業申請入力データ!$F$20:$F$1006,事業申請入力データ!S$20:S$1006,"対象",事業申請入力データ!$C$20:$C$1006,事業申請出力結果!$B52,事業申請入力データ!$B$20:$B$1006,事業申請出力結果!$C$44)/SUMIF(事業申請入力データ!S$20:S$1006,"対象",事業申請入力データ!$F$20:$F$1006),0)</f>
        <v>0</v>
      </c>
      <c r="M52" s="317">
        <f>IFERROR(事業申請入力データ!T$19*SUMIFS(事業申請入力データ!$F$20:$F$1006,事業申請入力データ!T$20:T$1006,"対象",事業申請入力データ!$C$20:$C$1006,事業申請出力結果!$B52,事業申請入力データ!$B$20:$B$1006,事業申請出力結果!$C$44)/SUMIF(事業申請入力データ!T$20:T$1006,"対象",事業申請入力データ!$F$20:$F$1006),0)</f>
        <v>0</v>
      </c>
      <c r="N52" s="317">
        <f>IFERROR(事業申請入力データ!X$19*SUMIFS(事業申請入力データ!$F$20:$F$1006,事業申請入力データ!X$20:X$1006,"対象",事業申請入力データ!$C$20:$C$1006,事業申請出力結果!$B52,事業申請入力データ!$B$20:$B$1006,事業申請出力結果!$C$44)/SUMIF(事業申請入力データ!X$20:X$1006,"対象",事業申請入力データ!$F$20:$F$1006),0)</f>
        <v>0</v>
      </c>
      <c r="O52" s="317">
        <f>IFERROR(事業申請入力データ!Y$19*SUMIFS(事業申請入力データ!$F$20:$F$1006,事業申請入力データ!Y$20:Y$1006,"対象",事業申請入力データ!$C$20:$C$1006,事業申請出力結果!$B52,事業申請入力データ!$B$20:$B$1006,事業申請出力結果!$C$44)/SUMIF(事業申請入力データ!Y$20:Y$1006,"対象",事業申請入力データ!$F$20:$F$1006),0)</f>
        <v>0</v>
      </c>
      <c r="P52" s="317">
        <f>IFERROR(事業申請入力データ!Z$19*SUMIFS(事業申請入力データ!$F$20:$F$1006,事業申請入力データ!Z$20:Z$1006,"対象",事業申請入力データ!$C$20:$C$1006,事業申請出力結果!$B52,事業申請入力データ!$B$20:$B$1006,事業申請出力結果!$C$44)/SUMIF(事業申請入力データ!Z$20:Z$1006,"対象",事業申請入力データ!$F$20:$F$1006),0)</f>
        <v>0</v>
      </c>
      <c r="Q52" s="319">
        <f t="shared" si="16"/>
        <v>0</v>
      </c>
      <c r="R52" s="320">
        <f>IFERROR(VLOOKUP($C$44,事業申請入力データ!$B$9:$E$14,4,0),0)</f>
        <v>0</v>
      </c>
      <c r="S52" s="321">
        <f t="shared" ref="S52" si="18">ROUNDDOWN(Q52*R52,0)</f>
        <v>0</v>
      </c>
      <c r="T52" s="726"/>
    </row>
    <row r="53" spans="1:20" ht="19.5" thickBot="1">
      <c r="A53" s="746"/>
      <c r="B53" s="331" t="s">
        <v>48</v>
      </c>
      <c r="C53" s="423">
        <f>SUMIFS(事業申請入力データ!$F$20:$F$1006,事業申請入力データ!$C$20:$C$1006,B53,事業申請入力データ!$B$20:$B$1006,事業申請出力結果!$C$44)</f>
        <v>0</v>
      </c>
      <c r="D53" s="333">
        <f>SUMIFS(事業申請入力データ!$G$20:$G$1006,事業申請入力データ!$C$20:$C$1006,B53,事業申請入力データ!$B$20:$B$1006,事業申請出力結果!$C$44)</f>
        <v>0</v>
      </c>
      <c r="E53" s="318">
        <f>IFERROR(事業申請入力データ!L$19*SUMIFS(事業申請入力データ!$F$20:$F$1006,事業申請入力データ!L$20:L$1006,"対象",事業申請入力データ!$C$20:$C$1006,事業申請出力結果!$B53,事業申請入力データ!$B$20:$B$1006,事業申請出力結果!$C$44)/SUMIF(事業申請入力データ!L$20:L$1006,"対象",事業申請入力データ!$F$20:$F$1006),0)</f>
        <v>0</v>
      </c>
      <c r="F53" s="318">
        <f>IFERROR(事業申請入力データ!M$19*SUMIFS(事業申請入力データ!$F$20:$F$1006,事業申請入力データ!M$20:M$1006,"対象",事業申請入力データ!$C$20:$C$1006,事業申請出力結果!$B53,事業申請入力データ!$B$20:$B$1006,事業申請出力結果!$C$44)/SUMIF(事業申請入力データ!M$20:M$1006,"対象",事業申請入力データ!$F$20:$F$1006),0)</f>
        <v>0</v>
      </c>
      <c r="G53" s="318">
        <f>IFERROR(事業申請入力データ!N$19*SUMIFS(事業申請入力データ!$F$20:$F$1006,事業申請入力データ!N$20:N$1006,"対象",事業申請入力データ!$C$20:$C$1006,事業申請出力結果!$B53,事業申請入力データ!$B$20:$B$1006,事業申請出力結果!$C$44)/SUMIF(事業申請入力データ!N$20:N$1006,"対象",事業申請入力データ!$F$20:$F$1006),0)</f>
        <v>0</v>
      </c>
      <c r="H53" s="318">
        <f>IFERROR(事業申請入力データ!O$19*SUMIFS(事業申請入力データ!$F$20:$F$1006,事業申請入力データ!O$20:O$1006,"対象",事業申請入力データ!$C$20:$C$1006,事業申請出力結果!$B53,事業申請入力データ!$B$20:$B$1006,事業申請出力結果!$C$44)/SUMIF(事業申請入力データ!O$20:O$1006,"対象",事業申請入力データ!$F$20:$F$1006),0)</f>
        <v>0</v>
      </c>
      <c r="I53" s="318">
        <f>IFERROR(事業申請入力データ!P$19*SUMIFS(事業申請入力データ!$F$20:$F$1006,事業申請入力データ!P$20:P$1006,"対象",事業申請入力データ!$C$20:$C$1006,事業申請出力結果!$B53,事業申請入力データ!$B$20:$B$1006,事業申請出力結果!$C$44)/SUMIF(事業申請入力データ!P$20:P$1006,"対象",事業申請入力データ!$F$20:$F$1006),0)</f>
        <v>0</v>
      </c>
      <c r="J53" s="318">
        <f>IFERROR(事業申請入力データ!Q$19*SUMIFS(事業申請入力データ!$F$20:$F$1006,事業申請入力データ!Q$20:Q$1006,"対象",事業申請入力データ!$C$20:$C$1006,事業申請出力結果!$B53,事業申請入力データ!$B$20:$B$1006,事業申請出力結果!$C$44)/SUMIF(事業申請入力データ!Q$20:Q$1006,"対象",事業申請入力データ!$F$20:$F$1006),0)</f>
        <v>0</v>
      </c>
      <c r="K53" s="318">
        <f>IFERROR(事業申請入力データ!R$19*SUMIFS(事業申請入力データ!$F$20:$F$1006,事業申請入力データ!R$20:R$1006,"対象",事業申請入力データ!$C$20:$C$1006,事業申請出力結果!$B53,事業申請入力データ!$B$20:$B$1006,事業申請出力結果!$C$44)/SUMIF(事業申請入力データ!R$20:R$1006,"対象",事業申請入力データ!$F$20:$F$1006),0)</f>
        <v>0</v>
      </c>
      <c r="L53" s="318">
        <f>IFERROR(事業申請入力データ!S$19*SUMIFS(事業申請入力データ!$F$20:$F$1006,事業申請入力データ!S$20:S$1006,"対象",事業申請入力データ!$C$20:$C$1006,事業申請出力結果!$B53,事業申請入力データ!$B$20:$B$1006,事業申請出力結果!$C$44)/SUMIF(事業申請入力データ!S$20:S$1006,"対象",事業申請入力データ!$F$20:$F$1006),0)</f>
        <v>0</v>
      </c>
      <c r="M53" s="318">
        <f>IFERROR(事業申請入力データ!T$19*SUMIFS(事業申請入力データ!$F$20:$F$1006,事業申請入力データ!T$20:T$1006,"対象",事業申請入力データ!$C$20:$C$1006,事業申請出力結果!$B53,事業申請入力データ!$B$20:$B$1006,事業申請出力結果!$C$44)/SUMIF(事業申請入力データ!T$20:T$1006,"対象",事業申請入力データ!$F$20:$F$1006),0)</f>
        <v>0</v>
      </c>
      <c r="N53" s="318">
        <f>IFERROR(事業申請入力データ!X$19*SUMIFS(事業申請入力データ!$F$20:$F$1006,事業申請入力データ!X$20:X$1006,"対象",事業申請入力データ!$C$20:$C$1006,事業申請出力結果!$B53,事業申請入力データ!$B$20:$B$1006,事業申請出力結果!$C$44)/SUMIF(事業申請入力データ!X$20:X$1006,"対象",事業申請入力データ!$F$20:$F$1006),0)</f>
        <v>0</v>
      </c>
      <c r="O53" s="318">
        <f>IFERROR(事業申請入力データ!Y$19*SUMIFS(事業申請入力データ!$F$20:$F$1006,事業申請入力データ!Y$20:Y$1006,"対象",事業申請入力データ!$C$20:$C$1006,事業申請出力結果!$B53,事業申請入力データ!$B$20:$B$1006,事業申請出力結果!$C$44)/SUMIF(事業申請入力データ!Y$20:Y$1006,"対象",事業申請入力データ!$F$20:$F$1006),0)</f>
        <v>0</v>
      </c>
      <c r="P53" s="318">
        <f>IFERROR(事業申請入力データ!Z$19*SUMIFS(事業申請入力データ!$F$20:$F$1006,事業申請入力データ!Z$20:Z$1006,"対象",事業申請入力データ!$C$20:$C$1006,事業申請出力結果!$B53,事業申請入力データ!$B$20:$B$1006,事業申請出力結果!$C$44)/SUMIF(事業申請入力データ!Z$20:Z$1006,"対象",事業申請入力データ!$F$20:$F$1006),0)</f>
        <v>0</v>
      </c>
      <c r="Q53" s="334">
        <f t="shared" si="16"/>
        <v>0</v>
      </c>
      <c r="R53" s="335">
        <f>IFERROR(VLOOKUP($C$44,事業申請入力データ!$B$9:$E$14,4,0),0)</f>
        <v>0</v>
      </c>
      <c r="S53" s="336">
        <f>ROUNDDOWN(Q53*R53,0)</f>
        <v>0</v>
      </c>
      <c r="T53" s="748"/>
    </row>
    <row r="54" spans="1:20" ht="19.5" thickBot="1">
      <c r="A54" s="337" t="s">
        <v>129</v>
      </c>
      <c r="B54" s="338"/>
      <c r="C54" s="428">
        <f>SUMIFS(事業申請入力データ!$F$20:$F$1006,事業申請入力データ!$C$20:$C$1006,A54,事業申請入力データ!$B$20:$B$1006,事業申請出力結果!$C$44)</f>
        <v>0</v>
      </c>
      <c r="D54" s="308">
        <f>SUMIFS(事業申請入力データ!$G$20:$G$1006,事業申請入力データ!$C$20:$C$1006,A54,事業申請入力データ!$B$20:$B$1006,事業申請出力結果!$C$44)</f>
        <v>0</v>
      </c>
      <c r="E54" s="308">
        <f>IFERROR(事業申請入力データ!L$19*SUMIFS(事業申請入力データ!$F$20:$F$1006,事業申請入力データ!L$20:L$1006,"対象",事業申請入力データ!$C$20:$C$1006,事業申請出力結果!$A54,事業申請入力データ!$B$20:$B$1006,事業申請出力結果!$C$44)/SUMIF(事業申請入力データ!L$20:L$1006,"対象",事業申請入力データ!$F$20:$F$1006),0)</f>
        <v>0</v>
      </c>
      <c r="F54" s="308">
        <f>IFERROR(事業申請入力データ!M$19*SUMIFS(事業申請入力データ!$F$20:$F$1006,事業申請入力データ!M$20:M$1006,"対象",事業申請入力データ!$C$20:$C$1006,事業申請出力結果!$A54,事業申請入力データ!$B$20:$B$1006,事業申請出力結果!$C$44)/SUMIF(事業申請入力データ!M$20:M$1006,"対象",事業申請入力データ!$F$20:$F$1006),0)</f>
        <v>0</v>
      </c>
      <c r="G54" s="308">
        <f>IFERROR(事業申請入力データ!N$19*SUMIFS(事業申請入力データ!$F$20:$F$1006,事業申請入力データ!N$20:N$1006,"対象",事業申請入力データ!$C$20:$C$1006,事業申請出力結果!$A54,事業申請入力データ!$B$20:$B$1006,事業申請出力結果!$C$44)/SUMIF(事業申請入力データ!N$20:N$1006,"対象",事業申請入力データ!$F$20:$F$1006),0)</f>
        <v>0</v>
      </c>
      <c r="H54" s="308">
        <f>IFERROR(事業申請入力データ!O$19*SUMIFS(事業申請入力データ!$F$20:$F$1006,事業申請入力データ!O$20:O$1006,"対象",事業申請入力データ!$C$20:$C$1006,事業申請出力結果!$A54,事業申請入力データ!$B$20:$B$1006,事業申請出力結果!$C$44)/SUMIF(事業申請入力データ!O$20:O$1006,"対象",事業申請入力データ!$F$20:$F$1006),0)</f>
        <v>0</v>
      </c>
      <c r="I54" s="308">
        <f>IFERROR(事業申請入力データ!P$19*SUMIFS(事業申請入力データ!$F$20:$F$1006,事業申請入力データ!P$20:P$1006,"対象",事業申請入力データ!$C$20:$C$1006,事業申請出力結果!$A54,事業申請入力データ!$B$20:$B$1006,事業申請出力結果!$C$44)/SUMIF(事業申請入力データ!P$20:P$1006,"対象",事業申請入力データ!$F$20:$F$1006),0)</f>
        <v>0</v>
      </c>
      <c r="J54" s="308">
        <f>IFERROR(事業申請入力データ!Q$19*SUMIFS(事業申請入力データ!$F$20:$F$1006,事業申請入力データ!Q$20:Q$1006,"対象",事業申請入力データ!$C$20:$C$1006,事業申請出力結果!$A54,事業申請入力データ!$B$20:$B$1006,事業申請出力結果!$C$44)/SUMIF(事業申請入力データ!Q$20:Q$1006,"対象",事業申請入力データ!$F$20:$F$1006),0)</f>
        <v>0</v>
      </c>
      <c r="K54" s="308">
        <f>IFERROR(事業申請入力データ!R$19*SUMIFS(事業申請入力データ!$F$20:$F$1006,事業申請入力データ!R$20:R$1006,"対象",事業申請入力データ!$C$20:$C$1006,事業申請出力結果!$A54,事業申請入力データ!$B$20:$B$1006,事業申請出力結果!$C$44)/SUMIF(事業申請入力データ!R$20:R$1006,"対象",事業申請入力データ!$F$20:$F$1006),0)</f>
        <v>0</v>
      </c>
      <c r="L54" s="308">
        <f>IFERROR(事業申請入力データ!S$19*SUMIFS(事業申請入力データ!$F$20:$F$1006,事業申請入力データ!S$20:S$1006,"対象",事業申請入力データ!$C$20:$C$1006,事業申請出力結果!$A54,事業申請入力データ!$B$20:$B$1006,事業申請出力結果!$C$44)/SUMIF(事業申請入力データ!S$20:S$1006,"対象",事業申請入力データ!$F$20:$F$1006),0)</f>
        <v>0</v>
      </c>
      <c r="M54" s="308">
        <f>IFERROR(事業申請入力データ!T$19*SUMIFS(事業申請入力データ!$F$20:$F$1006,事業申請入力データ!T$20:T$1006,"対象",事業申請入力データ!$C$20:$C$1006,事業申請出力結果!$A54,事業申請入力データ!$B$20:$B$1006,事業申請出力結果!$C$44)/SUMIF(事業申請入力データ!T$20:T$1006,"対象",事業申請入力データ!$F$20:$F$1006),0)</f>
        <v>0</v>
      </c>
      <c r="N54" s="308">
        <f>IFERROR(事業申請入力データ!X$19*SUMIFS(事業申請入力データ!$F$20:$F$1006,事業申請入力データ!X$20:X$1006,"対象",事業申請入力データ!$C$20:$C$1006,事業申請出力結果!$A54,事業申請入力データ!$B$20:$B$1006,事業申請出力結果!$C$44)/SUMIF(事業申請入力データ!X$20:X$1006,"対象",事業申請入力データ!$F$20:$F$1006),0)</f>
        <v>0</v>
      </c>
      <c r="O54" s="308">
        <f>IFERROR(事業申請入力データ!Y$19*SUMIFS(事業申請入力データ!$F$20:$F$1006,事業申請入力データ!Y$20:Y$1006,"対象",事業申請入力データ!$C$20:$C$1006,事業申請出力結果!$A54,事業申請入力データ!$B$20:$B$1006,事業申請出力結果!$C$44)/SUMIF(事業申請入力データ!Y$20:Y$1006,"対象",事業申請入力データ!$F$20:$F$1006),0)</f>
        <v>0</v>
      </c>
      <c r="P54" s="308">
        <f>IFERROR(事業申請入力データ!Z$19*SUMIFS(事業申請入力データ!$F$20:$F$1006,事業申請入力データ!Z$20:Z$1006,"対象",事業申請入力データ!$C$20:$C$1006,事業申請出力結果!$A54,事業申請入力データ!$B$20:$B$1006,事業申請出力結果!$C$44)/SUMIF(事業申請入力データ!Z$20:Z$1006,"対象",事業申請入力データ!$F$20:$F$1006),0)</f>
        <v>0</v>
      </c>
      <c r="Q54" s="340">
        <f>SUM(D54:P54)</f>
        <v>0</v>
      </c>
      <c r="R54" s="341">
        <f>IFERROR(VLOOKUP($C$44,事業申請入力データ!$B$9:$E$14,4,0),0)</f>
        <v>0</v>
      </c>
      <c r="S54" s="342">
        <f>ROUNDDOWN(Q54*R54,0)</f>
        <v>0</v>
      </c>
      <c r="T54" s="343">
        <f>SUM(S54:S54)</f>
        <v>0</v>
      </c>
    </row>
    <row r="55" spans="1:20" ht="19.5" thickBot="1">
      <c r="A55" s="346" t="s">
        <v>131</v>
      </c>
      <c r="B55" s="347"/>
      <c r="C55" s="578">
        <f t="shared" ref="C55:P55" si="19">SUM(C46:C54)</f>
        <v>0</v>
      </c>
      <c r="D55" s="348">
        <f t="shared" si="19"/>
        <v>0</v>
      </c>
      <c r="E55" s="348">
        <f t="shared" si="19"/>
        <v>0</v>
      </c>
      <c r="F55" s="348">
        <f t="shared" si="19"/>
        <v>0</v>
      </c>
      <c r="G55" s="348">
        <f t="shared" si="19"/>
        <v>0</v>
      </c>
      <c r="H55" s="348">
        <f t="shared" si="19"/>
        <v>0</v>
      </c>
      <c r="I55" s="348">
        <f t="shared" si="19"/>
        <v>0</v>
      </c>
      <c r="J55" s="348">
        <f t="shared" si="19"/>
        <v>0</v>
      </c>
      <c r="K55" s="348">
        <f t="shared" si="19"/>
        <v>0</v>
      </c>
      <c r="L55" s="348">
        <f t="shared" si="19"/>
        <v>0</v>
      </c>
      <c r="M55" s="348">
        <f t="shared" si="19"/>
        <v>0</v>
      </c>
      <c r="N55" s="348">
        <f t="shared" si="19"/>
        <v>0</v>
      </c>
      <c r="O55" s="348">
        <f t="shared" si="19"/>
        <v>0</v>
      </c>
      <c r="P55" s="348">
        <f t="shared" si="19"/>
        <v>0</v>
      </c>
      <c r="Q55" s="349">
        <f>SUM(D55:P55)</f>
        <v>0</v>
      </c>
      <c r="R55" s="450" t="s">
        <v>96</v>
      </c>
      <c r="S55" s="351">
        <f>SUM(S46:S54)</f>
        <v>0</v>
      </c>
      <c r="T55" s="352">
        <f>SUM(T46:T54)</f>
        <v>0</v>
      </c>
    </row>
    <row r="56" spans="1:20" ht="19.5" thickBot="1"/>
    <row r="57" spans="1:20" ht="27" customHeight="1" thickBot="1">
      <c r="B57" s="288" t="s">
        <v>58</v>
      </c>
      <c r="C57" s="289">
        <f>事業申請入力データ!$B$13</f>
        <v>0</v>
      </c>
    </row>
    <row r="58" spans="1:20" ht="38.25" thickBot="1">
      <c r="A58" s="444" t="s">
        <v>99</v>
      </c>
      <c r="B58" s="445"/>
      <c r="C58" s="446" t="s">
        <v>85</v>
      </c>
      <c r="D58" s="299" t="s">
        <v>86</v>
      </c>
      <c r="E58" s="299" t="s">
        <v>100</v>
      </c>
      <c r="F58" s="299" t="s">
        <v>101</v>
      </c>
      <c r="G58" s="299" t="s">
        <v>102</v>
      </c>
      <c r="H58" s="299" t="s">
        <v>103</v>
      </c>
      <c r="I58" s="299" t="s">
        <v>104</v>
      </c>
      <c r="J58" s="299" t="s">
        <v>105</v>
      </c>
      <c r="K58" s="299" t="s">
        <v>106</v>
      </c>
      <c r="L58" s="299" t="s">
        <v>107</v>
      </c>
      <c r="M58" s="299" t="s">
        <v>108</v>
      </c>
      <c r="N58" s="299" t="s">
        <v>109</v>
      </c>
      <c r="O58" s="299" t="s">
        <v>110</v>
      </c>
      <c r="P58" s="299" t="s">
        <v>111</v>
      </c>
      <c r="Q58" s="300" t="s">
        <v>112</v>
      </c>
      <c r="R58" s="447" t="s">
        <v>113</v>
      </c>
      <c r="S58" s="448" t="s">
        <v>114</v>
      </c>
      <c r="T58" s="449"/>
    </row>
    <row r="59" spans="1:20">
      <c r="A59" s="745" t="s">
        <v>49</v>
      </c>
      <c r="B59" s="306" t="s">
        <v>115</v>
      </c>
      <c r="C59" s="409">
        <f>SUMIFS(事業申請入力データ!$F$20:$F$1006,事業申請入力データ!$C$20:$C$1006,B59,事業申請入力データ!$B$20:$B$1006,事業申請出力結果!$C$57)</f>
        <v>0</v>
      </c>
      <c r="D59" s="410">
        <f>SUMIFS(事業申請入力データ!$G$20:$G$1006,事業申請入力データ!$C$20:$C$1006,B59,事業申請入力データ!$B$20:$B$1006,事業申請出力結果!$C$57)</f>
        <v>0</v>
      </c>
      <c r="E59" s="410">
        <f>IFERROR(事業申請入力データ!L$19*SUMIFS(事業申請入力データ!$F$20:$F$1006,事業申請入力データ!L$20:L$1006,"対象",事業申請入力データ!$C$20:$C$1006,事業申請出力結果!$B59,事業申請入力データ!$B$20:$B$1006,事業申請出力結果!$C$57)/SUMIF(事業申請入力データ!L$20:L$1006,"対象",事業申請入力データ!$F$20:$F$1006),0)</f>
        <v>0</v>
      </c>
      <c r="F59" s="410">
        <f>IFERROR(事業申請入力データ!M$19*SUMIFS(事業申請入力データ!$F$20:$F$1006,事業申請入力データ!M$20:M$1006,"対象",事業申請入力データ!$C$20:$C$1006,事業申請出力結果!$B59,事業申請入力データ!$B$20:$B$1006,事業申請出力結果!$C$57)/SUMIF(事業申請入力データ!M$20:M$1006,"対象",事業申請入力データ!$F$20:$F$1006),0)</f>
        <v>0</v>
      </c>
      <c r="G59" s="410">
        <f>IFERROR(事業申請入力データ!N$19*SUMIFS(事業申請入力データ!$F$20:$F$1006,事業申請入力データ!N$20:N$1006,"対象",事業申請入力データ!$C$20:$C$1006,事業申請出力結果!$B59,事業申請入力データ!$B$20:$B$1006,事業申請出力結果!$C$57)/SUMIF(事業申請入力データ!N$20:N$1006,"対象",事業申請入力データ!$F$20:$F$1006),0)</f>
        <v>0</v>
      </c>
      <c r="H59" s="410">
        <f>IFERROR(事業申請入力データ!O$19*SUMIFS(事業申請入力データ!$F$20:$F$1006,事業申請入力データ!O$20:O$1006,"対象",事業申請入力データ!$C$20:$C$1006,事業申請出力結果!$B59,事業申請入力データ!$B$20:$B$1006,事業申請出力結果!$C$57)/SUMIF(事業申請入力データ!O$20:O$1006,"対象",事業申請入力データ!$F$20:$F$1006),0)</f>
        <v>0</v>
      </c>
      <c r="I59" s="410">
        <f>IFERROR(事業申請入力データ!P$19*SUMIFS(事業申請入力データ!$F$20:$F$1006,事業申請入力データ!P$20:P$1006,"対象",事業申請入力データ!$C$20:$C$1006,事業申請出力結果!$B59,事業申請入力データ!$B$20:$B$1006,事業申請出力結果!$C$57)/SUMIF(事業申請入力データ!P$20:P$1006,"対象",事業申請入力データ!$F$20:$F$1006),0)</f>
        <v>0</v>
      </c>
      <c r="J59" s="410">
        <f>IFERROR(事業申請入力データ!Q$19*SUMIFS(事業申請入力データ!$F$20:$F$1006,事業申請入力データ!Q$20:Q$1006,"対象",事業申請入力データ!$C$20:$C$1006,事業申請出力結果!$B59,事業申請入力データ!$B$20:$B$1006,事業申請出力結果!$C$57)/SUMIF(事業申請入力データ!Q$20:Q$1006,"対象",事業申請入力データ!$F$20:$F$1006),0)</f>
        <v>0</v>
      </c>
      <c r="K59" s="410">
        <f>IFERROR(事業申請入力データ!R$19*SUMIFS(事業申請入力データ!$F$20:$F$1006,事業申請入力データ!R$20:R$1006,"対象",事業申請入力データ!$C$20:$C$1006,事業申請出力結果!$B59,事業申請入力データ!$B$20:$B$1006,事業申請出力結果!$C$57)/SUMIF(事業申請入力データ!R$20:R$1006,"対象",事業申請入力データ!$F$20:$F$1006),0)</f>
        <v>0</v>
      </c>
      <c r="L59" s="410">
        <f>IFERROR(事業申請入力データ!S$19*SUMIFS(事業申請入力データ!$F$20:$F$1006,事業申請入力データ!S$20:S$1006,"対象",事業申請入力データ!$C$20:$C$1006,事業申請出力結果!$B59,事業申請入力データ!$B$20:$B$1006,事業申請出力結果!$C$57)/SUMIF(事業申請入力データ!S$20:S$1006,"対象",事業申請入力データ!$F$20:$F$1006),0)</f>
        <v>0</v>
      </c>
      <c r="M59" s="410">
        <f>IFERROR(事業申請入力データ!T$19*SUMIFS(事業申請入力データ!$F$20:$F$1006,事業申請入力データ!T$20:T$1006,"対象",事業申請入力データ!$C$20:$C$1006,事業申請出力結果!$B59,事業申請入力データ!$B$20:$B$1006,事業申請出力結果!$C$57)/SUMIF(事業申請入力データ!T$20:T$1006,"対象",事業申請入力データ!$F$20:$F$1006),0)</f>
        <v>0</v>
      </c>
      <c r="N59" s="410">
        <f>IFERROR(事業申請入力データ!X$19*SUMIFS(事業申請入力データ!$F$20:$F$1006,事業申請入力データ!X$20:X$1006,"対象",事業申請入力データ!$C$20:$C$1006,事業申請出力結果!$B59,事業申請入力データ!$B$20:$B$1006,事業申請出力結果!$C$57)/SUMIF(事業申請入力データ!X$20:X$1006,"対象",事業申請入力データ!$F$20:$F$1006),0)</f>
        <v>0</v>
      </c>
      <c r="O59" s="410">
        <f>IFERROR(事業申請入力データ!Y$19*SUMIFS(事業申請入力データ!$F$20:$F$1006,事業申請入力データ!Y$20:Y$1006,"対象",事業申請入力データ!$C$20:$C$1006,事業申請出力結果!$B59,事業申請入力データ!$B$20:$B$1006,事業申請出力結果!$C$57)/SUMIF(事業申請入力データ!Y$20:Y$1006,"対象",事業申請入力データ!$F$20:$F$1006),0)</f>
        <v>0</v>
      </c>
      <c r="P59" s="410">
        <f>IFERROR(事業申請入力データ!Z$19*SUMIFS(事業申請入力データ!$F$20:$F$1006,事業申請入力データ!Z$20:Z$1006,"対象",事業申請入力データ!$C$20:$C$1006,事業申請出力結果!$B59,事業申請入力データ!$B$20:$B$1006,事業申請出力結果!$C$57)/SUMIF(事業申請入力データ!Z$20:Z$1006,"対象",事業申請入力データ!$F$20:$F$1006),0)</f>
        <v>0</v>
      </c>
      <c r="Q59" s="309">
        <f>SUM(D59:P59)</f>
        <v>0</v>
      </c>
      <c r="R59" s="310">
        <f>IFERROR(VLOOKUP($C$57,事業申請入力データ!$B$9:$E$14,4,0),0)</f>
        <v>0</v>
      </c>
      <c r="S59" s="311">
        <f>ROUNDDOWN(Q59*R59,0)</f>
        <v>0</v>
      </c>
      <c r="T59" s="747">
        <f>SUM(S59:S66)</f>
        <v>0</v>
      </c>
    </row>
    <row r="60" spans="1:20">
      <c r="A60" s="725"/>
      <c r="B60" s="315" t="s">
        <v>118</v>
      </c>
      <c r="C60" s="316">
        <f>SUMIFS(事業申請入力データ!$F$20:$F$1006,事業申請入力データ!$C$20:$C$1006,B60,事業申請入力データ!$B$20:$B$1006,事業申請出力結果!$C$57)</f>
        <v>0</v>
      </c>
      <c r="D60" s="317">
        <f>SUMIFS(事業申請入力データ!$G$20:$G$1006,事業申請入力データ!$C$20:$C$1006,B60,事業申請入力データ!$B$20:$B$1006,事業申請出力結果!$C$57)</f>
        <v>0</v>
      </c>
      <c r="E60" s="317">
        <f>IFERROR(事業申請入力データ!L$19*SUMIFS(事業申請入力データ!$F$20:$F$1006,事業申請入力データ!L$20:L$1006,"対象",事業申請入力データ!$C$20:$C$1006,事業申請出力結果!$B60,事業申請入力データ!$B$20:$B$1006,事業申請出力結果!$C$57)/SUMIF(事業申請入力データ!L$20:L$1006,"対象",事業申請入力データ!$F$20:$F$1006),0)</f>
        <v>0</v>
      </c>
      <c r="F60" s="317">
        <f>IFERROR(事業申請入力データ!M$19*SUMIFS(事業申請入力データ!$F$20:$F$1006,事業申請入力データ!M$20:M$1006,"対象",事業申請入力データ!$C$20:$C$1006,事業申請出力結果!$B60,事業申請入力データ!$B$20:$B$1006,事業申請出力結果!$C$57)/SUMIF(事業申請入力データ!M$20:M$1006,"対象",事業申請入力データ!$F$20:$F$1006),0)</f>
        <v>0</v>
      </c>
      <c r="G60" s="317">
        <f>IFERROR(事業申請入力データ!N$19*SUMIFS(事業申請入力データ!$F$20:$F$1006,事業申請入力データ!N$20:N$1006,"対象",事業申請入力データ!$C$20:$C$1006,事業申請出力結果!$B60,事業申請入力データ!$B$20:$B$1006,事業申請出力結果!$C$57)/SUMIF(事業申請入力データ!N$20:N$1006,"対象",事業申請入力データ!$F$20:$F$1006),0)</f>
        <v>0</v>
      </c>
      <c r="H60" s="317">
        <f>IFERROR(事業申請入力データ!O$19*SUMIFS(事業申請入力データ!$F$20:$F$1006,事業申請入力データ!O$20:O$1006,"対象",事業申請入力データ!$C$20:$C$1006,事業申請出力結果!$B60,事業申請入力データ!$B$20:$B$1006,事業申請出力結果!$C$57)/SUMIF(事業申請入力データ!O$20:O$1006,"対象",事業申請入力データ!$F$20:$F$1006),0)</f>
        <v>0</v>
      </c>
      <c r="I60" s="317">
        <f>IFERROR(事業申請入力データ!P$19*SUMIFS(事業申請入力データ!$F$20:$F$1006,事業申請入力データ!P$20:P$1006,"対象",事業申請入力データ!$C$20:$C$1006,事業申請出力結果!$B60,事業申請入力データ!$B$20:$B$1006,事業申請出力結果!$C$57)/SUMIF(事業申請入力データ!P$20:P$1006,"対象",事業申請入力データ!$F$20:$F$1006),0)</f>
        <v>0</v>
      </c>
      <c r="J60" s="317">
        <f>IFERROR(事業申請入力データ!Q$19*SUMIFS(事業申請入力データ!$F$20:$F$1006,事業申請入力データ!Q$20:Q$1006,"対象",事業申請入力データ!$C$20:$C$1006,事業申請出力結果!$B60,事業申請入力データ!$B$20:$B$1006,事業申請出力結果!$C$57)/SUMIF(事業申請入力データ!Q$20:Q$1006,"対象",事業申請入力データ!$F$20:$F$1006),0)</f>
        <v>0</v>
      </c>
      <c r="K60" s="317">
        <f>IFERROR(事業申請入力データ!R$19*SUMIFS(事業申請入力データ!$F$20:$F$1006,事業申請入力データ!R$20:R$1006,"対象",事業申請入力データ!$C$20:$C$1006,事業申請出力結果!$B60,事業申請入力データ!$B$20:$B$1006,事業申請出力結果!$C$57)/SUMIF(事業申請入力データ!R$20:R$1006,"対象",事業申請入力データ!$F$20:$F$1006),0)</f>
        <v>0</v>
      </c>
      <c r="L60" s="317">
        <f>IFERROR(事業申請入力データ!S$19*SUMIFS(事業申請入力データ!$F$20:$F$1006,事業申請入力データ!S$20:S$1006,"対象",事業申請入力データ!$C$20:$C$1006,事業申請出力結果!$B60,事業申請入力データ!$B$20:$B$1006,事業申請出力結果!$C$57)/SUMIF(事業申請入力データ!S$20:S$1006,"対象",事業申請入力データ!$F$20:$F$1006),0)</f>
        <v>0</v>
      </c>
      <c r="M60" s="317">
        <f>IFERROR(事業申請入力データ!T$19*SUMIFS(事業申請入力データ!$F$20:$F$1006,事業申請入力データ!T$20:T$1006,"対象",事業申請入力データ!$C$20:$C$1006,事業申請出力結果!$B60,事業申請入力データ!$B$20:$B$1006,事業申請出力結果!$C$57)/SUMIF(事業申請入力データ!T$20:T$1006,"対象",事業申請入力データ!$F$20:$F$1006),0)</f>
        <v>0</v>
      </c>
      <c r="N60" s="317">
        <f>IFERROR(事業申請入力データ!X$19*SUMIFS(事業申請入力データ!$F$20:$F$1006,事業申請入力データ!X$20:X$1006,"対象",事業申請入力データ!$C$20:$C$1006,事業申請出力結果!$B60,事業申請入力データ!$B$20:$B$1006,事業申請出力結果!$C$57)/SUMIF(事業申請入力データ!X$20:X$1006,"対象",事業申請入力データ!$F$20:$F$1006),0)</f>
        <v>0</v>
      </c>
      <c r="O60" s="317">
        <f>IFERROR(事業申請入力データ!Y$19*SUMIFS(事業申請入力データ!$F$20:$F$1006,事業申請入力データ!Y$20:Y$1006,"対象",事業申請入力データ!$C$20:$C$1006,事業申請出力結果!$B60,事業申請入力データ!$B$20:$B$1006,事業申請出力結果!$C$57)/SUMIF(事業申請入力データ!Y$20:Y$1006,"対象",事業申請入力データ!$F$20:$F$1006),0)</f>
        <v>0</v>
      </c>
      <c r="P60" s="317">
        <f>IFERROR(事業申請入力データ!Z$19*SUMIFS(事業申請入力データ!$F$20:$F$1006,事業申請入力データ!Z$20:Z$1006,"対象",事業申請入力データ!$C$20:$C$1006,事業申請出力結果!$B60,事業申請入力データ!$B$20:$B$1006,事業申請出力結果!$C$57)/SUMIF(事業申請入力データ!Z$20:Z$1006,"対象",事業申請入力データ!$F$20:$F$1006),0)</f>
        <v>0</v>
      </c>
      <c r="Q60" s="319">
        <f>SUM(D60:P60)</f>
        <v>0</v>
      </c>
      <c r="R60" s="320">
        <f>IFERROR(VLOOKUP($C$57,事業申請入力データ!$B$9:$E$14,4,0),0)</f>
        <v>0</v>
      </c>
      <c r="S60" s="321">
        <f t="shared" ref="S60:S67" si="20">ROUNDDOWN(Q60*R60,0)</f>
        <v>0</v>
      </c>
      <c r="T60" s="726"/>
    </row>
    <row r="61" spans="1:20">
      <c r="A61" s="725"/>
      <c r="B61" s="315" t="s">
        <v>120</v>
      </c>
      <c r="C61" s="316">
        <f>SUMIFS(事業申請入力データ!$F$20:$F$1006,事業申請入力データ!$C$20:$C$1006,B61,事業申請入力データ!$B$20:$B$1006,事業申請出力結果!$C$57)</f>
        <v>0</v>
      </c>
      <c r="D61" s="317">
        <f>SUMIFS(事業申請入力データ!$G$20:$G$1006,事業申請入力データ!$C$20:$C$1006,B61,事業申請入力データ!$B$20:$B$1006,事業申請出力結果!$C$57)</f>
        <v>0</v>
      </c>
      <c r="E61" s="317">
        <f>IFERROR(事業申請入力データ!L$19*SUMIFS(事業申請入力データ!$F$20:$F$1006,事業申請入力データ!L$20:L$1006,"対象",事業申請入力データ!$C$20:$C$1006,事業申請出力結果!$B61,事業申請入力データ!$B$20:$B$1006,事業申請出力結果!$C$57)/SUMIF(事業申請入力データ!L$20:L$1006,"対象",事業申請入力データ!$F$20:$F$1006),0)</f>
        <v>0</v>
      </c>
      <c r="F61" s="317">
        <f>IFERROR(事業申請入力データ!M$19*SUMIFS(事業申請入力データ!$F$20:$F$1006,事業申請入力データ!M$20:M$1006,"対象",事業申請入力データ!$C$20:$C$1006,事業申請出力結果!$B61,事業申請入力データ!$B$20:$B$1006,事業申請出力結果!$C$57)/SUMIF(事業申請入力データ!M$20:M$1006,"対象",事業申請入力データ!$F$20:$F$1006),0)</f>
        <v>0</v>
      </c>
      <c r="G61" s="317">
        <f>IFERROR(事業申請入力データ!N$19*SUMIFS(事業申請入力データ!$F$20:$F$1006,事業申請入力データ!N$20:N$1006,"対象",事業申請入力データ!$C$20:$C$1006,事業申請出力結果!$B61,事業申請入力データ!$B$20:$B$1006,事業申請出力結果!$C$57)/SUMIF(事業申請入力データ!N$20:N$1006,"対象",事業申請入力データ!$F$20:$F$1006),0)</f>
        <v>0</v>
      </c>
      <c r="H61" s="317">
        <f>IFERROR(事業申請入力データ!O$19*SUMIFS(事業申請入力データ!$F$20:$F$1006,事業申請入力データ!O$20:O$1006,"対象",事業申請入力データ!$C$20:$C$1006,事業申請出力結果!$B61,事業申請入力データ!$B$20:$B$1006,事業申請出力結果!$C$57)/SUMIF(事業申請入力データ!O$20:O$1006,"対象",事業申請入力データ!$F$20:$F$1006),0)</f>
        <v>0</v>
      </c>
      <c r="I61" s="317">
        <f>IFERROR(事業申請入力データ!P$19*SUMIFS(事業申請入力データ!$F$20:$F$1006,事業申請入力データ!P$20:P$1006,"対象",事業申請入力データ!$C$20:$C$1006,事業申請出力結果!$B61,事業申請入力データ!$B$20:$B$1006,事業申請出力結果!$C$57)/SUMIF(事業申請入力データ!P$20:P$1006,"対象",事業申請入力データ!$F$20:$F$1006),0)</f>
        <v>0</v>
      </c>
      <c r="J61" s="317">
        <f>IFERROR(事業申請入力データ!Q$19*SUMIFS(事業申請入力データ!$F$20:$F$1006,事業申請入力データ!Q$20:Q$1006,"対象",事業申請入力データ!$C$20:$C$1006,事業申請出力結果!$B61,事業申請入力データ!$B$20:$B$1006,事業申請出力結果!$C$57)/SUMIF(事業申請入力データ!Q$20:Q$1006,"対象",事業申請入力データ!$F$20:$F$1006),0)</f>
        <v>0</v>
      </c>
      <c r="K61" s="317">
        <f>IFERROR(事業申請入力データ!R$19*SUMIFS(事業申請入力データ!$F$20:$F$1006,事業申請入力データ!R$20:R$1006,"対象",事業申請入力データ!$C$20:$C$1006,事業申請出力結果!$B61,事業申請入力データ!$B$20:$B$1006,事業申請出力結果!$C$57)/SUMIF(事業申請入力データ!R$20:R$1006,"対象",事業申請入力データ!$F$20:$F$1006),0)</f>
        <v>0</v>
      </c>
      <c r="L61" s="317">
        <f>IFERROR(事業申請入力データ!S$19*SUMIFS(事業申請入力データ!$F$20:$F$1006,事業申請入力データ!S$20:S$1006,"対象",事業申請入力データ!$C$20:$C$1006,事業申請出力結果!$B61,事業申請入力データ!$B$20:$B$1006,事業申請出力結果!$C$57)/SUMIF(事業申請入力データ!S$20:S$1006,"対象",事業申請入力データ!$F$20:$F$1006),0)</f>
        <v>0</v>
      </c>
      <c r="M61" s="317">
        <f>IFERROR(事業申請入力データ!T$19*SUMIFS(事業申請入力データ!$F$20:$F$1006,事業申請入力データ!T$20:T$1006,"対象",事業申請入力データ!$C$20:$C$1006,事業申請出力結果!$B61,事業申請入力データ!$B$20:$B$1006,事業申請出力結果!$C$57)/SUMIF(事業申請入力データ!T$20:T$1006,"対象",事業申請入力データ!$F$20:$F$1006),0)</f>
        <v>0</v>
      </c>
      <c r="N61" s="317">
        <f>IFERROR(事業申請入力データ!X$19*SUMIFS(事業申請入力データ!$F$20:$F$1006,事業申請入力データ!X$20:X$1006,"対象",事業申請入力データ!$C$20:$C$1006,事業申請出力結果!$B61,事業申請入力データ!$B$20:$B$1006,事業申請出力結果!$C$57)/SUMIF(事業申請入力データ!X$20:X$1006,"対象",事業申請入力データ!$F$20:$F$1006),0)</f>
        <v>0</v>
      </c>
      <c r="O61" s="317">
        <f>IFERROR(事業申請入力データ!Y$19*SUMIFS(事業申請入力データ!$F$20:$F$1006,事業申請入力データ!Y$20:Y$1006,"対象",事業申請入力データ!$C$20:$C$1006,事業申請出力結果!$B61,事業申請入力データ!$B$20:$B$1006,事業申請出力結果!$C$57)/SUMIF(事業申請入力データ!Y$20:Y$1006,"対象",事業申請入力データ!$F$20:$F$1006),0)</f>
        <v>0</v>
      </c>
      <c r="P61" s="317">
        <f>IFERROR(事業申請入力データ!Z$19*SUMIFS(事業申請入力データ!$F$20:$F$1006,事業申請入力データ!Z$20:Z$1006,"対象",事業申請入力データ!$C$20:$C$1006,事業申請出力結果!$B61,事業申請入力データ!$B$20:$B$1006,事業申請出力結果!$C$57)/SUMIF(事業申請入力データ!Z$20:Z$1006,"対象",事業申請入力データ!$F$20:$F$1006),0)</f>
        <v>0</v>
      </c>
      <c r="Q61" s="319">
        <f t="shared" ref="Q61:Q66" si="21">SUM(D61:P61)</f>
        <v>0</v>
      </c>
      <c r="R61" s="320">
        <f>IFERROR(VLOOKUP($C$57,事業申請入力データ!$B$9:$E$14,4,0),0)</f>
        <v>0</v>
      </c>
      <c r="S61" s="321">
        <f t="shared" si="20"/>
        <v>0</v>
      </c>
      <c r="T61" s="726"/>
    </row>
    <row r="62" spans="1:20">
      <c r="A62" s="725"/>
      <c r="B62" s="315" t="s">
        <v>123</v>
      </c>
      <c r="C62" s="316">
        <f>SUMIFS(事業申請入力データ!$F$20:$F$1006,事業申請入力データ!$C$20:$C$1006,B62,事業申請入力データ!$B$20:$B$1006,事業申請出力結果!$C$57)</f>
        <v>0</v>
      </c>
      <c r="D62" s="317">
        <f>SUMIFS(事業申請入力データ!$G$20:$G$1006,事業申請入力データ!$C$20:$C$1006,B62,事業申請入力データ!$B$20:$B$1006,事業申請出力結果!$C$57)</f>
        <v>0</v>
      </c>
      <c r="E62" s="317">
        <f>IFERROR(事業申請入力データ!L$19*SUMIFS(事業申請入力データ!$F$20:$F$1006,事業申請入力データ!L$20:L$1006,"対象",事業申請入力データ!$C$20:$C$1006,事業申請出力結果!$B62,事業申請入力データ!$B$20:$B$1006,事業申請出力結果!$C$57)/SUMIF(事業申請入力データ!L$20:L$1006,"対象",事業申請入力データ!$F$20:$F$1006),0)</f>
        <v>0</v>
      </c>
      <c r="F62" s="317">
        <f>IFERROR(事業申請入力データ!M$19*SUMIFS(事業申請入力データ!$F$20:$F$1006,事業申請入力データ!M$20:M$1006,"対象",事業申請入力データ!$C$20:$C$1006,事業申請出力結果!$B62,事業申請入力データ!$B$20:$B$1006,事業申請出力結果!$C$57)/SUMIF(事業申請入力データ!M$20:M$1006,"対象",事業申請入力データ!$F$20:$F$1006),0)</f>
        <v>0</v>
      </c>
      <c r="G62" s="317">
        <f>IFERROR(事業申請入力データ!N$19*SUMIFS(事業申請入力データ!$F$20:$F$1006,事業申請入力データ!N$20:N$1006,"対象",事業申請入力データ!$C$20:$C$1006,事業申請出力結果!$B62,事業申請入力データ!$B$20:$B$1006,事業申請出力結果!$C$57)/SUMIF(事業申請入力データ!N$20:N$1006,"対象",事業申請入力データ!$F$20:$F$1006),0)</f>
        <v>0</v>
      </c>
      <c r="H62" s="317">
        <f>IFERROR(事業申請入力データ!O$19*SUMIFS(事業申請入力データ!$F$20:$F$1006,事業申請入力データ!O$20:O$1006,"対象",事業申請入力データ!$C$20:$C$1006,事業申請出力結果!$B62,事業申請入力データ!$B$20:$B$1006,事業申請出力結果!$C$57)/SUMIF(事業申請入力データ!O$20:O$1006,"対象",事業申請入力データ!$F$20:$F$1006),0)</f>
        <v>0</v>
      </c>
      <c r="I62" s="317">
        <f>IFERROR(事業申請入力データ!P$19*SUMIFS(事業申請入力データ!$F$20:$F$1006,事業申請入力データ!P$20:P$1006,"対象",事業申請入力データ!$C$20:$C$1006,事業申請出力結果!$B62,事業申請入力データ!$B$20:$B$1006,事業申請出力結果!$C$57)/SUMIF(事業申請入力データ!P$20:P$1006,"対象",事業申請入力データ!$F$20:$F$1006),0)</f>
        <v>0</v>
      </c>
      <c r="J62" s="317">
        <f>IFERROR(事業申請入力データ!Q$19*SUMIFS(事業申請入力データ!$F$20:$F$1006,事業申請入力データ!Q$20:Q$1006,"対象",事業申請入力データ!$C$20:$C$1006,事業申請出力結果!$B62,事業申請入力データ!$B$20:$B$1006,事業申請出力結果!$C$57)/SUMIF(事業申請入力データ!Q$20:Q$1006,"対象",事業申請入力データ!$F$20:$F$1006),0)</f>
        <v>0</v>
      </c>
      <c r="K62" s="317">
        <f>IFERROR(事業申請入力データ!R$19*SUMIFS(事業申請入力データ!$F$20:$F$1006,事業申請入力データ!R$20:R$1006,"対象",事業申請入力データ!$C$20:$C$1006,事業申請出力結果!$B62,事業申請入力データ!$B$20:$B$1006,事業申請出力結果!$C$57)/SUMIF(事業申請入力データ!R$20:R$1006,"対象",事業申請入力データ!$F$20:$F$1006),0)</f>
        <v>0</v>
      </c>
      <c r="L62" s="317">
        <f>IFERROR(事業申請入力データ!S$19*SUMIFS(事業申請入力データ!$F$20:$F$1006,事業申請入力データ!S$20:S$1006,"対象",事業申請入力データ!$C$20:$C$1006,事業申請出力結果!$B62,事業申請入力データ!$B$20:$B$1006,事業申請出力結果!$C$57)/SUMIF(事業申請入力データ!S$20:S$1006,"対象",事業申請入力データ!$F$20:$F$1006),0)</f>
        <v>0</v>
      </c>
      <c r="M62" s="317">
        <f>IFERROR(事業申請入力データ!T$19*SUMIFS(事業申請入力データ!$F$20:$F$1006,事業申請入力データ!T$20:T$1006,"対象",事業申請入力データ!$C$20:$C$1006,事業申請出力結果!$B62,事業申請入力データ!$B$20:$B$1006,事業申請出力結果!$C$57)/SUMIF(事業申請入力データ!T$20:T$1006,"対象",事業申請入力データ!$F$20:$F$1006),0)</f>
        <v>0</v>
      </c>
      <c r="N62" s="317">
        <f>IFERROR(事業申請入力データ!X$19*SUMIFS(事業申請入力データ!$F$20:$F$1006,事業申請入力データ!X$20:X$1006,"対象",事業申請入力データ!$C$20:$C$1006,事業申請出力結果!$B62,事業申請入力データ!$B$20:$B$1006,事業申請出力結果!$C$57)/SUMIF(事業申請入力データ!X$20:X$1006,"対象",事業申請入力データ!$F$20:$F$1006),0)</f>
        <v>0</v>
      </c>
      <c r="O62" s="317">
        <f>IFERROR(事業申請入力データ!Y$19*SUMIFS(事業申請入力データ!$F$20:$F$1006,事業申請入力データ!Y$20:Y$1006,"対象",事業申請入力データ!$C$20:$C$1006,事業申請出力結果!$B62,事業申請入力データ!$B$20:$B$1006,事業申請出力結果!$C$57)/SUMIF(事業申請入力データ!Y$20:Y$1006,"対象",事業申請入力データ!$F$20:$F$1006),0)</f>
        <v>0</v>
      </c>
      <c r="P62" s="317">
        <f>IFERROR(事業申請入力データ!Z$19*SUMIFS(事業申請入力データ!$F$20:$F$1006,事業申請入力データ!Z$20:Z$1006,"対象",事業申請入力データ!$C$20:$C$1006,事業申請出力結果!$B62,事業申請入力データ!$B$20:$B$1006,事業申請出力結果!$C$57)/SUMIF(事業申請入力データ!Z$20:Z$1006,"対象",事業申請入力データ!$F$20:$F$1006),0)</f>
        <v>0</v>
      </c>
      <c r="Q62" s="319">
        <f t="shared" si="21"/>
        <v>0</v>
      </c>
      <c r="R62" s="320">
        <f>IFERROR(VLOOKUP($C$57,事業申請入力データ!$B$9:$E$14,4,0),0)</f>
        <v>0</v>
      </c>
      <c r="S62" s="321">
        <f t="shared" si="20"/>
        <v>0</v>
      </c>
      <c r="T62" s="726"/>
    </row>
    <row r="63" spans="1:20" ht="18.75" customHeight="1">
      <c r="A63" s="725"/>
      <c r="B63" s="315" t="s">
        <v>125</v>
      </c>
      <c r="C63" s="316">
        <f>SUMIFS(事業申請入力データ!$F$20:$F$1006,事業申請入力データ!$C$20:$C$1006,B63,事業申請入力データ!$B$20:$B$1006,事業申請出力結果!$C$57)</f>
        <v>0</v>
      </c>
      <c r="D63" s="317">
        <f>SUMIFS(事業申請入力データ!$G$20:$G$1006,事業申請入力データ!$C$20:$C$1006,B63,事業申請入力データ!$B$20:$B$1006,事業申請出力結果!$C$57)</f>
        <v>0</v>
      </c>
      <c r="E63" s="317">
        <f>IFERROR(事業申請入力データ!L$19*SUMIFS(事業申請入力データ!$F$20:$F$1006,事業申請入力データ!L$20:L$1006,"対象",事業申請入力データ!$C$20:$C$1006,事業申請出力結果!$B63,事業申請入力データ!$B$20:$B$1006,事業申請出力結果!$C$57)/SUMIF(事業申請入力データ!L$20:L$1006,"対象",事業申請入力データ!$F$20:$F$1006),0)</f>
        <v>0</v>
      </c>
      <c r="F63" s="317">
        <f>IFERROR(事業申請入力データ!M$19*SUMIFS(事業申請入力データ!$F$20:$F$1006,事業申請入力データ!M$20:M$1006,"対象",事業申請入力データ!$C$20:$C$1006,事業申請出力結果!$B63,事業申請入力データ!$B$20:$B$1006,事業申請出力結果!$C$57)/SUMIF(事業申請入力データ!M$20:M$1006,"対象",事業申請入力データ!$F$20:$F$1006),0)</f>
        <v>0</v>
      </c>
      <c r="G63" s="317">
        <f>IFERROR(事業申請入力データ!N$19*SUMIFS(事業申請入力データ!$F$20:$F$1006,事業申請入力データ!N$20:N$1006,"対象",事業申請入力データ!$C$20:$C$1006,事業申請出力結果!$B63,事業申請入力データ!$B$20:$B$1006,事業申請出力結果!$C$57)/SUMIF(事業申請入力データ!N$20:N$1006,"対象",事業申請入力データ!$F$20:$F$1006),0)</f>
        <v>0</v>
      </c>
      <c r="H63" s="317">
        <f>IFERROR(事業申請入力データ!O$19*SUMIFS(事業申請入力データ!$F$20:$F$1006,事業申請入力データ!O$20:O$1006,"対象",事業申請入力データ!$C$20:$C$1006,事業申請出力結果!$B63,事業申請入力データ!$B$20:$B$1006,事業申請出力結果!$C$57)/SUMIF(事業申請入力データ!O$20:O$1006,"対象",事業申請入力データ!$F$20:$F$1006),0)</f>
        <v>0</v>
      </c>
      <c r="I63" s="317">
        <f>IFERROR(事業申請入力データ!P$19*SUMIFS(事業申請入力データ!$F$20:$F$1006,事業申請入力データ!P$20:P$1006,"対象",事業申請入力データ!$C$20:$C$1006,事業申請出力結果!$B63,事業申請入力データ!$B$20:$B$1006,事業申請出力結果!$C$57)/SUMIF(事業申請入力データ!P$20:P$1006,"対象",事業申請入力データ!$F$20:$F$1006),0)</f>
        <v>0</v>
      </c>
      <c r="J63" s="317">
        <f>IFERROR(事業申請入力データ!Q$19*SUMIFS(事業申請入力データ!$F$20:$F$1006,事業申請入力データ!Q$20:Q$1006,"対象",事業申請入力データ!$C$20:$C$1006,事業申請出力結果!$B63,事業申請入力データ!$B$20:$B$1006,事業申請出力結果!$C$57)/SUMIF(事業申請入力データ!Q$20:Q$1006,"対象",事業申請入力データ!$F$20:$F$1006),0)</f>
        <v>0</v>
      </c>
      <c r="K63" s="317">
        <f>IFERROR(事業申請入力データ!R$19*SUMIFS(事業申請入力データ!$F$20:$F$1006,事業申請入力データ!R$20:R$1006,"対象",事業申請入力データ!$C$20:$C$1006,事業申請出力結果!$B63,事業申請入力データ!$B$20:$B$1006,事業申請出力結果!$C$57)/SUMIF(事業申請入力データ!R$20:R$1006,"対象",事業申請入力データ!$F$20:$F$1006),0)</f>
        <v>0</v>
      </c>
      <c r="L63" s="317">
        <f>IFERROR(事業申請入力データ!S$19*SUMIFS(事業申請入力データ!$F$20:$F$1006,事業申請入力データ!S$20:S$1006,"対象",事業申請入力データ!$C$20:$C$1006,事業申請出力結果!$B63,事業申請入力データ!$B$20:$B$1006,事業申請出力結果!$C$57)/SUMIF(事業申請入力データ!S$20:S$1006,"対象",事業申請入力データ!$F$20:$F$1006),0)</f>
        <v>0</v>
      </c>
      <c r="M63" s="317">
        <f>IFERROR(事業申請入力データ!T$19*SUMIFS(事業申請入力データ!$F$20:$F$1006,事業申請入力データ!T$20:T$1006,"対象",事業申請入力データ!$C$20:$C$1006,事業申請出力結果!$B63,事業申請入力データ!$B$20:$B$1006,事業申請出力結果!$C$57)/SUMIF(事業申請入力データ!T$20:T$1006,"対象",事業申請入力データ!$F$20:$F$1006),0)</f>
        <v>0</v>
      </c>
      <c r="N63" s="317">
        <f>IFERROR(事業申請入力データ!X$19*SUMIFS(事業申請入力データ!$F$20:$F$1006,事業申請入力データ!X$20:X$1006,"対象",事業申請入力データ!$C$20:$C$1006,事業申請出力結果!$B63,事業申請入力データ!$B$20:$B$1006,事業申請出力結果!$C$57)/SUMIF(事業申請入力データ!X$20:X$1006,"対象",事業申請入力データ!$F$20:$F$1006),0)</f>
        <v>0</v>
      </c>
      <c r="O63" s="317">
        <f>IFERROR(事業申請入力データ!Y$19*SUMIFS(事業申請入力データ!$F$20:$F$1006,事業申請入力データ!Y$20:Y$1006,"対象",事業申請入力データ!$C$20:$C$1006,事業申請出力結果!$B63,事業申請入力データ!$B$20:$B$1006,事業申請出力結果!$C$57)/SUMIF(事業申請入力データ!Y$20:Y$1006,"対象",事業申請入力データ!$F$20:$F$1006),0)</f>
        <v>0</v>
      </c>
      <c r="P63" s="317">
        <f>IFERROR(事業申請入力データ!Z$19*SUMIFS(事業申請入力データ!$F$20:$F$1006,事業申請入力データ!Z$20:Z$1006,"対象",事業申請入力データ!$C$20:$C$1006,事業申請出力結果!$B63,事業申請入力データ!$B$20:$B$1006,事業申請出力結果!$C$57)/SUMIF(事業申請入力データ!Z$20:Z$1006,"対象",事業申請入力データ!$F$20:$F$1006),0)</f>
        <v>0</v>
      </c>
      <c r="Q63" s="319">
        <f t="shared" si="21"/>
        <v>0</v>
      </c>
      <c r="R63" s="320">
        <f>IFERROR(VLOOKUP($C$57,事業申請入力データ!$B$9:$E$14,4,0),0)</f>
        <v>0</v>
      </c>
      <c r="S63" s="321">
        <f t="shared" si="20"/>
        <v>0</v>
      </c>
      <c r="T63" s="726"/>
    </row>
    <row r="64" spans="1:20">
      <c r="A64" s="725"/>
      <c r="B64" s="315" t="s">
        <v>121</v>
      </c>
      <c r="C64" s="316">
        <f>SUMIFS(事業申請入力データ!$F$20:$F$1006,事業申請入力データ!$C$20:$C$1006,B64,事業申請入力データ!$B$20:$B$1006,事業申請出力結果!$C$57)</f>
        <v>0</v>
      </c>
      <c r="D64" s="317">
        <f>SUMIFS(事業申請入力データ!$G$20:$G$1006,事業申請入力データ!$C$20:$C$1006,B64,事業申請入力データ!$B$20:$B$1006,事業申請出力結果!$C$57)</f>
        <v>0</v>
      </c>
      <c r="E64" s="317">
        <f>IFERROR(事業申請入力データ!L$19*SUMIFS(事業申請入力データ!$F$20:$F$1006,事業申請入力データ!L$20:L$1006,"対象",事業申請入力データ!$C$20:$C$1006,事業申請出力結果!$B64,事業申請入力データ!$B$20:$B$1006,事業申請出力結果!$C$57)/SUMIF(事業申請入力データ!L$20:L$1006,"対象",事業申請入力データ!$F$20:$F$1006),0)</f>
        <v>0</v>
      </c>
      <c r="F64" s="317">
        <f>IFERROR(事業申請入力データ!M$19*SUMIFS(事業申請入力データ!$F$20:$F$1006,事業申請入力データ!M$20:M$1006,"対象",事業申請入力データ!$C$20:$C$1006,事業申請出力結果!$B64,事業申請入力データ!$B$20:$B$1006,事業申請出力結果!$C$57)/SUMIF(事業申請入力データ!M$20:M$1006,"対象",事業申請入力データ!$F$20:$F$1006),0)</f>
        <v>0</v>
      </c>
      <c r="G64" s="317">
        <f>IFERROR(事業申請入力データ!N$19*SUMIFS(事業申請入力データ!$F$20:$F$1006,事業申請入力データ!N$20:N$1006,"対象",事業申請入力データ!$C$20:$C$1006,事業申請出力結果!$B64,事業申請入力データ!$B$20:$B$1006,事業申請出力結果!$C$57)/SUMIF(事業申請入力データ!N$20:N$1006,"対象",事業申請入力データ!$F$20:$F$1006),0)</f>
        <v>0</v>
      </c>
      <c r="H64" s="317">
        <f>IFERROR(事業申請入力データ!O$19*SUMIFS(事業申請入力データ!$F$20:$F$1006,事業申請入力データ!O$20:O$1006,"対象",事業申請入力データ!$C$20:$C$1006,事業申請出力結果!$B64,事業申請入力データ!$B$20:$B$1006,事業申請出力結果!$C$57)/SUMIF(事業申請入力データ!O$20:O$1006,"対象",事業申請入力データ!$F$20:$F$1006),0)</f>
        <v>0</v>
      </c>
      <c r="I64" s="317">
        <f>IFERROR(事業申請入力データ!P$19*SUMIFS(事業申請入力データ!$F$20:$F$1006,事業申請入力データ!P$20:P$1006,"対象",事業申請入力データ!$C$20:$C$1006,事業申請出力結果!$B64,事業申請入力データ!$B$20:$B$1006,事業申請出力結果!$C$57)/SUMIF(事業申請入力データ!P$20:P$1006,"対象",事業申請入力データ!$F$20:$F$1006),0)</f>
        <v>0</v>
      </c>
      <c r="J64" s="317">
        <f>IFERROR(事業申請入力データ!Q$19*SUMIFS(事業申請入力データ!$F$20:$F$1006,事業申請入力データ!Q$20:Q$1006,"対象",事業申請入力データ!$C$20:$C$1006,事業申請出力結果!$B64,事業申請入力データ!$B$20:$B$1006,事業申請出力結果!$C$57)/SUMIF(事業申請入力データ!Q$20:Q$1006,"対象",事業申請入力データ!$F$20:$F$1006),0)</f>
        <v>0</v>
      </c>
      <c r="K64" s="317">
        <f>IFERROR(事業申請入力データ!R$19*SUMIFS(事業申請入力データ!$F$20:$F$1006,事業申請入力データ!R$20:R$1006,"対象",事業申請入力データ!$C$20:$C$1006,事業申請出力結果!$B64,事業申請入力データ!$B$20:$B$1006,事業申請出力結果!$C$57)/SUMIF(事業申請入力データ!R$20:R$1006,"対象",事業申請入力データ!$F$20:$F$1006),0)</f>
        <v>0</v>
      </c>
      <c r="L64" s="317">
        <f>IFERROR(事業申請入力データ!S$19*SUMIFS(事業申請入力データ!$F$20:$F$1006,事業申請入力データ!S$20:S$1006,"対象",事業申請入力データ!$C$20:$C$1006,事業申請出力結果!$B64,事業申請入力データ!$B$20:$B$1006,事業申請出力結果!$C$57)/SUMIF(事業申請入力データ!S$20:S$1006,"対象",事業申請入力データ!$F$20:$F$1006),0)</f>
        <v>0</v>
      </c>
      <c r="M64" s="317">
        <f>IFERROR(事業申請入力データ!T$19*SUMIFS(事業申請入力データ!$F$20:$F$1006,事業申請入力データ!T$20:T$1006,"対象",事業申請入力データ!$C$20:$C$1006,事業申請出力結果!$B64,事業申請入力データ!$B$20:$B$1006,事業申請出力結果!$C$57)/SUMIF(事業申請入力データ!T$20:T$1006,"対象",事業申請入力データ!$F$20:$F$1006),0)</f>
        <v>0</v>
      </c>
      <c r="N64" s="317">
        <f>IFERROR(事業申請入力データ!X$19*SUMIFS(事業申請入力データ!$F$20:$F$1006,事業申請入力データ!X$20:X$1006,"対象",事業申請入力データ!$C$20:$C$1006,事業申請出力結果!$B64,事業申請入力データ!$B$20:$B$1006,事業申請出力結果!$C$57)/SUMIF(事業申請入力データ!X$20:X$1006,"対象",事業申請入力データ!$F$20:$F$1006),0)</f>
        <v>0</v>
      </c>
      <c r="O64" s="317">
        <f>IFERROR(事業申請入力データ!Y$19*SUMIFS(事業申請入力データ!$F$20:$F$1006,事業申請入力データ!Y$20:Y$1006,"対象",事業申請入力データ!$C$20:$C$1006,事業申請出力結果!$B64,事業申請入力データ!$B$20:$B$1006,事業申請出力結果!$C$57)/SUMIF(事業申請入力データ!Y$20:Y$1006,"対象",事業申請入力データ!$F$20:$F$1006),0)</f>
        <v>0</v>
      </c>
      <c r="P64" s="317">
        <f>IFERROR(事業申請入力データ!Z$19*SUMIFS(事業申請入力データ!$F$20:$F$1006,事業申請入力データ!Z$20:Z$1006,"対象",事業申請入力データ!$C$20:$C$1006,事業申請出力結果!$B64,事業申請入力データ!$B$20:$B$1006,事業申請出力結果!$C$57)/SUMIF(事業申請入力データ!Z$20:Z$1006,"対象",事業申請入力データ!$F$20:$F$1006),0)</f>
        <v>0</v>
      </c>
      <c r="Q64" s="319">
        <f>SUM(D64:P64)</f>
        <v>0</v>
      </c>
      <c r="R64" s="320">
        <f>IFERROR(VLOOKUP($C$57,事業申請入力データ!$B$9:$E$14,4,0),0)</f>
        <v>0</v>
      </c>
      <c r="S64" s="321">
        <f>ROUNDDOWN(Q64*R64,0)</f>
        <v>0</v>
      </c>
      <c r="T64" s="726"/>
    </row>
    <row r="65" spans="1:20">
      <c r="A65" s="725"/>
      <c r="B65" s="330" t="s">
        <v>127</v>
      </c>
      <c r="C65" s="316">
        <f>SUMIFS(事業申請入力データ!$F$20:$F$1006,事業申請入力データ!$C$20:$C$1006,B65,事業申請入力データ!$B$20:$B$1006,事業申請出力結果!$C$57)</f>
        <v>0</v>
      </c>
      <c r="D65" s="317">
        <f>SUMIFS(事業申請入力データ!$G$20:$G$1006,事業申請入力データ!$C$20:$C$1006,B65,事業申請入力データ!$B$20:$B$1006,事業申請出力結果!$C$57)</f>
        <v>0</v>
      </c>
      <c r="E65" s="317">
        <f>IFERROR(事業申請入力データ!L$19*SUMIFS(事業申請入力データ!$F$20:$F$1006,事業申請入力データ!L$20:L$1006,"対象",事業申請入力データ!$C$20:$C$1006,事業申請出力結果!$B65,事業申請入力データ!$B$20:$B$1006,事業申請出力結果!$C$57)/SUMIF(事業申請入力データ!L$20:L$1006,"対象",事業申請入力データ!$F$20:$F$1006),0)</f>
        <v>0</v>
      </c>
      <c r="F65" s="317">
        <f>IFERROR(事業申請入力データ!M$19*SUMIFS(事業申請入力データ!$F$20:$F$1006,事業申請入力データ!M$20:M$1006,"対象",事業申請入力データ!$C$20:$C$1006,事業申請出力結果!$B65,事業申請入力データ!$B$20:$B$1006,事業申請出力結果!$C$57)/SUMIF(事業申請入力データ!M$20:M$1006,"対象",事業申請入力データ!$F$20:$F$1006),0)</f>
        <v>0</v>
      </c>
      <c r="G65" s="317">
        <f>IFERROR(事業申請入力データ!N$19*SUMIFS(事業申請入力データ!$F$20:$F$1006,事業申請入力データ!N$20:N$1006,"対象",事業申請入力データ!$C$20:$C$1006,事業申請出力結果!$B65,事業申請入力データ!$B$20:$B$1006,事業申請出力結果!$C$57)/SUMIF(事業申請入力データ!N$20:N$1006,"対象",事業申請入力データ!$F$20:$F$1006),0)</f>
        <v>0</v>
      </c>
      <c r="H65" s="317">
        <f>IFERROR(事業申請入力データ!O$19*SUMIFS(事業申請入力データ!$F$20:$F$1006,事業申請入力データ!O$20:O$1006,"対象",事業申請入力データ!$C$20:$C$1006,事業申請出力結果!$B65,事業申請入力データ!$B$20:$B$1006,事業申請出力結果!$C$57)/SUMIF(事業申請入力データ!O$20:O$1006,"対象",事業申請入力データ!$F$20:$F$1006),0)</f>
        <v>0</v>
      </c>
      <c r="I65" s="317">
        <f>IFERROR(事業申請入力データ!P$19*SUMIFS(事業申請入力データ!$F$20:$F$1006,事業申請入力データ!P$20:P$1006,"対象",事業申請入力データ!$C$20:$C$1006,事業申請出力結果!$B65,事業申請入力データ!$B$20:$B$1006,事業申請出力結果!$C$57)/SUMIF(事業申請入力データ!P$20:P$1006,"対象",事業申請入力データ!$F$20:$F$1006),0)</f>
        <v>0</v>
      </c>
      <c r="J65" s="317">
        <f>IFERROR(事業申請入力データ!Q$19*SUMIFS(事業申請入力データ!$F$20:$F$1006,事業申請入力データ!Q$20:Q$1006,"対象",事業申請入力データ!$C$20:$C$1006,事業申請出力結果!$B65,事業申請入力データ!$B$20:$B$1006,事業申請出力結果!$C$57)/SUMIF(事業申請入力データ!Q$20:Q$1006,"対象",事業申請入力データ!$F$20:$F$1006),0)</f>
        <v>0</v>
      </c>
      <c r="K65" s="317">
        <f>IFERROR(事業申請入力データ!R$19*SUMIFS(事業申請入力データ!$F$20:$F$1006,事業申請入力データ!R$20:R$1006,"対象",事業申請入力データ!$C$20:$C$1006,事業申請出力結果!$B65,事業申請入力データ!$B$20:$B$1006,事業申請出力結果!$C$57)/SUMIF(事業申請入力データ!R$20:R$1006,"対象",事業申請入力データ!$F$20:$F$1006),0)</f>
        <v>0</v>
      </c>
      <c r="L65" s="317">
        <f>IFERROR(事業申請入力データ!S$19*SUMIFS(事業申請入力データ!$F$20:$F$1006,事業申請入力データ!S$20:S$1006,"対象",事業申請入力データ!$C$20:$C$1006,事業申請出力結果!$B65,事業申請入力データ!$B$20:$B$1006,事業申請出力結果!$C$57)/SUMIF(事業申請入力データ!S$20:S$1006,"対象",事業申請入力データ!$F$20:$F$1006),0)</f>
        <v>0</v>
      </c>
      <c r="M65" s="317">
        <f>IFERROR(事業申請入力データ!T$19*SUMIFS(事業申請入力データ!$F$20:$F$1006,事業申請入力データ!T$20:T$1006,"対象",事業申請入力データ!$C$20:$C$1006,事業申請出力結果!$B65,事業申請入力データ!$B$20:$B$1006,事業申請出力結果!$C$57)/SUMIF(事業申請入力データ!T$20:T$1006,"対象",事業申請入力データ!$F$20:$F$1006),0)</f>
        <v>0</v>
      </c>
      <c r="N65" s="317">
        <f>IFERROR(事業申請入力データ!X$19*SUMIFS(事業申請入力データ!$F$20:$F$1006,事業申請入力データ!X$20:X$1006,"対象",事業申請入力データ!$C$20:$C$1006,事業申請出力結果!$B65,事業申請入力データ!$B$20:$B$1006,事業申請出力結果!$C$57)/SUMIF(事業申請入力データ!X$20:X$1006,"対象",事業申請入力データ!$F$20:$F$1006),0)</f>
        <v>0</v>
      </c>
      <c r="O65" s="317">
        <f>IFERROR(事業申請入力データ!Y$19*SUMIFS(事業申請入力データ!$F$20:$F$1006,事業申請入力データ!Y$20:Y$1006,"対象",事業申請入力データ!$C$20:$C$1006,事業申請出力結果!$B65,事業申請入力データ!$B$20:$B$1006,事業申請出力結果!$C$57)/SUMIF(事業申請入力データ!Y$20:Y$1006,"対象",事業申請入力データ!$F$20:$F$1006),0)</f>
        <v>0</v>
      </c>
      <c r="P65" s="317">
        <f>IFERROR(事業申請入力データ!Z$19*SUMIFS(事業申請入力データ!$F$20:$F$1006,事業申請入力データ!Z$20:Z$1006,"対象",事業申請入力データ!$C$20:$C$1006,事業申請出力結果!$B65,事業申請入力データ!$B$20:$B$1006,事業申請出力結果!$C$57)/SUMIF(事業申請入力データ!Z$20:Z$1006,"対象",事業申請入力データ!$F$20:$F$1006),0)</f>
        <v>0</v>
      </c>
      <c r="Q65" s="319">
        <f t="shared" si="21"/>
        <v>0</v>
      </c>
      <c r="R65" s="320">
        <f>IFERROR(VLOOKUP($C$57,事業申請入力データ!$B$9:$E$14,4,0),0)</f>
        <v>0</v>
      </c>
      <c r="S65" s="321">
        <f t="shared" si="20"/>
        <v>0</v>
      </c>
      <c r="T65" s="726"/>
    </row>
    <row r="66" spans="1:20" ht="20.100000000000001" customHeight="1" thickBot="1">
      <c r="A66" s="746"/>
      <c r="B66" s="331" t="s">
        <v>48</v>
      </c>
      <c r="C66" s="366">
        <f>SUMIFS(事業申請入力データ!$F$20:$F$1006,事業申請入力データ!$C$20:$C$1006,B66,事業申請入力データ!$B$20:$B$1006,事業申請出力結果!$C$57)</f>
        <v>0</v>
      </c>
      <c r="D66" s="451">
        <f>SUMIFS(事業申請入力データ!$G$20:$G$1006,事業申請入力データ!$C$20:$C$1006,B66,事業申請入力データ!$B$20:$B$1006,事業申請出力結果!$C$57)</f>
        <v>0</v>
      </c>
      <c r="E66" s="451">
        <f>IFERROR(事業申請入力データ!L$19*SUMIFS(事業申請入力データ!$F$20:$F$1006,事業申請入力データ!L$20:L$1006,"対象",事業申請入力データ!$C$20:$C$1006,事業申請出力結果!$B66,事業申請入力データ!$B$20:$B$1006,事業申請出力結果!$C$57)/SUMIF(事業申請入力データ!L$20:L$1006,"対象",事業申請入力データ!$F$20:$F$1006),0)</f>
        <v>0</v>
      </c>
      <c r="F66" s="318">
        <f>IFERROR(事業申請入力データ!M$19*SUMIFS(事業申請入力データ!$F$20:$F$1006,事業申請入力データ!M$20:M$1006,"対象",事業申請入力データ!$C$20:$C$1006,事業申請出力結果!$B66,事業申請入力データ!$B$20:$B$1006,事業申請出力結果!$C$57)/SUMIF(事業申請入力データ!M$20:M$1006,"対象",事業申請入力データ!$F$20:$F$1006),0)</f>
        <v>0</v>
      </c>
      <c r="G66" s="318">
        <f>IFERROR(事業申請入力データ!N$19*SUMIFS(事業申請入力データ!$F$20:$F$1006,事業申請入力データ!N$20:N$1006,"対象",事業申請入力データ!$C$20:$C$1006,事業申請出力結果!$B66,事業申請入力データ!$B$20:$B$1006,事業申請出力結果!$C$57)/SUMIF(事業申請入力データ!N$20:N$1006,"対象",事業申請入力データ!$F$20:$F$1006),0)</f>
        <v>0</v>
      </c>
      <c r="H66" s="318">
        <f>IFERROR(事業申請入力データ!O$19*SUMIFS(事業申請入力データ!$F$20:$F$1006,事業申請入力データ!O$20:O$1006,"対象",事業申請入力データ!$C$20:$C$1006,事業申請出力結果!$B66,事業申請入力データ!$B$20:$B$1006,事業申請出力結果!$C$57)/SUMIF(事業申請入力データ!O$20:O$1006,"対象",事業申請入力データ!$F$20:$F$1006),0)</f>
        <v>0</v>
      </c>
      <c r="I66" s="318">
        <f>IFERROR(事業申請入力データ!P$19*SUMIFS(事業申請入力データ!$F$20:$F$1006,事業申請入力データ!P$20:P$1006,"対象",事業申請入力データ!$C$20:$C$1006,事業申請出力結果!$B66,事業申請入力データ!$B$20:$B$1006,事業申請出力結果!$C$57)/SUMIF(事業申請入力データ!P$20:P$1006,"対象",事業申請入力データ!$F$20:$F$1006),0)</f>
        <v>0</v>
      </c>
      <c r="J66" s="318">
        <f>IFERROR(事業申請入力データ!Q$19*SUMIFS(事業申請入力データ!$F$20:$F$1006,事業申請入力データ!Q$20:Q$1006,"対象",事業申請入力データ!$C$20:$C$1006,事業申請出力結果!$B66,事業申請入力データ!$B$20:$B$1006,事業申請出力結果!$C$57)/SUMIF(事業申請入力データ!Q$20:Q$1006,"対象",事業申請入力データ!$F$20:$F$1006),0)</f>
        <v>0</v>
      </c>
      <c r="K66" s="318">
        <f>IFERROR(事業申請入力データ!R$19*SUMIFS(事業申請入力データ!$F$20:$F$1006,事業申請入力データ!R$20:R$1006,"対象",事業申請入力データ!$C$20:$C$1006,事業申請出力結果!$B66,事業申請入力データ!$B$20:$B$1006,事業申請出力結果!$C$57)/SUMIF(事業申請入力データ!R$20:R$1006,"対象",事業申請入力データ!$F$20:$F$1006),0)</f>
        <v>0</v>
      </c>
      <c r="L66" s="318">
        <f>IFERROR(事業申請入力データ!S$19*SUMIFS(事業申請入力データ!$F$20:$F$1006,事業申請入力データ!S$20:S$1006,"対象",事業申請入力データ!$C$20:$C$1006,事業申請出力結果!$B66,事業申請入力データ!$B$20:$B$1006,事業申請出力結果!$C$57)/SUMIF(事業申請入力データ!S$20:S$1006,"対象",事業申請入力データ!$F$20:$F$1006),0)</f>
        <v>0</v>
      </c>
      <c r="M66" s="318">
        <f>IFERROR(事業申請入力データ!T$19*SUMIFS(事業申請入力データ!$F$20:$F$1006,事業申請入力データ!T$20:T$1006,"対象",事業申請入力データ!$C$20:$C$1006,事業申請出力結果!$B66,事業申請入力データ!$B$20:$B$1006,事業申請出力結果!$C$57)/SUMIF(事業申請入力データ!T$20:T$1006,"対象",事業申請入力データ!$F$20:$F$1006),0)</f>
        <v>0</v>
      </c>
      <c r="N66" s="318">
        <f>IFERROR(事業申請入力データ!X$19*SUMIFS(事業申請入力データ!$F$20:$F$1006,事業申請入力データ!X$20:X$1006,"対象",事業申請入力データ!$C$20:$C$1006,事業申請出力結果!$B66,事業申請入力データ!$B$20:$B$1006,事業申請出力結果!$C$57)/SUMIF(事業申請入力データ!X$20:X$1006,"対象",事業申請入力データ!$F$20:$F$1006),0)</f>
        <v>0</v>
      </c>
      <c r="O66" s="318">
        <f>IFERROR(事業申請入力データ!Y$19*SUMIFS(事業申請入力データ!$F$20:$F$1006,事業申請入力データ!Y$20:Y$1006,"対象",事業申請入力データ!$C$20:$C$1006,事業申請出力結果!$B66,事業申請入力データ!$B$20:$B$1006,事業申請出力結果!$C$57)/SUMIF(事業申請入力データ!Y$20:Y$1006,"対象",事業申請入力データ!$F$20:$F$1006),0)</f>
        <v>0</v>
      </c>
      <c r="P66" s="318">
        <f>IFERROR(事業申請入力データ!Z$19*SUMIFS(事業申請入力データ!$F$20:$F$1006,事業申請入力データ!Z$20:Z$1006,"対象",事業申請入力データ!$C$20:$C$1006,事業申請出力結果!$B66,事業申請入力データ!$B$20:$B$1006,事業申請出力結果!$C$57)/SUMIF(事業申請入力データ!Z$20:Z$1006,"対象",事業申請入力データ!$F$20:$F$1006),0)</f>
        <v>0</v>
      </c>
      <c r="Q66" s="334">
        <f t="shared" si="21"/>
        <v>0</v>
      </c>
      <c r="R66" s="335">
        <f>IFERROR(VLOOKUP($C$57,事業申請入力データ!$B$9:$E$14,4,0),0)</f>
        <v>0</v>
      </c>
      <c r="S66" s="336">
        <f t="shared" si="20"/>
        <v>0</v>
      </c>
      <c r="T66" s="748"/>
    </row>
    <row r="67" spans="1:20" ht="19.5" thickBot="1">
      <c r="A67" s="337" t="s">
        <v>129</v>
      </c>
      <c r="B67" s="338"/>
      <c r="C67" s="428">
        <f>SUMIFS(事業申請入力データ!$F$20:$F$1006,事業申請入力データ!$C$20:$C$1006,A67,事業申請入力データ!$B$20:$B$1006,事業申請出力結果!$C$57)</f>
        <v>0</v>
      </c>
      <c r="D67" s="348">
        <f>SUMIFS(事業申請入力データ!$G$20:$G$1006,事業申請入力データ!$C$20:$C$1006,A67,事業申請入力データ!$B$20:$B$1006,事業申請出力結果!$C$57)</f>
        <v>0</v>
      </c>
      <c r="E67" s="308">
        <f>IFERROR(事業申請入力データ!L$19*SUMIFS(事業申請入力データ!$F$20:$F$1006,事業申請入力データ!L$20:L$1006,"対象",事業申請入力データ!$C$20:$C$1006,事業申請出力結果!$A67,事業申請入力データ!$B$20:$B$1006,事業申請出力結果!$C$44)/SUMIF(事業申請入力データ!L$20:L$1006,"対象",事業申請入力データ!$F$20:$F$1006),0)</f>
        <v>0</v>
      </c>
      <c r="F67" s="308">
        <f>IFERROR(事業申請入力データ!M$19*SUMIFS(事業申請入力データ!$F$20:$F$1006,事業申請入力データ!M$20:M$1006,"対象",事業申請入力データ!$C$20:$C$1006,事業申請出力結果!$A67,事業申請入力データ!$B$20:$B$1006,事業申請出力結果!$C$57)/SUMIF(事業申請入力データ!M$20:M$1006,"対象",事業申請入力データ!$F$20:$F$1006),0)</f>
        <v>0</v>
      </c>
      <c r="G67" s="308">
        <f>IFERROR(事業申請入力データ!N$19*SUMIFS(事業申請入力データ!$F$20:$F$1006,事業申請入力データ!N$20:N$1006,"対象",事業申請入力データ!$C$20:$C$1006,事業申請出力結果!$A67,事業申請入力データ!$B$20:$B$1006,事業申請出力結果!$C$57)/SUMIF(事業申請入力データ!N$20:N$1006,"対象",事業申請入力データ!$F$20:$F$1006),0)</f>
        <v>0</v>
      </c>
      <c r="H67" s="308">
        <f>IFERROR(事業申請入力データ!O$19*SUMIFS(事業申請入力データ!$F$20:$F$1006,事業申請入力データ!O$20:O$1006,"対象",事業申請入力データ!$C$20:$C$1006,事業申請出力結果!$A67,事業申請入力データ!$B$20:$B$1006,事業申請出力結果!$C$57)/SUMIF(事業申請入力データ!O$20:O$1006,"対象",事業申請入力データ!$F$20:$F$1006),0)</f>
        <v>0</v>
      </c>
      <c r="I67" s="308">
        <f>IFERROR(事業申請入力データ!P$19*SUMIFS(事業申請入力データ!$F$20:$F$1006,事業申請入力データ!P$20:P$1006,"対象",事業申請入力データ!$C$20:$C$1006,事業申請出力結果!$A67,事業申請入力データ!$B$20:$B$1006,事業申請出力結果!$C$57)/SUMIF(事業申請入力データ!P$20:P$1006,"対象",事業申請入力データ!$F$20:$F$1006),0)</f>
        <v>0</v>
      </c>
      <c r="J67" s="308">
        <f>IFERROR(事業申請入力データ!Q$19*SUMIFS(事業申請入力データ!$F$20:$F$1006,事業申請入力データ!Q$20:Q$1006,"対象",事業申請入力データ!$C$20:$C$1006,事業申請出力結果!$A67,事業申請入力データ!$B$20:$B$1006,事業申請出力結果!$C$57)/SUMIF(事業申請入力データ!Q$20:Q$1006,"対象",事業申請入力データ!$F$20:$F$1006),0)</f>
        <v>0</v>
      </c>
      <c r="K67" s="308">
        <f>IFERROR(事業申請入力データ!R$19*SUMIFS(事業申請入力データ!$F$20:$F$1006,事業申請入力データ!R$20:R$1006,"対象",事業申請入力データ!$C$20:$C$1006,事業申請出力結果!$A67,事業申請入力データ!$B$20:$B$1006,事業申請出力結果!$C$57)/SUMIF(事業申請入力データ!R$20:R$1006,"対象",事業申請入力データ!$F$20:$F$1006),0)</f>
        <v>0</v>
      </c>
      <c r="L67" s="308">
        <f>IFERROR(事業申請入力データ!S$19*SUMIFS(事業申請入力データ!$F$20:$F$1006,事業申請入力データ!S$20:S$1006,"対象",事業申請入力データ!$C$20:$C$1006,事業申請出力結果!$A67,事業申請入力データ!$B$20:$B$1006,事業申請出力結果!$C$57)/SUMIF(事業申請入力データ!S$20:S$1006,"対象",事業申請入力データ!$F$20:$F$1006),0)</f>
        <v>0</v>
      </c>
      <c r="M67" s="308">
        <f>IFERROR(事業申請入力データ!T$19*SUMIFS(事業申請入力データ!$F$20:$F$1006,事業申請入力データ!T$20:T$1006,"対象",事業申請入力データ!$C$20:$C$1006,事業申請出力結果!$A67,事業申請入力データ!$B$20:$B$1006,事業申請出力結果!$C$57)/SUMIF(事業申請入力データ!T$20:T$1006,"対象",事業申請入力データ!$F$20:$F$1006),0)</f>
        <v>0</v>
      </c>
      <c r="N67" s="308">
        <f>IFERROR(事業申請入力データ!X$19*SUMIFS(事業申請入力データ!$F$20:$F$1006,事業申請入力データ!X$20:X$1006,"対象",事業申請入力データ!$C$20:$C$1006,事業申請出力結果!$A67,事業申請入力データ!$B$20:$B$1006,事業申請出力結果!$C$57)/SUMIF(事業申請入力データ!X$20:X$1006,"対象",事業申請入力データ!$F$20:$F$1006),0)</f>
        <v>0</v>
      </c>
      <c r="O67" s="308">
        <f>IFERROR(事業申請入力データ!Y$19*SUMIFS(事業申請入力データ!$F$20:$F$1006,事業申請入力データ!Y$20:Y$1006,"対象",事業申請入力データ!$C$20:$C$1006,事業申請出力結果!$A67,事業申請入力データ!$B$20:$B$1006,事業申請出力結果!$C$57)/SUMIF(事業申請入力データ!Y$20:Y$1006,"対象",事業申請入力データ!$F$20:$F$1006),0)</f>
        <v>0</v>
      </c>
      <c r="P67" s="308">
        <f>IFERROR(事業申請入力データ!Z$19*SUMIFS(事業申請入力データ!$F$20:$F$1006,事業申請入力データ!Z$20:Z$1006,"対象",事業申請入力データ!$C$20:$C$1006,事業申請出力結果!$A67,事業申請入力データ!$B$20:$B$1006,事業申請出力結果!$C$57)/SUMIF(事業申請入力データ!Z$20:Z$1006,"対象",事業申請入力データ!$F$20:$F$1006),0)</f>
        <v>0</v>
      </c>
      <c r="Q67" s="340">
        <f>SUM(D67:P67)</f>
        <v>0</v>
      </c>
      <c r="R67" s="341">
        <f>IFERROR(VLOOKUP($C$57,事業申請入力データ!$B$9:$E$14,4,0),0)</f>
        <v>0</v>
      </c>
      <c r="S67" s="342">
        <f t="shared" si="20"/>
        <v>0</v>
      </c>
      <c r="T67" s="343">
        <f>SUM(S67:S67)</f>
        <v>0</v>
      </c>
    </row>
    <row r="68" spans="1:20" ht="19.5" thickBot="1">
      <c r="A68" s="346" t="s">
        <v>131</v>
      </c>
      <c r="B68" s="347"/>
      <c r="C68" s="578">
        <f t="shared" ref="C68:P68" si="22">SUM(C59:C67)</f>
        <v>0</v>
      </c>
      <c r="D68" s="348">
        <f t="shared" si="22"/>
        <v>0</v>
      </c>
      <c r="E68" s="348">
        <f t="shared" si="22"/>
        <v>0</v>
      </c>
      <c r="F68" s="348">
        <f t="shared" si="22"/>
        <v>0</v>
      </c>
      <c r="G68" s="348">
        <f t="shared" si="22"/>
        <v>0</v>
      </c>
      <c r="H68" s="348">
        <f t="shared" si="22"/>
        <v>0</v>
      </c>
      <c r="I68" s="348">
        <f t="shared" si="22"/>
        <v>0</v>
      </c>
      <c r="J68" s="348">
        <f t="shared" si="22"/>
        <v>0</v>
      </c>
      <c r="K68" s="348">
        <f t="shared" si="22"/>
        <v>0</v>
      </c>
      <c r="L68" s="348">
        <f t="shared" si="22"/>
        <v>0</v>
      </c>
      <c r="M68" s="348">
        <f t="shared" si="22"/>
        <v>0</v>
      </c>
      <c r="N68" s="348">
        <f t="shared" si="22"/>
        <v>0</v>
      </c>
      <c r="O68" s="348">
        <f t="shared" si="22"/>
        <v>0</v>
      </c>
      <c r="P68" s="348">
        <f t="shared" si="22"/>
        <v>0</v>
      </c>
      <c r="Q68" s="349">
        <f>SUM(D68:P68)</f>
        <v>0</v>
      </c>
      <c r="R68" s="450" t="s">
        <v>96</v>
      </c>
      <c r="S68" s="351">
        <f>SUM(S59:S67)</f>
        <v>0</v>
      </c>
      <c r="T68" s="352">
        <f>SUM(T59:T67)</f>
        <v>0</v>
      </c>
    </row>
    <row r="69" spans="1:20" ht="19.5" thickBot="1">
      <c r="C69" s="452"/>
    </row>
    <row r="70" spans="1:20" ht="27" customHeight="1" thickBot="1">
      <c r="B70" s="288" t="s">
        <v>58</v>
      </c>
      <c r="C70" s="289">
        <f>事業申請入力データ!$B$14</f>
        <v>0</v>
      </c>
      <c r="P70" s="453"/>
    </row>
    <row r="71" spans="1:20" ht="38.25" thickBot="1">
      <c r="A71" s="444" t="s">
        <v>99</v>
      </c>
      <c r="B71" s="445"/>
      <c r="C71" s="446" t="s">
        <v>85</v>
      </c>
      <c r="D71" s="299" t="s">
        <v>86</v>
      </c>
      <c r="E71" s="299" t="s">
        <v>100</v>
      </c>
      <c r="F71" s="299" t="s">
        <v>101</v>
      </c>
      <c r="G71" s="299" t="s">
        <v>102</v>
      </c>
      <c r="H71" s="299" t="s">
        <v>103</v>
      </c>
      <c r="I71" s="299" t="s">
        <v>104</v>
      </c>
      <c r="J71" s="299" t="s">
        <v>105</v>
      </c>
      <c r="K71" s="299" t="s">
        <v>106</v>
      </c>
      <c r="L71" s="299" t="s">
        <v>107</v>
      </c>
      <c r="M71" s="299" t="s">
        <v>108</v>
      </c>
      <c r="N71" s="299" t="s">
        <v>109</v>
      </c>
      <c r="O71" s="299" t="s">
        <v>110</v>
      </c>
      <c r="P71" s="299" t="s">
        <v>111</v>
      </c>
      <c r="Q71" s="300" t="s">
        <v>112</v>
      </c>
      <c r="R71" s="447" t="s">
        <v>113</v>
      </c>
      <c r="S71" s="448" t="s">
        <v>114</v>
      </c>
      <c r="T71" s="449"/>
    </row>
    <row r="72" spans="1:20" ht="18.75" customHeight="1">
      <c r="A72" s="745" t="s">
        <v>49</v>
      </c>
      <c r="B72" s="306" t="s">
        <v>115</v>
      </c>
      <c r="C72" s="409">
        <f>SUMIFS(事業申請入力データ!$F$20:$F$1006,事業申請入力データ!$C$20:$C$1006,B72,事業申請入力データ!$B$20:$B$1006,事業申請出力結果!$C$70)</f>
        <v>0</v>
      </c>
      <c r="D72" s="410">
        <f>SUMIFS(事業申請入力データ!$G$20:$G$1006,事業申請入力データ!$C$20:$C$1006,B72,事業申請入力データ!$B$20:$B$1006,事業申請出力結果!$C$70)</f>
        <v>0</v>
      </c>
      <c r="E72" s="410">
        <f>IFERROR(事業申請入力データ!L$19*SUMIFS(事業申請入力データ!$F$20:$F$1006,事業申請入力データ!L$20:L$1006,"対象",事業申請入力データ!$C$20:$C$1006,事業申請出力結果!$B72,事業申請入力データ!$B$20:$B$1006,事業申請出力結果!$C$70)/SUMIF(事業申請入力データ!L$20:L$1006,"対象",事業申請入力データ!$F$20:$F$1006),0)</f>
        <v>0</v>
      </c>
      <c r="F72" s="410">
        <f>IFERROR(事業申請入力データ!M$19*SUMIFS(事業申請入力データ!$F$20:$F$1006,事業申請入力データ!M$20:M$1006,"対象",事業申請入力データ!$C$20:$C$1006,事業申請出力結果!$B72,事業申請入力データ!$B$20:$B$1006,事業申請出力結果!$C$70)/SUMIF(事業申請入力データ!M$20:M$1006,"対象",事業申請入力データ!$F$20:$F$1006),0)</f>
        <v>0</v>
      </c>
      <c r="G72" s="410">
        <f>IFERROR(事業申請入力データ!N$19*SUMIFS(事業申請入力データ!$F$20:$F$1006,事業申請入力データ!N$20:N$1006,"対象",事業申請入力データ!$C$20:$C$1006,事業申請出力結果!$B72,事業申請入力データ!$B$20:$B$1006,事業申請出力結果!$C$70)/SUMIF(事業申請入力データ!N$20:N$1006,"対象",事業申請入力データ!$F$20:$F$1006),0)</f>
        <v>0</v>
      </c>
      <c r="H72" s="410">
        <f>IFERROR(事業申請入力データ!O$19*SUMIFS(事業申請入力データ!$F$20:$F$1006,事業申請入力データ!O$20:O$1006,"対象",事業申請入力データ!$C$20:$C$1006,事業申請出力結果!$B72,事業申請入力データ!$B$20:$B$1006,事業申請出力結果!$C$70)/SUMIF(事業申請入力データ!O$20:O$1006,"対象",事業申請入力データ!$F$20:$F$1006),0)</f>
        <v>0</v>
      </c>
      <c r="I72" s="410">
        <f>IFERROR(事業申請入力データ!P$19*SUMIFS(事業申請入力データ!$F$20:$F$1006,事業申請入力データ!P$20:P$1006,"対象",事業申請入力データ!$C$20:$C$1006,事業申請出力結果!$B72,事業申請入力データ!$B$20:$B$1006,事業申請出力結果!$C$70)/SUMIF(事業申請入力データ!P$20:P$1006,"対象",事業申請入力データ!$F$20:$F$1006),0)</f>
        <v>0</v>
      </c>
      <c r="J72" s="410">
        <f>IFERROR(事業申請入力データ!Q$19*SUMIFS(事業申請入力データ!$F$20:$F$1006,事業申請入力データ!Q$20:Q$1006,"対象",事業申請入力データ!$C$20:$C$1006,事業申請出力結果!$B72,事業申請入力データ!$B$20:$B$1006,事業申請出力結果!$C$70)/SUMIF(事業申請入力データ!Q$20:Q$1006,"対象",事業申請入力データ!$F$20:$F$1006),0)</f>
        <v>0</v>
      </c>
      <c r="K72" s="410">
        <f>IFERROR(事業申請入力データ!R$19*SUMIFS(事業申請入力データ!$F$20:$F$1006,事業申請入力データ!R$20:R$1006,"対象",事業申請入力データ!$C$20:$C$1006,事業申請出力結果!$B72,事業申請入力データ!$B$20:$B$1006,事業申請出力結果!$C$70)/SUMIF(事業申請入力データ!R$20:R$1006,"対象",事業申請入力データ!$F$20:$F$1006),0)</f>
        <v>0</v>
      </c>
      <c r="L72" s="410">
        <f>IFERROR(事業申請入力データ!S$19*SUMIFS(事業申請入力データ!$F$20:$F$1006,事業申請入力データ!S$20:S$1006,"対象",事業申請入力データ!$C$20:$C$1006,事業申請出力結果!$B72,事業申請入力データ!$B$20:$B$1006,事業申請出力結果!$C$72)/SUMIF(事業申請入力データ!S$20:S$1006,"対象",事業申請入力データ!$F$20:$F$1006),0)</f>
        <v>0</v>
      </c>
      <c r="M72" s="410">
        <f>IFERROR(事業申請入力データ!T$19*SUMIFS(事業申請入力データ!$F$20:$F$1006,事業申請入力データ!T$20:T$1006,"対象",事業申請入力データ!$C$20:$C$1006,事業申請出力結果!$B72,事業申請入力データ!$B$20:$B$1006,事業申請出力結果!$C$70)/SUMIF(事業申請入力データ!T$20:T$1006,"対象",事業申請入力データ!$F$20:$F$1006),0)</f>
        <v>0</v>
      </c>
      <c r="N72" s="410">
        <f>IFERROR(事業申請入力データ!X$19*SUMIFS(事業申請入力データ!$F$20:$F$1006,事業申請入力データ!X$20:X$1006,"対象",事業申請入力データ!$C$20:$C$1006,事業申請出力結果!$B72,事業申請入力データ!$B$20:$B$1006,事業申請出力結果!$C$70)/SUMIF(事業申請入力データ!X$20:X$1006,"対象",事業申請入力データ!$F$20:$F$1006),0)</f>
        <v>0</v>
      </c>
      <c r="O72" s="410">
        <f>IFERROR(事業申請入力データ!Y$19*SUMIFS(事業申請入力データ!$F$20:$F$1006,事業申請入力データ!Y$20:Y$1006,"対象",事業申請入力データ!$C$20:$C$1006,事業申請出力結果!$B72,事業申請入力データ!$B$20:$B$1006,事業申請出力結果!$C$70)/SUMIF(事業申請入力データ!Y$20:Y$1006,"対象",事業申請入力データ!$F$20:$F$1006),0)</f>
        <v>0</v>
      </c>
      <c r="P72" s="410">
        <f>IFERROR(事業申請入力データ!Z$19*SUMIFS(事業申請入力データ!$F$20:$F$1006,事業申請入力データ!Z$20:Z$1006,"対象",事業申請入力データ!$C$20:$C$1006,事業申請出力結果!$B72,事業申請入力データ!$B$20:$B$1006,事業申請出力結果!$C$70)/SUMIF(事業申請入力データ!Z$20:Z$1006,"対象",事業申請入力データ!$F$20:$F$1006),0)</f>
        <v>0</v>
      </c>
      <c r="Q72" s="309">
        <f>SUM(D72:P72)</f>
        <v>0</v>
      </c>
      <c r="R72" s="310">
        <f>IFERROR(VLOOKUP($C$70,事業申請入力データ!$B$9:$E$14,4,0),0)</f>
        <v>0</v>
      </c>
      <c r="S72" s="311">
        <f t="shared" ref="S72:S80" si="23">ROUNDDOWN(Q72*R72,0)</f>
        <v>0</v>
      </c>
      <c r="T72" s="747">
        <f>SUM(S72:S79)</f>
        <v>0</v>
      </c>
    </row>
    <row r="73" spans="1:20">
      <c r="A73" s="725"/>
      <c r="B73" s="315" t="s">
        <v>118</v>
      </c>
      <c r="C73" s="316">
        <f>SUMIFS(事業申請入力データ!$F$20:$F$1006,事業申請入力データ!$C$20:$C$1006,B73,事業申請入力データ!$B$20:$B$1006,事業申請出力結果!$C$70)</f>
        <v>0</v>
      </c>
      <c r="D73" s="317">
        <f>SUMIFS(事業申請入力データ!$G$20:$G$1006,事業申請入力データ!$C$20:$C$1006,B73,事業申請入力データ!$B$20:$B$1006,事業申請出力結果!$C$70)</f>
        <v>0</v>
      </c>
      <c r="E73" s="317">
        <f>IFERROR(事業申請入力データ!L$19*SUMIFS(事業申請入力データ!$F$20:$F$1006,事業申請入力データ!L$20:L$1006,"対象",事業申請入力データ!$C$20:$C$1006,事業申請出力結果!$B73,事業申請入力データ!$B$20:$B$1006,事業申請出力結果!$C$70)/SUMIF(事業申請入力データ!L$20:L$1006,"対象",事業申請入力データ!$F$20:$F$1006),0)</f>
        <v>0</v>
      </c>
      <c r="F73" s="317">
        <f>IFERROR(事業申請入力データ!M$19*SUMIFS(事業申請入力データ!$F$20:$F$1006,事業申請入力データ!M$20:M$1006,"対象",事業申請入力データ!$C$20:$C$1006,事業申請出力結果!$B73,事業申請入力データ!$B$20:$B$1006,事業申請出力結果!$C$70)/SUMIF(事業申請入力データ!M$20:M$1006,"対象",事業申請入力データ!$F$20:$F$1006),0)</f>
        <v>0</v>
      </c>
      <c r="G73" s="317">
        <f>IFERROR(事業申請入力データ!N$19*SUMIFS(事業申請入力データ!$F$20:$F$1006,事業申請入力データ!N$20:N$1006,"対象",事業申請入力データ!$C$20:$C$1006,事業申請出力結果!$B73,事業申請入力データ!$B$20:$B$1006,事業申請出力結果!$C$70)/SUMIF(事業申請入力データ!N$20:N$1006,"対象",事業申請入力データ!$F$20:$F$1006),0)</f>
        <v>0</v>
      </c>
      <c r="H73" s="317">
        <f>IFERROR(事業申請入力データ!O$19*SUMIFS(事業申請入力データ!$F$20:$F$1006,事業申請入力データ!O$20:O$1006,"対象",事業申請入力データ!$C$20:$C$1006,事業申請出力結果!$B73,事業申請入力データ!$B$20:$B$1006,事業申請出力結果!$C$70)/SUMIF(事業申請入力データ!O$20:O$1006,"対象",事業申請入力データ!$F$20:$F$1006),0)</f>
        <v>0</v>
      </c>
      <c r="I73" s="317">
        <f>IFERROR(事業申請入力データ!P$19*SUMIFS(事業申請入力データ!$F$20:$F$1006,事業申請入力データ!P$20:P$1006,"対象",事業申請入力データ!$C$20:$C$1006,事業申請出力結果!$B73,事業申請入力データ!$B$20:$B$1006,事業申請出力結果!$C$70)/SUMIF(事業申請入力データ!P$20:P$1006,"対象",事業申請入力データ!$F$20:$F$1006),0)</f>
        <v>0</v>
      </c>
      <c r="J73" s="317">
        <f>IFERROR(事業申請入力データ!Q$19*SUMIFS(事業申請入力データ!$F$20:$F$1006,事業申請入力データ!Q$20:Q$1006,"対象",事業申請入力データ!$C$20:$C$1006,事業申請出力結果!$B73,事業申請入力データ!$B$20:$B$1006,事業申請出力結果!$C$70)/SUMIF(事業申請入力データ!Q$20:Q$1006,"対象",事業申請入力データ!$F$20:$F$1006),0)</f>
        <v>0</v>
      </c>
      <c r="K73" s="317">
        <f>IFERROR(事業申請入力データ!R$19*SUMIFS(事業申請入力データ!$F$20:$F$1006,事業申請入力データ!R$20:R$1006,"対象",事業申請入力データ!$C$20:$C$1006,事業申請出力結果!$B73,事業申請入力データ!$B$20:$B$1006,事業申請出力結果!$C$70)/SUMIF(事業申請入力データ!R$20:R$1006,"対象",事業申請入力データ!$F$20:$F$1006),0)</f>
        <v>0</v>
      </c>
      <c r="L73" s="317">
        <f>IFERROR(事業申請入力データ!S$19*SUMIFS(事業申請入力データ!$F$20:$F$1006,事業申請入力データ!S$20:S$1006,"対象",事業申請入力データ!$C$20:$C$1006,事業申請出力結果!$B73,事業申請入力データ!$B$20:$B$1006,事業申請出力結果!$C$72)/SUMIF(事業申請入力データ!S$20:S$1006,"対象",事業申請入力データ!$F$20:$F$1006),0)</f>
        <v>0</v>
      </c>
      <c r="M73" s="317">
        <f>IFERROR(事業申請入力データ!T$19*SUMIFS(事業申請入力データ!$F$20:$F$1006,事業申請入力データ!T$20:T$1006,"対象",事業申請入力データ!$C$20:$C$1006,事業申請出力結果!$B73,事業申請入力データ!$B$20:$B$1006,事業申請出力結果!$C$70)/SUMIF(事業申請入力データ!T$20:T$1006,"対象",事業申請入力データ!$F$20:$F$1006),0)</f>
        <v>0</v>
      </c>
      <c r="N73" s="317">
        <f>IFERROR(事業申請入力データ!X$19*SUMIFS(事業申請入力データ!$F$20:$F$1006,事業申請入力データ!X$20:X$1006,"対象",事業申請入力データ!$C$20:$C$1006,事業申請出力結果!$B73,事業申請入力データ!$B$20:$B$1006,事業申請出力結果!$C$70)/SUMIF(事業申請入力データ!X$20:X$1006,"対象",事業申請入力データ!$F$20:$F$1006),0)</f>
        <v>0</v>
      </c>
      <c r="O73" s="317">
        <f>IFERROR(事業申請入力データ!Y$19*SUMIFS(事業申請入力データ!$F$20:$F$1006,事業申請入力データ!Y$20:Y$1006,"対象",事業申請入力データ!$C$20:$C$1006,事業申請出力結果!$B73,事業申請入力データ!$B$20:$B$1006,事業申請出力結果!$C$70)/SUMIF(事業申請入力データ!Y$20:Y$1006,"対象",事業申請入力データ!$F$20:$F$1006),0)</f>
        <v>0</v>
      </c>
      <c r="P73" s="317">
        <f>IFERROR(事業申請入力データ!Z$19*SUMIFS(事業申請入力データ!$F$20:$F$1006,事業申請入力データ!Z$20:Z$1006,"対象",事業申請入力データ!$C$20:$C$1006,事業申請出力結果!$B73,事業申請入力データ!$B$20:$B$1006,事業申請出力結果!$C$70)/SUMIF(事業申請入力データ!Z$20:Z$1006,"対象",事業申請入力データ!$F$20:$F$1006),0)</f>
        <v>0</v>
      </c>
      <c r="Q73" s="319">
        <f>SUM(D73:P73)</f>
        <v>0</v>
      </c>
      <c r="R73" s="320">
        <f>IFERROR(VLOOKUP($C$70,事業申請入力データ!$B$9:$E$14,4,0),0)</f>
        <v>0</v>
      </c>
      <c r="S73" s="321">
        <f t="shared" si="23"/>
        <v>0</v>
      </c>
      <c r="T73" s="726"/>
    </row>
    <row r="74" spans="1:20">
      <c r="A74" s="725"/>
      <c r="B74" s="315" t="s">
        <v>120</v>
      </c>
      <c r="C74" s="316">
        <f>SUMIFS(事業申請入力データ!$F$20:$F$1006,事業申請入力データ!$C$20:$C$1006,B74,事業申請入力データ!$B$20:$B$1006,事業申請出力結果!$C$70)</f>
        <v>0</v>
      </c>
      <c r="D74" s="317">
        <f>SUMIFS(事業申請入力データ!$G$20:$G$1006,事業申請入力データ!$C$20:$C$1006,B74,事業申請入力データ!$B$20:$B$1006,事業申請出力結果!$C$70)</f>
        <v>0</v>
      </c>
      <c r="E74" s="317">
        <f>IFERROR(事業申請入力データ!L$19*SUMIFS(事業申請入力データ!$F$20:$F$1006,事業申請入力データ!L$20:L$1006,"対象",事業申請入力データ!$C$20:$C$1006,事業申請出力結果!$B74,事業申請入力データ!$B$20:$B$1006,事業申請出力結果!$C$70)/SUMIF(事業申請入力データ!L$20:L$1006,"対象",事業申請入力データ!$F$20:$F$1006),0)</f>
        <v>0</v>
      </c>
      <c r="F74" s="317">
        <f>IFERROR(事業申請入力データ!M$19*SUMIFS(事業申請入力データ!$F$20:$F$1006,事業申請入力データ!M$20:M$1006,"対象",事業申請入力データ!$C$20:$C$1006,事業申請出力結果!$B74,事業申請入力データ!$B$20:$B$1006,事業申請出力結果!$C$70)/SUMIF(事業申請入力データ!M$20:M$1006,"対象",事業申請入力データ!$F$20:$F$1006),0)</f>
        <v>0</v>
      </c>
      <c r="G74" s="317">
        <f>IFERROR(事業申請入力データ!N$19*SUMIFS(事業申請入力データ!$F$20:$F$1006,事業申請入力データ!N$20:N$1006,"対象",事業申請入力データ!$C$20:$C$1006,事業申請出力結果!$B74,事業申請入力データ!$B$20:$B$1006,事業申請出力結果!$C$70)/SUMIF(事業申請入力データ!N$20:N$1006,"対象",事業申請入力データ!$F$20:$F$1006),0)</f>
        <v>0</v>
      </c>
      <c r="H74" s="317">
        <f>IFERROR(事業申請入力データ!O$19*SUMIFS(事業申請入力データ!$F$20:$F$1006,事業申請入力データ!O$20:O$1006,"対象",事業申請入力データ!$C$20:$C$1006,事業申請出力結果!$B74,事業申請入力データ!$B$20:$B$1006,事業申請出力結果!$C$70)/SUMIF(事業申請入力データ!O$20:O$1006,"対象",事業申請入力データ!$F$20:$F$1006),0)</f>
        <v>0</v>
      </c>
      <c r="I74" s="317">
        <f>IFERROR(事業申請入力データ!P$19*SUMIFS(事業申請入力データ!$F$20:$F$1006,事業申請入力データ!P$20:P$1006,"対象",事業申請入力データ!$C$20:$C$1006,事業申請出力結果!$B74,事業申請入力データ!$B$20:$B$1006,事業申請出力結果!$C$70)/SUMIF(事業申請入力データ!P$20:P$1006,"対象",事業申請入力データ!$F$20:$F$1006),0)</f>
        <v>0</v>
      </c>
      <c r="J74" s="317">
        <f>IFERROR(事業申請入力データ!Q$19*SUMIFS(事業申請入力データ!$F$20:$F$1006,事業申請入力データ!Q$20:Q$1006,"対象",事業申請入力データ!$C$20:$C$1006,事業申請出力結果!$B74,事業申請入力データ!$B$20:$B$1006,事業申請出力結果!$C$70)/SUMIF(事業申請入力データ!Q$20:Q$1006,"対象",事業申請入力データ!$F$20:$F$1006),0)</f>
        <v>0</v>
      </c>
      <c r="K74" s="317">
        <f>IFERROR(事業申請入力データ!R$19*SUMIFS(事業申請入力データ!$F$20:$F$1006,事業申請入力データ!R$20:R$1006,"対象",事業申請入力データ!$C$20:$C$1006,事業申請出力結果!$B74,事業申請入力データ!$B$20:$B$1006,事業申請出力結果!$C$70)/SUMIF(事業申請入力データ!R$20:R$1006,"対象",事業申請入力データ!$F$20:$F$1006),0)</f>
        <v>0</v>
      </c>
      <c r="L74" s="317">
        <f>IFERROR(事業申請入力データ!S$19*SUMIFS(事業申請入力データ!$F$20:$F$1006,事業申請入力データ!S$20:S$1006,"対象",事業申請入力データ!$C$20:$C$1006,事業申請出力結果!$B74,事業申請入力データ!$B$20:$B$1006,事業申請出力結果!$C$72)/SUMIF(事業申請入力データ!S$20:S$1006,"対象",事業申請入力データ!$F$20:$F$1006),0)</f>
        <v>0</v>
      </c>
      <c r="M74" s="317">
        <f>IFERROR(事業申請入力データ!T$19*SUMIFS(事業申請入力データ!$F$20:$F$1006,事業申請入力データ!T$20:T$1006,"対象",事業申請入力データ!$C$20:$C$1006,事業申請出力結果!$B74,事業申請入力データ!$B$20:$B$1006,事業申請出力結果!$C$70)/SUMIF(事業申請入力データ!T$20:T$1006,"対象",事業申請入力データ!$F$20:$F$1006),0)</f>
        <v>0</v>
      </c>
      <c r="N74" s="317">
        <f>IFERROR(事業申請入力データ!X$19*SUMIFS(事業申請入力データ!$F$20:$F$1006,事業申請入力データ!X$20:X$1006,"対象",事業申請入力データ!$C$20:$C$1006,事業申請出力結果!$B74,事業申請入力データ!$B$20:$B$1006,事業申請出力結果!$C$70)/SUMIF(事業申請入力データ!X$20:X$1006,"対象",事業申請入力データ!$F$20:$F$1006),0)</f>
        <v>0</v>
      </c>
      <c r="O74" s="317">
        <f>IFERROR(事業申請入力データ!Y$19*SUMIFS(事業申請入力データ!$F$20:$F$1006,事業申請入力データ!Y$20:Y$1006,"対象",事業申請入力データ!$C$20:$C$1006,事業申請出力結果!$B74,事業申請入力データ!$B$20:$B$1006,事業申請出力結果!$C$70)/SUMIF(事業申請入力データ!Y$20:Y$1006,"対象",事業申請入力データ!$F$20:$F$1006),0)</f>
        <v>0</v>
      </c>
      <c r="P74" s="317">
        <f>IFERROR(事業申請入力データ!Z$19*SUMIFS(事業申請入力データ!$F$20:$F$1006,事業申請入力データ!Z$20:Z$1006,"対象",事業申請入力データ!$C$20:$C$1006,事業申請出力結果!$B74,事業申請入力データ!$B$20:$B$1006,事業申請出力結果!$C$70)/SUMIF(事業申請入力データ!Z$20:Z$1006,"対象",事業申請入力データ!$F$20:$F$1006),0)</f>
        <v>0</v>
      </c>
      <c r="Q74" s="319">
        <f t="shared" ref="Q74:Q79" si="24">SUM(D74:P74)</f>
        <v>0</v>
      </c>
      <c r="R74" s="320">
        <f>IFERROR(VLOOKUP($C$70,事業申請入力データ!$B$9:$E$14,4,0),0)</f>
        <v>0</v>
      </c>
      <c r="S74" s="321">
        <f t="shared" si="23"/>
        <v>0</v>
      </c>
      <c r="T74" s="726"/>
    </row>
    <row r="75" spans="1:20">
      <c r="A75" s="725"/>
      <c r="B75" s="315" t="s">
        <v>123</v>
      </c>
      <c r="C75" s="316">
        <f>SUMIFS(事業申請入力データ!$F$20:$F$1006,事業申請入力データ!$C$20:$C$1006,B75,事業申請入力データ!$B$20:$B$1006,事業申請出力結果!$C$70)</f>
        <v>0</v>
      </c>
      <c r="D75" s="317">
        <f>SUMIFS(事業申請入力データ!$G$20:$G$1006,事業申請入力データ!$C$20:$C$1006,B75,事業申請入力データ!$B$20:$B$1006,事業申請出力結果!$C$70)</f>
        <v>0</v>
      </c>
      <c r="E75" s="317">
        <f>IFERROR(事業申請入力データ!L$19*SUMIFS(事業申請入力データ!$F$20:$F$1006,事業申請入力データ!L$20:L$1006,"対象",事業申請入力データ!$C$20:$C$1006,事業申請出力結果!$B75,事業申請入力データ!$B$20:$B$1006,事業申請出力結果!$C$70)/SUMIF(事業申請入力データ!L$20:L$1006,"対象",事業申請入力データ!$F$20:$F$1006),0)</f>
        <v>0</v>
      </c>
      <c r="F75" s="317">
        <f>IFERROR(事業申請入力データ!M$19*SUMIFS(事業申請入力データ!$F$20:$F$1006,事業申請入力データ!M$20:M$1006,"対象",事業申請入力データ!$C$20:$C$1006,事業申請出力結果!$B75,事業申請入力データ!$B$20:$B$1006,事業申請出力結果!$C$70)/SUMIF(事業申請入力データ!M$20:M$1006,"対象",事業申請入力データ!$F$20:$F$1006),0)</f>
        <v>0</v>
      </c>
      <c r="G75" s="317">
        <f>IFERROR(事業申請入力データ!N$19*SUMIFS(事業申請入力データ!$F$20:$F$1006,事業申請入力データ!N$20:N$1006,"対象",事業申請入力データ!$C$20:$C$1006,事業申請出力結果!$B75,事業申請入力データ!$B$20:$B$1006,事業申請出力結果!$C$70)/SUMIF(事業申請入力データ!N$20:N$1006,"対象",事業申請入力データ!$F$20:$F$1006),0)</f>
        <v>0</v>
      </c>
      <c r="H75" s="317">
        <f>IFERROR(事業申請入力データ!O$19*SUMIFS(事業申請入力データ!$F$20:$F$1006,事業申請入力データ!O$20:O$1006,"対象",事業申請入力データ!$C$20:$C$1006,事業申請出力結果!$B75,事業申請入力データ!$B$20:$B$1006,事業申請出力結果!$C$70)/SUMIF(事業申請入力データ!O$20:O$1006,"対象",事業申請入力データ!$F$20:$F$1006),0)</f>
        <v>0</v>
      </c>
      <c r="I75" s="317">
        <f>IFERROR(事業申請入力データ!P$19*SUMIFS(事業申請入力データ!$F$20:$F$1006,事業申請入力データ!P$20:P$1006,"対象",事業申請入力データ!$C$20:$C$1006,事業申請出力結果!$B75,事業申請入力データ!$B$20:$B$1006,事業申請出力結果!$C$70)/SUMIF(事業申請入力データ!P$20:P$1006,"対象",事業申請入力データ!$F$20:$F$1006),0)</f>
        <v>0</v>
      </c>
      <c r="J75" s="317">
        <f>IFERROR(事業申請入力データ!Q$19*SUMIFS(事業申請入力データ!$F$20:$F$1006,事業申請入力データ!Q$20:Q$1006,"対象",事業申請入力データ!$C$20:$C$1006,事業申請出力結果!$B75,事業申請入力データ!$B$20:$B$1006,事業申請出力結果!$C$70)/SUMIF(事業申請入力データ!Q$20:Q$1006,"対象",事業申請入力データ!$F$20:$F$1006),0)</f>
        <v>0</v>
      </c>
      <c r="K75" s="317">
        <f>IFERROR(事業申請入力データ!R$19*SUMIFS(事業申請入力データ!$F$20:$F$1006,事業申請入力データ!R$20:R$1006,"対象",事業申請入力データ!$C$20:$C$1006,事業申請出力結果!$B75,事業申請入力データ!$B$20:$B$1006,事業申請出力結果!$C$70)/SUMIF(事業申請入力データ!R$20:R$1006,"対象",事業申請入力データ!$F$20:$F$1006),0)</f>
        <v>0</v>
      </c>
      <c r="L75" s="317">
        <f>IFERROR(事業申請入力データ!S$19*SUMIFS(事業申請入力データ!$F$20:$F$1006,事業申請入力データ!S$20:S$1006,"対象",事業申請入力データ!$C$20:$C$1006,事業申請出力結果!$B75,事業申請入力データ!$B$20:$B$1006,事業申請出力結果!$C$72)/SUMIF(事業申請入力データ!S$20:S$1006,"対象",事業申請入力データ!$F$20:$F$1006),0)</f>
        <v>0</v>
      </c>
      <c r="M75" s="317">
        <f>IFERROR(事業申請入力データ!T$19*SUMIFS(事業申請入力データ!$F$20:$F$1006,事業申請入力データ!T$20:T$1006,"対象",事業申請入力データ!$C$20:$C$1006,事業申請出力結果!$B75,事業申請入力データ!$B$20:$B$1006,事業申請出力結果!$C$70)/SUMIF(事業申請入力データ!T$20:T$1006,"対象",事業申請入力データ!$F$20:$F$1006),0)</f>
        <v>0</v>
      </c>
      <c r="N75" s="317">
        <f>IFERROR(事業申請入力データ!X$19*SUMIFS(事業申請入力データ!$F$20:$F$1006,事業申請入力データ!X$20:X$1006,"対象",事業申請入力データ!$C$20:$C$1006,事業申請出力結果!$B75,事業申請入力データ!$B$20:$B$1006,事業申請出力結果!$C$70)/SUMIF(事業申請入力データ!X$20:X$1006,"対象",事業申請入力データ!$F$20:$F$1006),0)</f>
        <v>0</v>
      </c>
      <c r="O75" s="317">
        <f>IFERROR(事業申請入力データ!Y$19*SUMIFS(事業申請入力データ!$F$20:$F$1006,事業申請入力データ!Y$20:Y$1006,"対象",事業申請入力データ!$C$20:$C$1006,事業申請出力結果!$B75,事業申請入力データ!$B$20:$B$1006,事業申請出力結果!$C$70)/SUMIF(事業申請入力データ!Y$20:Y$1006,"対象",事業申請入力データ!$F$20:$F$1006),0)</f>
        <v>0</v>
      </c>
      <c r="P75" s="317">
        <f>IFERROR(事業申請入力データ!Z$19*SUMIFS(事業申請入力データ!$F$20:$F$1006,事業申請入力データ!Z$20:Z$1006,"対象",事業申請入力データ!$C$20:$C$1006,事業申請出力結果!$B75,事業申請入力データ!$B$20:$B$1006,事業申請出力結果!$C$70)/SUMIF(事業申請入力データ!Z$20:Z$1006,"対象",事業申請入力データ!$F$20:$F$1006),0)</f>
        <v>0</v>
      </c>
      <c r="Q75" s="319">
        <f t="shared" si="24"/>
        <v>0</v>
      </c>
      <c r="R75" s="320">
        <f>IFERROR(VLOOKUP($C$70,事業申請入力データ!$B$9:$E$14,4,0),0)</f>
        <v>0</v>
      </c>
      <c r="S75" s="321">
        <f t="shared" si="23"/>
        <v>0</v>
      </c>
      <c r="T75" s="726"/>
    </row>
    <row r="76" spans="1:20" ht="18.75" customHeight="1">
      <c r="A76" s="725"/>
      <c r="B76" s="315" t="s">
        <v>125</v>
      </c>
      <c r="C76" s="316">
        <f>SUMIFS(事業申請入力データ!$F$20:$F$1006,事業申請入力データ!$C$20:$C$1006,B76,事業申請入力データ!$B$20:$B$1006,事業申請出力結果!$C$70)</f>
        <v>0</v>
      </c>
      <c r="D76" s="317">
        <f>SUMIFS(事業申請入力データ!$G$20:$G$1006,事業申請入力データ!$C$20:$C$1006,B76,事業申請入力データ!$B$20:$B$1006,事業申請出力結果!$C$70)</f>
        <v>0</v>
      </c>
      <c r="E76" s="317">
        <f>IFERROR(事業申請入力データ!L$19*SUMIFS(事業申請入力データ!$F$20:$F$1006,事業申請入力データ!L$20:L$1006,"対象",事業申請入力データ!$C$20:$C$1006,事業申請出力結果!$B76,事業申請入力データ!$B$20:$B$1006,事業申請出力結果!$C$70)/SUMIF(事業申請入力データ!L$20:L$1006,"対象",事業申請入力データ!$F$20:$F$1006),0)</f>
        <v>0</v>
      </c>
      <c r="F76" s="317">
        <f>IFERROR(事業申請入力データ!M$19*SUMIFS(事業申請入力データ!$F$20:$F$1006,事業申請入力データ!M$20:M$1006,"対象",事業申請入力データ!$C$20:$C$1006,事業申請出力結果!$B76,事業申請入力データ!$B$20:$B$1006,事業申請出力結果!$C$70)/SUMIF(事業申請入力データ!M$20:M$1006,"対象",事業申請入力データ!$F$20:$F$1006),0)</f>
        <v>0</v>
      </c>
      <c r="G76" s="317">
        <f>IFERROR(事業申請入力データ!N$19*SUMIFS(事業申請入力データ!$F$20:$F$1006,事業申請入力データ!N$20:N$1006,"対象",事業申請入力データ!$C$20:$C$1006,事業申請出力結果!$B76,事業申請入力データ!$B$20:$B$1006,事業申請出力結果!$C$70)/SUMIF(事業申請入力データ!N$20:N$1006,"対象",事業申請入力データ!$F$20:$F$1006),0)</f>
        <v>0</v>
      </c>
      <c r="H76" s="317">
        <f>IFERROR(事業申請入力データ!O$19*SUMIFS(事業申請入力データ!$F$20:$F$1006,事業申請入力データ!O$20:O$1006,"対象",事業申請入力データ!$C$20:$C$1006,事業申請出力結果!$B76,事業申請入力データ!$B$20:$B$1006,事業申請出力結果!$C$70)/SUMIF(事業申請入力データ!O$20:O$1006,"対象",事業申請入力データ!$F$20:$F$1006),0)</f>
        <v>0</v>
      </c>
      <c r="I76" s="317">
        <f>IFERROR(事業申請入力データ!P$19*SUMIFS(事業申請入力データ!$F$20:$F$1006,事業申請入力データ!P$20:P$1006,"対象",事業申請入力データ!$C$20:$C$1006,事業申請出力結果!$B76,事業申請入力データ!$B$20:$B$1006,事業申請出力結果!$C$70)/SUMIF(事業申請入力データ!P$20:P$1006,"対象",事業申請入力データ!$F$20:$F$1006),0)</f>
        <v>0</v>
      </c>
      <c r="J76" s="317">
        <f>IFERROR(事業申請入力データ!Q$19*SUMIFS(事業申請入力データ!$F$20:$F$1006,事業申請入力データ!Q$20:Q$1006,"対象",事業申請入力データ!$C$20:$C$1006,事業申請出力結果!$B76,事業申請入力データ!$B$20:$B$1006,事業申請出力結果!$C$70)/SUMIF(事業申請入力データ!Q$20:Q$1006,"対象",事業申請入力データ!$F$20:$F$1006),0)</f>
        <v>0</v>
      </c>
      <c r="K76" s="317">
        <f>IFERROR(事業申請入力データ!R$19*SUMIFS(事業申請入力データ!$F$20:$F$1006,事業申請入力データ!R$20:R$1006,"対象",事業申請入力データ!$C$20:$C$1006,事業申請出力結果!$B76,事業申請入力データ!$B$20:$B$1006,事業申請出力結果!$C$70)/SUMIF(事業申請入力データ!R$20:R$1006,"対象",事業申請入力データ!$F$20:$F$1006),0)</f>
        <v>0</v>
      </c>
      <c r="L76" s="317">
        <f>IFERROR(事業申請入力データ!S$19*SUMIFS(事業申請入力データ!$F$20:$F$1006,事業申請入力データ!S$20:S$1006,"対象",事業申請入力データ!$C$20:$C$1006,事業申請出力結果!$B76,事業申請入力データ!$B$20:$B$1006,事業申請出力結果!$C$72)/SUMIF(事業申請入力データ!S$20:S$1006,"対象",事業申請入力データ!$F$20:$F$1006),0)</f>
        <v>0</v>
      </c>
      <c r="M76" s="317">
        <f>IFERROR(事業申請入力データ!T$19*SUMIFS(事業申請入力データ!$F$20:$F$1006,事業申請入力データ!T$20:T$1006,"対象",事業申請入力データ!$C$20:$C$1006,事業申請出力結果!$B76,事業申請入力データ!$B$20:$B$1006,事業申請出力結果!$C$70)/SUMIF(事業申請入力データ!T$20:T$1006,"対象",事業申請入力データ!$F$20:$F$1006),0)</f>
        <v>0</v>
      </c>
      <c r="N76" s="317">
        <f>IFERROR(事業申請入力データ!X$19*SUMIFS(事業申請入力データ!$F$20:$F$1006,事業申請入力データ!X$20:X$1006,"対象",事業申請入力データ!$C$20:$C$1006,事業申請出力結果!$B76,事業申請入力データ!$B$20:$B$1006,事業申請出力結果!$C$70)/SUMIF(事業申請入力データ!X$20:X$1006,"対象",事業申請入力データ!$F$20:$F$1006),0)</f>
        <v>0</v>
      </c>
      <c r="O76" s="317">
        <f>IFERROR(事業申請入力データ!Y$19*SUMIFS(事業申請入力データ!$F$20:$F$1006,事業申請入力データ!Y$20:Y$1006,"対象",事業申請入力データ!$C$20:$C$1006,事業申請出力結果!$B76,事業申請入力データ!$B$20:$B$1006,事業申請出力結果!$C$70)/SUMIF(事業申請入力データ!Y$20:Y$1006,"対象",事業申請入力データ!$F$20:$F$1006),0)</f>
        <v>0</v>
      </c>
      <c r="P76" s="317">
        <f>IFERROR(事業申請入力データ!Z$19*SUMIFS(事業申請入力データ!$F$20:$F$1006,事業申請入力データ!Z$20:Z$1006,"対象",事業申請入力データ!$C$20:$C$1006,事業申請出力結果!$B76,事業申請入力データ!$B$20:$B$1006,事業申請出力結果!$C$70)/SUMIF(事業申請入力データ!Z$20:Z$1006,"対象",事業申請入力データ!$F$20:$F$1006),0)</f>
        <v>0</v>
      </c>
      <c r="Q76" s="319">
        <f t="shared" si="24"/>
        <v>0</v>
      </c>
      <c r="R76" s="320">
        <f>IFERROR(VLOOKUP($C$70,事業申請入力データ!$B$9:$E$14,4,0),0)</f>
        <v>0</v>
      </c>
      <c r="S76" s="321">
        <f t="shared" si="23"/>
        <v>0</v>
      </c>
      <c r="T76" s="726"/>
    </row>
    <row r="77" spans="1:20">
      <c r="A77" s="725"/>
      <c r="B77" s="315" t="s">
        <v>121</v>
      </c>
      <c r="C77" s="316">
        <f>SUMIFS(事業申請入力データ!$F$20:$F$1006,事業申請入力データ!$C$20:$C$1006,B77,事業申請入力データ!$B$20:$B$1006,事業申請出力結果!$C$70)</f>
        <v>0</v>
      </c>
      <c r="D77" s="317">
        <f>SUMIFS(事業申請入力データ!$G$20:$G$1006,事業申請入力データ!$C$20:$C$1006,B77,事業申請入力データ!$B$20:$B$1006,事業申請出力結果!$C$70)</f>
        <v>0</v>
      </c>
      <c r="E77" s="317">
        <f>IFERROR(事業申請入力データ!L$19*SUMIFS(事業申請入力データ!$F$20:$F$1006,事業申請入力データ!L$20:L$1006,"対象",事業申請入力データ!$C$20:$C$1006,事業申請出力結果!$B77,事業申請入力データ!$B$20:$B$1006,事業申請出力結果!$C$70)/SUMIF(事業申請入力データ!L$20:L$1006,"対象",事業申請入力データ!$F$20:$F$1006),0)</f>
        <v>0</v>
      </c>
      <c r="F77" s="317">
        <f>IFERROR(事業申請入力データ!M$19*SUMIFS(事業申請入力データ!$F$20:$F$1006,事業申請入力データ!M$20:M$1006,"対象",事業申請入力データ!$C$20:$C$1006,事業申請出力結果!$B77,事業申請入力データ!$B$20:$B$1006,事業申請出力結果!$C$70)/SUMIF(事業申請入力データ!M$20:M$1006,"対象",事業申請入力データ!$F$20:$F$1006),0)</f>
        <v>0</v>
      </c>
      <c r="G77" s="317">
        <f>IFERROR(事業申請入力データ!N$19*SUMIFS(事業申請入力データ!$F$20:$F$1006,事業申請入力データ!N$20:N$1006,"対象",事業申請入力データ!$C$20:$C$1006,事業申請出力結果!$B77,事業申請入力データ!$B$20:$B$1006,事業申請出力結果!$C$70)/SUMIF(事業申請入力データ!N$20:N$1006,"対象",事業申請入力データ!$F$20:$F$1006),0)</f>
        <v>0</v>
      </c>
      <c r="H77" s="317">
        <f>IFERROR(事業申請入力データ!O$19*SUMIFS(事業申請入力データ!$F$20:$F$1006,事業申請入力データ!O$20:O$1006,"対象",事業申請入力データ!$C$20:$C$1006,事業申請出力結果!$B77,事業申請入力データ!$B$20:$B$1006,事業申請出力結果!$C$70)/SUMIF(事業申請入力データ!O$20:O$1006,"対象",事業申請入力データ!$F$20:$F$1006),0)</f>
        <v>0</v>
      </c>
      <c r="I77" s="317">
        <f>IFERROR(事業申請入力データ!P$19*SUMIFS(事業申請入力データ!$F$20:$F$1006,事業申請入力データ!P$20:P$1006,"対象",事業申請入力データ!$C$20:$C$1006,事業申請出力結果!$B77,事業申請入力データ!$B$20:$B$1006,事業申請出力結果!$C$70)/SUMIF(事業申請入力データ!P$20:P$1006,"対象",事業申請入力データ!$F$20:$F$1006),0)</f>
        <v>0</v>
      </c>
      <c r="J77" s="317">
        <f>IFERROR(事業申請入力データ!Q$19*SUMIFS(事業申請入力データ!$F$20:$F$1006,事業申請入力データ!Q$20:Q$1006,"対象",事業申請入力データ!$C$20:$C$1006,事業申請出力結果!$B77,事業申請入力データ!$B$20:$B$1006,事業申請出力結果!$C$70)/SUMIF(事業申請入力データ!Q$20:Q$1006,"対象",事業申請入力データ!$F$20:$F$1006),0)</f>
        <v>0</v>
      </c>
      <c r="K77" s="317">
        <f>IFERROR(事業申請入力データ!R$19*SUMIFS(事業申請入力データ!$F$20:$F$1006,事業申請入力データ!R$20:R$1006,"対象",事業申請入力データ!$C$20:$C$1006,事業申請出力結果!$B77,事業申請入力データ!$B$20:$B$1006,事業申請出力結果!$C$70)/SUMIF(事業申請入力データ!R$20:R$1006,"対象",事業申請入力データ!$F$20:$F$1006),0)</f>
        <v>0</v>
      </c>
      <c r="L77" s="317">
        <f>IFERROR(事業申請入力データ!S$19*SUMIFS(事業申請入力データ!$F$20:$F$1006,事業申請入力データ!S$20:S$1006,"対象",事業申請入力データ!$C$20:$C$1006,事業申請出力結果!$B77,事業申請入力データ!$B$20:$B$1006,事業申請出力結果!$C$72)/SUMIF(事業申請入力データ!S$20:S$1006,"対象",事業申請入力データ!$F$20:$F$1006),0)</f>
        <v>0</v>
      </c>
      <c r="M77" s="317">
        <f>IFERROR(事業申請入力データ!T$19*SUMIFS(事業申請入力データ!$F$20:$F$1006,事業申請入力データ!T$20:T$1006,"対象",事業申請入力データ!$C$20:$C$1006,事業申請出力結果!$B77,事業申請入力データ!$B$20:$B$1006,事業申請出力結果!$C$70)/SUMIF(事業申請入力データ!T$20:T$1006,"対象",事業申請入力データ!$F$20:$F$1006),0)</f>
        <v>0</v>
      </c>
      <c r="N77" s="317">
        <f>IFERROR(事業申請入力データ!X$19*SUMIFS(事業申請入力データ!$F$20:$F$1006,事業申請入力データ!X$20:X$1006,"対象",事業申請入力データ!$C$20:$C$1006,事業申請出力結果!$B77,事業申請入力データ!$B$20:$B$1006,事業申請出力結果!$C$70)/SUMIF(事業申請入力データ!X$20:X$1006,"対象",事業申請入力データ!$F$20:$F$1006),0)</f>
        <v>0</v>
      </c>
      <c r="O77" s="317">
        <f>IFERROR(事業申請入力データ!Y$19*SUMIFS(事業申請入力データ!$F$20:$F$1006,事業申請入力データ!Y$20:Y$1006,"対象",事業申請入力データ!$C$20:$C$1006,事業申請出力結果!$B77,事業申請入力データ!$B$20:$B$1006,事業申請出力結果!$C$70)/SUMIF(事業申請入力データ!Y$20:Y$1006,"対象",事業申請入力データ!$F$20:$F$1006),0)</f>
        <v>0</v>
      </c>
      <c r="P77" s="317">
        <f>IFERROR(事業申請入力データ!Z$19*SUMIFS(事業申請入力データ!$F$20:$F$1006,事業申請入力データ!Z$20:Z$1006,"対象",事業申請入力データ!$C$20:$C$1006,事業申請出力結果!$B77,事業申請入力データ!$B$20:$B$1006,事業申請出力結果!$C$70)/SUMIF(事業申請入力データ!Z$20:Z$1006,"対象",事業申請入力データ!$F$20:$F$1006),0)</f>
        <v>0</v>
      </c>
      <c r="Q77" s="319">
        <f>SUM(D77:P77)</f>
        <v>0</v>
      </c>
      <c r="R77" s="320">
        <f>IFERROR(VLOOKUP($C$70,事業申請入力データ!$B$9:$E$14,4,0),0)</f>
        <v>0</v>
      </c>
      <c r="S77" s="321">
        <f>ROUNDDOWN(Q77*R77,0)</f>
        <v>0</v>
      </c>
      <c r="T77" s="726"/>
    </row>
    <row r="78" spans="1:20">
      <c r="A78" s="725"/>
      <c r="B78" s="330" t="s">
        <v>127</v>
      </c>
      <c r="C78" s="316">
        <f>SUMIFS(事業申請入力データ!$F$20:$F$1006,事業申請入力データ!$C$20:$C$1006,B78,事業申請入力データ!$B$20:$B$1006,事業申請出力結果!$C$70)</f>
        <v>0</v>
      </c>
      <c r="D78" s="317">
        <f>SUMIFS(事業申請入力データ!$G$20:$G$1006,事業申請入力データ!$C$20:$C$1006,B78,事業申請入力データ!$B$20:$B$1006,事業申請出力結果!$C$70)</f>
        <v>0</v>
      </c>
      <c r="E78" s="317">
        <f>IFERROR(事業申請入力データ!L$19*SUMIFS(事業申請入力データ!$F$20:$F$1006,事業申請入力データ!L$20:L$1006,"対象",事業申請入力データ!$C$20:$C$1006,事業申請出力結果!$B78,事業申請入力データ!$B$20:$B$1006,事業申請出力結果!$C$70)/SUMIF(事業申請入力データ!L$20:L$1006,"対象",事業申請入力データ!$F$20:$F$1006),0)</f>
        <v>0</v>
      </c>
      <c r="F78" s="317">
        <f>IFERROR(事業申請入力データ!M$19*SUMIFS(事業申請入力データ!$F$20:$F$1006,事業申請入力データ!M$20:M$1006,"対象",事業申請入力データ!$C$20:$C$1006,事業申請出力結果!$B78,事業申請入力データ!$B$20:$B$1006,事業申請出力結果!$C$70)/SUMIF(事業申請入力データ!M$20:M$1006,"対象",事業申請入力データ!$F$20:$F$1006),0)</f>
        <v>0</v>
      </c>
      <c r="G78" s="317">
        <f>IFERROR(事業申請入力データ!N$19*SUMIFS(事業申請入力データ!$F$20:$F$1006,事業申請入力データ!N$20:N$1006,"対象",事業申請入力データ!$C$20:$C$1006,事業申請出力結果!$B78,事業申請入力データ!$B$20:$B$1006,事業申請出力結果!$C$70)/SUMIF(事業申請入力データ!N$20:N$1006,"対象",事業申請入力データ!$F$20:$F$1006),0)</f>
        <v>0</v>
      </c>
      <c r="H78" s="317">
        <f>IFERROR(事業申請入力データ!O$19*SUMIFS(事業申請入力データ!$F$20:$F$1006,事業申請入力データ!O$20:O$1006,"対象",事業申請入力データ!$C$20:$C$1006,事業申請出力結果!$B78,事業申請入力データ!$B$20:$B$1006,事業申請出力結果!$C$70)/SUMIF(事業申請入力データ!O$20:O$1006,"対象",事業申請入力データ!$F$20:$F$1006),0)</f>
        <v>0</v>
      </c>
      <c r="I78" s="317">
        <f>IFERROR(事業申請入力データ!P$19*SUMIFS(事業申請入力データ!$F$20:$F$1006,事業申請入力データ!P$20:P$1006,"対象",事業申請入力データ!$C$20:$C$1006,事業申請出力結果!$B78,事業申請入力データ!$B$20:$B$1006,事業申請出力結果!$C$70)/SUMIF(事業申請入力データ!P$20:P$1006,"対象",事業申請入力データ!$F$20:$F$1006),0)</f>
        <v>0</v>
      </c>
      <c r="J78" s="317">
        <f>IFERROR(事業申請入力データ!Q$19*SUMIFS(事業申請入力データ!$F$20:$F$1006,事業申請入力データ!Q$20:Q$1006,"対象",事業申請入力データ!$C$20:$C$1006,事業申請出力結果!$B78,事業申請入力データ!$B$20:$B$1006,事業申請出力結果!$C$70)/SUMIF(事業申請入力データ!Q$20:Q$1006,"対象",事業申請入力データ!$F$20:$F$1006),0)</f>
        <v>0</v>
      </c>
      <c r="K78" s="317">
        <f>IFERROR(事業申請入力データ!R$19*SUMIFS(事業申請入力データ!$F$20:$F$1006,事業申請入力データ!R$20:R$1006,"対象",事業申請入力データ!$C$20:$C$1006,事業申請出力結果!$B78,事業申請入力データ!$B$20:$B$1006,事業申請出力結果!$C$70)/SUMIF(事業申請入力データ!R$20:R$1006,"対象",事業申請入力データ!$F$20:$F$1006),0)</f>
        <v>0</v>
      </c>
      <c r="L78" s="317">
        <f>IFERROR(事業申請入力データ!S$19*SUMIFS(事業申請入力データ!$F$20:$F$1006,事業申請入力データ!S$20:S$1006,"対象",事業申請入力データ!$C$20:$C$1006,事業申請出力結果!$B78,事業申請入力データ!$B$20:$B$1006,事業申請出力結果!$C$72)/SUMIF(事業申請入力データ!S$20:S$1006,"対象",事業申請入力データ!$F$20:$F$1006),0)</f>
        <v>0</v>
      </c>
      <c r="M78" s="317">
        <f>IFERROR(事業申請入力データ!T$19*SUMIFS(事業申請入力データ!$F$20:$F$1006,事業申請入力データ!T$20:T$1006,"対象",事業申請入力データ!$C$20:$C$1006,事業申請出力結果!$B78,事業申請入力データ!$B$20:$B$1006,事業申請出力結果!$C$70)/SUMIF(事業申請入力データ!T$20:T$1006,"対象",事業申請入力データ!$F$20:$F$1006),0)</f>
        <v>0</v>
      </c>
      <c r="N78" s="317">
        <f>IFERROR(事業申請入力データ!X$19*SUMIFS(事業申請入力データ!$F$20:$F$1006,事業申請入力データ!X$20:X$1006,"対象",事業申請入力データ!$C$20:$C$1006,事業申請出力結果!$B78,事業申請入力データ!$B$20:$B$1006,事業申請出力結果!$C$70)/SUMIF(事業申請入力データ!X$20:X$1006,"対象",事業申請入力データ!$F$20:$F$1006),0)</f>
        <v>0</v>
      </c>
      <c r="O78" s="317">
        <f>IFERROR(事業申請入力データ!Y$19*SUMIFS(事業申請入力データ!$F$20:$F$1006,事業申請入力データ!Y$20:Y$1006,"対象",事業申請入力データ!$C$20:$C$1006,事業申請出力結果!$B78,事業申請入力データ!$B$20:$B$1006,事業申請出力結果!$C$70)/SUMIF(事業申請入力データ!Y$20:Y$1006,"対象",事業申請入力データ!$F$20:$F$1006),0)</f>
        <v>0</v>
      </c>
      <c r="P78" s="317">
        <f>IFERROR(事業申請入力データ!Z$19*SUMIFS(事業申請入力データ!$F$20:$F$1006,事業申請入力データ!Z$20:Z$1006,"対象",事業申請入力データ!$C$20:$C$1006,事業申請出力結果!$B78,事業申請入力データ!$B$20:$B$1006,事業申請出力結果!$C$70)/SUMIF(事業申請入力データ!Z$20:Z$1006,"対象",事業申請入力データ!$F$20:$F$1006),0)</f>
        <v>0</v>
      </c>
      <c r="Q78" s="319">
        <f t="shared" si="24"/>
        <v>0</v>
      </c>
      <c r="R78" s="320">
        <f>IFERROR(VLOOKUP($C$70,事業申請入力データ!$B$9:$E$14,4,0),0)</f>
        <v>0</v>
      </c>
      <c r="S78" s="321">
        <f t="shared" si="23"/>
        <v>0</v>
      </c>
      <c r="T78" s="726"/>
    </row>
    <row r="79" spans="1:20" ht="19.5" thickBot="1">
      <c r="A79" s="746"/>
      <c r="B79" s="331" t="s">
        <v>48</v>
      </c>
      <c r="C79" s="423">
        <f>SUMIFS(事業申請入力データ!$F$20:$F$1006,事業申請入力データ!$C$20:$C$1006,B79,事業申請入力データ!$B$20:$B$1006,事業申請出力結果!$C$70)</f>
        <v>0</v>
      </c>
      <c r="D79" s="451">
        <f>SUMIFS(事業申請入力データ!$G$20:$G$1006,事業申請入力データ!$C$20:$C$1006,B79,事業申請入力データ!$B$20:$B$1006,事業申請出力結果!$C$70)</f>
        <v>0</v>
      </c>
      <c r="E79" s="451">
        <f>IFERROR(事業申請入力データ!L$19*SUMIFS(事業申請入力データ!$F$20:$F$1006,事業申請入力データ!L$20:L$1006,"対象",事業申請入力データ!$C$20:$C$1006,事業申請出力結果!$B79,事業申請入力データ!$B$20:$B$1006,事業申請出力結果!$C$70)/SUMIF(事業申請入力データ!L$20:L$1006,"対象",事業申請入力データ!$F$20:$F$1006),0)</f>
        <v>0</v>
      </c>
      <c r="F79" s="318">
        <f>IFERROR(事業申請入力データ!M$19*SUMIFS(事業申請入力データ!$F$20:$F$1006,事業申請入力データ!M$20:M$1006,"対象",事業申請入力データ!$C$20:$C$1006,事業申請出力結果!$B79,事業申請入力データ!$B$20:$B$1006,事業申請出力結果!$C$70)/SUMIF(事業申請入力データ!M$20:M$1006,"対象",事業申請入力データ!$F$20:$F$1006),0)</f>
        <v>0</v>
      </c>
      <c r="G79" s="318">
        <f>IFERROR(事業申請入力データ!N$19*SUMIFS(事業申請入力データ!$F$20:$F$1006,事業申請入力データ!N$20:N$1006,"対象",事業申請入力データ!$C$20:$C$1006,事業申請出力結果!$B79,事業申請入力データ!$B$20:$B$1006,事業申請出力結果!$C$70)/SUMIF(事業申請入力データ!N$20:N$1006,"対象",事業申請入力データ!$F$20:$F$1006),0)</f>
        <v>0</v>
      </c>
      <c r="H79" s="318">
        <f>IFERROR(事業申請入力データ!O$19*SUMIFS(事業申請入力データ!$F$20:$F$1006,事業申請入力データ!O$20:O$1006,"対象",事業申請入力データ!$C$20:$C$1006,事業申請出力結果!$B79,事業申請入力データ!$B$20:$B$1006,事業申請出力結果!$C$70)/SUMIF(事業申請入力データ!O$20:O$1006,"対象",事業申請入力データ!$F$20:$F$1006),0)</f>
        <v>0</v>
      </c>
      <c r="I79" s="318">
        <f>IFERROR(事業申請入力データ!P$19*SUMIFS(事業申請入力データ!$F$20:$F$1006,事業申請入力データ!P$20:P$1006,"対象",事業申請入力データ!$C$20:$C$1006,事業申請出力結果!$B79,事業申請入力データ!$B$20:$B$1006,事業申請出力結果!$C$70)/SUMIF(事業申請入力データ!P$20:P$1006,"対象",事業申請入力データ!$F$20:$F$1006),0)</f>
        <v>0</v>
      </c>
      <c r="J79" s="318">
        <f>IFERROR(事業申請入力データ!Q$19*SUMIFS(事業申請入力データ!$F$20:$F$1006,事業申請入力データ!Q$20:Q$1006,"対象",事業申請入力データ!$C$20:$C$1006,事業申請出力結果!$B79,事業申請入力データ!$B$20:$B$1006,事業申請出力結果!$C$70)/SUMIF(事業申請入力データ!Q$20:Q$1006,"対象",事業申請入力データ!$F$20:$F$1006),0)</f>
        <v>0</v>
      </c>
      <c r="K79" s="318">
        <f>IFERROR(事業申請入力データ!R$19*SUMIFS(事業申請入力データ!$F$20:$F$1006,事業申請入力データ!R$20:R$1006,"対象",事業申請入力データ!$C$20:$C$1006,事業申請出力結果!$B79,事業申請入力データ!$B$20:$B$1006,事業申請出力結果!$C$70)/SUMIF(事業申請入力データ!R$20:R$1006,"対象",事業申請入力データ!$F$20:$F$1006),0)</f>
        <v>0</v>
      </c>
      <c r="L79" s="318">
        <f>IFERROR(事業申請入力データ!S$19*SUMIFS(事業申請入力データ!$F$20:$F$1006,事業申請入力データ!S$20:S$1006,"対象",事業申請入力データ!$C$20:$C$1006,事業申請出力結果!$B79,事業申請入力データ!$B$20:$B$1006,事業申請出力結果!$C$72)/SUMIF(事業申請入力データ!S$20:S$1006,"対象",事業申請入力データ!$F$20:$F$1006),0)</f>
        <v>0</v>
      </c>
      <c r="M79" s="318">
        <f>IFERROR(事業申請入力データ!T$19*SUMIFS(事業申請入力データ!$F$20:$F$1006,事業申請入力データ!T$20:T$1006,"対象",事業申請入力データ!$C$20:$C$1006,事業申請出力結果!$B79,事業申請入力データ!$B$20:$B$1006,事業申請出力結果!$C$70)/SUMIF(事業申請入力データ!T$20:T$1006,"対象",事業申請入力データ!$F$20:$F$1006),0)</f>
        <v>0</v>
      </c>
      <c r="N79" s="318">
        <f>IFERROR(事業申請入力データ!X$19*SUMIFS(事業申請入力データ!$F$20:$F$1006,事業申請入力データ!X$20:X$1006,"対象",事業申請入力データ!$C$20:$C$1006,事業申請出力結果!$B79,事業申請入力データ!$B$20:$B$1006,事業申請出力結果!$C$70)/SUMIF(事業申請入力データ!X$20:X$1006,"対象",事業申請入力データ!$F$20:$F$1006),0)</f>
        <v>0</v>
      </c>
      <c r="O79" s="318">
        <f>IFERROR(事業申請入力データ!Y$19*SUMIFS(事業申請入力データ!$F$20:$F$1006,事業申請入力データ!Y$20:Y$1006,"対象",事業申請入力データ!$C$20:$C$1006,事業申請出力結果!$B79,事業申請入力データ!$B$20:$B$1006,事業申請出力結果!$C$70)/SUMIF(事業申請入力データ!Y$20:Y$1006,"対象",事業申請入力データ!$F$20:$F$1006),0)</f>
        <v>0</v>
      </c>
      <c r="P79" s="318">
        <f>IFERROR(事業申請入力データ!Z$19*SUMIFS(事業申請入力データ!$F$20:$F$1006,事業申請入力データ!Z$20:Z$1006,"対象",事業申請入力データ!$C$20:$C$1006,事業申請出力結果!$B79,事業申請入力データ!$B$20:$B$1006,事業申請出力結果!$C$70)/SUMIF(事業申請入力データ!Z$20:Z$1006,"対象",事業申請入力データ!$F$20:$F$1006),0)</f>
        <v>0</v>
      </c>
      <c r="Q79" s="334">
        <f t="shared" si="24"/>
        <v>0</v>
      </c>
      <c r="R79" s="335">
        <f>IFERROR(VLOOKUP($C$70,事業申請入力データ!$B$9:$E$14,4,0),0)</f>
        <v>0</v>
      </c>
      <c r="S79" s="336">
        <f t="shared" si="23"/>
        <v>0</v>
      </c>
      <c r="T79" s="748"/>
    </row>
    <row r="80" spans="1:20" ht="19.5" thickBot="1">
      <c r="A80" s="389" t="s">
        <v>129</v>
      </c>
      <c r="B80" s="390"/>
      <c r="C80" s="339">
        <f>SUMIFS(事業申請入力データ!$F$20:$F$1006,事業申請入力データ!$C$20:$C$1006,A80,事業申請入力データ!$B$20:$B$1006,事業申請出力結果!$C$70)</f>
        <v>0</v>
      </c>
      <c r="D80" s="410">
        <f>SUMIFS(事業申請入力データ!$G$20:$G$1006,事業申請入力データ!$C$20:$C$1006,A80,事業申請入力データ!$B$20:$B$1006,事業申請出力結果!$C$70)</f>
        <v>0</v>
      </c>
      <c r="E80" s="410">
        <f>IFERROR(事業申請入力データ!L$19*SUMIFS(事業申請入力データ!$F$20:$F$1006,事業申請入力データ!L$20:L$1006,"対象",事業申請入力データ!$C$20:$C$1006,事業申請出力結果!$A80,事業申請入力データ!$B$20:$B$1006,事業申請出力結果!$C$70)/SUMIF(事業申請入力データ!L$20:L$1006,"対象",事業申請入力データ!$F$20:$F$1006),0)</f>
        <v>0</v>
      </c>
      <c r="F80" s="308">
        <f>IFERROR(事業申請入力データ!M$19*SUMIFS(事業申請入力データ!$F$20:$F$1006,事業申請入力データ!M$20:M$1006,"対象",事業申請入力データ!$C$20:$C$1006,事業申請出力結果!$A80,事業申請入力データ!$B$20:$B$1006,事業申請出力結果!$C$70)/SUMIF(事業申請入力データ!M$20:M$1006,"対象",事業申請入力データ!$F$20:$F$1006),0)</f>
        <v>0</v>
      </c>
      <c r="G80" s="308">
        <f>IFERROR(事業申請入力データ!N$19*SUMIFS(事業申請入力データ!$F$20:$F$1006,事業申請入力データ!N$20:N$1006,"対象",事業申請入力データ!$C$20:$C$1006,事業申請出力結果!$A80,事業申請入力データ!$B$20:$B$1006,事業申請出力結果!$C$70)/SUMIF(事業申請入力データ!N$20:N$1006,"対象",事業申請入力データ!$F$20:$F$1006),0)</f>
        <v>0</v>
      </c>
      <c r="H80" s="308">
        <f>IFERROR(事業申請入力データ!O$19*SUMIFS(事業申請入力データ!$F$20:$F$1006,事業申請入力データ!O$20:O$1006,"対象",事業申請入力データ!$C$20:$C$1006,事業申請出力結果!$A80,事業申請入力データ!$B$20:$B$1006,事業申請出力結果!$C$70)/SUMIF(事業申請入力データ!O$20:O$1006,"対象",事業申請入力データ!$F$20:$F$1006),0)</f>
        <v>0</v>
      </c>
      <c r="I80" s="308">
        <f>IFERROR(事業申請入力データ!P$19*SUMIFS(事業申請入力データ!$F$20:$F$1006,事業申請入力データ!P$20:P$1006,"対象",事業申請入力データ!$C$20:$C$1006,事業申請出力結果!$A80,事業申請入力データ!$B$20:$B$1006,事業申請出力結果!$C$70)/SUMIF(事業申請入力データ!P$20:P$1006,"対象",事業申請入力データ!$F$20:$F$1006),0)</f>
        <v>0</v>
      </c>
      <c r="J80" s="308">
        <f>IFERROR(事業申請入力データ!Q$19*SUMIFS(事業申請入力データ!$F$20:$F$1006,事業申請入力データ!Q$20:Q$1006,"対象",事業申請入力データ!$C$20:$C$1006,事業申請出力結果!$A80,事業申請入力データ!$B$20:$B$1006,事業申請出力結果!$C$70)/SUMIF(事業申請入力データ!Q$20:Q$1006,"対象",事業申請入力データ!$F$20:$F$1006),0)</f>
        <v>0</v>
      </c>
      <c r="K80" s="308">
        <f>IFERROR(事業申請入力データ!R$19*SUMIFS(事業申請入力データ!$F$20:$F$1006,事業申請入力データ!R$20:R$1006,"対象",事業申請入力データ!$C$20:$C$1006,事業申請出力結果!$A80,事業申請入力データ!$B$20:$B$1006,事業申請出力結果!$C$70)/SUMIF(事業申請入力データ!R$20:R$1006,"対象",事業申請入力データ!$F$20:$F$1006),0)</f>
        <v>0</v>
      </c>
      <c r="L80" s="308">
        <f>IFERROR(事業申請入力データ!S$19*SUMIFS(事業申請入力データ!$F$20:$F$1006,事業申請入力データ!S$20:S$1006,"対象",事業申請入力データ!$C$20:$C$1006,事業申請出力結果!$A80,事業申請入力データ!$B$20:$B$1006,事業申請出力結果!$C$72)/SUMIF(事業申請入力データ!S$20:S$1006,"対象",事業申請入力データ!$F$20:$F$1006),0)</f>
        <v>0</v>
      </c>
      <c r="M80" s="308">
        <f>IFERROR(事業申請入力データ!T$19*SUMIFS(事業申請入力データ!$F$20:$F$1006,事業申請入力データ!T$20:T$1006,"対象",事業申請入力データ!$C$20:$C$1006,事業申請出力結果!$A80,事業申請入力データ!$B$20:$B$1006,事業申請出力結果!$C$70)/SUMIF(事業申請入力データ!T$20:T$1006,"対象",事業申請入力データ!$F$20:$F$1006),0)</f>
        <v>0</v>
      </c>
      <c r="N80" s="308">
        <f>IFERROR(事業申請入力データ!X$19*SUMIFS(事業申請入力データ!$F$20:$F$1006,事業申請入力データ!X$20:X$1006,"対象",事業申請入力データ!$C$20:$C$1006,事業申請出力結果!$B80,事業申請入力データ!$B$20:$B$1006,事業申請出力結果!$C$70)/SUMIF(事業申請入力データ!X$20:X$1006,"対象",事業申請入力データ!$F$20:$F$1006),0)</f>
        <v>0</v>
      </c>
      <c r="O80" s="308">
        <f>IFERROR(事業申請入力データ!Y$19*SUMIFS(事業申請入力データ!$F$20:$F$1006,事業申請入力データ!Y$20:Y$1006,"対象",事業申請入力データ!$C$20:$C$1006,事業申請出力結果!$A80,事業申請入力データ!$B$20:$B$1006,事業申請出力結果!$C$70)/SUMIF(事業申請入力データ!Y$20:Y$1006,"対象",事業申請入力データ!$F$20:$F$1006),0)</f>
        <v>0</v>
      </c>
      <c r="P80" s="308">
        <f>IFERROR(事業申請入力データ!Z$19*SUMIFS(事業申請入力データ!$F$20:$F$1006,事業申請入力データ!Z$20:Z$1006,"対象",事業申請入力データ!$C$20:$C$1006,事業申請出力結果!$A80,事業申請入力データ!$B$20:$B$1006,事業申請出力結果!$C$70)/SUMIF(事業申請入力データ!Z$20:Z$1006,"対象",事業申請入力データ!$F$20:$F$1006),0)</f>
        <v>0</v>
      </c>
      <c r="Q80" s="340">
        <f>SUM(D80:P80)</f>
        <v>0</v>
      </c>
      <c r="R80" s="341">
        <f>IFERROR(VLOOKUP($C$70,事業申請入力データ!$B$9:$E$14,4,0),0)</f>
        <v>0</v>
      </c>
      <c r="S80" s="342">
        <f t="shared" si="23"/>
        <v>0</v>
      </c>
      <c r="T80" s="343">
        <f>SUM(S80:S80)</f>
        <v>0</v>
      </c>
    </row>
    <row r="81" spans="1:20" ht="19.5" thickBot="1">
      <c r="A81" s="454" t="s">
        <v>131</v>
      </c>
      <c r="B81" s="455"/>
      <c r="C81" s="578">
        <f t="shared" ref="C81:P81" si="25">SUM(C72:C80)</f>
        <v>0</v>
      </c>
      <c r="D81" s="348">
        <f t="shared" si="25"/>
        <v>0</v>
      </c>
      <c r="E81" s="348">
        <f t="shared" si="25"/>
        <v>0</v>
      </c>
      <c r="F81" s="348">
        <f t="shared" si="25"/>
        <v>0</v>
      </c>
      <c r="G81" s="348">
        <f t="shared" si="25"/>
        <v>0</v>
      </c>
      <c r="H81" s="348">
        <f t="shared" si="25"/>
        <v>0</v>
      </c>
      <c r="I81" s="348">
        <f t="shared" si="25"/>
        <v>0</v>
      </c>
      <c r="J81" s="348">
        <f t="shared" si="25"/>
        <v>0</v>
      </c>
      <c r="K81" s="348">
        <f t="shared" si="25"/>
        <v>0</v>
      </c>
      <c r="L81" s="348">
        <f t="shared" si="25"/>
        <v>0</v>
      </c>
      <c r="M81" s="348">
        <f t="shared" si="25"/>
        <v>0</v>
      </c>
      <c r="N81" s="348">
        <f t="shared" si="25"/>
        <v>0</v>
      </c>
      <c r="O81" s="348">
        <f t="shared" si="25"/>
        <v>0</v>
      </c>
      <c r="P81" s="348">
        <f t="shared" si="25"/>
        <v>0</v>
      </c>
      <c r="Q81" s="349">
        <f>SUM(D81:P81)</f>
        <v>0</v>
      </c>
      <c r="R81" s="450" t="s">
        <v>96</v>
      </c>
      <c r="S81" s="351">
        <f>SUM(S72:S80)</f>
        <v>0</v>
      </c>
      <c r="T81" s="352">
        <f>SUM(T72:T80)</f>
        <v>0</v>
      </c>
    </row>
  </sheetData>
  <sheetProtection algorithmName="SHA-512" hashValue="wP3DR/BdiR5xO1ZhMFFJQGwl7IUPSFZKpaLK5j0IUrUVGnxHtzeS2zCJsIy9lLR1GU6/XORQ4H3Htz6YXmydkA==" saltValue="RqyQC255X6l4/3nS1p3w2g==" spinCount="100000" sheet="1" objects="1" scenarios="1"/>
  <mergeCells count="41">
    <mergeCell ref="A72:A79"/>
    <mergeCell ref="T72:T79"/>
    <mergeCell ref="A59:A66"/>
    <mergeCell ref="T59:T66"/>
    <mergeCell ref="A46:A53"/>
    <mergeCell ref="T46:T53"/>
    <mergeCell ref="W41:X41"/>
    <mergeCell ref="A33:A40"/>
    <mergeCell ref="T33:T40"/>
    <mergeCell ref="V34:V41"/>
    <mergeCell ref="W34:X34"/>
    <mergeCell ref="W35:X35"/>
    <mergeCell ref="W36:X36"/>
    <mergeCell ref="W39:X39"/>
    <mergeCell ref="W37:X37"/>
    <mergeCell ref="W38:X38"/>
    <mergeCell ref="W40:X40"/>
    <mergeCell ref="A6:B6"/>
    <mergeCell ref="S6:T6"/>
    <mergeCell ref="R3:W3"/>
    <mergeCell ref="AB20:AB27"/>
    <mergeCell ref="Z20:Z27"/>
    <mergeCell ref="A20:A27"/>
    <mergeCell ref="T20:T27"/>
    <mergeCell ref="Z11:AA11"/>
    <mergeCell ref="V12:Y12"/>
    <mergeCell ref="V13:Y14"/>
    <mergeCell ref="Z13:Z14"/>
    <mergeCell ref="AA13:AA14"/>
    <mergeCell ref="V15:Y15"/>
    <mergeCell ref="A7:A14"/>
    <mergeCell ref="T7:T14"/>
    <mergeCell ref="V7:X7"/>
    <mergeCell ref="V20:V27"/>
    <mergeCell ref="AA29:AB29"/>
    <mergeCell ref="Y29:Z29"/>
    <mergeCell ref="Y3:AC3"/>
    <mergeCell ref="V9:X9"/>
    <mergeCell ref="V10:Y10"/>
    <mergeCell ref="V11:Y11"/>
    <mergeCell ref="V8:X8"/>
  </mergeCells>
  <phoneticPr fontId="6"/>
  <printOptions horizontalCentered="1"/>
  <pageMargins left="0.70866141732283472" right="0.70866141732283472" top="0.74803149606299213" bottom="0.74803149606299213" header="0.31496062992125984" footer="0.31496062992125984"/>
  <pageSetup paperSize="8" scale="80" fitToHeight="0" orientation="landscape" r:id="rId1"/>
  <rowBreaks count="1" manualBreakCount="1">
    <brk id="43" max="28" man="1"/>
  </rowBreaks>
  <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tabColor rgb="FFFF0000"/>
    <pageSetUpPr fitToPage="1"/>
  </sheetPr>
  <dimension ref="A1:BI55"/>
  <sheetViews>
    <sheetView showZeros="0" view="pageBreakPreview" zoomScale="85" zoomScaleNormal="100" zoomScaleSheetLayoutView="85" workbookViewId="0">
      <pane ySplit="1" topLeftCell="A2" activePane="bottomLeft" state="frozenSplit"/>
      <selection pane="bottomLeft" activeCell="J31" sqref="J31:M31"/>
    </sheetView>
  </sheetViews>
  <sheetFormatPr defaultColWidth="3" defaultRowHeight="19.5" customHeight="1"/>
  <cols>
    <col min="1" max="1" width="3" style="220"/>
    <col min="2" max="2" width="3" style="220" customWidth="1"/>
    <col min="3" max="24" width="3" style="220"/>
    <col min="25" max="25" width="3" style="220" customWidth="1"/>
    <col min="26" max="26" width="3.125" style="220" customWidth="1"/>
    <col min="27" max="27" width="3" style="220"/>
    <col min="28" max="28" width="2.875" style="220" customWidth="1"/>
    <col min="29" max="37" width="3" style="220"/>
    <col min="38" max="38" width="3.25" style="220" customWidth="1"/>
    <col min="39" max="39" width="3" style="220"/>
    <col min="40" max="61" width="3" style="608"/>
    <col min="62" max="16384" width="3" style="220"/>
  </cols>
  <sheetData>
    <row r="1" spans="1:61" ht="19.5" customHeight="1">
      <c r="B1" s="641" t="s">
        <v>303</v>
      </c>
    </row>
    <row r="2" spans="1:61" s="269" customFormat="1" ht="19.5" customHeight="1">
      <c r="A2" s="266"/>
      <c r="B2" s="771" t="s">
        <v>254</v>
      </c>
      <c r="C2" s="771"/>
      <c r="D2" s="771"/>
      <c r="E2" s="769">
        <f>事業申請出力結果!$R$3</f>
        <v>0</v>
      </c>
      <c r="F2" s="769"/>
      <c r="G2" s="769"/>
      <c r="H2" s="769"/>
      <c r="I2" s="769"/>
      <c r="J2" s="769"/>
      <c r="K2" s="769"/>
      <c r="L2" s="769"/>
      <c r="M2" s="769"/>
      <c r="N2" s="769"/>
      <c r="O2" s="769"/>
      <c r="P2" s="769"/>
      <c r="Q2" s="769"/>
      <c r="R2" s="772" t="s">
        <v>266</v>
      </c>
      <c r="S2" s="772"/>
      <c r="T2" s="772"/>
      <c r="U2" s="770">
        <f>事業申請出力結果!$Y$3</f>
        <v>0</v>
      </c>
      <c r="V2" s="770"/>
      <c r="W2" s="770"/>
      <c r="X2" s="770"/>
      <c r="Y2" s="770"/>
      <c r="Z2" s="770"/>
      <c r="AA2" s="770"/>
      <c r="AB2" s="770"/>
      <c r="AC2" s="770"/>
      <c r="AD2" s="770"/>
      <c r="AE2" s="770"/>
      <c r="AF2" s="770"/>
      <c r="AG2" s="770"/>
      <c r="AH2" s="770"/>
      <c r="AI2" s="770"/>
      <c r="AJ2" s="770"/>
      <c r="AK2" s="770"/>
      <c r="AL2" s="270"/>
      <c r="AM2" s="267"/>
      <c r="AN2" s="268"/>
      <c r="AO2" s="268"/>
      <c r="AP2" s="268"/>
      <c r="AQ2" s="268"/>
      <c r="AR2" s="268"/>
      <c r="AS2" s="268"/>
      <c r="AT2" s="268"/>
      <c r="AU2" s="268"/>
      <c r="AV2" s="268"/>
      <c r="AW2" s="268"/>
      <c r="AX2" s="268"/>
      <c r="AY2" s="268"/>
      <c r="AZ2" s="268"/>
      <c r="BA2" s="268"/>
      <c r="BB2" s="268"/>
      <c r="BC2" s="268"/>
      <c r="BD2" s="268"/>
      <c r="BE2" s="268"/>
      <c r="BF2" s="268"/>
      <c r="BG2" s="268"/>
      <c r="BH2" s="268"/>
      <c r="BI2" s="268"/>
    </row>
    <row r="3" spans="1:61" s="254" customFormat="1" ht="19.5" customHeight="1">
      <c r="A3" s="156"/>
      <c r="B3" s="156"/>
      <c r="C3" s="156"/>
      <c r="D3" s="156"/>
      <c r="E3" s="156"/>
      <c r="F3" s="156"/>
      <c r="G3" s="156"/>
      <c r="H3" s="156"/>
      <c r="I3" s="156"/>
      <c r="J3" s="156"/>
      <c r="K3" s="156"/>
      <c r="L3" s="156"/>
      <c r="M3" s="156"/>
      <c r="N3" s="156"/>
      <c r="O3" s="156"/>
      <c r="P3" s="156"/>
      <c r="Q3" s="156"/>
      <c r="R3" s="156"/>
      <c r="S3" s="156"/>
      <c r="T3" s="156"/>
      <c r="U3" s="156"/>
      <c r="V3" s="156"/>
      <c r="W3" s="156"/>
      <c r="X3" s="156"/>
      <c r="Y3" s="156"/>
      <c r="Z3" s="156"/>
      <c r="AA3" s="156"/>
      <c r="AB3" s="156"/>
      <c r="AC3" s="156"/>
      <c r="AD3" s="156"/>
      <c r="AE3" s="156"/>
      <c r="AF3" s="156"/>
      <c r="AG3" s="156"/>
      <c r="AH3" s="156"/>
      <c r="AI3" s="156"/>
      <c r="AJ3" s="156"/>
      <c r="AK3" s="156"/>
      <c r="AL3" s="156"/>
      <c r="AM3" s="159"/>
      <c r="AN3" s="159"/>
      <c r="AP3" s="158"/>
      <c r="AQ3" s="158"/>
      <c r="AR3" s="158"/>
      <c r="AS3" s="158"/>
      <c r="AT3" s="158"/>
      <c r="AU3" s="158"/>
      <c r="AV3" s="158"/>
      <c r="AW3" s="158"/>
      <c r="AX3" s="158"/>
      <c r="AY3" s="158"/>
      <c r="AZ3" s="158"/>
      <c r="BA3" s="158"/>
      <c r="BB3" s="158"/>
      <c r="BC3" s="158"/>
      <c r="BD3" s="158"/>
      <c r="BE3" s="158"/>
      <c r="BF3" s="158"/>
      <c r="BG3" s="158"/>
      <c r="BH3" s="158"/>
      <c r="BI3" s="158"/>
    </row>
    <row r="4" spans="1:61" s="254" customFormat="1" ht="19.5" customHeight="1">
      <c r="A4" s="156"/>
      <c r="B4" s="160" t="s">
        <v>255</v>
      </c>
      <c r="C4" s="160"/>
      <c r="D4" s="156"/>
      <c r="E4" s="775" t="s">
        <v>256</v>
      </c>
      <c r="F4" s="775"/>
      <c r="G4" s="775"/>
      <c r="H4" s="775"/>
      <c r="I4" s="775"/>
      <c r="J4" s="775"/>
      <c r="K4" s="775"/>
      <c r="L4" s="775"/>
      <c r="M4" s="775"/>
      <c r="N4" s="775"/>
      <c r="O4" s="775"/>
      <c r="P4" s="775"/>
      <c r="Q4" s="775"/>
      <c r="R4" s="775"/>
      <c r="S4" s="775"/>
      <c r="T4" s="775"/>
      <c r="U4" s="775"/>
      <c r="V4" s="775"/>
      <c r="W4" s="775"/>
      <c r="X4" s="775"/>
      <c r="Y4" s="775"/>
      <c r="Z4" s="775"/>
      <c r="AA4" s="775"/>
      <c r="AB4" s="775"/>
      <c r="AC4" s="775"/>
      <c r="AD4" s="775"/>
      <c r="AE4" s="775"/>
      <c r="AF4" s="775"/>
      <c r="AG4" s="775"/>
      <c r="AH4" s="775"/>
      <c r="AI4" s="775"/>
      <c r="AJ4" s="775"/>
      <c r="AK4" s="156"/>
      <c r="AL4" s="156"/>
      <c r="AN4" s="158"/>
      <c r="AO4" s="158"/>
      <c r="AP4" s="158"/>
      <c r="AQ4" s="158"/>
      <c r="AR4" s="158"/>
      <c r="AS4" s="158"/>
      <c r="AT4" s="158"/>
      <c r="AU4" s="158"/>
      <c r="AV4" s="158"/>
      <c r="AW4" s="158"/>
      <c r="AX4" s="158"/>
      <c r="AY4" s="158"/>
      <c r="AZ4" s="158"/>
      <c r="BA4" s="158"/>
      <c r="BB4" s="158"/>
      <c r="BC4" s="158"/>
      <c r="BD4" s="158"/>
      <c r="BE4" s="158"/>
      <c r="BF4" s="158"/>
      <c r="BG4" s="158"/>
      <c r="BH4" s="158"/>
      <c r="BI4" s="158"/>
    </row>
    <row r="5" spans="1:61" s="254" customFormat="1" ht="19.5" customHeight="1">
      <c r="A5" s="156"/>
      <c r="B5" s="161"/>
      <c r="C5" s="162"/>
      <c r="D5" s="162"/>
      <c r="E5" s="162"/>
      <c r="F5" s="162"/>
      <c r="G5" s="162"/>
      <c r="H5" s="162"/>
      <c r="I5" s="162"/>
      <c r="J5" s="162"/>
      <c r="K5" s="162"/>
      <c r="L5" s="162"/>
      <c r="M5" s="162"/>
      <c r="N5" s="162"/>
      <c r="O5" s="162"/>
      <c r="P5" s="162"/>
      <c r="Q5" s="162"/>
      <c r="R5" s="162"/>
      <c r="S5" s="162"/>
      <c r="T5" s="162"/>
      <c r="U5" s="162"/>
      <c r="V5" s="162"/>
      <c r="W5" s="162"/>
      <c r="X5" s="162"/>
      <c r="Y5" s="163"/>
      <c r="Z5" s="163"/>
      <c r="AA5" s="163"/>
      <c r="AB5" s="163"/>
      <c r="AC5" s="163"/>
      <c r="AD5" s="156"/>
      <c r="AE5" s="156"/>
      <c r="AF5" s="156"/>
      <c r="AG5" s="156"/>
      <c r="AH5" s="156"/>
      <c r="AI5" s="156"/>
      <c r="AJ5" s="156"/>
      <c r="AK5" s="156"/>
      <c r="AL5" s="156"/>
      <c r="AN5" s="158"/>
      <c r="AO5" s="158"/>
      <c r="AP5" s="158"/>
      <c r="AQ5" s="158"/>
      <c r="AR5" s="158"/>
      <c r="AS5" s="158"/>
      <c r="AT5" s="158"/>
      <c r="AU5" s="158"/>
      <c r="AV5" s="158"/>
      <c r="AW5" s="158"/>
      <c r="AX5" s="158"/>
      <c r="AY5" s="158"/>
      <c r="AZ5" s="158"/>
      <c r="BA5" s="158"/>
      <c r="BB5" s="158"/>
      <c r="BC5" s="158"/>
      <c r="BD5" s="158"/>
      <c r="BE5" s="158"/>
      <c r="BF5" s="158"/>
      <c r="BG5" s="158"/>
      <c r="BH5" s="158"/>
      <c r="BI5" s="158"/>
    </row>
    <row r="6" spans="1:61" s="254" customFormat="1" ht="19.5" customHeight="1" thickBot="1">
      <c r="A6" s="156"/>
      <c r="B6" s="164" t="s">
        <v>189</v>
      </c>
      <c r="C6" s="156"/>
      <c r="D6" s="156"/>
      <c r="E6" s="156"/>
      <c r="F6" s="156"/>
      <c r="G6" s="156"/>
      <c r="H6" s="156"/>
      <c r="I6" s="156"/>
      <c r="J6" s="156"/>
      <c r="K6" s="156"/>
      <c r="L6" s="156"/>
      <c r="M6" s="156"/>
      <c r="N6" s="156"/>
      <c r="O6" s="156"/>
      <c r="P6" s="156"/>
      <c r="Q6" s="156"/>
      <c r="R6" s="156"/>
      <c r="S6" s="776" t="s">
        <v>257</v>
      </c>
      <c r="T6" s="776"/>
      <c r="U6" s="776"/>
      <c r="V6" s="776"/>
      <c r="W6" s="776"/>
      <c r="X6" s="776"/>
      <c r="Y6" s="776"/>
      <c r="Z6" s="776"/>
      <c r="AA6" s="776"/>
      <c r="AB6" s="776"/>
      <c r="AC6" s="776"/>
      <c r="AD6" s="156"/>
      <c r="AE6" s="156"/>
      <c r="AF6" s="156"/>
      <c r="AG6" s="156"/>
      <c r="AH6" s="156"/>
      <c r="AI6" s="156"/>
      <c r="AJ6" s="156"/>
      <c r="AK6" s="156"/>
      <c r="AL6" s="156"/>
      <c r="AN6" s="158"/>
      <c r="AO6" s="158"/>
      <c r="AP6" s="158"/>
      <c r="AQ6" s="158"/>
      <c r="AR6" s="158"/>
      <c r="AS6" s="158"/>
      <c r="AT6" s="158"/>
      <c r="AU6" s="158"/>
      <c r="AV6" s="158"/>
      <c r="AW6" s="158"/>
      <c r="AX6" s="158"/>
      <c r="AY6" s="158"/>
      <c r="AZ6" s="158"/>
      <c r="BA6" s="158"/>
      <c r="BB6" s="158"/>
      <c r="BC6" s="158"/>
      <c r="BD6" s="158"/>
      <c r="BE6" s="158"/>
      <c r="BF6" s="158"/>
      <c r="BG6" s="158"/>
      <c r="BH6" s="158"/>
      <c r="BI6" s="158"/>
    </row>
    <row r="7" spans="1:61" s="254" customFormat="1" ht="19.5" customHeight="1">
      <c r="A7" s="156"/>
      <c r="B7" s="777" t="s">
        <v>191</v>
      </c>
      <c r="C7" s="778"/>
      <c r="D7" s="778"/>
      <c r="E7" s="778"/>
      <c r="F7" s="778"/>
      <c r="G7" s="778"/>
      <c r="H7" s="778"/>
      <c r="I7" s="778"/>
      <c r="J7" s="778"/>
      <c r="K7" s="778"/>
      <c r="L7" s="778"/>
      <c r="M7" s="778"/>
      <c r="N7" s="778"/>
      <c r="O7" s="779"/>
      <c r="P7" s="780" t="s">
        <v>192</v>
      </c>
      <c r="Q7" s="778"/>
      <c r="R7" s="778"/>
      <c r="S7" s="778"/>
      <c r="T7" s="778"/>
      <c r="U7" s="778"/>
      <c r="V7" s="779"/>
      <c r="W7" s="780" t="s">
        <v>193</v>
      </c>
      <c r="X7" s="778"/>
      <c r="Y7" s="778"/>
      <c r="Z7" s="778"/>
      <c r="AA7" s="778"/>
      <c r="AB7" s="778"/>
      <c r="AC7" s="781"/>
      <c r="AD7" s="156"/>
      <c r="AE7" s="156"/>
      <c r="AF7" s="156"/>
      <c r="AG7" s="156"/>
      <c r="AH7" s="156"/>
      <c r="AI7" s="156"/>
      <c r="AJ7" s="156"/>
      <c r="AK7" s="156"/>
      <c r="AL7" s="156"/>
      <c r="AN7" s="158"/>
      <c r="AO7" s="158"/>
      <c r="AP7" s="158"/>
      <c r="AQ7" s="158"/>
      <c r="AR7" s="158"/>
      <c r="AS7" s="158"/>
      <c r="AT7" s="158"/>
      <c r="AU7" s="158"/>
      <c r="AV7" s="158"/>
      <c r="AW7" s="158"/>
      <c r="AX7" s="158"/>
      <c r="AY7" s="158"/>
      <c r="AZ7" s="158"/>
      <c r="BA7" s="158"/>
      <c r="BB7" s="158"/>
      <c r="BC7" s="158"/>
      <c r="BD7" s="158"/>
      <c r="BE7" s="158"/>
      <c r="BF7" s="158"/>
      <c r="BG7" s="158"/>
      <c r="BH7" s="158"/>
      <c r="BI7" s="158"/>
    </row>
    <row r="8" spans="1:61" s="254" customFormat="1" ht="19.5" customHeight="1">
      <c r="A8" s="156"/>
      <c r="B8" s="999" t="s">
        <v>258</v>
      </c>
      <c r="C8" s="1000"/>
      <c r="D8" s="1000"/>
      <c r="E8" s="1000"/>
      <c r="F8" s="1000"/>
      <c r="G8" s="1000"/>
      <c r="H8" s="1000"/>
      <c r="I8" s="1000"/>
      <c r="J8" s="1000"/>
      <c r="K8" s="1000"/>
      <c r="L8" s="1000"/>
      <c r="M8" s="1000"/>
      <c r="N8" s="1000"/>
      <c r="O8" s="1001"/>
      <c r="P8" s="782">
        <f>事業申請出力結果!$Y$29</f>
        <v>0</v>
      </c>
      <c r="Q8" s="782"/>
      <c r="R8" s="782"/>
      <c r="S8" s="782"/>
      <c r="T8" s="782"/>
      <c r="U8" s="782"/>
      <c r="V8" s="271" t="s">
        <v>195</v>
      </c>
      <c r="W8" s="783">
        <f>事業申請出力結果!$AA$29</f>
        <v>0</v>
      </c>
      <c r="X8" s="783"/>
      <c r="Y8" s="783"/>
      <c r="Z8" s="783"/>
      <c r="AA8" s="783"/>
      <c r="AB8" s="783"/>
      <c r="AC8" s="272" t="s">
        <v>195</v>
      </c>
      <c r="AD8" s="156"/>
      <c r="AE8" s="165"/>
      <c r="AF8" s="156"/>
      <c r="AG8" s="156"/>
      <c r="AH8" s="156"/>
      <c r="AI8" s="156"/>
      <c r="AJ8" s="156"/>
      <c r="AK8" s="156"/>
      <c r="AL8" s="156"/>
      <c r="AM8" s="157"/>
      <c r="AN8" s="158"/>
      <c r="AO8" s="158"/>
      <c r="AP8" s="158"/>
      <c r="AQ8" s="158"/>
      <c r="AR8" s="158"/>
      <c r="AS8" s="158"/>
      <c r="AT8" s="158"/>
      <c r="AU8" s="158"/>
      <c r="AV8" s="158"/>
      <c r="AW8" s="158"/>
      <c r="AX8" s="158"/>
      <c r="AY8" s="158"/>
      <c r="AZ8" s="158"/>
      <c r="BA8" s="158"/>
      <c r="BB8" s="158"/>
      <c r="BC8" s="158"/>
      <c r="BD8" s="158"/>
      <c r="BE8" s="158"/>
      <c r="BF8" s="158"/>
      <c r="BG8" s="158"/>
      <c r="BH8" s="158"/>
      <c r="BI8" s="158"/>
    </row>
    <row r="9" spans="1:61" s="254" customFormat="1" ht="19.5" customHeight="1" thickBot="1">
      <c r="A9" s="156"/>
      <c r="B9" s="1002" t="s">
        <v>287</v>
      </c>
      <c r="C9" s="1003"/>
      <c r="D9" s="1003"/>
      <c r="E9" s="1003"/>
      <c r="F9" s="1003"/>
      <c r="G9" s="1003"/>
      <c r="H9" s="1003"/>
      <c r="I9" s="1003"/>
      <c r="J9" s="1003"/>
      <c r="K9" s="1003"/>
      <c r="L9" s="1003"/>
      <c r="M9" s="1003"/>
      <c r="N9" s="1003"/>
      <c r="O9" s="1003"/>
      <c r="P9" s="1004"/>
      <c r="Q9" s="1004"/>
      <c r="R9" s="1004"/>
      <c r="S9" s="1004"/>
      <c r="T9" s="1004"/>
      <c r="U9" s="1004"/>
      <c r="V9" s="273" t="s">
        <v>195</v>
      </c>
      <c r="W9" s="1004"/>
      <c r="X9" s="1004"/>
      <c r="Y9" s="1004"/>
      <c r="Z9" s="1004"/>
      <c r="AA9" s="1004"/>
      <c r="AB9" s="1004"/>
      <c r="AC9" s="274" t="s">
        <v>195</v>
      </c>
      <c r="AD9" s="156"/>
      <c r="AE9" s="156"/>
      <c r="AF9" s="156"/>
      <c r="AG9" s="156"/>
      <c r="AH9" s="156"/>
      <c r="AI9" s="156"/>
      <c r="AJ9" s="156"/>
      <c r="AK9" s="156"/>
      <c r="AL9" s="156"/>
      <c r="AN9" s="158"/>
      <c r="AO9" s="158"/>
      <c r="AP9" s="158"/>
      <c r="AQ9" s="158"/>
      <c r="AR9" s="158"/>
      <c r="AS9" s="158"/>
      <c r="AT9" s="158"/>
      <c r="AU9" s="158"/>
      <c r="AV9" s="158"/>
      <c r="AW9" s="158"/>
      <c r="AX9" s="158"/>
      <c r="AY9" s="158"/>
      <c r="AZ9" s="158"/>
      <c r="BA9" s="158"/>
      <c r="BB9" s="158"/>
      <c r="BC9" s="158"/>
      <c r="BD9" s="158"/>
      <c r="BE9" s="158"/>
      <c r="BF9" s="158"/>
      <c r="BG9" s="158"/>
      <c r="BH9" s="158"/>
      <c r="BI9" s="158"/>
    </row>
    <row r="10" spans="1:61" s="254" customFormat="1" ht="19.5" customHeight="1">
      <c r="A10" s="156"/>
      <c r="B10" s="169"/>
      <c r="C10" s="166"/>
      <c r="D10" s="170"/>
      <c r="E10" s="170"/>
      <c r="F10" s="170"/>
      <c r="G10" s="170"/>
      <c r="H10" s="170"/>
      <c r="I10" s="170"/>
      <c r="J10" s="171"/>
      <c r="K10" s="170"/>
      <c r="L10" s="170"/>
      <c r="M10" s="172"/>
      <c r="N10" s="172"/>
      <c r="O10" s="172"/>
      <c r="P10" s="173"/>
      <c r="Q10" s="173"/>
      <c r="R10" s="173"/>
      <c r="S10" s="173"/>
      <c r="T10" s="173"/>
      <c r="U10" s="173"/>
      <c r="V10" s="174"/>
      <c r="W10" s="173"/>
      <c r="X10" s="173"/>
      <c r="Y10" s="173"/>
      <c r="Z10" s="173"/>
      <c r="AA10" s="173"/>
      <c r="AB10" s="173"/>
      <c r="AC10" s="174"/>
      <c r="AD10" s="170"/>
      <c r="AE10" s="170"/>
      <c r="AF10" s="156"/>
      <c r="AG10" s="156"/>
      <c r="AH10" s="156"/>
      <c r="AI10" s="175"/>
      <c r="AJ10" s="176"/>
      <c r="AK10" s="176"/>
      <c r="AL10" s="177"/>
      <c r="AM10" s="178"/>
      <c r="AN10" s="179"/>
      <c r="AO10" s="158"/>
      <c r="AP10" s="158"/>
      <c r="AQ10" s="158"/>
      <c r="AR10" s="158"/>
      <c r="AS10" s="158"/>
      <c r="AT10" s="158"/>
      <c r="AU10" s="158"/>
      <c r="AV10" s="158"/>
      <c r="AW10" s="158"/>
      <c r="AX10" s="158"/>
      <c r="AY10" s="158"/>
      <c r="AZ10" s="158"/>
      <c r="BA10" s="158"/>
      <c r="BB10" s="158"/>
      <c r="BC10" s="158"/>
      <c r="BD10" s="158"/>
      <c r="BE10" s="158"/>
      <c r="BF10" s="158"/>
      <c r="BG10" s="158"/>
      <c r="BH10" s="158"/>
      <c r="BI10" s="158"/>
    </row>
    <row r="11" spans="1:61" s="254" customFormat="1" ht="19.5" customHeight="1">
      <c r="A11" s="156"/>
      <c r="B11" s="156"/>
      <c r="C11" s="156"/>
      <c r="D11" s="180"/>
      <c r="E11" s="170"/>
      <c r="F11" s="170"/>
      <c r="G11" s="170"/>
      <c r="H11" s="170"/>
      <c r="I11" s="170"/>
      <c r="J11" s="170"/>
      <c r="K11" s="170"/>
      <c r="L11" s="170"/>
      <c r="M11" s="170"/>
      <c r="N11" s="170"/>
      <c r="O11" s="170"/>
      <c r="P11" s="170"/>
      <c r="Q11" s="170"/>
      <c r="R11" s="170"/>
      <c r="S11" s="170"/>
      <c r="T11" s="170"/>
      <c r="U11" s="170"/>
      <c r="V11" s="170"/>
      <c r="W11" s="170"/>
      <c r="X11" s="170"/>
      <c r="Y11" s="170"/>
      <c r="Z11" s="170"/>
      <c r="AA11" s="170"/>
      <c r="AB11" s="170"/>
      <c r="AC11" s="170"/>
      <c r="AD11" s="170"/>
      <c r="AE11" s="170"/>
      <c r="AF11" s="156"/>
      <c r="AG11" s="156"/>
      <c r="AH11" s="156"/>
      <c r="AI11" s="176"/>
      <c r="AJ11" s="176"/>
      <c r="AK11" s="176"/>
      <c r="AL11" s="181"/>
      <c r="AM11" s="178"/>
      <c r="AN11" s="179"/>
      <c r="AO11" s="158"/>
      <c r="AP11" s="158"/>
      <c r="AQ11" s="158"/>
      <c r="AR11" s="158"/>
      <c r="AS11" s="158"/>
      <c r="AT11" s="158"/>
      <c r="AU11" s="158"/>
      <c r="AV11" s="158"/>
      <c r="AW11" s="158"/>
      <c r="AX11" s="158"/>
      <c r="AY11" s="158"/>
      <c r="AZ11" s="158"/>
      <c r="BA11" s="158"/>
      <c r="BB11" s="158"/>
      <c r="BC11" s="158"/>
      <c r="BD11" s="158"/>
      <c r="BE11" s="158"/>
      <c r="BF11" s="158"/>
      <c r="BG11" s="158"/>
      <c r="BH11" s="158"/>
      <c r="BI11" s="158"/>
    </row>
    <row r="12" spans="1:61" s="254" customFormat="1" ht="19.5" customHeight="1" thickBot="1">
      <c r="A12" s="156"/>
      <c r="B12" s="182" t="s">
        <v>197</v>
      </c>
      <c r="C12" s="166"/>
      <c r="D12" s="164" t="s">
        <v>198</v>
      </c>
      <c r="E12" s="156"/>
      <c r="F12" s="156"/>
      <c r="G12" s="156"/>
      <c r="H12" s="156"/>
      <c r="I12" s="156"/>
      <c r="J12" s="183"/>
      <c r="K12" s="164"/>
      <c r="L12" s="164"/>
      <c r="M12" s="184"/>
      <c r="N12" s="184"/>
      <c r="O12" s="184"/>
      <c r="P12" s="185"/>
      <c r="Q12" s="185"/>
      <c r="R12" s="167"/>
      <c r="S12" s="167"/>
      <c r="T12" s="167"/>
      <c r="U12" s="167"/>
      <c r="V12" s="168"/>
      <c r="W12" s="167"/>
      <c r="X12" s="167"/>
      <c r="Y12" s="167"/>
      <c r="Z12" s="167"/>
      <c r="AA12" s="167"/>
      <c r="AB12" s="167"/>
      <c r="AC12" s="168"/>
      <c r="AD12" s="156"/>
      <c r="AE12" s="156"/>
      <c r="AF12" s="156"/>
      <c r="AG12" s="156"/>
      <c r="AH12" s="156"/>
      <c r="AI12" s="156"/>
      <c r="AJ12" s="156"/>
      <c r="AK12" s="564" t="s">
        <v>291</v>
      </c>
      <c r="AL12" s="156"/>
      <c r="AN12" s="158"/>
      <c r="AO12" s="158"/>
      <c r="AP12" s="158"/>
      <c r="AQ12" s="158"/>
      <c r="AR12" s="158"/>
      <c r="AS12" s="158"/>
      <c r="AT12" s="158"/>
      <c r="AU12" s="158"/>
      <c r="AV12" s="158"/>
      <c r="AW12" s="158"/>
      <c r="AX12" s="158"/>
      <c r="AY12" s="158"/>
      <c r="AZ12" s="158"/>
      <c r="BA12" s="158"/>
      <c r="BB12" s="158"/>
      <c r="BC12" s="158"/>
      <c r="BD12" s="158"/>
      <c r="BE12" s="158"/>
      <c r="BF12" s="158"/>
      <c r="BG12" s="158"/>
      <c r="BH12" s="158"/>
      <c r="BI12" s="158"/>
    </row>
    <row r="13" spans="1:61" s="254" customFormat="1" ht="19.5" customHeight="1">
      <c r="A13" s="156"/>
      <c r="B13" s="784" t="s">
        <v>199</v>
      </c>
      <c r="C13" s="785"/>
      <c r="D13" s="785"/>
      <c r="E13" s="785"/>
      <c r="F13" s="785"/>
      <c r="G13" s="785"/>
      <c r="H13" s="786"/>
      <c r="I13" s="265" t="s">
        <v>286</v>
      </c>
      <c r="J13" s="186"/>
      <c r="K13" s="186"/>
      <c r="L13" s="186"/>
      <c r="M13" s="186"/>
      <c r="N13" s="186"/>
      <c r="O13" s="186"/>
      <c r="P13" s="186"/>
      <c r="Q13" s="186"/>
      <c r="R13" s="186"/>
      <c r="S13" s="186"/>
      <c r="T13" s="186"/>
      <c r="U13" s="186"/>
      <c r="V13" s="186"/>
      <c r="W13" s="186"/>
      <c r="X13" s="186"/>
      <c r="Y13" s="186"/>
      <c r="Z13" s="186"/>
      <c r="AA13" s="187"/>
      <c r="AB13" s="188"/>
      <c r="AC13" s="189"/>
      <c r="AD13" s="790" t="s">
        <v>200</v>
      </c>
      <c r="AE13" s="791"/>
      <c r="AF13" s="791"/>
      <c r="AG13" s="792"/>
      <c r="AH13" s="796" t="s">
        <v>201</v>
      </c>
      <c r="AI13" s="797"/>
      <c r="AJ13" s="797"/>
      <c r="AK13" s="798"/>
      <c r="AL13" s="156"/>
      <c r="AN13" s="158"/>
      <c r="AO13" s="158"/>
      <c r="AP13" s="158"/>
      <c r="AQ13" s="158"/>
      <c r="AR13" s="158"/>
      <c r="AS13" s="158"/>
      <c r="AT13" s="158"/>
      <c r="AU13" s="158"/>
      <c r="AV13" s="158"/>
      <c r="AW13" s="158"/>
      <c r="AX13" s="158"/>
      <c r="AY13" s="158"/>
      <c r="AZ13" s="158"/>
      <c r="BA13" s="158"/>
      <c r="BB13" s="158"/>
      <c r="BC13" s="158"/>
      <c r="BD13" s="158"/>
      <c r="BE13" s="158"/>
      <c r="BF13" s="158"/>
      <c r="BG13" s="158"/>
      <c r="BH13" s="158"/>
      <c r="BI13" s="158"/>
    </row>
    <row r="14" spans="1:61" s="254" customFormat="1" ht="19.5" customHeight="1">
      <c r="A14" s="156"/>
      <c r="B14" s="787"/>
      <c r="C14" s="788"/>
      <c r="D14" s="788"/>
      <c r="E14" s="788"/>
      <c r="F14" s="788"/>
      <c r="G14" s="788"/>
      <c r="H14" s="789"/>
      <c r="I14" s="802" t="s">
        <v>202</v>
      </c>
      <c r="J14" s="803"/>
      <c r="K14" s="804"/>
      <c r="L14" s="805" t="s">
        <v>203</v>
      </c>
      <c r="M14" s="803"/>
      <c r="N14" s="804"/>
      <c r="O14" s="806" t="s">
        <v>204</v>
      </c>
      <c r="P14" s="806"/>
      <c r="Q14" s="806"/>
      <c r="R14" s="807" t="s">
        <v>205</v>
      </c>
      <c r="S14" s="806"/>
      <c r="T14" s="806"/>
      <c r="U14" s="808" t="s">
        <v>206</v>
      </c>
      <c r="V14" s="809"/>
      <c r="W14" s="810"/>
      <c r="X14" s="808" t="s">
        <v>207</v>
      </c>
      <c r="Y14" s="809"/>
      <c r="Z14" s="810"/>
      <c r="AA14" s="811" t="s">
        <v>208</v>
      </c>
      <c r="AB14" s="809"/>
      <c r="AC14" s="809"/>
      <c r="AD14" s="793"/>
      <c r="AE14" s="794"/>
      <c r="AF14" s="794"/>
      <c r="AG14" s="795"/>
      <c r="AH14" s="799"/>
      <c r="AI14" s="800"/>
      <c r="AJ14" s="800"/>
      <c r="AK14" s="801"/>
      <c r="AL14" s="156"/>
      <c r="AN14" s="158"/>
      <c r="AO14" s="158"/>
      <c r="AP14" s="158"/>
      <c r="AQ14" s="158"/>
      <c r="AR14" s="158"/>
      <c r="AS14" s="158"/>
      <c r="AT14" s="158"/>
      <c r="AU14" s="158"/>
      <c r="AV14" s="158"/>
      <c r="AW14" s="158"/>
      <c r="AX14" s="158"/>
      <c r="AY14" s="158"/>
      <c r="AZ14" s="158"/>
      <c r="BA14" s="158"/>
      <c r="BB14" s="158"/>
      <c r="BC14" s="158"/>
      <c r="BD14" s="158"/>
      <c r="BE14" s="158"/>
      <c r="BF14" s="158"/>
      <c r="BG14" s="158"/>
      <c r="BH14" s="158"/>
      <c r="BI14" s="158"/>
    </row>
    <row r="15" spans="1:61" s="254" customFormat="1" ht="19.5" customHeight="1">
      <c r="A15" s="156"/>
      <c r="B15" s="829" t="s">
        <v>210</v>
      </c>
      <c r="C15" s="830"/>
      <c r="D15" s="830"/>
      <c r="E15" s="830"/>
      <c r="F15" s="830"/>
      <c r="G15" s="830"/>
      <c r="H15" s="831"/>
      <c r="I15" s="832"/>
      <c r="J15" s="833"/>
      <c r="K15" s="834"/>
      <c r="L15" s="812"/>
      <c r="M15" s="813"/>
      <c r="N15" s="814"/>
      <c r="O15" s="835"/>
      <c r="P15" s="835"/>
      <c r="Q15" s="835"/>
      <c r="R15" s="835"/>
      <c r="S15" s="835"/>
      <c r="T15" s="835"/>
      <c r="U15" s="812"/>
      <c r="V15" s="813"/>
      <c r="W15" s="814"/>
      <c r="X15" s="812"/>
      <c r="Y15" s="813"/>
      <c r="Z15" s="814"/>
      <c r="AA15" s="813"/>
      <c r="AB15" s="813"/>
      <c r="AC15" s="813"/>
      <c r="AD15" s="815">
        <f>事業申請出力結果!$Y20</f>
        <v>0</v>
      </c>
      <c r="AE15" s="816"/>
      <c r="AF15" s="816"/>
      <c r="AG15" s="817"/>
      <c r="AH15" s="818">
        <f>事業申請出力結果!$AA20</f>
        <v>0</v>
      </c>
      <c r="AI15" s="819"/>
      <c r="AJ15" s="819"/>
      <c r="AK15" s="820"/>
      <c r="AL15" s="156"/>
      <c r="AM15" s="190"/>
      <c r="AN15" s="158"/>
      <c r="AO15" s="158"/>
      <c r="AP15" s="158"/>
      <c r="AQ15" s="158"/>
      <c r="AR15" s="158"/>
      <c r="AS15" s="158"/>
      <c r="AT15" s="158"/>
      <c r="AU15" s="158"/>
      <c r="AV15" s="158"/>
      <c r="AW15" s="158"/>
      <c r="AX15" s="158"/>
      <c r="AY15" s="158"/>
      <c r="AZ15" s="158"/>
      <c r="BA15" s="158"/>
      <c r="BB15" s="158"/>
      <c r="BC15" s="158"/>
      <c r="BD15" s="158"/>
      <c r="BE15" s="158"/>
      <c r="BF15" s="158"/>
      <c r="BG15" s="158"/>
      <c r="BH15" s="158"/>
      <c r="BI15" s="158"/>
    </row>
    <row r="16" spans="1:61" s="254" customFormat="1" ht="19.5" customHeight="1">
      <c r="A16" s="156"/>
      <c r="B16" s="821" t="s">
        <v>211</v>
      </c>
      <c r="C16" s="822"/>
      <c r="D16" s="822"/>
      <c r="E16" s="822"/>
      <c r="F16" s="822"/>
      <c r="G16" s="822"/>
      <c r="H16" s="823"/>
      <c r="I16" s="824"/>
      <c r="J16" s="825"/>
      <c r="K16" s="826"/>
      <c r="L16" s="827"/>
      <c r="M16" s="825"/>
      <c r="N16" s="826"/>
      <c r="O16" s="828"/>
      <c r="P16" s="828"/>
      <c r="Q16" s="828"/>
      <c r="R16" s="828"/>
      <c r="S16" s="828"/>
      <c r="T16" s="828"/>
      <c r="U16" s="827"/>
      <c r="V16" s="825"/>
      <c r="W16" s="826"/>
      <c r="X16" s="827"/>
      <c r="Y16" s="825"/>
      <c r="Z16" s="826"/>
      <c r="AA16" s="825"/>
      <c r="AB16" s="825"/>
      <c r="AC16" s="825"/>
      <c r="AD16" s="836">
        <f>事業申請出力結果!$Y21</f>
        <v>0</v>
      </c>
      <c r="AE16" s="837"/>
      <c r="AF16" s="837"/>
      <c r="AG16" s="838"/>
      <c r="AH16" s="839">
        <f>事業申請出力結果!$AA21</f>
        <v>0</v>
      </c>
      <c r="AI16" s="840"/>
      <c r="AJ16" s="840"/>
      <c r="AK16" s="841"/>
      <c r="AL16" s="191" t="str">
        <f>IF(AND(AD15=0,AD16&gt;=0.0001),"NG","")</f>
        <v/>
      </c>
      <c r="AM16" s="190"/>
      <c r="AN16" s="565" t="str">
        <f>IF(AL16="NG","●機械等級製材が入力されていません!!","")</f>
        <v/>
      </c>
      <c r="AO16" s="158"/>
      <c r="AP16" s="158"/>
      <c r="AQ16" s="158"/>
      <c r="AR16" s="158"/>
      <c r="AS16" s="158"/>
      <c r="AT16" s="158"/>
      <c r="AU16" s="158"/>
      <c r="AV16" s="158"/>
      <c r="AW16" s="158"/>
      <c r="AX16" s="158"/>
      <c r="AY16" s="158"/>
      <c r="AZ16" s="158"/>
      <c r="BA16" s="158"/>
      <c r="BB16" s="158"/>
      <c r="BC16" s="158"/>
      <c r="BD16" s="158"/>
      <c r="BE16" s="158"/>
      <c r="BF16" s="158"/>
      <c r="BG16" s="158"/>
      <c r="BH16" s="158"/>
      <c r="BI16" s="158"/>
    </row>
    <row r="17" spans="1:61" s="254" customFormat="1" ht="19.5" customHeight="1">
      <c r="A17" s="156"/>
      <c r="B17" s="848" t="s">
        <v>212</v>
      </c>
      <c r="C17" s="849"/>
      <c r="D17" s="849"/>
      <c r="E17" s="849"/>
      <c r="F17" s="849"/>
      <c r="G17" s="849"/>
      <c r="H17" s="850"/>
      <c r="I17" s="851"/>
      <c r="J17" s="852"/>
      <c r="K17" s="853"/>
      <c r="L17" s="827"/>
      <c r="M17" s="825"/>
      <c r="N17" s="826"/>
      <c r="O17" s="828"/>
      <c r="P17" s="828"/>
      <c r="Q17" s="828"/>
      <c r="R17" s="828"/>
      <c r="S17" s="828"/>
      <c r="T17" s="828"/>
      <c r="U17" s="827"/>
      <c r="V17" s="825"/>
      <c r="W17" s="826"/>
      <c r="X17" s="827"/>
      <c r="Y17" s="825"/>
      <c r="Z17" s="826"/>
      <c r="AA17" s="825"/>
      <c r="AB17" s="825"/>
      <c r="AC17" s="825"/>
      <c r="AD17" s="845">
        <f>事業申請出力結果!$Y22</f>
        <v>0</v>
      </c>
      <c r="AE17" s="846"/>
      <c r="AF17" s="846"/>
      <c r="AG17" s="847"/>
      <c r="AH17" s="839">
        <f>事業申請出力結果!$AA22</f>
        <v>0</v>
      </c>
      <c r="AI17" s="840"/>
      <c r="AJ17" s="840"/>
      <c r="AK17" s="841"/>
      <c r="AL17" s="156"/>
      <c r="AN17" s="158"/>
      <c r="AO17" s="158"/>
      <c r="AP17" s="158"/>
      <c r="AQ17" s="158"/>
      <c r="AR17" s="158"/>
      <c r="AS17" s="158"/>
      <c r="AT17" s="158"/>
      <c r="AU17" s="158"/>
      <c r="AV17" s="158"/>
      <c r="AW17" s="158"/>
      <c r="AX17" s="158"/>
      <c r="AY17" s="158"/>
      <c r="AZ17" s="158"/>
      <c r="BA17" s="158"/>
      <c r="BB17" s="158"/>
      <c r="BC17" s="158"/>
      <c r="BD17" s="158"/>
      <c r="BE17" s="158"/>
      <c r="BF17" s="158"/>
      <c r="BG17" s="158"/>
      <c r="BH17" s="158"/>
      <c r="BI17" s="158"/>
    </row>
    <row r="18" spans="1:61" s="254" customFormat="1" ht="19.5" customHeight="1">
      <c r="A18" s="156"/>
      <c r="B18" s="842" t="s">
        <v>213</v>
      </c>
      <c r="C18" s="843"/>
      <c r="D18" s="843"/>
      <c r="E18" s="843"/>
      <c r="F18" s="843"/>
      <c r="G18" s="843"/>
      <c r="H18" s="844"/>
      <c r="I18" s="824"/>
      <c r="J18" s="825"/>
      <c r="K18" s="826"/>
      <c r="L18" s="827"/>
      <c r="M18" s="825"/>
      <c r="N18" s="826"/>
      <c r="O18" s="828"/>
      <c r="P18" s="828"/>
      <c r="Q18" s="828"/>
      <c r="R18" s="828"/>
      <c r="S18" s="828"/>
      <c r="T18" s="828"/>
      <c r="U18" s="827"/>
      <c r="V18" s="825"/>
      <c r="W18" s="826"/>
      <c r="X18" s="827"/>
      <c r="Y18" s="825"/>
      <c r="Z18" s="826"/>
      <c r="AA18" s="825"/>
      <c r="AB18" s="825"/>
      <c r="AC18" s="825"/>
      <c r="AD18" s="845">
        <f>事業申請出力結果!$Y23</f>
        <v>0</v>
      </c>
      <c r="AE18" s="846"/>
      <c r="AF18" s="846"/>
      <c r="AG18" s="847"/>
      <c r="AH18" s="839">
        <f>事業申請出力結果!$AA23</f>
        <v>0</v>
      </c>
      <c r="AI18" s="840"/>
      <c r="AJ18" s="840"/>
      <c r="AK18" s="841"/>
      <c r="AL18" s="156"/>
      <c r="AN18" s="158"/>
      <c r="AO18" s="158"/>
      <c r="AP18" s="158"/>
      <c r="AQ18" s="158"/>
      <c r="AR18" s="158"/>
      <c r="AS18" s="158"/>
      <c r="AT18" s="158"/>
      <c r="AU18" s="158"/>
      <c r="AV18" s="158"/>
      <c r="AW18" s="158"/>
      <c r="AX18" s="158"/>
      <c r="AY18" s="158"/>
      <c r="AZ18" s="158"/>
      <c r="BA18" s="158"/>
      <c r="BB18" s="158"/>
      <c r="BC18" s="158"/>
      <c r="BD18" s="158"/>
      <c r="BE18" s="158"/>
      <c r="BF18" s="158"/>
      <c r="BG18" s="158"/>
      <c r="BH18" s="158"/>
      <c r="BI18" s="158"/>
    </row>
    <row r="19" spans="1:61" s="254" customFormat="1" ht="19.5" customHeight="1">
      <c r="A19" s="156"/>
      <c r="B19" s="868" t="s">
        <v>214</v>
      </c>
      <c r="C19" s="869"/>
      <c r="D19" s="869"/>
      <c r="E19" s="869"/>
      <c r="F19" s="869"/>
      <c r="G19" s="869"/>
      <c r="H19" s="870"/>
      <c r="I19" s="824"/>
      <c r="J19" s="825"/>
      <c r="K19" s="826"/>
      <c r="L19" s="827"/>
      <c r="M19" s="825"/>
      <c r="N19" s="826"/>
      <c r="O19" s="828"/>
      <c r="P19" s="828"/>
      <c r="Q19" s="828"/>
      <c r="R19" s="828"/>
      <c r="S19" s="828"/>
      <c r="T19" s="828"/>
      <c r="U19" s="827"/>
      <c r="V19" s="825"/>
      <c r="W19" s="826"/>
      <c r="X19" s="827"/>
      <c r="Y19" s="825"/>
      <c r="Z19" s="826"/>
      <c r="AA19" s="825"/>
      <c r="AB19" s="825"/>
      <c r="AC19" s="825"/>
      <c r="AD19" s="845">
        <f>事業申請出力結果!$Y24</f>
        <v>0</v>
      </c>
      <c r="AE19" s="846"/>
      <c r="AF19" s="846"/>
      <c r="AG19" s="847"/>
      <c r="AH19" s="839">
        <f>事業申請出力結果!$AA24</f>
        <v>0</v>
      </c>
      <c r="AI19" s="840"/>
      <c r="AJ19" s="840"/>
      <c r="AK19" s="841"/>
      <c r="AL19" s="156"/>
      <c r="AN19" s="158"/>
      <c r="AO19" s="158"/>
      <c r="AP19" s="158"/>
      <c r="AQ19" s="158"/>
      <c r="AR19" s="158"/>
      <c r="AS19" s="158"/>
      <c r="AT19" s="158"/>
      <c r="AU19" s="158"/>
      <c r="AV19" s="158"/>
      <c r="AW19" s="158"/>
      <c r="AX19" s="158"/>
      <c r="AY19" s="158"/>
      <c r="AZ19" s="158"/>
      <c r="BA19" s="158"/>
      <c r="BB19" s="158"/>
      <c r="BC19" s="158"/>
      <c r="BD19" s="158"/>
      <c r="BE19" s="158"/>
      <c r="BF19" s="158"/>
      <c r="BG19" s="158"/>
      <c r="BH19" s="158"/>
      <c r="BI19" s="158"/>
    </row>
    <row r="20" spans="1:61" s="254" customFormat="1" ht="19.5" customHeight="1">
      <c r="A20" s="156"/>
      <c r="B20" s="854" t="s">
        <v>215</v>
      </c>
      <c r="C20" s="855"/>
      <c r="D20" s="855"/>
      <c r="E20" s="855"/>
      <c r="F20" s="855"/>
      <c r="G20" s="855"/>
      <c r="H20" s="856"/>
      <c r="I20" s="857"/>
      <c r="J20" s="858"/>
      <c r="K20" s="859"/>
      <c r="L20" s="860"/>
      <c r="M20" s="858"/>
      <c r="N20" s="859"/>
      <c r="O20" s="861"/>
      <c r="P20" s="861"/>
      <c r="Q20" s="861"/>
      <c r="R20" s="861"/>
      <c r="S20" s="861"/>
      <c r="T20" s="861"/>
      <c r="U20" s="862"/>
      <c r="V20" s="863"/>
      <c r="W20" s="864"/>
      <c r="X20" s="862"/>
      <c r="Y20" s="863"/>
      <c r="Z20" s="864"/>
      <c r="AA20" s="863"/>
      <c r="AB20" s="863"/>
      <c r="AC20" s="863"/>
      <c r="AD20" s="845">
        <f>事業申請出力結果!$Y25</f>
        <v>0</v>
      </c>
      <c r="AE20" s="846"/>
      <c r="AF20" s="846"/>
      <c r="AG20" s="847"/>
      <c r="AH20" s="865">
        <f>事業申請出力結果!$AA25</f>
        <v>0</v>
      </c>
      <c r="AI20" s="866"/>
      <c r="AJ20" s="866"/>
      <c r="AK20" s="867"/>
      <c r="AL20" s="156"/>
      <c r="AN20" s="158"/>
      <c r="AO20" s="158"/>
      <c r="AP20" s="158"/>
      <c r="AQ20" s="158"/>
      <c r="AR20" s="158"/>
      <c r="AS20" s="158"/>
      <c r="AT20" s="158"/>
      <c r="AU20" s="158"/>
      <c r="AV20" s="158"/>
      <c r="AW20" s="158"/>
      <c r="AX20" s="158"/>
      <c r="AY20" s="158"/>
      <c r="AZ20" s="158"/>
      <c r="BA20" s="158"/>
      <c r="BB20" s="158"/>
      <c r="BC20" s="158"/>
      <c r="BD20" s="158"/>
      <c r="BE20" s="158"/>
      <c r="BF20" s="158"/>
      <c r="BG20" s="158"/>
      <c r="BH20" s="158"/>
      <c r="BI20" s="158"/>
    </row>
    <row r="21" spans="1:61" s="254" customFormat="1" ht="19.5" customHeight="1">
      <c r="A21" s="156"/>
      <c r="B21" s="1038" t="s">
        <v>216</v>
      </c>
      <c r="C21" s="1039"/>
      <c r="D21" s="1039"/>
      <c r="E21" s="1039"/>
      <c r="F21" s="1039"/>
      <c r="G21" s="1039"/>
      <c r="H21" s="1040"/>
      <c r="I21" s="824"/>
      <c r="J21" s="825"/>
      <c r="K21" s="826"/>
      <c r="L21" s="827"/>
      <c r="M21" s="825"/>
      <c r="N21" s="826"/>
      <c r="O21" s="828"/>
      <c r="P21" s="828"/>
      <c r="Q21" s="828"/>
      <c r="R21" s="828"/>
      <c r="S21" s="828"/>
      <c r="T21" s="828"/>
      <c r="U21" s="827"/>
      <c r="V21" s="825"/>
      <c r="W21" s="826"/>
      <c r="X21" s="827"/>
      <c r="Y21" s="825"/>
      <c r="Z21" s="826"/>
      <c r="AA21" s="825"/>
      <c r="AB21" s="825"/>
      <c r="AC21" s="825"/>
      <c r="AD21" s="815">
        <f>事業申請出力結果!$Y26</f>
        <v>0</v>
      </c>
      <c r="AE21" s="816"/>
      <c r="AF21" s="816"/>
      <c r="AG21" s="817"/>
      <c r="AH21" s="839">
        <f>事業申請出力結果!$AA26</f>
        <v>0</v>
      </c>
      <c r="AI21" s="840"/>
      <c r="AJ21" s="840"/>
      <c r="AK21" s="841"/>
      <c r="AL21" s="156"/>
      <c r="AN21" s="158"/>
      <c r="AO21" s="158"/>
      <c r="AP21" s="158"/>
      <c r="AQ21" s="158"/>
      <c r="AR21" s="158"/>
      <c r="AS21" s="158"/>
      <c r="AT21" s="158"/>
      <c r="AU21" s="158"/>
      <c r="AV21" s="158"/>
      <c r="AW21" s="158"/>
      <c r="AX21" s="158"/>
      <c r="AY21" s="158"/>
      <c r="AZ21" s="158"/>
      <c r="BA21" s="158"/>
      <c r="BB21" s="158"/>
      <c r="BC21" s="158"/>
      <c r="BD21" s="158"/>
      <c r="BE21" s="158"/>
      <c r="BF21" s="158"/>
      <c r="BG21" s="158"/>
      <c r="BH21" s="158"/>
      <c r="BI21" s="158"/>
    </row>
    <row r="22" spans="1:61" s="254" customFormat="1" ht="19.5" customHeight="1" thickBot="1">
      <c r="A22" s="156"/>
      <c r="B22" s="1041" t="s">
        <v>24</v>
      </c>
      <c r="C22" s="1042"/>
      <c r="D22" s="1042"/>
      <c r="E22" s="1042"/>
      <c r="F22" s="1042"/>
      <c r="G22" s="1042"/>
      <c r="H22" s="1043"/>
      <c r="I22" s="1044"/>
      <c r="J22" s="873"/>
      <c r="K22" s="874"/>
      <c r="L22" s="872"/>
      <c r="M22" s="873"/>
      <c r="N22" s="874"/>
      <c r="O22" s="871"/>
      <c r="P22" s="871"/>
      <c r="Q22" s="871"/>
      <c r="R22" s="871"/>
      <c r="S22" s="871"/>
      <c r="T22" s="871"/>
      <c r="U22" s="872"/>
      <c r="V22" s="873"/>
      <c r="W22" s="874"/>
      <c r="X22" s="872"/>
      <c r="Y22" s="873"/>
      <c r="Z22" s="874"/>
      <c r="AA22" s="873"/>
      <c r="AB22" s="873"/>
      <c r="AC22" s="873"/>
      <c r="AD22" s="836">
        <f>事業申請出力結果!$Y27</f>
        <v>0</v>
      </c>
      <c r="AE22" s="837"/>
      <c r="AF22" s="837"/>
      <c r="AG22" s="838"/>
      <c r="AH22" s="906">
        <f>事業申請出力結果!$AA27</f>
        <v>0</v>
      </c>
      <c r="AI22" s="907"/>
      <c r="AJ22" s="907"/>
      <c r="AK22" s="908"/>
      <c r="AL22" s="156"/>
      <c r="AN22" s="158"/>
      <c r="AO22" s="158"/>
      <c r="AP22" s="158"/>
      <c r="AQ22" s="158"/>
      <c r="AR22" s="158"/>
      <c r="AS22" s="158"/>
      <c r="AT22" s="158"/>
      <c r="AU22" s="158"/>
      <c r="AV22" s="158"/>
      <c r="AW22" s="158"/>
      <c r="AX22" s="158"/>
      <c r="AY22" s="158"/>
      <c r="AZ22" s="158"/>
      <c r="BA22" s="158"/>
      <c r="BB22" s="158"/>
      <c r="BC22" s="158"/>
      <c r="BD22" s="158"/>
      <c r="BE22" s="158"/>
      <c r="BF22" s="158"/>
      <c r="BG22" s="158"/>
      <c r="BH22" s="158"/>
      <c r="BI22" s="158"/>
    </row>
    <row r="23" spans="1:61" ht="19.5" customHeight="1" thickBot="1">
      <c r="A23" s="170"/>
      <c r="B23" s="911" t="s">
        <v>217</v>
      </c>
      <c r="C23" s="912"/>
      <c r="D23" s="912"/>
      <c r="E23" s="912"/>
      <c r="F23" s="912"/>
      <c r="G23" s="912"/>
      <c r="H23" s="912"/>
      <c r="I23" s="912"/>
      <c r="J23" s="912"/>
      <c r="K23" s="912"/>
      <c r="L23" s="912"/>
      <c r="M23" s="912"/>
      <c r="N23" s="912"/>
      <c r="O23" s="912"/>
      <c r="P23" s="912"/>
      <c r="Q23" s="912"/>
      <c r="R23" s="912"/>
      <c r="S23" s="912"/>
      <c r="T23" s="912"/>
      <c r="U23" s="912"/>
      <c r="V23" s="912"/>
      <c r="W23" s="912"/>
      <c r="X23" s="912"/>
      <c r="Y23" s="912"/>
      <c r="Z23" s="912"/>
      <c r="AA23" s="912"/>
      <c r="AB23" s="912"/>
      <c r="AC23" s="913"/>
      <c r="AD23" s="909">
        <f>SUM(AD15:AG22)</f>
        <v>0</v>
      </c>
      <c r="AE23" s="876"/>
      <c r="AF23" s="876"/>
      <c r="AG23" s="910"/>
      <c r="AH23" s="875">
        <f>SUM(AH15:AK22)</f>
        <v>0</v>
      </c>
      <c r="AI23" s="876"/>
      <c r="AJ23" s="876"/>
      <c r="AK23" s="877"/>
      <c r="AL23" s="170"/>
    </row>
    <row r="24" spans="1:61" s="254" customFormat="1" ht="19.5" customHeight="1" thickTop="1">
      <c r="A24" s="156"/>
      <c r="B24" s="192" t="s">
        <v>219</v>
      </c>
      <c r="C24" s="193"/>
      <c r="D24" s="193"/>
      <c r="E24" s="193"/>
      <c r="F24" s="193"/>
      <c r="G24" s="193"/>
      <c r="H24" s="193"/>
      <c r="I24" s="194"/>
      <c r="J24" s="195"/>
      <c r="K24" s="195"/>
      <c r="L24" s="195"/>
      <c r="M24" s="195"/>
      <c r="N24" s="195"/>
      <c r="O24" s="195"/>
      <c r="P24" s="195"/>
      <c r="Q24" s="195"/>
      <c r="R24" s="195"/>
      <c r="S24" s="195"/>
      <c r="T24" s="195"/>
      <c r="U24" s="195"/>
      <c r="V24" s="195"/>
      <c r="W24" s="195"/>
      <c r="X24" s="196"/>
      <c r="Y24" s="195"/>
      <c r="Z24" s="195"/>
      <c r="AA24" s="195"/>
      <c r="AB24" s="197"/>
      <c r="AC24" s="197"/>
      <c r="AD24" s="198"/>
      <c r="AE24" s="198"/>
      <c r="AF24" s="198"/>
      <c r="AG24" s="198"/>
      <c r="AH24" s="156"/>
      <c r="AI24" s="156"/>
      <c r="AJ24" s="156"/>
      <c r="AK24" s="156"/>
      <c r="AL24" s="156"/>
      <c r="AN24" s="158"/>
      <c r="AO24" s="158"/>
      <c r="AP24" s="158"/>
      <c r="AQ24" s="158"/>
      <c r="AR24" s="158"/>
      <c r="AS24" s="158"/>
      <c r="AT24" s="158"/>
      <c r="AU24" s="158"/>
      <c r="AV24" s="158"/>
      <c r="AW24" s="158"/>
      <c r="AX24" s="158"/>
      <c r="AY24" s="158"/>
      <c r="AZ24" s="158"/>
      <c r="BA24" s="158"/>
      <c r="BB24" s="158"/>
      <c r="BC24" s="158"/>
      <c r="BD24" s="158"/>
      <c r="BE24" s="158"/>
      <c r="BF24" s="158"/>
      <c r="BG24" s="158"/>
      <c r="BH24" s="158"/>
      <c r="BI24" s="158"/>
    </row>
    <row r="25" spans="1:61" s="254" customFormat="1" ht="19.5" customHeight="1">
      <c r="A25" s="156"/>
      <c r="B25" s="199"/>
      <c r="C25" s="200"/>
      <c r="D25" s="200"/>
      <c r="E25" s="200"/>
      <c r="F25" s="200"/>
      <c r="G25" s="200"/>
      <c r="H25" s="200"/>
      <c r="I25" s="201"/>
      <c r="J25" s="156"/>
      <c r="K25" s="156"/>
      <c r="L25" s="156"/>
      <c r="M25" s="156"/>
      <c r="N25" s="156"/>
      <c r="O25" s="156"/>
      <c r="P25" s="156"/>
      <c r="Q25" s="156"/>
      <c r="R25" s="156"/>
      <c r="S25" s="156"/>
      <c r="T25" s="156"/>
      <c r="U25" s="156"/>
      <c r="V25" s="156"/>
      <c r="W25" s="156"/>
      <c r="X25" s="202"/>
      <c r="Y25" s="156"/>
      <c r="Z25" s="156"/>
      <c r="AA25" s="156"/>
      <c r="AB25" s="203"/>
      <c r="AC25" s="203"/>
      <c r="AD25" s="204"/>
      <c r="AE25" s="204"/>
      <c r="AF25" s="204"/>
      <c r="AG25" s="204"/>
      <c r="AH25" s="156"/>
      <c r="AI25" s="156"/>
      <c r="AJ25" s="156"/>
      <c r="AK25" s="156"/>
      <c r="AL25" s="156"/>
      <c r="AN25" s="158"/>
      <c r="AO25" s="158"/>
      <c r="AP25" s="158"/>
      <c r="AQ25" s="158"/>
      <c r="AR25" s="158"/>
      <c r="AS25" s="158"/>
      <c r="AT25" s="158"/>
      <c r="AU25" s="158"/>
      <c r="AV25" s="158"/>
      <c r="AW25" s="158"/>
      <c r="AX25" s="158"/>
      <c r="AY25" s="158"/>
      <c r="AZ25" s="158"/>
      <c r="BA25" s="158"/>
      <c r="BB25" s="158"/>
      <c r="BC25" s="158"/>
      <c r="BD25" s="158"/>
      <c r="BE25" s="158"/>
      <c r="BF25" s="158"/>
      <c r="BG25" s="158"/>
      <c r="BH25" s="158"/>
      <c r="BI25" s="158"/>
    </row>
    <row r="26" spans="1:61" ht="19.5" customHeight="1">
      <c r="A26" s="170"/>
      <c r="B26" s="170"/>
      <c r="C26" s="170"/>
      <c r="D26" s="170"/>
      <c r="E26" s="170"/>
      <c r="F26" s="170"/>
      <c r="G26" s="170"/>
      <c r="H26" s="170"/>
      <c r="I26" s="170"/>
      <c r="J26" s="170"/>
      <c r="K26" s="170"/>
      <c r="L26" s="170"/>
      <c r="M26" s="170"/>
      <c r="N26" s="170"/>
      <c r="O26" s="170"/>
      <c r="P26" s="170"/>
      <c r="Q26" s="170"/>
      <c r="R26" s="170"/>
      <c r="S26" s="170"/>
      <c r="T26" s="170"/>
      <c r="U26" s="170"/>
      <c r="V26" s="170"/>
      <c r="W26" s="170"/>
      <c r="X26" s="170"/>
      <c r="Y26" s="170"/>
      <c r="Z26" s="170"/>
      <c r="AA26" s="170"/>
      <c r="AB26" s="170"/>
      <c r="AC26" s="170"/>
      <c r="AD26" s="170"/>
      <c r="AE26" s="170"/>
      <c r="AF26" s="170"/>
      <c r="AG26" s="170"/>
      <c r="AH26" s="170"/>
      <c r="AI26" s="170"/>
      <c r="AJ26" s="170"/>
      <c r="AK26" s="170"/>
      <c r="AL26" s="170"/>
    </row>
    <row r="27" spans="1:61" ht="19.5" customHeight="1">
      <c r="A27" s="170"/>
      <c r="B27" s="609" t="s">
        <v>259</v>
      </c>
      <c r="C27" s="170"/>
      <c r="D27" s="170"/>
      <c r="E27" s="170"/>
      <c r="F27" s="170"/>
      <c r="G27" s="170"/>
      <c r="H27" s="170"/>
      <c r="I27" s="170"/>
      <c r="J27" s="170"/>
      <c r="K27" s="170"/>
      <c r="L27" s="170"/>
      <c r="M27" s="170"/>
      <c r="N27" s="170"/>
      <c r="O27" s="170"/>
      <c r="P27" s="170"/>
      <c r="Q27" s="170"/>
      <c r="R27" s="170"/>
      <c r="S27" s="170"/>
      <c r="T27" s="170"/>
      <c r="U27" s="170"/>
      <c r="V27" s="170"/>
      <c r="W27" s="170"/>
      <c r="X27" s="170"/>
      <c r="Y27" s="170"/>
      <c r="Z27" s="170"/>
      <c r="AA27" s="170"/>
      <c r="AB27" s="170"/>
      <c r="AC27" s="170"/>
      <c r="AD27" s="170"/>
      <c r="AE27" s="170"/>
      <c r="AF27" s="170"/>
      <c r="AG27" s="170"/>
      <c r="AH27" s="170"/>
      <c r="AI27" s="170"/>
      <c r="AJ27" s="170"/>
      <c r="AK27" s="170"/>
      <c r="AL27" s="170"/>
    </row>
    <row r="28" spans="1:61" ht="19.5" customHeight="1" thickBot="1">
      <c r="A28" s="170"/>
      <c r="B28" s="610" t="s">
        <v>260</v>
      </c>
      <c r="C28" s="593"/>
      <c r="D28" s="593"/>
      <c r="E28" s="593"/>
      <c r="F28" s="593"/>
      <c r="G28" s="593"/>
      <c r="H28" s="593"/>
      <c r="I28" s="593"/>
      <c r="J28" s="593"/>
      <c r="K28" s="593"/>
      <c r="L28" s="593"/>
      <c r="M28" s="593"/>
      <c r="N28" s="593"/>
      <c r="O28" s="593"/>
      <c r="P28" s="593"/>
      <c r="Q28" s="593"/>
      <c r="R28" s="593"/>
      <c r="S28" s="593"/>
      <c r="T28" s="593"/>
      <c r="U28" s="593"/>
      <c r="V28" s="593"/>
      <c r="W28" s="593"/>
      <c r="X28" s="593"/>
      <c r="Y28" s="593"/>
      <c r="Z28" s="593"/>
      <c r="AA28" s="593"/>
      <c r="AB28" s="170"/>
      <c r="AC28" s="170"/>
      <c r="AD28" s="170"/>
      <c r="AE28" s="170"/>
      <c r="AF28" s="170"/>
      <c r="AG28" s="611" t="s">
        <v>293</v>
      </c>
      <c r="AH28" s="170"/>
      <c r="AI28" s="170"/>
      <c r="AJ28" s="170"/>
      <c r="AK28" s="170"/>
      <c r="AL28" s="170"/>
    </row>
    <row r="29" spans="1:61" ht="19.5" customHeight="1">
      <c r="A29" s="170"/>
      <c r="B29" s="878" t="s">
        <v>199</v>
      </c>
      <c r="C29" s="879"/>
      <c r="D29" s="879"/>
      <c r="E29" s="879"/>
      <c r="F29" s="879"/>
      <c r="G29" s="879"/>
      <c r="H29" s="879"/>
      <c r="I29" s="880"/>
      <c r="J29" s="884" t="s">
        <v>200</v>
      </c>
      <c r="K29" s="885"/>
      <c r="L29" s="885"/>
      <c r="M29" s="886"/>
      <c r="N29" s="890" t="s">
        <v>223</v>
      </c>
      <c r="O29" s="891"/>
      <c r="P29" s="891"/>
      <c r="Q29" s="892"/>
      <c r="R29" s="890" t="s">
        <v>224</v>
      </c>
      <c r="S29" s="891"/>
      <c r="T29" s="891"/>
      <c r="U29" s="892"/>
      <c r="V29" s="896" t="s">
        <v>273</v>
      </c>
      <c r="W29" s="897"/>
      <c r="X29" s="897"/>
      <c r="Y29" s="898"/>
      <c r="Z29" s="586"/>
      <c r="AA29" s="587"/>
      <c r="AB29" s="587"/>
      <c r="AC29" s="588"/>
      <c r="AD29" s="902" t="s">
        <v>261</v>
      </c>
      <c r="AE29" s="891"/>
      <c r="AF29" s="891"/>
      <c r="AG29" s="903"/>
      <c r="AH29" s="170"/>
      <c r="AI29" s="170"/>
      <c r="AJ29" s="170"/>
      <c r="AK29" s="170"/>
      <c r="AL29" s="170"/>
    </row>
    <row r="30" spans="1:61" ht="19.5" customHeight="1">
      <c r="A30" s="170"/>
      <c r="B30" s="881"/>
      <c r="C30" s="882"/>
      <c r="D30" s="882"/>
      <c r="E30" s="882"/>
      <c r="F30" s="882"/>
      <c r="G30" s="882"/>
      <c r="H30" s="882"/>
      <c r="I30" s="883"/>
      <c r="J30" s="887"/>
      <c r="K30" s="888"/>
      <c r="L30" s="888"/>
      <c r="M30" s="889"/>
      <c r="N30" s="893"/>
      <c r="O30" s="894"/>
      <c r="P30" s="894"/>
      <c r="Q30" s="895"/>
      <c r="R30" s="893"/>
      <c r="S30" s="894"/>
      <c r="T30" s="894"/>
      <c r="U30" s="895"/>
      <c r="V30" s="899"/>
      <c r="W30" s="900"/>
      <c r="X30" s="900"/>
      <c r="Y30" s="901"/>
      <c r="Z30" s="589"/>
      <c r="AA30" s="590"/>
      <c r="AB30" s="590"/>
      <c r="AC30" s="591"/>
      <c r="AD30" s="904"/>
      <c r="AE30" s="894"/>
      <c r="AF30" s="894"/>
      <c r="AG30" s="905"/>
      <c r="AH30" s="170"/>
      <c r="AI30" s="170"/>
      <c r="AJ30" s="170"/>
      <c r="AK30" s="170"/>
      <c r="AL30" s="170"/>
      <c r="AM30" s="170"/>
      <c r="AN30" s="612"/>
      <c r="AO30" s="612"/>
    </row>
    <row r="31" spans="1:61" ht="19.5" customHeight="1">
      <c r="A31" s="170"/>
      <c r="B31" s="1005" t="s">
        <v>227</v>
      </c>
      <c r="C31" s="613" t="s">
        <v>210</v>
      </c>
      <c r="D31" s="613"/>
      <c r="E31" s="613"/>
      <c r="F31" s="613"/>
      <c r="G31" s="613"/>
      <c r="H31" s="613"/>
      <c r="I31" s="614"/>
      <c r="J31" s="1008">
        <f>$AD15</f>
        <v>0</v>
      </c>
      <c r="K31" s="1009"/>
      <c r="L31" s="1009"/>
      <c r="M31" s="1010"/>
      <c r="N31" s="1011">
        <v>66000</v>
      </c>
      <c r="O31" s="1012"/>
      <c r="P31" s="1012"/>
      <c r="Q31" s="1013"/>
      <c r="R31" s="1026">
        <f>J36*N31</f>
        <v>0</v>
      </c>
      <c r="S31" s="1027"/>
      <c r="T31" s="1027"/>
      <c r="U31" s="1028"/>
      <c r="V31" s="924">
        <f>R31+R38</f>
        <v>0</v>
      </c>
      <c r="W31" s="919"/>
      <c r="X31" s="919"/>
      <c r="Y31" s="920"/>
      <c r="Z31" s="592"/>
      <c r="AA31" s="593"/>
      <c r="AB31" s="593"/>
      <c r="AC31" s="594"/>
      <c r="AD31" s="930">
        <f>V31+Z43</f>
        <v>0</v>
      </c>
      <c r="AE31" s="931"/>
      <c r="AF31" s="931"/>
      <c r="AG31" s="932"/>
      <c r="AH31" s="170"/>
      <c r="AI31" s="170"/>
      <c r="AJ31" s="170"/>
      <c r="AK31" s="170"/>
      <c r="AL31" s="170"/>
      <c r="AM31" s="170"/>
      <c r="AN31" s="612"/>
      <c r="AO31" s="612"/>
    </row>
    <row r="32" spans="1:61" ht="19.5" customHeight="1">
      <c r="A32" s="170"/>
      <c r="B32" s="1006"/>
      <c r="C32" s="615" t="s">
        <v>211</v>
      </c>
      <c r="D32" s="615"/>
      <c r="E32" s="615"/>
      <c r="F32" s="615"/>
      <c r="G32" s="615"/>
      <c r="H32" s="615"/>
      <c r="I32" s="616"/>
      <c r="J32" s="936">
        <f t="shared" ref="J32:J35" si="0">$AD16</f>
        <v>0</v>
      </c>
      <c r="K32" s="937"/>
      <c r="L32" s="937"/>
      <c r="M32" s="938"/>
      <c r="N32" s="1014"/>
      <c r="O32" s="1015"/>
      <c r="P32" s="1015"/>
      <c r="Q32" s="1016"/>
      <c r="R32" s="943"/>
      <c r="S32" s="944"/>
      <c r="T32" s="944"/>
      <c r="U32" s="1029"/>
      <c r="V32" s="1033"/>
      <c r="W32" s="931"/>
      <c r="X32" s="931"/>
      <c r="Y32" s="1034"/>
      <c r="Z32" s="592"/>
      <c r="AA32" s="593"/>
      <c r="AB32" s="593"/>
      <c r="AC32" s="594"/>
      <c r="AD32" s="933"/>
      <c r="AE32" s="931"/>
      <c r="AF32" s="931"/>
      <c r="AG32" s="932"/>
      <c r="AH32" s="170"/>
      <c r="AI32" s="170"/>
      <c r="AJ32" s="170"/>
      <c r="AK32" s="170"/>
      <c r="AL32" s="170"/>
      <c r="AM32" s="170"/>
      <c r="AN32" s="612"/>
      <c r="AO32" s="612"/>
    </row>
    <row r="33" spans="1:53" ht="19.5" customHeight="1">
      <c r="A33" s="170"/>
      <c r="B33" s="1006"/>
      <c r="C33" s="939" t="s">
        <v>212</v>
      </c>
      <c r="D33" s="939"/>
      <c r="E33" s="939"/>
      <c r="F33" s="939"/>
      <c r="G33" s="939"/>
      <c r="H33" s="939"/>
      <c r="I33" s="940"/>
      <c r="J33" s="936">
        <f t="shared" si="0"/>
        <v>0</v>
      </c>
      <c r="K33" s="937"/>
      <c r="L33" s="937"/>
      <c r="M33" s="938"/>
      <c r="N33" s="1014"/>
      <c r="O33" s="1015"/>
      <c r="P33" s="1015"/>
      <c r="Q33" s="1016"/>
      <c r="R33" s="943"/>
      <c r="S33" s="944"/>
      <c r="T33" s="944"/>
      <c r="U33" s="1029"/>
      <c r="V33" s="1033"/>
      <c r="W33" s="931"/>
      <c r="X33" s="931"/>
      <c r="Y33" s="1034"/>
      <c r="Z33" s="592"/>
      <c r="AA33" s="593"/>
      <c r="AB33" s="593"/>
      <c r="AC33" s="594"/>
      <c r="AD33" s="933"/>
      <c r="AE33" s="931"/>
      <c r="AF33" s="931"/>
      <c r="AG33" s="932"/>
      <c r="AH33" s="170"/>
      <c r="AI33" s="170"/>
      <c r="AJ33" s="170"/>
      <c r="AK33" s="170"/>
      <c r="AL33" s="170"/>
      <c r="AM33" s="170"/>
      <c r="AN33" s="612"/>
      <c r="AO33" s="612"/>
    </row>
    <row r="34" spans="1:53" ht="19.5" customHeight="1">
      <c r="A34" s="170"/>
      <c r="B34" s="1006"/>
      <c r="C34" s="941" t="s">
        <v>213</v>
      </c>
      <c r="D34" s="941"/>
      <c r="E34" s="941"/>
      <c r="F34" s="941"/>
      <c r="G34" s="941"/>
      <c r="H34" s="941"/>
      <c r="I34" s="942"/>
      <c r="J34" s="936">
        <f t="shared" si="0"/>
        <v>0</v>
      </c>
      <c r="K34" s="937"/>
      <c r="L34" s="937"/>
      <c r="M34" s="938"/>
      <c r="N34" s="1014"/>
      <c r="O34" s="1015"/>
      <c r="P34" s="1015"/>
      <c r="Q34" s="1016"/>
      <c r="R34" s="943"/>
      <c r="S34" s="944"/>
      <c r="T34" s="944"/>
      <c r="U34" s="1029"/>
      <c r="V34" s="1033"/>
      <c r="W34" s="931"/>
      <c r="X34" s="931"/>
      <c r="Y34" s="1034"/>
      <c r="Z34" s="592"/>
      <c r="AA34" s="593"/>
      <c r="AB34" s="593"/>
      <c r="AC34" s="594"/>
      <c r="AD34" s="933"/>
      <c r="AE34" s="931"/>
      <c r="AF34" s="931"/>
      <c r="AG34" s="932"/>
      <c r="AH34" s="170"/>
      <c r="AI34" s="170"/>
      <c r="AJ34" s="170"/>
      <c r="AK34" s="170"/>
      <c r="AL34" s="170"/>
      <c r="AM34" s="170"/>
      <c r="AN34" s="612"/>
      <c r="AO34" s="612"/>
    </row>
    <row r="35" spans="1:53" ht="19.5" customHeight="1">
      <c r="A35" s="170"/>
      <c r="B35" s="1006"/>
      <c r="C35" s="955" t="s">
        <v>214</v>
      </c>
      <c r="D35" s="955"/>
      <c r="E35" s="955"/>
      <c r="F35" s="955"/>
      <c r="G35" s="955"/>
      <c r="H35" s="955"/>
      <c r="I35" s="956"/>
      <c r="J35" s="936">
        <f t="shared" si="0"/>
        <v>0</v>
      </c>
      <c r="K35" s="937"/>
      <c r="L35" s="937"/>
      <c r="M35" s="938"/>
      <c r="N35" s="1014"/>
      <c r="O35" s="1015"/>
      <c r="P35" s="1015"/>
      <c r="Q35" s="1016"/>
      <c r="R35" s="943"/>
      <c r="S35" s="944"/>
      <c r="T35" s="944"/>
      <c r="U35" s="1029"/>
      <c r="V35" s="1033"/>
      <c r="W35" s="931"/>
      <c r="X35" s="931"/>
      <c r="Y35" s="1034"/>
      <c r="Z35" s="592"/>
      <c r="AA35" s="593"/>
      <c r="AB35" s="593"/>
      <c r="AC35" s="594"/>
      <c r="AD35" s="933"/>
      <c r="AE35" s="931"/>
      <c r="AF35" s="931"/>
      <c r="AG35" s="932"/>
      <c r="AH35" s="170"/>
      <c r="AI35" s="170"/>
      <c r="AJ35" s="170"/>
      <c r="AK35" s="170"/>
      <c r="AL35" s="170"/>
      <c r="AM35" s="170"/>
      <c r="AN35" s="612"/>
      <c r="AO35" s="612"/>
    </row>
    <row r="36" spans="1:53" ht="19.5" customHeight="1">
      <c r="A36" s="170"/>
      <c r="B36" s="1006"/>
      <c r="C36" s="957" t="s">
        <v>228</v>
      </c>
      <c r="D36" s="957"/>
      <c r="E36" s="957"/>
      <c r="F36" s="957"/>
      <c r="G36" s="957"/>
      <c r="H36" s="957"/>
      <c r="I36" s="958"/>
      <c r="J36" s="961">
        <f>SUM(J31:M35)</f>
        <v>0</v>
      </c>
      <c r="K36" s="962"/>
      <c r="L36" s="962"/>
      <c r="M36" s="963"/>
      <c r="N36" s="1014"/>
      <c r="O36" s="1015"/>
      <c r="P36" s="1015"/>
      <c r="Q36" s="1016"/>
      <c r="R36" s="943"/>
      <c r="S36" s="944"/>
      <c r="T36" s="944"/>
      <c r="U36" s="1029"/>
      <c r="V36" s="1033"/>
      <c r="W36" s="931"/>
      <c r="X36" s="931"/>
      <c r="Y36" s="1034"/>
      <c r="Z36" s="592"/>
      <c r="AA36" s="593"/>
      <c r="AB36" s="593"/>
      <c r="AC36" s="594"/>
      <c r="AD36" s="933"/>
      <c r="AE36" s="931"/>
      <c r="AF36" s="931"/>
      <c r="AG36" s="932"/>
      <c r="AH36" s="170"/>
      <c r="AI36" s="170"/>
      <c r="AJ36" s="170"/>
      <c r="AK36" s="170"/>
      <c r="AL36" s="170"/>
    </row>
    <row r="37" spans="1:53" ht="19.5" customHeight="1">
      <c r="A37" s="170"/>
      <c r="B37" s="1006"/>
      <c r="C37" s="959"/>
      <c r="D37" s="959"/>
      <c r="E37" s="959"/>
      <c r="F37" s="959"/>
      <c r="G37" s="959"/>
      <c r="H37" s="959"/>
      <c r="I37" s="960"/>
      <c r="J37" s="964"/>
      <c r="K37" s="866"/>
      <c r="L37" s="866"/>
      <c r="M37" s="965"/>
      <c r="N37" s="1017"/>
      <c r="O37" s="1018"/>
      <c r="P37" s="1018"/>
      <c r="Q37" s="1019"/>
      <c r="R37" s="1030"/>
      <c r="S37" s="1031"/>
      <c r="T37" s="1031"/>
      <c r="U37" s="1032"/>
      <c r="V37" s="1033"/>
      <c r="W37" s="931"/>
      <c r="X37" s="931"/>
      <c r="Y37" s="1034"/>
      <c r="Z37" s="592"/>
      <c r="AA37" s="593"/>
      <c r="AB37" s="593"/>
      <c r="AC37" s="594"/>
      <c r="AD37" s="933"/>
      <c r="AE37" s="931"/>
      <c r="AF37" s="931"/>
      <c r="AG37" s="932"/>
      <c r="AH37" s="170"/>
      <c r="AI37" s="170"/>
      <c r="AJ37" s="170"/>
      <c r="AK37" s="170"/>
      <c r="AL37" s="170"/>
      <c r="AZ37" s="617"/>
      <c r="BA37" s="617"/>
    </row>
    <row r="38" spans="1:53" ht="19.5" customHeight="1" thickBot="1">
      <c r="A38" s="170"/>
      <c r="B38" s="1007"/>
      <c r="C38" s="205" t="s">
        <v>215</v>
      </c>
      <c r="D38" s="205"/>
      <c r="E38" s="205"/>
      <c r="F38" s="205"/>
      <c r="G38" s="205"/>
      <c r="H38" s="205"/>
      <c r="I38" s="206"/>
      <c r="J38" s="966">
        <f>AD20</f>
        <v>0</v>
      </c>
      <c r="K38" s="967"/>
      <c r="L38" s="967"/>
      <c r="M38" s="968"/>
      <c r="N38" s="1020">
        <v>140000</v>
      </c>
      <c r="O38" s="1021"/>
      <c r="P38" s="1021"/>
      <c r="Q38" s="1022"/>
      <c r="R38" s="1023">
        <f>J38*N38</f>
        <v>0</v>
      </c>
      <c r="S38" s="1024"/>
      <c r="T38" s="1024"/>
      <c r="U38" s="1025"/>
      <c r="V38" s="1035"/>
      <c r="W38" s="1036"/>
      <c r="X38" s="1036"/>
      <c r="Y38" s="1037"/>
      <c r="Z38" s="597"/>
      <c r="AA38" s="598"/>
      <c r="AB38" s="598"/>
      <c r="AC38" s="599"/>
      <c r="AD38" s="933"/>
      <c r="AE38" s="931"/>
      <c r="AF38" s="931"/>
      <c r="AG38" s="932"/>
      <c r="AH38" s="170"/>
      <c r="AI38" s="170"/>
      <c r="AJ38" s="170"/>
      <c r="AK38" s="170"/>
      <c r="AL38" s="170"/>
      <c r="AM38" s="595"/>
      <c r="AN38" s="220"/>
      <c r="AO38" s="596"/>
    </row>
    <row r="39" spans="1:53" ht="19.5" customHeight="1" thickTop="1">
      <c r="A39" s="170"/>
      <c r="B39" s="975" t="s">
        <v>229</v>
      </c>
      <c r="C39" s="978" t="s">
        <v>199</v>
      </c>
      <c r="D39" s="979"/>
      <c r="E39" s="979"/>
      <c r="F39" s="979"/>
      <c r="G39" s="979"/>
      <c r="H39" s="979"/>
      <c r="I39" s="980"/>
      <c r="J39" s="981" t="s">
        <v>231</v>
      </c>
      <c r="K39" s="982"/>
      <c r="L39" s="982"/>
      <c r="M39" s="982"/>
      <c r="N39" s="982"/>
      <c r="O39" s="982"/>
      <c r="P39" s="982"/>
      <c r="Q39" s="982"/>
      <c r="R39" s="982"/>
      <c r="S39" s="982"/>
      <c r="T39" s="982"/>
      <c r="U39" s="982"/>
      <c r="V39" s="982"/>
      <c r="W39" s="982"/>
      <c r="X39" s="982"/>
      <c r="Y39" s="983"/>
      <c r="Z39" s="984" t="s">
        <v>232</v>
      </c>
      <c r="AA39" s="985"/>
      <c r="AB39" s="985"/>
      <c r="AC39" s="986"/>
      <c r="AD39" s="933"/>
      <c r="AE39" s="931"/>
      <c r="AF39" s="931"/>
      <c r="AG39" s="932"/>
      <c r="AH39" s="170"/>
      <c r="AI39" s="170"/>
      <c r="AJ39" s="170"/>
      <c r="AK39" s="170"/>
      <c r="AL39" s="170"/>
      <c r="AN39" s="220"/>
      <c r="AO39" s="596"/>
    </row>
    <row r="40" spans="1:53" ht="19.5" customHeight="1">
      <c r="A40" s="170"/>
      <c r="B40" s="976"/>
      <c r="C40" s="893"/>
      <c r="D40" s="894"/>
      <c r="E40" s="894"/>
      <c r="F40" s="894"/>
      <c r="G40" s="894"/>
      <c r="H40" s="894"/>
      <c r="I40" s="895"/>
      <c r="J40" s="972" t="s">
        <v>233</v>
      </c>
      <c r="K40" s="973"/>
      <c r="L40" s="974"/>
      <c r="M40" s="991" t="s">
        <v>234</v>
      </c>
      <c r="N40" s="992"/>
      <c r="O40" s="993"/>
      <c r="P40" s="972" t="s">
        <v>235</v>
      </c>
      <c r="Q40" s="973"/>
      <c r="R40" s="974"/>
      <c r="S40" s="994" t="s">
        <v>236</v>
      </c>
      <c r="T40" s="995"/>
      <c r="U40" s="996"/>
      <c r="V40" s="972" t="s">
        <v>237</v>
      </c>
      <c r="W40" s="973"/>
      <c r="X40" s="973"/>
      <c r="Y40" s="974"/>
      <c r="Z40" s="987"/>
      <c r="AA40" s="988"/>
      <c r="AB40" s="988"/>
      <c r="AC40" s="989"/>
      <c r="AD40" s="933"/>
      <c r="AE40" s="931"/>
      <c r="AF40" s="931"/>
      <c r="AG40" s="932"/>
      <c r="AH40" s="170"/>
      <c r="AI40" s="170"/>
      <c r="AJ40" s="170"/>
      <c r="AK40" s="170"/>
      <c r="AL40" s="170"/>
    </row>
    <row r="41" spans="1:53" ht="19.5" customHeight="1">
      <c r="A41" s="170"/>
      <c r="B41" s="976"/>
      <c r="C41" s="997" t="s">
        <v>216</v>
      </c>
      <c r="D41" s="997"/>
      <c r="E41" s="997"/>
      <c r="F41" s="997"/>
      <c r="G41" s="997"/>
      <c r="H41" s="997"/>
      <c r="I41" s="998"/>
      <c r="J41" s="969">
        <f>事業申請出力結果!Y40</f>
        <v>0</v>
      </c>
      <c r="K41" s="970"/>
      <c r="L41" s="971"/>
      <c r="M41" s="969">
        <f>事業申請出力結果!Z40</f>
        <v>0</v>
      </c>
      <c r="N41" s="970"/>
      <c r="O41" s="971"/>
      <c r="P41" s="969">
        <f>事業申請出力結果!AA40</f>
        <v>0</v>
      </c>
      <c r="Q41" s="970"/>
      <c r="R41" s="971"/>
      <c r="S41" s="969">
        <f>事業申請出力結果!AB40</f>
        <v>0</v>
      </c>
      <c r="T41" s="970"/>
      <c r="U41" s="971"/>
      <c r="V41" s="969">
        <f>SUM(J41:U41)</f>
        <v>0</v>
      </c>
      <c r="W41" s="970"/>
      <c r="X41" s="970"/>
      <c r="Y41" s="971"/>
      <c r="Z41" s="987"/>
      <c r="AA41" s="988"/>
      <c r="AB41" s="988"/>
      <c r="AC41" s="989"/>
      <c r="AD41" s="933"/>
      <c r="AE41" s="931"/>
      <c r="AF41" s="931"/>
      <c r="AG41" s="932"/>
      <c r="AH41" s="170"/>
      <c r="AI41" s="170"/>
      <c r="AJ41" s="170"/>
      <c r="AK41" s="170"/>
      <c r="AL41" s="170"/>
    </row>
    <row r="42" spans="1:53" ht="19.5" customHeight="1">
      <c r="A42" s="170"/>
      <c r="B42" s="976"/>
      <c r="C42" s="855" t="s">
        <v>24</v>
      </c>
      <c r="D42" s="855"/>
      <c r="E42" s="855"/>
      <c r="F42" s="855"/>
      <c r="G42" s="855"/>
      <c r="H42" s="855"/>
      <c r="I42" s="856"/>
      <c r="J42" s="949">
        <f>事業申請出力結果!Y41</f>
        <v>0</v>
      </c>
      <c r="K42" s="950"/>
      <c r="L42" s="951"/>
      <c r="M42" s="949">
        <f>事業申請出力結果!Z41</f>
        <v>0</v>
      </c>
      <c r="N42" s="950"/>
      <c r="O42" s="951"/>
      <c r="P42" s="949">
        <f>事業申請出力結果!AA41</f>
        <v>0</v>
      </c>
      <c r="Q42" s="950"/>
      <c r="R42" s="951"/>
      <c r="S42" s="949">
        <f>事業申請出力結果!AB41</f>
        <v>0</v>
      </c>
      <c r="T42" s="950"/>
      <c r="U42" s="951"/>
      <c r="V42" s="952">
        <f>SUM(J42:U42)</f>
        <v>0</v>
      </c>
      <c r="W42" s="953"/>
      <c r="X42" s="953"/>
      <c r="Y42" s="954"/>
      <c r="Z42" s="899"/>
      <c r="AA42" s="900"/>
      <c r="AB42" s="900"/>
      <c r="AC42" s="990"/>
      <c r="AD42" s="933"/>
      <c r="AE42" s="931"/>
      <c r="AF42" s="931"/>
      <c r="AG42" s="932"/>
      <c r="AH42" s="170"/>
      <c r="AI42" s="170"/>
      <c r="AJ42" s="170"/>
      <c r="AK42" s="170"/>
      <c r="AL42" s="170"/>
    </row>
    <row r="43" spans="1:53" ht="19.5" customHeight="1">
      <c r="A43" s="170"/>
      <c r="B43" s="976"/>
      <c r="C43" s="916" t="s">
        <v>228</v>
      </c>
      <c r="D43" s="916"/>
      <c r="E43" s="916"/>
      <c r="F43" s="916"/>
      <c r="G43" s="916"/>
      <c r="H43" s="916"/>
      <c r="I43" s="916"/>
      <c r="J43" s="918">
        <f>SUM(J41:L42)</f>
        <v>0</v>
      </c>
      <c r="K43" s="919"/>
      <c r="L43" s="920"/>
      <c r="M43" s="918">
        <f t="shared" ref="M43" si="1">SUM(M41:O42)</f>
        <v>0</v>
      </c>
      <c r="N43" s="919"/>
      <c r="O43" s="920"/>
      <c r="P43" s="918">
        <f t="shared" ref="P43" si="2">SUM(P41:R42)</f>
        <v>0</v>
      </c>
      <c r="Q43" s="919"/>
      <c r="R43" s="920"/>
      <c r="S43" s="924">
        <f t="shared" ref="S43" si="3">SUM(S41:U42)</f>
        <v>0</v>
      </c>
      <c r="T43" s="925"/>
      <c r="U43" s="926"/>
      <c r="V43" s="924">
        <f>SUM(V41:Y42)</f>
        <v>0</v>
      </c>
      <c r="W43" s="919"/>
      <c r="X43" s="919"/>
      <c r="Y43" s="920"/>
      <c r="Z43" s="943">
        <f>V43/2</f>
        <v>0</v>
      </c>
      <c r="AA43" s="944"/>
      <c r="AB43" s="944"/>
      <c r="AC43" s="945"/>
      <c r="AD43" s="933"/>
      <c r="AE43" s="931"/>
      <c r="AF43" s="931"/>
      <c r="AG43" s="932"/>
      <c r="AH43" s="170"/>
      <c r="AI43" s="170"/>
      <c r="AJ43" s="170"/>
      <c r="AK43" s="170"/>
      <c r="AL43" s="170"/>
    </row>
    <row r="44" spans="1:53" ht="19.5" customHeight="1" thickBot="1">
      <c r="A44" s="170"/>
      <c r="B44" s="977"/>
      <c r="C44" s="917"/>
      <c r="D44" s="917"/>
      <c r="E44" s="917"/>
      <c r="F44" s="917"/>
      <c r="G44" s="917"/>
      <c r="H44" s="917"/>
      <c r="I44" s="917"/>
      <c r="J44" s="921"/>
      <c r="K44" s="922"/>
      <c r="L44" s="923"/>
      <c r="M44" s="921"/>
      <c r="N44" s="922"/>
      <c r="O44" s="923"/>
      <c r="P44" s="921"/>
      <c r="Q44" s="922"/>
      <c r="R44" s="923"/>
      <c r="S44" s="927"/>
      <c r="T44" s="928"/>
      <c r="U44" s="929"/>
      <c r="V44" s="921"/>
      <c r="W44" s="922"/>
      <c r="X44" s="922"/>
      <c r="Y44" s="923"/>
      <c r="Z44" s="946"/>
      <c r="AA44" s="947"/>
      <c r="AB44" s="947"/>
      <c r="AC44" s="948"/>
      <c r="AD44" s="934"/>
      <c r="AE44" s="922"/>
      <c r="AF44" s="922"/>
      <c r="AG44" s="935"/>
      <c r="AH44" s="170"/>
      <c r="AI44" s="170"/>
      <c r="AJ44" s="170"/>
      <c r="AK44" s="170"/>
      <c r="AL44" s="170"/>
    </row>
    <row r="45" spans="1:53" ht="19.5" customHeight="1">
      <c r="A45" s="170"/>
      <c r="B45" s="207"/>
      <c r="C45" s="180"/>
      <c r="D45" s="180"/>
      <c r="E45" s="180"/>
      <c r="F45" s="180"/>
      <c r="G45" s="180"/>
      <c r="H45" s="180"/>
      <c r="I45" s="180"/>
      <c r="J45" s="180"/>
      <c r="K45" s="180"/>
      <c r="L45" s="180"/>
      <c r="M45" s="180"/>
      <c r="N45" s="180"/>
      <c r="O45" s="180"/>
      <c r="P45" s="180"/>
      <c r="Q45" s="180"/>
      <c r="R45" s="180"/>
      <c r="S45" s="180"/>
      <c r="T45" s="180"/>
      <c r="U45" s="180"/>
      <c r="V45" s="180"/>
      <c r="W45" s="180"/>
      <c r="X45" s="180"/>
      <c r="Y45" s="180"/>
      <c r="Z45" s="180"/>
      <c r="AA45" s="180"/>
      <c r="AB45" s="180"/>
      <c r="AC45" s="170"/>
      <c r="AD45" s="170"/>
      <c r="AE45" s="170"/>
      <c r="AF45" s="170"/>
      <c r="AG45" s="170"/>
      <c r="AH45" s="170"/>
      <c r="AI45" s="170"/>
      <c r="AJ45" s="170"/>
      <c r="AK45" s="170"/>
      <c r="AL45" s="170"/>
    </row>
    <row r="46" spans="1:53" ht="19.5" customHeight="1">
      <c r="A46" s="170"/>
      <c r="B46" s="170"/>
      <c r="C46" s="170"/>
      <c r="D46" s="170"/>
      <c r="E46" s="170"/>
      <c r="F46" s="170"/>
      <c r="G46" s="170"/>
      <c r="H46" s="170"/>
      <c r="I46" s="170"/>
      <c r="J46" s="170"/>
      <c r="K46" s="170"/>
      <c r="L46" s="170"/>
      <c r="M46" s="170"/>
      <c r="N46" s="170"/>
      <c r="O46" s="170"/>
      <c r="P46" s="170"/>
      <c r="Q46" s="170"/>
      <c r="R46" s="170"/>
      <c r="S46" s="170"/>
      <c r="T46" s="170"/>
      <c r="U46" s="170"/>
      <c r="V46" s="170"/>
      <c r="W46" s="170"/>
      <c r="X46" s="170"/>
      <c r="Y46" s="170"/>
      <c r="Z46" s="170"/>
      <c r="AA46" s="170"/>
      <c r="AB46" s="170"/>
      <c r="AC46" s="170"/>
      <c r="AD46" s="170"/>
      <c r="AE46" s="170"/>
      <c r="AF46" s="170"/>
      <c r="AG46" s="170"/>
      <c r="AH46" s="170"/>
      <c r="AI46" s="170"/>
      <c r="AJ46" s="170"/>
      <c r="AK46" s="170"/>
      <c r="AL46" s="170"/>
    </row>
    <row r="47" spans="1:53" ht="19.5" customHeight="1">
      <c r="A47" s="170"/>
      <c r="B47" s="170" t="s">
        <v>262</v>
      </c>
      <c r="C47" s="170"/>
      <c r="D47" s="170"/>
      <c r="E47" s="170"/>
      <c r="F47" s="170"/>
      <c r="G47" s="170"/>
      <c r="H47" s="170"/>
      <c r="I47" s="170"/>
      <c r="J47" s="170"/>
      <c r="K47" s="170"/>
      <c r="L47" s="170"/>
      <c r="M47" s="170"/>
      <c r="N47" s="170"/>
      <c r="O47" s="170"/>
      <c r="P47" s="170"/>
      <c r="Q47" s="170"/>
      <c r="R47" s="170"/>
      <c r="S47" s="170"/>
      <c r="T47" s="170"/>
      <c r="U47" s="170"/>
      <c r="V47" s="170"/>
      <c r="W47" s="170"/>
      <c r="X47" s="170"/>
      <c r="Y47" s="170"/>
      <c r="Z47" s="170"/>
      <c r="AA47" s="170"/>
      <c r="AB47" s="170"/>
      <c r="AC47" s="170"/>
      <c r="AD47" s="170"/>
      <c r="AE47" s="170"/>
      <c r="AF47" s="170"/>
      <c r="AG47" s="170"/>
      <c r="AH47" s="170"/>
      <c r="AI47" s="170"/>
      <c r="AJ47" s="170"/>
      <c r="AK47" s="170"/>
      <c r="AL47" s="170"/>
    </row>
    <row r="48" spans="1:53" ht="19.5" customHeight="1">
      <c r="A48" s="170"/>
      <c r="B48" s="170"/>
      <c r="C48" s="170" t="s">
        <v>263</v>
      </c>
      <c r="D48" s="170"/>
      <c r="E48" s="170"/>
      <c r="F48" s="170"/>
      <c r="G48" s="170"/>
      <c r="H48" s="170"/>
      <c r="I48" s="170"/>
      <c r="J48" s="170"/>
      <c r="K48" s="170"/>
      <c r="L48" s="170"/>
      <c r="M48" s="170"/>
      <c r="N48" s="170"/>
      <c r="O48" s="170"/>
      <c r="P48" s="170"/>
      <c r="Q48" s="170"/>
      <c r="R48" s="170"/>
      <c r="S48" s="170"/>
      <c r="T48" s="170"/>
      <c r="U48" s="170"/>
      <c r="V48" s="170"/>
      <c r="W48" s="170"/>
      <c r="X48" s="170"/>
      <c r="Y48" s="773" t="str">
        <f>IF(事業申請出力結果!AA13=15000000,"しない","する")</f>
        <v>しない</v>
      </c>
      <c r="Z48" s="773"/>
      <c r="AA48" s="773"/>
      <c r="AC48" s="618"/>
      <c r="AD48" s="618"/>
      <c r="AE48" s="604" t="s">
        <v>280</v>
      </c>
      <c r="AF48" s="774">
        <f>事業申請出力結果!AA13</f>
        <v>15000000</v>
      </c>
      <c r="AG48" s="774"/>
      <c r="AH48" s="774"/>
      <c r="AI48" s="774"/>
      <c r="AJ48" s="774"/>
      <c r="AK48" s="238" t="s">
        <v>250</v>
      </c>
      <c r="AL48" s="170"/>
      <c r="AM48" s="619"/>
    </row>
    <row r="49" spans="1:61" s="627" customFormat="1" ht="19.5" customHeight="1">
      <c r="A49" s="620"/>
      <c r="B49" s="621"/>
      <c r="C49" s="622"/>
      <c r="D49" s="623"/>
      <c r="E49" s="624"/>
      <c r="F49" s="624"/>
      <c r="G49" s="624"/>
      <c r="H49" s="624"/>
      <c r="I49" s="624"/>
      <c r="J49" s="624"/>
      <c r="K49" s="624"/>
      <c r="L49" s="624"/>
      <c r="M49" s="624"/>
      <c r="N49" s="624"/>
      <c r="O49" s="624"/>
      <c r="P49" s="624"/>
      <c r="Q49" s="624"/>
      <c r="R49" s="624"/>
      <c r="S49" s="624"/>
      <c r="T49" s="624"/>
      <c r="U49" s="624"/>
      <c r="V49" s="624"/>
      <c r="W49" s="624"/>
      <c r="X49" s="624"/>
      <c r="Y49" s="624"/>
      <c r="Z49" s="624"/>
      <c r="AA49" s="624"/>
      <c r="AB49" s="624"/>
      <c r="AC49" s="624"/>
      <c r="AD49" s="625"/>
      <c r="AE49" s="625"/>
      <c r="AF49" s="625"/>
      <c r="AG49" s="625"/>
      <c r="AH49" s="626"/>
      <c r="AI49" s="620"/>
      <c r="AJ49" s="620"/>
      <c r="AK49" s="620"/>
      <c r="AL49" s="620"/>
      <c r="AN49" s="608"/>
      <c r="AO49" s="608"/>
      <c r="AP49" s="608"/>
      <c r="AQ49" s="608"/>
      <c r="AR49" s="608"/>
      <c r="AS49" s="608"/>
      <c r="AT49" s="608"/>
      <c r="AU49" s="608"/>
      <c r="AV49" s="608"/>
      <c r="AW49" s="608"/>
      <c r="AX49" s="608"/>
      <c r="AY49" s="608"/>
      <c r="AZ49" s="608"/>
      <c r="BA49" s="608"/>
      <c r="BB49" s="608"/>
      <c r="BC49" s="608"/>
      <c r="BD49" s="608"/>
      <c r="BE49" s="608"/>
      <c r="BF49" s="608"/>
      <c r="BG49" s="608"/>
      <c r="BH49" s="608"/>
      <c r="BI49" s="608"/>
    </row>
    <row r="50" spans="1:61" ht="19.5" customHeight="1">
      <c r="A50" s="170"/>
      <c r="B50" s="170"/>
      <c r="C50" s="170"/>
      <c r="D50" s="170"/>
      <c r="E50" s="170"/>
      <c r="F50" s="170"/>
      <c r="G50" s="170"/>
      <c r="H50" s="170"/>
      <c r="I50" s="170"/>
      <c r="J50" s="170"/>
      <c r="K50" s="170"/>
      <c r="L50" s="170"/>
      <c r="M50" s="170"/>
      <c r="N50" s="170"/>
      <c r="O50" s="170"/>
      <c r="P50" s="170"/>
      <c r="Q50" s="170"/>
      <c r="R50" s="170"/>
      <c r="S50" s="170"/>
      <c r="T50" s="170"/>
      <c r="U50" s="170"/>
      <c r="V50" s="170"/>
      <c r="W50" s="170"/>
      <c r="X50" s="170"/>
      <c r="Y50" s="170"/>
      <c r="Z50" s="170"/>
      <c r="AA50" s="170"/>
      <c r="AB50" s="170"/>
      <c r="AC50" s="170"/>
      <c r="AD50" s="170"/>
      <c r="AE50" s="170"/>
      <c r="AF50" s="170"/>
      <c r="AG50" s="170"/>
      <c r="AH50" s="170"/>
      <c r="AI50" s="170"/>
      <c r="AJ50" s="170"/>
      <c r="AK50" s="170"/>
      <c r="AL50" s="170"/>
    </row>
    <row r="51" spans="1:61" ht="19.5" customHeight="1">
      <c r="A51" s="170"/>
      <c r="B51" s="170" t="s">
        <v>264</v>
      </c>
      <c r="C51" s="170"/>
      <c r="D51" s="170"/>
      <c r="E51" s="170"/>
      <c r="F51" s="170"/>
      <c r="G51" s="170"/>
      <c r="H51" s="170"/>
      <c r="I51" s="170"/>
      <c r="J51" s="170"/>
      <c r="K51" s="170"/>
      <c r="L51" s="170"/>
      <c r="M51" s="170"/>
      <c r="N51" s="170"/>
      <c r="O51" s="170"/>
      <c r="P51" s="170"/>
      <c r="Q51" s="170"/>
      <c r="R51" s="170"/>
      <c r="S51" s="170"/>
      <c r="T51" s="170"/>
      <c r="U51" s="170"/>
      <c r="V51" s="170"/>
      <c r="W51" s="170"/>
      <c r="X51" s="170"/>
      <c r="Y51" s="170"/>
      <c r="Z51" s="170"/>
      <c r="AA51" s="170"/>
      <c r="AB51" s="170"/>
      <c r="AC51" s="170"/>
      <c r="AD51" s="170"/>
      <c r="AE51" s="170"/>
      <c r="AF51" s="170"/>
      <c r="AG51" s="170"/>
      <c r="AH51" s="170"/>
      <c r="AI51" s="170"/>
      <c r="AJ51" s="170"/>
      <c r="AK51" s="170"/>
      <c r="AL51" s="170"/>
    </row>
    <row r="52" spans="1:61" s="629" customFormat="1" ht="19.5" customHeight="1">
      <c r="A52" s="628"/>
      <c r="B52" s="628"/>
      <c r="C52" s="628" t="s">
        <v>277</v>
      </c>
      <c r="D52" s="628"/>
      <c r="E52" s="628"/>
      <c r="F52" s="628"/>
      <c r="G52" s="628"/>
      <c r="H52" s="628"/>
      <c r="I52" s="628"/>
      <c r="J52" s="628"/>
      <c r="K52" s="628"/>
      <c r="L52" s="628"/>
      <c r="M52" s="628"/>
      <c r="N52" s="628"/>
      <c r="O52" s="628"/>
      <c r="P52" s="628"/>
      <c r="Q52" s="628"/>
      <c r="R52" s="628"/>
      <c r="S52" s="628"/>
      <c r="T52" s="628"/>
      <c r="U52" s="628"/>
      <c r="V52" s="628"/>
      <c r="W52" s="628"/>
      <c r="X52" s="628"/>
      <c r="Y52" s="628"/>
      <c r="Z52" s="628"/>
      <c r="AA52" s="628"/>
      <c r="AB52" s="628"/>
      <c r="AC52" s="628"/>
      <c r="AD52" s="628"/>
      <c r="AE52" s="628"/>
      <c r="AF52" s="628"/>
      <c r="AG52" s="628"/>
      <c r="AH52" s="628"/>
      <c r="AI52" s="628"/>
      <c r="AJ52" s="628"/>
      <c r="AK52" s="628"/>
      <c r="AL52" s="628"/>
      <c r="AN52" s="630"/>
      <c r="AO52" s="630"/>
      <c r="AP52" s="630"/>
      <c r="AQ52" s="630"/>
      <c r="AR52" s="630"/>
      <c r="AS52" s="630"/>
      <c r="AT52" s="630"/>
      <c r="AU52" s="630"/>
      <c r="AV52" s="630"/>
      <c r="AW52" s="630"/>
      <c r="AX52" s="630"/>
      <c r="AY52" s="630"/>
      <c r="AZ52" s="630"/>
      <c r="BA52" s="630"/>
      <c r="BB52" s="630"/>
      <c r="BC52" s="630"/>
      <c r="BD52" s="630"/>
      <c r="BE52" s="630"/>
      <c r="BF52" s="630"/>
      <c r="BG52" s="630"/>
      <c r="BH52" s="630"/>
      <c r="BI52" s="630"/>
    </row>
    <row r="53" spans="1:61" ht="19.5" customHeight="1">
      <c r="A53" s="170"/>
      <c r="B53" s="170"/>
      <c r="C53" s="170"/>
      <c r="D53" s="170"/>
      <c r="E53" s="170"/>
      <c r="F53" s="170"/>
      <c r="G53" s="170"/>
      <c r="H53" s="170"/>
      <c r="I53" s="170"/>
      <c r="J53" s="170"/>
      <c r="K53" s="170"/>
      <c r="L53" s="170"/>
      <c r="M53" s="170"/>
      <c r="N53" s="170"/>
      <c r="O53" s="170"/>
      <c r="P53" s="170"/>
      <c r="Q53" s="170"/>
      <c r="R53" s="170"/>
      <c r="S53" s="170"/>
      <c r="T53" s="170"/>
      <c r="U53" s="170"/>
      <c r="V53" s="170"/>
      <c r="W53" s="170"/>
      <c r="X53" s="170"/>
      <c r="Y53" s="170"/>
      <c r="Z53" s="170"/>
      <c r="AA53" s="914">
        <f>IFERROR(ROUNDDOWN(MIN(AD31,AF48),-3),"")</f>
        <v>0</v>
      </c>
      <c r="AB53" s="914">
        <f t="shared" ref="AA53:AH54" si="4">IFERROR(ROUNDDOWN(MIN(S53,W53,AA53),-3),"")</f>
        <v>0</v>
      </c>
      <c r="AC53" s="914">
        <f t="shared" si="4"/>
        <v>0</v>
      </c>
      <c r="AD53" s="914">
        <f t="shared" si="4"/>
        <v>0</v>
      </c>
      <c r="AE53" s="914">
        <f t="shared" si="4"/>
        <v>0</v>
      </c>
      <c r="AF53" s="914">
        <f t="shared" si="4"/>
        <v>0</v>
      </c>
      <c r="AG53" s="914">
        <f t="shared" si="4"/>
        <v>0</v>
      </c>
      <c r="AH53" s="914">
        <f t="shared" si="4"/>
        <v>0</v>
      </c>
      <c r="AI53" s="170"/>
      <c r="AJ53" s="170"/>
      <c r="AK53" s="170"/>
      <c r="AL53" s="170"/>
      <c r="AM53" s="595"/>
    </row>
    <row r="54" spans="1:61" ht="19.5" customHeight="1">
      <c r="A54" s="170"/>
      <c r="B54" s="170"/>
      <c r="C54" s="170"/>
      <c r="D54" s="170"/>
      <c r="E54" s="170"/>
      <c r="F54" s="170"/>
      <c r="G54" s="170"/>
      <c r="H54" s="170"/>
      <c r="I54" s="170"/>
      <c r="J54" s="170"/>
      <c r="K54" s="170"/>
      <c r="L54" s="170"/>
      <c r="M54" s="170"/>
      <c r="N54" s="170"/>
      <c r="O54" s="170"/>
      <c r="P54" s="170"/>
      <c r="Q54" s="170"/>
      <c r="R54" s="170"/>
      <c r="S54" s="170"/>
      <c r="T54" s="170"/>
      <c r="U54" s="170"/>
      <c r="V54" s="170"/>
      <c r="W54" s="170"/>
      <c r="X54" s="170"/>
      <c r="Y54" s="170"/>
      <c r="Z54" s="170"/>
      <c r="AA54" s="915">
        <f t="shared" si="4"/>
        <v>0</v>
      </c>
      <c r="AB54" s="915">
        <f t="shared" si="4"/>
        <v>0</v>
      </c>
      <c r="AC54" s="915">
        <f t="shared" si="4"/>
        <v>0</v>
      </c>
      <c r="AD54" s="915">
        <f t="shared" si="4"/>
        <v>0</v>
      </c>
      <c r="AE54" s="915">
        <f t="shared" si="4"/>
        <v>0</v>
      </c>
      <c r="AF54" s="915">
        <f t="shared" si="4"/>
        <v>0</v>
      </c>
      <c r="AG54" s="915">
        <f t="shared" si="4"/>
        <v>0</v>
      </c>
      <c r="AH54" s="915">
        <f t="shared" si="4"/>
        <v>0</v>
      </c>
      <c r="AI54" s="170" t="s">
        <v>250</v>
      </c>
      <c r="AJ54" s="170"/>
      <c r="AK54" s="170"/>
      <c r="AL54" s="170"/>
    </row>
    <row r="55" spans="1:61" ht="19.5" customHeight="1">
      <c r="A55" s="170"/>
      <c r="B55" s="170"/>
      <c r="C55" s="170"/>
      <c r="D55" s="170"/>
      <c r="E55" s="170"/>
      <c r="F55" s="170"/>
      <c r="G55" s="170"/>
      <c r="H55" s="170"/>
      <c r="I55" s="170"/>
      <c r="J55" s="170"/>
      <c r="K55" s="170"/>
      <c r="L55" s="170"/>
      <c r="M55" s="170"/>
      <c r="N55" s="170"/>
      <c r="O55" s="170"/>
      <c r="P55" s="170"/>
      <c r="Q55" s="170"/>
      <c r="R55" s="170"/>
      <c r="S55" s="170"/>
      <c r="T55" s="170"/>
      <c r="U55" s="170"/>
      <c r="V55" s="170"/>
      <c r="W55" s="170"/>
      <c r="X55" s="170"/>
      <c r="Y55" s="170"/>
      <c r="Z55" s="170"/>
      <c r="AA55" s="170"/>
      <c r="AB55" s="170"/>
      <c r="AC55" s="170"/>
      <c r="AD55" s="170"/>
      <c r="AE55" s="170"/>
      <c r="AF55" s="170" t="s">
        <v>265</v>
      </c>
      <c r="AG55" s="170"/>
      <c r="AH55" s="170"/>
      <c r="AI55" s="170"/>
      <c r="AJ55" s="170"/>
      <c r="AK55" s="170"/>
      <c r="AL55" s="170"/>
    </row>
  </sheetData>
  <sheetProtection algorithmName="SHA-512" hashValue="Y4A0HWjEK8gwcaiis0cxseAvlWIMMm+CvUiwUdLynsWSzIsKhtD5sUFBfMbgW6Ek8jusM2onxQIDlXS7ivdRWQ==" saltValue="UkElzNHVdvkf35PgAwy2mQ==" spinCount="100000" sheet="1" objects="1" scenarios="1"/>
  <mergeCells count="163">
    <mergeCell ref="B8:O8"/>
    <mergeCell ref="B9:O9"/>
    <mergeCell ref="P9:U9"/>
    <mergeCell ref="W9:AB9"/>
    <mergeCell ref="B31:B38"/>
    <mergeCell ref="J31:M31"/>
    <mergeCell ref="N31:Q37"/>
    <mergeCell ref="N38:Q38"/>
    <mergeCell ref="R38:U38"/>
    <mergeCell ref="R31:U37"/>
    <mergeCell ref="V31:Y38"/>
    <mergeCell ref="B21:H21"/>
    <mergeCell ref="I21:K21"/>
    <mergeCell ref="L21:N21"/>
    <mergeCell ref="O21:Q21"/>
    <mergeCell ref="R21:T21"/>
    <mergeCell ref="U21:W21"/>
    <mergeCell ref="X21:Z21"/>
    <mergeCell ref="AA21:AC21"/>
    <mergeCell ref="AA15:AC15"/>
    <mergeCell ref="B22:H22"/>
    <mergeCell ref="I22:K22"/>
    <mergeCell ref="L22:N22"/>
    <mergeCell ref="O22:Q22"/>
    <mergeCell ref="B39:B44"/>
    <mergeCell ref="C39:I40"/>
    <mergeCell ref="J39:Y39"/>
    <mergeCell ref="Z39:AC42"/>
    <mergeCell ref="J40:L40"/>
    <mergeCell ref="M40:O40"/>
    <mergeCell ref="P40:R40"/>
    <mergeCell ref="S40:U40"/>
    <mergeCell ref="C42:I42"/>
    <mergeCell ref="J42:L42"/>
    <mergeCell ref="M42:O42"/>
    <mergeCell ref="P42:R42"/>
    <mergeCell ref="C41:I41"/>
    <mergeCell ref="J41:L41"/>
    <mergeCell ref="M41:O41"/>
    <mergeCell ref="P41:R41"/>
    <mergeCell ref="AA53:AH54"/>
    <mergeCell ref="C43:I44"/>
    <mergeCell ref="J43:L44"/>
    <mergeCell ref="M43:O44"/>
    <mergeCell ref="P43:R44"/>
    <mergeCell ref="S43:U44"/>
    <mergeCell ref="V43:Y44"/>
    <mergeCell ref="AD31:AG44"/>
    <mergeCell ref="J32:M32"/>
    <mergeCell ref="C33:I33"/>
    <mergeCell ref="J33:M33"/>
    <mergeCell ref="C34:I34"/>
    <mergeCell ref="Z43:AC44"/>
    <mergeCell ref="S42:U42"/>
    <mergeCell ref="V42:Y42"/>
    <mergeCell ref="J34:M34"/>
    <mergeCell ref="C35:I35"/>
    <mergeCell ref="J35:M35"/>
    <mergeCell ref="C36:I37"/>
    <mergeCell ref="J36:M37"/>
    <mergeCell ref="J38:M38"/>
    <mergeCell ref="S41:U41"/>
    <mergeCell ref="V41:Y41"/>
    <mergeCell ref="V40:Y40"/>
    <mergeCell ref="R22:T22"/>
    <mergeCell ref="U22:W22"/>
    <mergeCell ref="AH23:AK23"/>
    <mergeCell ref="B29:I30"/>
    <mergeCell ref="J29:M30"/>
    <mergeCell ref="N29:Q30"/>
    <mergeCell ref="R29:U30"/>
    <mergeCell ref="V29:Y30"/>
    <mergeCell ref="AD29:AG30"/>
    <mergeCell ref="X22:Z22"/>
    <mergeCell ref="AA22:AC22"/>
    <mergeCell ref="AD22:AG22"/>
    <mergeCell ref="AH22:AK22"/>
    <mergeCell ref="AD23:AG23"/>
    <mergeCell ref="B23:AC23"/>
    <mergeCell ref="AD21:AG21"/>
    <mergeCell ref="AH19:AK19"/>
    <mergeCell ref="B20:H20"/>
    <mergeCell ref="I20:K20"/>
    <mergeCell ref="L20:N20"/>
    <mergeCell ref="O20:Q20"/>
    <mergeCell ref="R20:T20"/>
    <mergeCell ref="U20:W20"/>
    <mergeCell ref="X20:Z20"/>
    <mergeCell ref="AA20:AC20"/>
    <mergeCell ref="AD20:AG20"/>
    <mergeCell ref="AH20:AK20"/>
    <mergeCell ref="B19:H19"/>
    <mergeCell ref="I19:K19"/>
    <mergeCell ref="L19:N19"/>
    <mergeCell ref="O19:Q19"/>
    <mergeCell ref="R19:T19"/>
    <mergeCell ref="U19:W19"/>
    <mergeCell ref="X19:Z19"/>
    <mergeCell ref="AA19:AC19"/>
    <mergeCell ref="AD19:AG19"/>
    <mergeCell ref="AH21:AK21"/>
    <mergeCell ref="AH17:AK17"/>
    <mergeCell ref="B18:H18"/>
    <mergeCell ref="I18:K18"/>
    <mergeCell ref="L18:N18"/>
    <mergeCell ref="O18:Q18"/>
    <mergeCell ref="R18:T18"/>
    <mergeCell ref="U18:W18"/>
    <mergeCell ref="X18:Z18"/>
    <mergeCell ref="AA18:AC18"/>
    <mergeCell ref="AD18:AG18"/>
    <mergeCell ref="AH18:AK18"/>
    <mergeCell ref="B17:H17"/>
    <mergeCell ref="I17:K17"/>
    <mergeCell ref="L17:N17"/>
    <mergeCell ref="O17:Q17"/>
    <mergeCell ref="R17:T17"/>
    <mergeCell ref="U17:W17"/>
    <mergeCell ref="X17:Z17"/>
    <mergeCell ref="AA17:AC17"/>
    <mergeCell ref="AD17:AG17"/>
    <mergeCell ref="AD15:AG15"/>
    <mergeCell ref="AH15:AK15"/>
    <mergeCell ref="B16:H16"/>
    <mergeCell ref="I16:K16"/>
    <mergeCell ref="L16:N16"/>
    <mergeCell ref="O16:Q16"/>
    <mergeCell ref="R16:T16"/>
    <mergeCell ref="U16:W16"/>
    <mergeCell ref="B15:H15"/>
    <mergeCell ref="I15:K15"/>
    <mergeCell ref="L15:N15"/>
    <mergeCell ref="O15:Q15"/>
    <mergeCell ref="R15:T15"/>
    <mergeCell ref="U15:W15"/>
    <mergeCell ref="X16:Z16"/>
    <mergeCell ref="AA16:AC16"/>
    <mergeCell ref="AD16:AG16"/>
    <mergeCell ref="AH16:AK16"/>
    <mergeCell ref="E2:Q2"/>
    <mergeCell ref="U2:AK2"/>
    <mergeCell ref="B2:D2"/>
    <mergeCell ref="R2:T2"/>
    <mergeCell ref="Y48:AA48"/>
    <mergeCell ref="AF48:AJ48"/>
    <mergeCell ref="E4:AJ4"/>
    <mergeCell ref="S6:AC6"/>
    <mergeCell ref="B7:O7"/>
    <mergeCell ref="P7:V7"/>
    <mergeCell ref="W7:AC7"/>
    <mergeCell ref="P8:U8"/>
    <mergeCell ref="W8:AB8"/>
    <mergeCell ref="B13:H14"/>
    <mergeCell ref="AD13:AG14"/>
    <mergeCell ref="AH13:AK14"/>
    <mergeCell ref="I14:K14"/>
    <mergeCell ref="L14:N14"/>
    <mergeCell ref="O14:Q14"/>
    <mergeCell ref="R14:T14"/>
    <mergeCell ref="U14:W14"/>
    <mergeCell ref="X14:Z14"/>
    <mergeCell ref="AA14:AC14"/>
    <mergeCell ref="X15:Z15"/>
  </mergeCells>
  <phoneticPr fontId="6"/>
  <conditionalFormatting sqref="AL16">
    <cfRule type="cellIs" dxfId="10" priority="3" operator="equal">
      <formula>"NG"</formula>
    </cfRule>
  </conditionalFormatting>
  <conditionalFormatting sqref="AD16 AG16">
    <cfRule type="expression" dxfId="9" priority="1">
      <formula>AL16="NG"</formula>
    </cfRule>
  </conditionalFormatting>
  <dataValidations count="2">
    <dataValidation imeMode="disabled" allowBlank="1" showInputMessage="1" showErrorMessage="1" sqref="AH15:AK22 Q8:U8 P8:P9 W8:W9 X8:AB8"/>
    <dataValidation type="list" allowBlank="1" showInputMessage="1" showErrorMessage="1" sqref="I15:AC22">
      <formula1>"〇"</formula1>
    </dataValidation>
  </dataValidations>
  <printOptions horizontalCentered="1" verticalCentered="1"/>
  <pageMargins left="0.70866141732283472" right="0.51181102362204722" top="0.55118110236220474" bottom="0.47244094488188981" header="0.31496062992125984" footer="0.31496062992125984"/>
  <pageSetup paperSize="9" scale="72" orientation="portrait" r:id="rId1"/>
  <rowBreaks count="1" manualBreakCount="1">
    <brk id="57" min="1" max="39" man="1"/>
  </rowBreaks>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tabColor rgb="FF0070C0"/>
    <pageSetUpPr fitToPage="1"/>
  </sheetPr>
  <dimension ref="A1:AE1053"/>
  <sheetViews>
    <sheetView view="pageBreakPreview" zoomScale="85" zoomScaleNormal="85" zoomScaleSheetLayoutView="85" workbookViewId="0">
      <pane ySplit="1" topLeftCell="A2" activePane="bottomLeft" state="frozenSplit"/>
      <selection pane="bottomLeft" activeCell="J14" sqref="J14"/>
    </sheetView>
  </sheetViews>
  <sheetFormatPr defaultRowHeight="18.75"/>
  <cols>
    <col min="1" max="1" width="9" style="10"/>
    <col min="2" max="2" width="12.75" style="10" customWidth="1"/>
    <col min="3" max="3" width="31.75" style="10" customWidth="1"/>
    <col min="4" max="4" width="13.125" style="10" customWidth="1"/>
    <col min="5" max="5" width="26.125" style="11" customWidth="1"/>
    <col min="6" max="6" width="15.25" style="262" customWidth="1"/>
    <col min="7" max="7" width="15.25" style="13" customWidth="1"/>
    <col min="8" max="8" width="15.25" style="262" customWidth="1"/>
    <col min="9" max="9" width="9" style="254"/>
    <col min="10" max="10" width="10.5" style="10" bestFit="1" customWidth="1"/>
    <col min="11" max="11" width="10.625" style="10" customWidth="1"/>
    <col min="12" max="20" width="11" style="10" customWidth="1"/>
    <col min="21" max="21" width="6.625" style="10" customWidth="1"/>
    <col min="22" max="22" width="9" style="10"/>
    <col min="23" max="26" width="10.625" style="10" customWidth="1"/>
    <col min="27" max="16384" width="9" style="10"/>
  </cols>
  <sheetData>
    <row r="1" spans="1:25" s="296" customFormat="1" ht="25.5">
      <c r="A1" s="633" t="s">
        <v>294</v>
      </c>
      <c r="B1" s="634"/>
      <c r="C1" s="634"/>
      <c r="D1" s="634"/>
      <c r="E1" s="639"/>
      <c r="F1" s="635" t="s">
        <v>300</v>
      </c>
      <c r="G1" s="636"/>
      <c r="H1" s="637"/>
      <c r="I1" s="638"/>
      <c r="J1" s="634"/>
      <c r="K1" s="634"/>
    </row>
    <row r="2" spans="1:25" s="254" customFormat="1" ht="24.75" thickBot="1">
      <c r="A2" s="139" t="s">
        <v>51</v>
      </c>
      <c r="E2" s="140"/>
      <c r="F2" s="141"/>
      <c r="G2" s="142"/>
      <c r="H2" s="141"/>
    </row>
    <row r="3" spans="1:25" s="254" customFormat="1" ht="19.5" thickBot="1">
      <c r="B3" s="573" t="s">
        <v>52</v>
      </c>
      <c r="C3" s="1048">
        <f>事業申請入力データ!C3</f>
        <v>0</v>
      </c>
      <c r="D3" s="1049"/>
      <c r="E3" s="1050"/>
      <c r="F3" s="574" t="s">
        <v>53</v>
      </c>
      <c r="G3" s="1054">
        <f>事業申請入力データ!$G$3</f>
        <v>0</v>
      </c>
      <c r="H3" s="1055"/>
      <c r="I3" s="1055"/>
      <c r="J3" s="1055"/>
      <c r="K3" s="1056"/>
      <c r="N3" s="1059" t="s">
        <v>142</v>
      </c>
      <c r="O3" s="1060"/>
      <c r="P3" s="1061"/>
      <c r="Q3" s="1062"/>
    </row>
    <row r="4" spans="1:25" s="254" customFormat="1" ht="19.5" thickBot="1">
      <c r="B4" s="1051" t="s">
        <v>143</v>
      </c>
      <c r="C4" s="1052"/>
      <c r="D4" s="1052"/>
      <c r="E4" s="1053"/>
      <c r="F4" s="567" t="str">
        <f>事業申請入力データ!F4</f>
        <v>当てはまらない</v>
      </c>
      <c r="G4" s="568"/>
      <c r="H4" s="141"/>
      <c r="N4" s="1057" t="s">
        <v>130</v>
      </c>
      <c r="O4" s="1058"/>
      <c r="P4" s="1045">
        <f>事業申請出力結果!AA15</f>
        <v>0</v>
      </c>
      <c r="Q4" s="1046"/>
    </row>
    <row r="5" spans="1:25" s="254" customFormat="1">
      <c r="E5" s="140"/>
      <c r="F5" s="141"/>
      <c r="G5" s="142"/>
      <c r="H5" s="141"/>
      <c r="P5" s="143"/>
      <c r="Q5" s="144"/>
    </row>
    <row r="6" spans="1:25" s="145" customFormat="1" ht="26.25" thickBot="1">
      <c r="B6" s="145" t="s">
        <v>144</v>
      </c>
      <c r="F6" s="146"/>
      <c r="G6" s="147"/>
      <c r="H6" s="146"/>
      <c r="L6" s="148"/>
      <c r="M6" s="148"/>
      <c r="N6" s="148"/>
      <c r="O6" s="148"/>
      <c r="P6" s="148"/>
      <c r="Q6" s="148"/>
      <c r="R6" s="148"/>
      <c r="S6" s="148"/>
      <c r="T6" s="148"/>
      <c r="U6" s="148"/>
      <c r="X6" s="148"/>
      <c r="Y6" s="148"/>
    </row>
    <row r="7" spans="1:25" s="254" customFormat="1" ht="38.25" customHeight="1" thickBot="1">
      <c r="B7" s="149" t="s">
        <v>145</v>
      </c>
      <c r="C7" s="150" t="s">
        <v>146</v>
      </c>
      <c r="D7" s="576" t="s">
        <v>60</v>
      </c>
      <c r="E7" s="577" t="s">
        <v>147</v>
      </c>
      <c r="F7" s="141"/>
      <c r="N7" s="1047" t="s">
        <v>301</v>
      </c>
      <c r="O7" s="685"/>
      <c r="P7" s="685"/>
      <c r="Q7" s="685"/>
      <c r="R7" s="685"/>
      <c r="S7" s="686"/>
      <c r="T7" s="151"/>
    </row>
    <row r="8" spans="1:25" s="254" customFormat="1" ht="19.5" thickBot="1">
      <c r="A8" s="152" t="s">
        <v>63</v>
      </c>
      <c r="B8" s="129" t="s">
        <v>148</v>
      </c>
      <c r="C8" s="133">
        <v>900000</v>
      </c>
      <c r="D8" s="133">
        <v>100000</v>
      </c>
      <c r="E8" s="153">
        <f>IFERROR((1-D8/(D8+C8)),1)</f>
        <v>0.9</v>
      </c>
      <c r="F8" s="141"/>
      <c r="N8" s="687"/>
      <c r="O8" s="688"/>
      <c r="P8" s="688"/>
      <c r="Q8" s="688"/>
      <c r="R8" s="688"/>
      <c r="S8" s="689"/>
      <c r="T8" s="151"/>
    </row>
    <row r="9" spans="1:25" s="254" customFormat="1">
      <c r="B9" s="242"/>
      <c r="C9" s="79"/>
      <c r="D9" s="79"/>
      <c r="E9" s="154">
        <f>IFERROR((1-D9/(D9+C9)),1)</f>
        <v>1</v>
      </c>
      <c r="F9" s="141"/>
      <c r="N9" s="687"/>
      <c r="O9" s="688"/>
      <c r="P9" s="688"/>
      <c r="Q9" s="688"/>
      <c r="R9" s="688"/>
      <c r="S9" s="689"/>
      <c r="T9" s="151"/>
    </row>
    <row r="10" spans="1:25" s="254" customFormat="1">
      <c r="B10" s="242"/>
      <c r="C10" s="79"/>
      <c r="D10" s="90"/>
      <c r="E10" s="155">
        <f>IFERROR((1-D10/(D10+C10)),1)</f>
        <v>1</v>
      </c>
      <c r="F10" s="141"/>
      <c r="N10" s="687"/>
      <c r="O10" s="688"/>
      <c r="P10" s="688"/>
      <c r="Q10" s="688"/>
      <c r="R10" s="688"/>
      <c r="S10" s="689"/>
      <c r="T10" s="151"/>
    </row>
    <row r="11" spans="1:25" s="254" customFormat="1">
      <c r="B11" s="242"/>
      <c r="C11" s="37"/>
      <c r="D11" s="37"/>
      <c r="E11" s="155">
        <f t="shared" ref="E11:E12" si="0">IFERROR((1-D11/(D11+C11)),1)</f>
        <v>1</v>
      </c>
      <c r="F11" s="141"/>
      <c r="N11" s="687"/>
      <c r="O11" s="688"/>
      <c r="P11" s="688"/>
      <c r="Q11" s="688"/>
      <c r="R11" s="688"/>
      <c r="S11" s="689"/>
      <c r="T11" s="151"/>
    </row>
    <row r="12" spans="1:25" s="254" customFormat="1">
      <c r="B12" s="242"/>
      <c r="C12" s="37"/>
      <c r="D12" s="37"/>
      <c r="E12" s="155">
        <f t="shared" si="0"/>
        <v>1</v>
      </c>
      <c r="F12" s="141"/>
      <c r="N12" s="687"/>
      <c r="O12" s="688"/>
      <c r="P12" s="688"/>
      <c r="Q12" s="688"/>
      <c r="R12" s="688"/>
      <c r="S12" s="689"/>
      <c r="T12" s="151"/>
    </row>
    <row r="13" spans="1:25" s="254" customFormat="1">
      <c r="B13" s="242"/>
      <c r="C13" s="37"/>
      <c r="D13" s="37"/>
      <c r="E13" s="155">
        <f>IFERROR((1-D13/(D13+C13)),1)</f>
        <v>1</v>
      </c>
      <c r="F13" s="141"/>
      <c r="N13" s="687"/>
      <c r="O13" s="688"/>
      <c r="P13" s="688"/>
      <c r="Q13" s="688"/>
      <c r="R13" s="688"/>
      <c r="S13" s="689"/>
      <c r="T13" s="151"/>
    </row>
    <row r="14" spans="1:25" s="254" customFormat="1">
      <c r="B14" s="242"/>
      <c r="C14" s="37"/>
      <c r="D14" s="37"/>
      <c r="E14" s="155">
        <f t="shared" ref="E14" si="1">IFERROR((1-D14/(D14+C14)),1)</f>
        <v>1</v>
      </c>
      <c r="F14" s="141"/>
      <c r="N14" s="690"/>
      <c r="O14" s="691"/>
      <c r="P14" s="691"/>
      <c r="Q14" s="691"/>
      <c r="R14" s="691"/>
      <c r="S14" s="692"/>
      <c r="T14" s="151"/>
    </row>
    <row r="15" spans="1:25" s="254" customFormat="1">
      <c r="C15" s="142"/>
      <c r="D15" s="142"/>
      <c r="E15" s="142"/>
      <c r="F15" s="141"/>
      <c r="G15" s="142"/>
      <c r="H15" s="141"/>
    </row>
    <row r="16" spans="1:25" s="145" customFormat="1" ht="29.25" thickBot="1">
      <c r="B16" s="145" t="s">
        <v>65</v>
      </c>
      <c r="C16" s="147"/>
      <c r="D16" s="147"/>
      <c r="E16" s="147"/>
      <c r="F16" s="654" t="str">
        <f>IF(COUNTIF(I20:I10053,"&gt;4"),"桁数超過しています","")</f>
        <v/>
      </c>
      <c r="G16" s="147"/>
      <c r="H16" s="257"/>
      <c r="K16" s="145" t="s">
        <v>66</v>
      </c>
      <c r="L16" s="148"/>
      <c r="M16" s="148"/>
      <c r="N16" s="148"/>
      <c r="O16" s="148"/>
      <c r="P16" s="148"/>
      <c r="Q16" s="148"/>
      <c r="R16" s="148"/>
      <c r="S16" s="148"/>
      <c r="T16" s="148"/>
      <c r="U16" s="148"/>
      <c r="W16" s="145" t="s">
        <v>67</v>
      </c>
      <c r="X16" s="148"/>
      <c r="Y16" s="148"/>
    </row>
    <row r="17" spans="1:31" s="254" customFormat="1" ht="19.5" thickBot="1">
      <c r="A17" s="693" t="s">
        <v>68</v>
      </c>
      <c r="B17" s="694"/>
      <c r="C17" s="694"/>
      <c r="D17" s="694"/>
      <c r="E17" s="694"/>
      <c r="F17" s="694"/>
      <c r="G17" s="694"/>
      <c r="H17" s="695"/>
      <c r="K17" s="111" t="s">
        <v>63</v>
      </c>
      <c r="L17" s="112" t="s">
        <v>69</v>
      </c>
      <c r="M17" s="113" t="s">
        <v>70</v>
      </c>
      <c r="N17" s="113" t="s">
        <v>71</v>
      </c>
      <c r="O17" s="113" t="s">
        <v>72</v>
      </c>
      <c r="P17" s="113" t="s">
        <v>73</v>
      </c>
      <c r="Q17" s="114" t="s">
        <v>74</v>
      </c>
      <c r="R17" s="114" t="s">
        <v>75</v>
      </c>
      <c r="S17" s="114" t="s">
        <v>76</v>
      </c>
      <c r="T17" s="115" t="s">
        <v>77</v>
      </c>
      <c r="W17" s="111" t="s">
        <v>63</v>
      </c>
      <c r="X17" s="116" t="s">
        <v>78</v>
      </c>
      <c r="Y17" s="117" t="s">
        <v>79</v>
      </c>
      <c r="Z17" s="118" t="s">
        <v>80</v>
      </c>
    </row>
    <row r="18" spans="1:31" s="254" customFormat="1" ht="63.75" thickBot="1">
      <c r="A18" s="119" t="s">
        <v>81</v>
      </c>
      <c r="B18" s="120" t="s">
        <v>145</v>
      </c>
      <c r="C18" s="121" t="s">
        <v>82</v>
      </c>
      <c r="D18" s="122" t="s">
        <v>83</v>
      </c>
      <c r="E18" s="120" t="s">
        <v>166</v>
      </c>
      <c r="F18" s="258" t="s">
        <v>282</v>
      </c>
      <c r="G18" s="123" t="s">
        <v>186</v>
      </c>
      <c r="H18" s="124" t="s">
        <v>283</v>
      </c>
      <c r="J18" s="125" t="s">
        <v>88</v>
      </c>
      <c r="K18" s="126" t="s">
        <v>89</v>
      </c>
      <c r="L18" s="243"/>
      <c r="M18" s="244"/>
      <c r="N18" s="244"/>
      <c r="O18" s="91"/>
      <c r="P18" s="91"/>
      <c r="Q18" s="56"/>
      <c r="R18" s="56"/>
      <c r="S18" s="56"/>
      <c r="T18" s="57"/>
      <c r="U18" s="579"/>
      <c r="V18" s="127" t="s">
        <v>45</v>
      </c>
      <c r="W18" s="128" t="s">
        <v>46</v>
      </c>
      <c r="X18" s="61"/>
      <c r="Y18" s="61"/>
      <c r="Z18" s="63"/>
      <c r="AA18" s="10"/>
      <c r="AB18" s="10"/>
      <c r="AC18" s="10"/>
      <c r="AD18" s="10"/>
      <c r="AE18" s="10"/>
    </row>
    <row r="19" spans="1:31" s="254" customFormat="1" ht="19.5" thickBot="1">
      <c r="A19" s="129">
        <v>1</v>
      </c>
      <c r="B19" s="129" t="s">
        <v>149</v>
      </c>
      <c r="C19" s="130" t="s">
        <v>17</v>
      </c>
      <c r="D19" s="130" t="str">
        <f>IF($C19="","",VLOOKUP($C19,分類コード!$B$1:$C$9,2,0))</f>
        <v>JAS構造材</v>
      </c>
      <c r="E19" s="131" t="s">
        <v>304</v>
      </c>
      <c r="F19" s="132">
        <v>22.1952</v>
      </c>
      <c r="G19" s="133">
        <v>260000</v>
      </c>
      <c r="H19" s="134">
        <v>12.33</v>
      </c>
      <c r="J19" s="135" t="s">
        <v>92</v>
      </c>
      <c r="K19" s="136">
        <v>890000</v>
      </c>
      <c r="L19" s="245"/>
      <c r="M19" s="246"/>
      <c r="N19" s="246"/>
      <c r="O19" s="92"/>
      <c r="P19" s="92"/>
      <c r="Q19" s="70"/>
      <c r="R19" s="70"/>
      <c r="S19" s="70"/>
      <c r="T19" s="71"/>
      <c r="U19" s="137"/>
      <c r="V19" s="138" t="s">
        <v>50</v>
      </c>
      <c r="W19" s="136">
        <v>890000</v>
      </c>
      <c r="X19" s="245"/>
      <c r="Y19" s="245"/>
      <c r="Z19" s="71"/>
      <c r="AA19" s="10"/>
      <c r="AB19" s="10"/>
      <c r="AC19" s="10"/>
      <c r="AD19" s="10"/>
      <c r="AE19" s="10"/>
    </row>
    <row r="20" spans="1:31">
      <c r="A20" s="242"/>
      <c r="B20" s="242"/>
      <c r="C20" s="247"/>
      <c r="D20" s="632" t="str">
        <f>IF($C20="","",VLOOKUP($C20,分類コード!$B$1:$C$9,2,0))</f>
        <v/>
      </c>
      <c r="E20" s="248"/>
      <c r="F20" s="264"/>
      <c r="G20" s="259"/>
      <c r="H20" s="263"/>
      <c r="I20" s="653">
        <f>IF(ISERROR(LEN(F20)-FIND(".",F20))=TRUE,0,LEN(F20)-FIND(".",F20))</f>
        <v>0</v>
      </c>
      <c r="K20" s="80" t="s">
        <v>94</v>
      </c>
      <c r="L20" s="249"/>
      <c r="M20" s="250"/>
      <c r="N20" s="250"/>
      <c r="O20" s="247"/>
      <c r="P20" s="247"/>
      <c r="Q20" s="247"/>
      <c r="R20" s="247"/>
      <c r="S20" s="247"/>
      <c r="T20" s="247"/>
      <c r="W20" s="80" t="s">
        <v>41</v>
      </c>
      <c r="X20" s="249"/>
      <c r="Y20" s="247"/>
      <c r="Z20" s="249"/>
    </row>
    <row r="21" spans="1:31">
      <c r="A21" s="242"/>
      <c r="B21" s="242"/>
      <c r="C21" s="247"/>
      <c r="D21" s="632" t="str">
        <f>IF($C21="","",VLOOKUP($C21,分類コード!$B$1:$C$9,2,0))</f>
        <v/>
      </c>
      <c r="E21" s="251"/>
      <c r="F21" s="264"/>
      <c r="G21" s="260"/>
      <c r="H21" s="264"/>
      <c r="I21" s="653">
        <f t="shared" ref="I21:I84" si="2">IF(ISERROR(LEN(F21)-FIND(".",F21))=TRUE,0,LEN(F21)-FIND(".",F21))</f>
        <v>0</v>
      </c>
      <c r="K21" s="83"/>
      <c r="L21" s="89"/>
      <c r="M21" s="252"/>
      <c r="N21" s="252"/>
      <c r="O21" s="84"/>
      <c r="P21" s="84"/>
      <c r="Q21" s="84"/>
      <c r="R21" s="84"/>
      <c r="S21" s="84"/>
      <c r="T21" s="84"/>
      <c r="W21" s="80"/>
      <c r="X21" s="89"/>
      <c r="Y21" s="247"/>
      <c r="Z21" s="89"/>
    </row>
    <row r="22" spans="1:31">
      <c r="A22" s="34"/>
      <c r="B22" s="34"/>
      <c r="C22" s="247"/>
      <c r="D22" s="632" t="str">
        <f>IF($C22="","",VLOOKUP($C22,分類コード!$B$1:$C$9,2,0))</f>
        <v/>
      </c>
      <c r="E22" s="251"/>
      <c r="F22" s="264"/>
      <c r="G22" s="260"/>
      <c r="H22" s="264"/>
      <c r="I22" s="653">
        <f t="shared" si="2"/>
        <v>0</v>
      </c>
      <c r="K22" s="83"/>
      <c r="L22" s="89"/>
      <c r="M22" s="252"/>
      <c r="N22" s="252"/>
      <c r="O22" s="84"/>
      <c r="P22" s="84"/>
      <c r="Q22" s="84"/>
      <c r="R22" s="84"/>
      <c r="S22" s="84"/>
      <c r="T22" s="84"/>
      <c r="W22" s="83"/>
      <c r="X22" s="89"/>
      <c r="Y22" s="84"/>
      <c r="Z22" s="89"/>
    </row>
    <row r="23" spans="1:31">
      <c r="A23" s="242"/>
      <c r="B23" s="242"/>
      <c r="C23" s="247"/>
      <c r="D23" s="632" t="str">
        <f>IF($C23="","",VLOOKUP($C23,分類コード!$B$1:$C$9,2,0))</f>
        <v/>
      </c>
      <c r="E23" s="251"/>
      <c r="F23" s="263"/>
      <c r="G23" s="259"/>
      <c r="H23" s="263"/>
      <c r="I23" s="653">
        <f t="shared" si="2"/>
        <v>0</v>
      </c>
      <c r="K23" s="83"/>
      <c r="L23" s="89"/>
      <c r="M23" s="252"/>
      <c r="N23" s="252"/>
      <c r="O23" s="84"/>
      <c r="P23" s="84"/>
      <c r="Q23" s="84"/>
      <c r="R23" s="84"/>
      <c r="S23" s="84"/>
      <c r="T23" s="84"/>
      <c r="W23" s="83"/>
      <c r="X23" s="89"/>
      <c r="Y23" s="84"/>
      <c r="Z23" s="89"/>
    </row>
    <row r="24" spans="1:31">
      <c r="A24" s="242"/>
      <c r="B24" s="242"/>
      <c r="C24" s="247"/>
      <c r="D24" s="632" t="str">
        <f>IF($C24="","",VLOOKUP($C24,分類コード!$B$1:$C$9,2,0))</f>
        <v/>
      </c>
      <c r="E24" s="251"/>
      <c r="F24" s="264"/>
      <c r="G24" s="260"/>
      <c r="H24" s="264"/>
      <c r="I24" s="653">
        <f t="shared" si="2"/>
        <v>0</v>
      </c>
      <c r="K24" s="83" t="s">
        <v>94</v>
      </c>
      <c r="L24" s="89"/>
      <c r="M24" s="252"/>
      <c r="N24" s="252"/>
      <c r="O24" s="84"/>
      <c r="P24" s="84"/>
      <c r="Q24" s="84"/>
      <c r="R24" s="84"/>
      <c r="S24" s="84"/>
      <c r="T24" s="84"/>
      <c r="W24" s="83" t="s">
        <v>41</v>
      </c>
      <c r="X24" s="89"/>
      <c r="Y24" s="84"/>
      <c r="Z24" s="89"/>
    </row>
    <row r="25" spans="1:31">
      <c r="A25" s="242"/>
      <c r="B25" s="242"/>
      <c r="C25" s="247"/>
      <c r="D25" s="632" t="str">
        <f>IF($C25="","",VLOOKUP($C25,分類コード!$B$1:$C$9,2,0))</f>
        <v/>
      </c>
      <c r="E25" s="251"/>
      <c r="F25" s="264"/>
      <c r="G25" s="260"/>
      <c r="H25" s="264"/>
      <c r="I25" s="653">
        <f t="shared" si="2"/>
        <v>0</v>
      </c>
      <c r="K25" s="83"/>
      <c r="L25" s="89"/>
      <c r="M25" s="252"/>
      <c r="N25" s="252"/>
      <c r="O25" s="84"/>
      <c r="P25" s="84"/>
      <c r="Q25" s="84"/>
      <c r="R25" s="84"/>
      <c r="S25" s="84"/>
      <c r="T25" s="84"/>
      <c r="W25" s="83"/>
      <c r="X25" s="89"/>
      <c r="Y25" s="84"/>
      <c r="Z25" s="89"/>
    </row>
    <row r="26" spans="1:31">
      <c r="A26" s="242"/>
      <c r="B26" s="242"/>
      <c r="C26" s="247"/>
      <c r="D26" s="632" t="str">
        <f>IF($C26="","",VLOOKUP($C26,分類コード!$B$1:$C$9,2,0))</f>
        <v/>
      </c>
      <c r="E26" s="251"/>
      <c r="F26" s="263"/>
      <c r="G26" s="259"/>
      <c r="H26" s="263"/>
      <c r="I26" s="653">
        <f t="shared" si="2"/>
        <v>0</v>
      </c>
      <c r="K26" s="83" t="s">
        <v>94</v>
      </c>
      <c r="L26" s="89"/>
      <c r="M26" s="252"/>
      <c r="N26" s="252"/>
      <c r="O26" s="84"/>
      <c r="P26" s="84"/>
      <c r="Q26" s="84"/>
      <c r="R26" s="84"/>
      <c r="S26" s="84"/>
      <c r="T26" s="84"/>
      <c r="W26" s="83" t="s">
        <v>41</v>
      </c>
      <c r="X26" s="89"/>
      <c r="Y26" s="84"/>
      <c r="Z26" s="89"/>
    </row>
    <row r="27" spans="1:31">
      <c r="A27" s="242"/>
      <c r="B27" s="242"/>
      <c r="C27" s="247"/>
      <c r="D27" s="632" t="str">
        <f>IF($C27="","",VLOOKUP($C27,分類コード!$B$1:$C$9,2,0))</f>
        <v/>
      </c>
      <c r="E27" s="251"/>
      <c r="F27" s="264"/>
      <c r="G27" s="260"/>
      <c r="H27" s="264"/>
      <c r="I27" s="653">
        <f t="shared" si="2"/>
        <v>0</v>
      </c>
      <c r="K27" s="83"/>
      <c r="L27" s="89"/>
      <c r="M27" s="252"/>
      <c r="N27" s="252"/>
      <c r="O27" s="84"/>
      <c r="P27" s="84"/>
      <c r="Q27" s="84"/>
      <c r="R27" s="84"/>
      <c r="S27" s="84"/>
      <c r="T27" s="84"/>
      <c r="W27" s="83"/>
      <c r="X27" s="89"/>
      <c r="Y27" s="84"/>
      <c r="Z27" s="89"/>
    </row>
    <row r="28" spans="1:31">
      <c r="A28" s="242"/>
      <c r="B28" s="242"/>
      <c r="C28" s="247"/>
      <c r="D28" s="632" t="str">
        <f>IF($C28="","",VLOOKUP($C28,分類コード!$B$1:$C$9,2,0))</f>
        <v/>
      </c>
      <c r="E28" s="251"/>
      <c r="F28" s="264"/>
      <c r="G28" s="260"/>
      <c r="H28" s="264"/>
      <c r="I28" s="653">
        <f t="shared" si="2"/>
        <v>0</v>
      </c>
      <c r="K28" s="83" t="s">
        <v>94</v>
      </c>
      <c r="L28" s="89"/>
      <c r="M28" s="252"/>
      <c r="N28" s="252"/>
      <c r="O28" s="84"/>
      <c r="P28" s="84"/>
      <c r="Q28" s="84"/>
      <c r="R28" s="84"/>
      <c r="S28" s="84"/>
      <c r="T28" s="84"/>
      <c r="W28" s="83" t="s">
        <v>41</v>
      </c>
      <c r="X28" s="89"/>
      <c r="Y28" s="84"/>
      <c r="Z28" s="89"/>
    </row>
    <row r="29" spans="1:31" ht="19.5" thickBot="1">
      <c r="A29" s="242"/>
      <c r="B29" s="242"/>
      <c r="C29" s="247"/>
      <c r="D29" s="632" t="str">
        <f>IF($C29="","",VLOOKUP($C29,分類コード!$B$1:$C$9,2,0))</f>
        <v/>
      </c>
      <c r="E29" s="251"/>
      <c r="F29" s="264"/>
      <c r="G29" s="260"/>
      <c r="H29" s="263"/>
      <c r="I29" s="653">
        <f t="shared" si="2"/>
        <v>0</v>
      </c>
      <c r="K29" s="85"/>
      <c r="L29" s="89"/>
      <c r="M29" s="252"/>
      <c r="N29" s="252"/>
      <c r="O29" s="84"/>
      <c r="P29" s="84"/>
      <c r="Q29" s="84"/>
      <c r="R29" s="84"/>
      <c r="S29" s="84"/>
      <c r="T29" s="84"/>
      <c r="W29" s="85"/>
      <c r="X29" s="89"/>
      <c r="Y29" s="84"/>
      <c r="Z29" s="89"/>
    </row>
    <row r="30" spans="1:31">
      <c r="A30" s="242"/>
      <c r="B30" s="242"/>
      <c r="C30" s="247"/>
      <c r="D30" s="632" t="str">
        <f>IF($C30="","",VLOOKUP($C30,分類コード!$B$1:$C$9,2,0))</f>
        <v/>
      </c>
      <c r="E30" s="251"/>
      <c r="F30" s="264"/>
      <c r="G30" s="260"/>
      <c r="H30" s="264"/>
      <c r="I30" s="653">
        <f t="shared" si="2"/>
        <v>0</v>
      </c>
      <c r="L30" s="252"/>
      <c r="M30" s="252"/>
      <c r="N30" s="252"/>
      <c r="O30" s="84"/>
      <c r="P30" s="84"/>
      <c r="Q30" s="84"/>
      <c r="R30" s="84"/>
      <c r="S30" s="84"/>
      <c r="T30" s="84"/>
      <c r="X30" s="252"/>
      <c r="Y30" s="84"/>
      <c r="Z30" s="252"/>
    </row>
    <row r="31" spans="1:31">
      <c r="A31" s="242"/>
      <c r="B31" s="242"/>
      <c r="C31" s="247"/>
      <c r="D31" s="632" t="str">
        <f>IF($C31="","",VLOOKUP($C31,分類コード!$B$1:$C$9,2,0))</f>
        <v/>
      </c>
      <c r="E31" s="251"/>
      <c r="F31" s="263"/>
      <c r="G31" s="259"/>
      <c r="H31" s="264"/>
      <c r="I31" s="653">
        <f t="shared" si="2"/>
        <v>0</v>
      </c>
      <c r="L31" s="252"/>
      <c r="M31" s="252"/>
      <c r="N31" s="252"/>
      <c r="O31" s="84"/>
      <c r="P31" s="84"/>
      <c r="Q31" s="84"/>
      <c r="R31" s="84"/>
      <c r="S31" s="84"/>
      <c r="T31" s="84"/>
      <c r="X31" s="252"/>
      <c r="Y31" s="84"/>
      <c r="Z31" s="252"/>
    </row>
    <row r="32" spans="1:31">
      <c r="A32" s="242"/>
      <c r="B32" s="242"/>
      <c r="C32" s="247"/>
      <c r="D32" s="632" t="str">
        <f>IF($C32="","",VLOOKUP($C32,分類コード!$B$1:$C$9,2,0))</f>
        <v/>
      </c>
      <c r="E32" s="251"/>
      <c r="F32" s="263"/>
      <c r="G32" s="259"/>
      <c r="H32" s="264"/>
      <c r="I32" s="653">
        <f t="shared" si="2"/>
        <v>0</v>
      </c>
      <c r="L32" s="252"/>
      <c r="M32" s="252"/>
      <c r="N32" s="252"/>
      <c r="O32" s="84"/>
      <c r="P32" s="84"/>
      <c r="Q32" s="84"/>
      <c r="R32" s="84"/>
      <c r="S32" s="84"/>
      <c r="T32" s="84"/>
      <c r="X32" s="252"/>
      <c r="Y32" s="84"/>
      <c r="Z32" s="252"/>
    </row>
    <row r="33" spans="1:26">
      <c r="A33" s="242"/>
      <c r="B33" s="242"/>
      <c r="C33" s="247"/>
      <c r="D33" s="632" t="str">
        <f>IF($C33="","",VLOOKUP($C33,分類コード!$B$1:$C$9,2,0))</f>
        <v/>
      </c>
      <c r="E33" s="251"/>
      <c r="F33" s="263"/>
      <c r="G33" s="259"/>
      <c r="H33" s="264"/>
      <c r="I33" s="653">
        <f t="shared" si="2"/>
        <v>0</v>
      </c>
      <c r="L33" s="252"/>
      <c r="M33" s="252"/>
      <c r="N33" s="252"/>
      <c r="O33" s="84"/>
      <c r="P33" s="84"/>
      <c r="Q33" s="84"/>
      <c r="R33" s="84"/>
      <c r="S33" s="84"/>
      <c r="T33" s="84"/>
      <c r="X33" s="252"/>
      <c r="Y33" s="84"/>
      <c r="Z33" s="252"/>
    </row>
    <row r="34" spans="1:26">
      <c r="A34" s="242"/>
      <c r="B34" s="242"/>
      <c r="C34" s="247"/>
      <c r="D34" s="632" t="str">
        <f>IF($C34="","",VLOOKUP($C34,分類コード!$B$1:$C$9,2,0))</f>
        <v/>
      </c>
      <c r="E34" s="251"/>
      <c r="F34" s="263"/>
      <c r="G34" s="259"/>
      <c r="H34" s="264"/>
      <c r="I34" s="653">
        <f t="shared" si="2"/>
        <v>0</v>
      </c>
      <c r="L34" s="252"/>
      <c r="M34" s="252"/>
      <c r="N34" s="252"/>
      <c r="O34" s="84"/>
      <c r="P34" s="84"/>
      <c r="Q34" s="84"/>
      <c r="R34" s="84"/>
      <c r="S34" s="84"/>
      <c r="T34" s="84"/>
      <c r="X34" s="252"/>
      <c r="Y34" s="84"/>
      <c r="Z34" s="252"/>
    </row>
    <row r="35" spans="1:26">
      <c r="A35" s="242"/>
      <c r="B35" s="242"/>
      <c r="C35" s="247"/>
      <c r="D35" s="632" t="str">
        <f>IF($C35="","",VLOOKUP($C35,分類コード!$B$1:$C$9,2,0))</f>
        <v/>
      </c>
      <c r="E35" s="251"/>
      <c r="F35" s="263"/>
      <c r="G35" s="259"/>
      <c r="H35" s="264"/>
      <c r="I35" s="653">
        <f t="shared" si="2"/>
        <v>0</v>
      </c>
      <c r="L35" s="252"/>
      <c r="M35" s="252"/>
      <c r="N35" s="252"/>
      <c r="O35" s="84"/>
      <c r="P35" s="84"/>
      <c r="Q35" s="84"/>
      <c r="R35" s="84"/>
      <c r="S35" s="84"/>
      <c r="T35" s="84"/>
      <c r="X35" s="252"/>
      <c r="Y35" s="84"/>
      <c r="Z35" s="252"/>
    </row>
    <row r="36" spans="1:26">
      <c r="A36" s="242"/>
      <c r="B36" s="242"/>
      <c r="C36" s="247"/>
      <c r="D36" s="632" t="str">
        <f>IF($C36="","",VLOOKUP($C36,分類コード!$B$1:$C$9,2,0))</f>
        <v/>
      </c>
      <c r="E36" s="251"/>
      <c r="F36" s="263"/>
      <c r="G36" s="259"/>
      <c r="H36" s="264"/>
      <c r="I36" s="653">
        <f t="shared" si="2"/>
        <v>0</v>
      </c>
      <c r="L36" s="252"/>
      <c r="M36" s="252"/>
      <c r="N36" s="252"/>
      <c r="O36" s="84"/>
      <c r="P36" s="84"/>
      <c r="Q36" s="84"/>
      <c r="R36" s="84"/>
      <c r="S36" s="84"/>
      <c r="T36" s="84"/>
      <c r="X36" s="252"/>
      <c r="Y36" s="84"/>
      <c r="Z36" s="252"/>
    </row>
    <row r="37" spans="1:26">
      <c r="A37" s="242"/>
      <c r="B37" s="242"/>
      <c r="C37" s="247"/>
      <c r="D37" s="632" t="str">
        <f>IF($C37="","",VLOOKUP($C37,分類コード!$B$1:$C$9,2,0))</f>
        <v/>
      </c>
      <c r="E37" s="251"/>
      <c r="F37" s="263"/>
      <c r="G37" s="259"/>
      <c r="H37" s="264"/>
      <c r="I37" s="653">
        <f t="shared" si="2"/>
        <v>0</v>
      </c>
      <c r="L37" s="252"/>
      <c r="M37" s="252"/>
      <c r="N37" s="252"/>
      <c r="O37" s="84"/>
      <c r="P37" s="84"/>
      <c r="Q37" s="84"/>
      <c r="R37" s="84"/>
      <c r="S37" s="84"/>
      <c r="T37" s="84"/>
      <c r="X37" s="252"/>
      <c r="Y37" s="84"/>
      <c r="Z37" s="252"/>
    </row>
    <row r="38" spans="1:26">
      <c r="A38" s="242"/>
      <c r="B38" s="242"/>
      <c r="C38" s="247"/>
      <c r="D38" s="632" t="str">
        <f>IF($C38="","",VLOOKUP($C38,分類コード!$B$1:$C$9,2,0))</f>
        <v/>
      </c>
      <c r="E38" s="251"/>
      <c r="F38" s="263"/>
      <c r="G38" s="259"/>
      <c r="H38" s="264"/>
      <c r="I38" s="653">
        <f t="shared" si="2"/>
        <v>0</v>
      </c>
      <c r="L38" s="252"/>
      <c r="M38" s="252"/>
      <c r="N38" s="252"/>
      <c r="O38" s="84"/>
      <c r="P38" s="84"/>
      <c r="Q38" s="84"/>
      <c r="R38" s="84"/>
      <c r="S38" s="84"/>
      <c r="T38" s="84"/>
      <c r="X38" s="252"/>
      <c r="Y38" s="84"/>
      <c r="Z38" s="252"/>
    </row>
    <row r="39" spans="1:26">
      <c r="A39" s="242"/>
      <c r="B39" s="242"/>
      <c r="C39" s="247"/>
      <c r="D39" s="632" t="str">
        <f>IF($C39="","",VLOOKUP($C39,分類コード!$B$1:$C$9,2,0))</f>
        <v/>
      </c>
      <c r="E39" s="251"/>
      <c r="F39" s="263"/>
      <c r="G39" s="259"/>
      <c r="H39" s="264"/>
      <c r="I39" s="653">
        <f t="shared" si="2"/>
        <v>0</v>
      </c>
      <c r="L39" s="252"/>
      <c r="M39" s="252"/>
      <c r="N39" s="252"/>
      <c r="O39" s="84"/>
      <c r="P39" s="84"/>
      <c r="Q39" s="84"/>
      <c r="R39" s="84"/>
      <c r="S39" s="84"/>
      <c r="T39" s="84"/>
      <c r="X39" s="252"/>
      <c r="Y39" s="84"/>
      <c r="Z39" s="252"/>
    </row>
    <row r="40" spans="1:26">
      <c r="A40" s="242"/>
      <c r="B40" s="242"/>
      <c r="C40" s="247"/>
      <c r="D40" s="632" t="str">
        <f>IF($C40="","",VLOOKUP($C40,分類コード!$B$1:$C$9,2,0))</f>
        <v/>
      </c>
      <c r="E40" s="251"/>
      <c r="F40" s="263"/>
      <c r="G40" s="259"/>
      <c r="H40" s="264"/>
      <c r="I40" s="653">
        <f t="shared" si="2"/>
        <v>0</v>
      </c>
      <c r="L40" s="252"/>
      <c r="M40" s="252"/>
      <c r="N40" s="252"/>
      <c r="O40" s="84"/>
      <c r="P40" s="84"/>
      <c r="Q40" s="84"/>
      <c r="R40" s="84"/>
      <c r="S40" s="84"/>
      <c r="T40" s="84"/>
      <c r="X40" s="252"/>
      <c r="Y40" s="84"/>
      <c r="Z40" s="252"/>
    </row>
    <row r="41" spans="1:26">
      <c r="A41" s="242"/>
      <c r="B41" s="242"/>
      <c r="C41" s="247"/>
      <c r="D41" s="632" t="str">
        <f>IF($C41="","",VLOOKUP($C41,分類コード!$B$1:$C$9,2,0))</f>
        <v/>
      </c>
      <c r="E41" s="251"/>
      <c r="F41" s="263"/>
      <c r="G41" s="259"/>
      <c r="H41" s="264"/>
      <c r="I41" s="653">
        <f t="shared" si="2"/>
        <v>0</v>
      </c>
      <c r="L41" s="252"/>
      <c r="M41" s="252"/>
      <c r="N41" s="252"/>
      <c r="O41" s="84"/>
      <c r="P41" s="84"/>
      <c r="Q41" s="84"/>
      <c r="R41" s="84"/>
      <c r="S41" s="84"/>
      <c r="T41" s="84"/>
      <c r="X41" s="252"/>
      <c r="Y41" s="84"/>
      <c r="Z41" s="252"/>
    </row>
    <row r="42" spans="1:26">
      <c r="A42" s="242"/>
      <c r="B42" s="242"/>
      <c r="C42" s="247"/>
      <c r="D42" s="632" t="str">
        <f>IF($C42="","",VLOOKUP($C42,分類コード!$B$1:$C$9,2,0))</f>
        <v/>
      </c>
      <c r="E42" s="251"/>
      <c r="F42" s="263"/>
      <c r="G42" s="259"/>
      <c r="H42" s="264"/>
      <c r="I42" s="653">
        <f t="shared" si="2"/>
        <v>0</v>
      </c>
      <c r="L42" s="252"/>
      <c r="M42" s="252"/>
      <c r="N42" s="252"/>
      <c r="O42" s="84"/>
      <c r="P42" s="84"/>
      <c r="Q42" s="84"/>
      <c r="R42" s="84"/>
      <c r="S42" s="84"/>
      <c r="T42" s="84"/>
      <c r="X42" s="252"/>
      <c r="Y42" s="84"/>
      <c r="Z42" s="252"/>
    </row>
    <row r="43" spans="1:26">
      <c r="A43" s="242"/>
      <c r="B43" s="242"/>
      <c r="C43" s="247"/>
      <c r="D43" s="632" t="str">
        <f>IF($C43="","",VLOOKUP($C43,分類コード!$B$1:$C$9,2,0))</f>
        <v/>
      </c>
      <c r="E43" s="251"/>
      <c r="F43" s="263"/>
      <c r="G43" s="259"/>
      <c r="H43" s="264"/>
      <c r="I43" s="653">
        <f t="shared" si="2"/>
        <v>0</v>
      </c>
      <c r="L43" s="252"/>
      <c r="M43" s="252"/>
      <c r="N43" s="252"/>
      <c r="O43" s="84"/>
      <c r="P43" s="84"/>
      <c r="Q43" s="84"/>
      <c r="R43" s="84"/>
      <c r="S43" s="84"/>
      <c r="T43" s="84"/>
      <c r="X43" s="252"/>
      <c r="Y43" s="84"/>
      <c r="Z43" s="252"/>
    </row>
    <row r="44" spans="1:26">
      <c r="A44" s="242"/>
      <c r="B44" s="242"/>
      <c r="C44" s="247"/>
      <c r="D44" s="632" t="str">
        <f>IF($C44="","",VLOOKUP($C44,分類コード!$B$1:$C$9,2,0))</f>
        <v/>
      </c>
      <c r="E44" s="251"/>
      <c r="F44" s="264"/>
      <c r="G44" s="259"/>
      <c r="H44" s="264"/>
      <c r="I44" s="653">
        <f t="shared" si="2"/>
        <v>0</v>
      </c>
      <c r="L44" s="252"/>
      <c r="M44" s="252"/>
      <c r="N44" s="252"/>
      <c r="O44" s="84"/>
      <c r="P44" s="84"/>
      <c r="Q44" s="84"/>
      <c r="R44" s="84"/>
      <c r="S44" s="84"/>
      <c r="T44" s="84"/>
      <c r="X44" s="252"/>
      <c r="Y44" s="84"/>
      <c r="Z44" s="252"/>
    </row>
    <row r="45" spans="1:26">
      <c r="A45" s="242"/>
      <c r="B45" s="242"/>
      <c r="C45" s="247"/>
      <c r="D45" s="632" t="str">
        <f>IF($C45="","",VLOOKUP($C45,分類コード!$B$1:$C$9,2,0))</f>
        <v/>
      </c>
      <c r="E45" s="251"/>
      <c r="F45" s="264"/>
      <c r="G45" s="260"/>
      <c r="H45" s="264"/>
      <c r="I45" s="653">
        <f t="shared" si="2"/>
        <v>0</v>
      </c>
      <c r="L45" s="252"/>
      <c r="M45" s="252"/>
      <c r="N45" s="252"/>
      <c r="O45" s="84"/>
      <c r="P45" s="84"/>
      <c r="Q45" s="84"/>
      <c r="R45" s="84"/>
      <c r="S45" s="84"/>
      <c r="T45" s="84"/>
      <c r="X45" s="252"/>
      <c r="Y45" s="84"/>
      <c r="Z45" s="252"/>
    </row>
    <row r="46" spans="1:26">
      <c r="A46" s="242"/>
      <c r="B46" s="242"/>
      <c r="C46" s="247"/>
      <c r="D46" s="632" t="str">
        <f>IF($C46="","",VLOOKUP($C46,分類コード!$B$1:$C$9,2,0))</f>
        <v/>
      </c>
      <c r="E46" s="251"/>
      <c r="F46" s="264"/>
      <c r="G46" s="260"/>
      <c r="H46" s="264"/>
      <c r="I46" s="653">
        <f t="shared" si="2"/>
        <v>0</v>
      </c>
      <c r="L46" s="252"/>
      <c r="M46" s="252"/>
      <c r="N46" s="252"/>
      <c r="O46" s="84"/>
      <c r="P46" s="84"/>
      <c r="Q46" s="84"/>
      <c r="R46" s="84"/>
      <c r="S46" s="84"/>
      <c r="T46" s="84"/>
      <c r="X46" s="252"/>
      <c r="Y46" s="84"/>
      <c r="Z46" s="252"/>
    </row>
    <row r="47" spans="1:26">
      <c r="A47" s="242"/>
      <c r="B47" s="242"/>
      <c r="C47" s="247"/>
      <c r="D47" s="632" t="str">
        <f>IF($C47="","",VLOOKUP($C47,分類コード!$B$1:$C$9,2,0))</f>
        <v/>
      </c>
      <c r="E47" s="251"/>
      <c r="F47" s="264"/>
      <c r="G47" s="260"/>
      <c r="H47" s="264"/>
      <c r="I47" s="653">
        <f t="shared" si="2"/>
        <v>0</v>
      </c>
      <c r="L47" s="252"/>
      <c r="M47" s="252"/>
      <c r="N47" s="252"/>
      <c r="O47" s="84"/>
      <c r="P47" s="84"/>
      <c r="Q47" s="84"/>
      <c r="R47" s="84"/>
      <c r="S47" s="84"/>
      <c r="T47" s="84"/>
      <c r="X47" s="252"/>
      <c r="Y47" s="84"/>
      <c r="Z47" s="252"/>
    </row>
    <row r="48" spans="1:26">
      <c r="A48" s="242"/>
      <c r="B48" s="242"/>
      <c r="C48" s="247"/>
      <c r="D48" s="632" t="str">
        <f>IF($C48="","",VLOOKUP($C48,分類コード!$B$1:$C$9,2,0))</f>
        <v/>
      </c>
      <c r="E48" s="251"/>
      <c r="F48" s="264"/>
      <c r="G48" s="260"/>
      <c r="H48" s="264"/>
      <c r="I48" s="653">
        <f t="shared" si="2"/>
        <v>0</v>
      </c>
      <c r="L48" s="252"/>
      <c r="M48" s="252"/>
      <c r="N48" s="252"/>
      <c r="O48" s="84"/>
      <c r="P48" s="84"/>
      <c r="Q48" s="84"/>
      <c r="R48" s="84"/>
      <c r="S48" s="84"/>
      <c r="T48" s="84"/>
      <c r="X48" s="252"/>
      <c r="Y48" s="84"/>
      <c r="Z48" s="252"/>
    </row>
    <row r="49" spans="1:26">
      <c r="A49" s="242"/>
      <c r="B49" s="242"/>
      <c r="C49" s="247"/>
      <c r="D49" s="632" t="str">
        <f>IF($C49="","",VLOOKUP($C49,分類コード!$B$1:$C$9,2,0))</f>
        <v/>
      </c>
      <c r="E49" s="251"/>
      <c r="F49" s="264"/>
      <c r="G49" s="260"/>
      <c r="H49" s="264"/>
      <c r="I49" s="653">
        <f t="shared" si="2"/>
        <v>0</v>
      </c>
      <c r="L49" s="252"/>
      <c r="M49" s="252"/>
      <c r="N49" s="252"/>
      <c r="O49" s="84"/>
      <c r="P49" s="84"/>
      <c r="Q49" s="84"/>
      <c r="R49" s="84"/>
      <c r="S49" s="84"/>
      <c r="T49" s="84"/>
      <c r="X49" s="252"/>
      <c r="Y49" s="84"/>
      <c r="Z49" s="252"/>
    </row>
    <row r="50" spans="1:26">
      <c r="A50" s="242"/>
      <c r="B50" s="242"/>
      <c r="C50" s="247"/>
      <c r="D50" s="632" t="str">
        <f>IF($C50="","",VLOOKUP($C50,分類コード!$B$1:$C$9,2,0))</f>
        <v/>
      </c>
      <c r="E50" s="251"/>
      <c r="F50" s="264"/>
      <c r="G50" s="260"/>
      <c r="H50" s="264"/>
      <c r="I50" s="653">
        <f t="shared" si="2"/>
        <v>0</v>
      </c>
      <c r="L50" s="252"/>
      <c r="M50" s="252"/>
      <c r="N50" s="252"/>
      <c r="O50" s="84"/>
      <c r="P50" s="84"/>
      <c r="Q50" s="84"/>
      <c r="R50" s="84"/>
      <c r="S50" s="84"/>
      <c r="T50" s="84"/>
      <c r="X50" s="252"/>
      <c r="Y50" s="84"/>
      <c r="Z50" s="252"/>
    </row>
    <row r="51" spans="1:26">
      <c r="A51" s="242"/>
      <c r="B51" s="242"/>
      <c r="C51" s="247"/>
      <c r="D51" s="632" t="str">
        <f>IF($C51="","",VLOOKUP($C51,分類コード!$B$1:$C$9,2,0))</f>
        <v/>
      </c>
      <c r="E51" s="251"/>
      <c r="F51" s="264"/>
      <c r="G51" s="260"/>
      <c r="H51" s="264"/>
      <c r="I51" s="653">
        <f t="shared" si="2"/>
        <v>0</v>
      </c>
      <c r="L51" s="252"/>
      <c r="M51" s="252"/>
      <c r="N51" s="252"/>
      <c r="O51" s="84"/>
      <c r="P51" s="84"/>
      <c r="Q51" s="84"/>
      <c r="R51" s="84"/>
      <c r="S51" s="84"/>
      <c r="T51" s="84"/>
      <c r="X51" s="252"/>
      <c r="Y51" s="84"/>
      <c r="Z51" s="252"/>
    </row>
    <row r="52" spans="1:26">
      <c r="A52" s="242"/>
      <c r="B52" s="242"/>
      <c r="C52" s="247"/>
      <c r="D52" s="632" t="str">
        <f>IF($C52="","",VLOOKUP($C52,分類コード!$B$1:$C$9,2,0))</f>
        <v/>
      </c>
      <c r="E52" s="251"/>
      <c r="F52" s="264"/>
      <c r="G52" s="260"/>
      <c r="H52" s="264"/>
      <c r="I52" s="653">
        <f t="shared" si="2"/>
        <v>0</v>
      </c>
      <c r="L52" s="252"/>
      <c r="M52" s="252"/>
      <c r="N52" s="252"/>
      <c r="O52" s="84"/>
      <c r="P52" s="84"/>
      <c r="Q52" s="84"/>
      <c r="R52" s="84"/>
      <c r="S52" s="84"/>
      <c r="T52" s="84"/>
      <c r="X52" s="252"/>
      <c r="Y52" s="84"/>
      <c r="Z52" s="252"/>
    </row>
    <row r="53" spans="1:26">
      <c r="A53" s="242"/>
      <c r="B53" s="242"/>
      <c r="C53" s="247"/>
      <c r="D53" s="632" t="str">
        <f>IF($C53="","",VLOOKUP($C53,分類コード!$B$1:$C$9,2,0))</f>
        <v/>
      </c>
      <c r="E53" s="251"/>
      <c r="F53" s="264"/>
      <c r="G53" s="260"/>
      <c r="H53" s="264"/>
      <c r="I53" s="653">
        <f t="shared" si="2"/>
        <v>0</v>
      </c>
      <c r="L53" s="252"/>
      <c r="M53" s="252"/>
      <c r="N53" s="252"/>
      <c r="O53" s="84"/>
      <c r="P53" s="84"/>
      <c r="Q53" s="84"/>
      <c r="R53" s="84"/>
      <c r="S53" s="84"/>
      <c r="T53" s="84"/>
      <c r="X53" s="252"/>
      <c r="Y53" s="84"/>
      <c r="Z53" s="252"/>
    </row>
    <row r="54" spans="1:26">
      <c r="A54" s="242"/>
      <c r="B54" s="242"/>
      <c r="C54" s="247"/>
      <c r="D54" s="632" t="str">
        <f>IF($C54="","",VLOOKUP($C54,分類コード!$B$1:$C$9,2,0))</f>
        <v/>
      </c>
      <c r="E54" s="251"/>
      <c r="F54" s="264"/>
      <c r="G54" s="260"/>
      <c r="H54" s="264"/>
      <c r="I54" s="653">
        <f t="shared" si="2"/>
        <v>0</v>
      </c>
      <c r="J54" s="86"/>
      <c r="L54" s="252"/>
      <c r="M54" s="252"/>
      <c r="N54" s="252"/>
      <c r="O54" s="84"/>
      <c r="P54" s="84"/>
      <c r="Q54" s="84"/>
      <c r="R54" s="84"/>
      <c r="S54" s="84"/>
      <c r="T54" s="84"/>
      <c r="X54" s="252"/>
      <c r="Y54" s="84"/>
      <c r="Z54" s="252"/>
    </row>
    <row r="55" spans="1:26">
      <c r="A55" s="242"/>
      <c r="B55" s="242"/>
      <c r="C55" s="84"/>
      <c r="D55" s="632" t="str">
        <f>IF($C55="","",VLOOKUP($C55,分類コード!$B$1:$C$9,2,0))</f>
        <v/>
      </c>
      <c r="E55" s="251"/>
      <c r="F55" s="264"/>
      <c r="G55" s="260"/>
      <c r="H55" s="264"/>
      <c r="I55" s="653">
        <f t="shared" si="2"/>
        <v>0</v>
      </c>
      <c r="L55" s="252"/>
      <c r="M55" s="252"/>
      <c r="N55" s="252"/>
      <c r="O55" s="84"/>
      <c r="P55" s="84"/>
      <c r="Q55" s="84"/>
      <c r="R55" s="84"/>
      <c r="S55" s="84"/>
      <c r="T55" s="84"/>
      <c r="X55" s="252"/>
      <c r="Y55" s="84"/>
      <c r="Z55" s="252"/>
    </row>
    <row r="56" spans="1:26">
      <c r="A56" s="242"/>
      <c r="B56" s="242"/>
      <c r="C56" s="84"/>
      <c r="D56" s="632" t="str">
        <f>IF($C56="","",VLOOKUP($C56,分類コード!$B$1:$C$9,2,0))</f>
        <v/>
      </c>
      <c r="E56" s="251"/>
      <c r="F56" s="264"/>
      <c r="G56" s="260"/>
      <c r="H56" s="264"/>
      <c r="I56" s="653">
        <f t="shared" si="2"/>
        <v>0</v>
      </c>
      <c r="J56" s="86"/>
      <c r="L56" s="252"/>
      <c r="M56" s="252"/>
      <c r="N56" s="252"/>
      <c r="O56" s="84"/>
      <c r="P56" s="84"/>
      <c r="Q56" s="84"/>
      <c r="R56" s="84"/>
      <c r="S56" s="84"/>
      <c r="T56" s="84"/>
      <c r="X56" s="252"/>
      <c r="Y56" s="84"/>
      <c r="Z56" s="252"/>
    </row>
    <row r="57" spans="1:26">
      <c r="A57" s="242"/>
      <c r="B57" s="242"/>
      <c r="C57" s="84"/>
      <c r="D57" s="632" t="str">
        <f>IF($C57="","",VLOOKUP($C57,分類コード!$B$1:$C$9,2,0))</f>
        <v/>
      </c>
      <c r="E57" s="251"/>
      <c r="F57" s="264"/>
      <c r="G57" s="260"/>
      <c r="H57" s="264"/>
      <c r="I57" s="653">
        <f t="shared" si="2"/>
        <v>0</v>
      </c>
      <c r="L57" s="252"/>
      <c r="M57" s="252"/>
      <c r="N57" s="252"/>
      <c r="O57" s="84"/>
      <c r="P57" s="84"/>
      <c r="Q57" s="84"/>
      <c r="R57" s="84"/>
      <c r="S57" s="84"/>
      <c r="T57" s="84"/>
      <c r="X57" s="252"/>
      <c r="Y57" s="84"/>
      <c r="Z57" s="252"/>
    </row>
    <row r="58" spans="1:26">
      <c r="A58" s="242"/>
      <c r="B58" s="242"/>
      <c r="C58" s="84"/>
      <c r="D58" s="632" t="str">
        <f>IF($C58="","",VLOOKUP($C58,分類コード!$B$1:$C$9,2,0))</f>
        <v/>
      </c>
      <c r="E58" s="251"/>
      <c r="F58" s="264"/>
      <c r="G58" s="260"/>
      <c r="H58" s="264"/>
      <c r="I58" s="653">
        <f t="shared" si="2"/>
        <v>0</v>
      </c>
      <c r="L58" s="252"/>
      <c r="M58" s="252"/>
      <c r="N58" s="252"/>
      <c r="O58" s="84"/>
      <c r="P58" s="84"/>
      <c r="Q58" s="84"/>
      <c r="R58" s="84"/>
      <c r="S58" s="84"/>
      <c r="T58" s="84"/>
      <c r="X58" s="252"/>
      <c r="Y58" s="84"/>
      <c r="Z58" s="252"/>
    </row>
    <row r="59" spans="1:26">
      <c r="A59" s="242"/>
      <c r="B59" s="242"/>
      <c r="C59" s="84"/>
      <c r="D59" s="632" t="str">
        <f>IF($C59="","",VLOOKUP($C59,分類コード!$B$1:$C$9,2,0))</f>
        <v/>
      </c>
      <c r="E59" s="251"/>
      <c r="F59" s="264"/>
      <c r="G59" s="260"/>
      <c r="H59" s="264"/>
      <c r="I59" s="653">
        <f t="shared" si="2"/>
        <v>0</v>
      </c>
      <c r="L59" s="252"/>
      <c r="M59" s="252"/>
      <c r="N59" s="252"/>
      <c r="O59" s="84"/>
      <c r="P59" s="84"/>
      <c r="Q59" s="84"/>
      <c r="R59" s="84"/>
      <c r="S59" s="84"/>
      <c r="T59" s="84"/>
      <c r="X59" s="252"/>
      <c r="Y59" s="84"/>
      <c r="Z59" s="252"/>
    </row>
    <row r="60" spans="1:26">
      <c r="A60" s="242"/>
      <c r="B60" s="242"/>
      <c r="C60" s="84"/>
      <c r="D60" s="632" t="str">
        <f>IF($C60="","",VLOOKUP($C60,分類コード!$B$1:$C$9,2,0))</f>
        <v/>
      </c>
      <c r="E60" s="251"/>
      <c r="F60" s="264"/>
      <c r="G60" s="260"/>
      <c r="H60" s="264"/>
      <c r="I60" s="653">
        <f t="shared" si="2"/>
        <v>0</v>
      </c>
      <c r="L60" s="252"/>
      <c r="M60" s="252"/>
      <c r="N60" s="252"/>
      <c r="O60" s="84"/>
      <c r="P60" s="84"/>
      <c r="Q60" s="84"/>
      <c r="R60" s="84"/>
      <c r="S60" s="84"/>
      <c r="T60" s="84"/>
      <c r="X60" s="252"/>
      <c r="Y60" s="84"/>
      <c r="Z60" s="252"/>
    </row>
    <row r="61" spans="1:26">
      <c r="A61" s="242"/>
      <c r="B61" s="242"/>
      <c r="C61" s="84"/>
      <c r="D61" s="632" t="str">
        <f>IF($C61="","",VLOOKUP($C61,分類コード!$B$1:$C$9,2,0))</f>
        <v/>
      </c>
      <c r="E61" s="251"/>
      <c r="F61" s="264"/>
      <c r="G61" s="260"/>
      <c r="H61" s="264"/>
      <c r="I61" s="653">
        <f t="shared" si="2"/>
        <v>0</v>
      </c>
      <c r="L61" s="252"/>
      <c r="M61" s="252"/>
      <c r="N61" s="252"/>
      <c r="O61" s="84"/>
      <c r="P61" s="84"/>
      <c r="Q61" s="84"/>
      <c r="R61" s="84"/>
      <c r="S61" s="84"/>
      <c r="T61" s="84"/>
      <c r="X61" s="252"/>
      <c r="Y61" s="84"/>
      <c r="Z61" s="252"/>
    </row>
    <row r="62" spans="1:26">
      <c r="A62" s="242"/>
      <c r="B62" s="242"/>
      <c r="C62" s="84"/>
      <c r="D62" s="632" t="str">
        <f>IF($C62="","",VLOOKUP($C62,分類コード!$B$1:$C$9,2,0))</f>
        <v/>
      </c>
      <c r="E62" s="251"/>
      <c r="F62" s="264"/>
      <c r="G62" s="260"/>
      <c r="H62" s="264"/>
      <c r="I62" s="653">
        <f t="shared" si="2"/>
        <v>0</v>
      </c>
      <c r="L62" s="252"/>
      <c r="M62" s="252"/>
      <c r="N62" s="252"/>
      <c r="O62" s="84"/>
      <c r="P62" s="84"/>
      <c r="Q62" s="84"/>
      <c r="R62" s="84"/>
      <c r="S62" s="84"/>
      <c r="T62" s="84"/>
      <c r="X62" s="252"/>
      <c r="Y62" s="84"/>
      <c r="Z62" s="252"/>
    </row>
    <row r="63" spans="1:26">
      <c r="A63" s="242"/>
      <c r="B63" s="242"/>
      <c r="C63" s="84"/>
      <c r="D63" s="632" t="str">
        <f>IF($C63="","",VLOOKUP($C63,分類コード!$B$1:$C$9,2,0))</f>
        <v/>
      </c>
      <c r="E63" s="251"/>
      <c r="F63" s="264"/>
      <c r="G63" s="260"/>
      <c r="H63" s="264"/>
      <c r="I63" s="653">
        <f t="shared" si="2"/>
        <v>0</v>
      </c>
      <c r="L63" s="252"/>
      <c r="M63" s="252"/>
      <c r="N63" s="252"/>
      <c r="O63" s="84"/>
      <c r="P63" s="84"/>
      <c r="Q63" s="84"/>
      <c r="R63" s="84"/>
      <c r="S63" s="84"/>
      <c r="T63" s="84"/>
      <c r="X63" s="252"/>
      <c r="Y63" s="84"/>
      <c r="Z63" s="252"/>
    </row>
    <row r="64" spans="1:26">
      <c r="A64" s="242"/>
      <c r="B64" s="242"/>
      <c r="C64" s="84"/>
      <c r="D64" s="632" t="str">
        <f>IF($C64="","",VLOOKUP($C64,分類コード!$B$1:$C$9,2,0))</f>
        <v/>
      </c>
      <c r="E64" s="251"/>
      <c r="F64" s="264"/>
      <c r="G64" s="260"/>
      <c r="H64" s="264"/>
      <c r="I64" s="653">
        <f t="shared" si="2"/>
        <v>0</v>
      </c>
      <c r="L64" s="252"/>
      <c r="M64" s="252"/>
      <c r="N64" s="252"/>
      <c r="O64" s="84"/>
      <c r="P64" s="84"/>
      <c r="Q64" s="84"/>
      <c r="R64" s="84"/>
      <c r="S64" s="84"/>
      <c r="T64" s="84"/>
      <c r="X64" s="252"/>
      <c r="Y64" s="84"/>
      <c r="Z64" s="252"/>
    </row>
    <row r="65" spans="1:26">
      <c r="A65" s="242"/>
      <c r="B65" s="242"/>
      <c r="C65" s="84"/>
      <c r="D65" s="632" t="str">
        <f>IF($C65="","",VLOOKUP($C65,分類コード!$B$1:$C$9,2,0))</f>
        <v/>
      </c>
      <c r="E65" s="251"/>
      <c r="F65" s="264"/>
      <c r="G65" s="260"/>
      <c r="H65" s="264"/>
      <c r="I65" s="653">
        <f t="shared" si="2"/>
        <v>0</v>
      </c>
      <c r="L65" s="252"/>
      <c r="M65" s="252"/>
      <c r="N65" s="252"/>
      <c r="O65" s="84"/>
      <c r="P65" s="84"/>
      <c r="Q65" s="84"/>
      <c r="R65" s="84"/>
      <c r="S65" s="84"/>
      <c r="T65" s="84"/>
      <c r="X65" s="252"/>
      <c r="Y65" s="84"/>
      <c r="Z65" s="252"/>
    </row>
    <row r="66" spans="1:26">
      <c r="A66" s="242"/>
      <c r="B66" s="242"/>
      <c r="C66" s="84"/>
      <c r="D66" s="632" t="str">
        <f>IF($C66="","",VLOOKUP($C66,分類コード!$B$1:$C$9,2,0))</f>
        <v/>
      </c>
      <c r="E66" s="251"/>
      <c r="F66" s="264"/>
      <c r="G66" s="260"/>
      <c r="H66" s="264"/>
      <c r="I66" s="653">
        <f t="shared" si="2"/>
        <v>0</v>
      </c>
      <c r="L66" s="252"/>
      <c r="M66" s="252"/>
      <c r="N66" s="252"/>
      <c r="O66" s="84"/>
      <c r="P66" s="84"/>
      <c r="Q66" s="84"/>
      <c r="R66" s="84"/>
      <c r="S66" s="84"/>
      <c r="T66" s="84"/>
      <c r="X66" s="252"/>
      <c r="Y66" s="84"/>
      <c r="Z66" s="252"/>
    </row>
    <row r="67" spans="1:26">
      <c r="A67" s="242"/>
      <c r="B67" s="242"/>
      <c r="C67" s="84"/>
      <c r="D67" s="632" t="str">
        <f>IF($C67="","",VLOOKUP($C67,分類コード!$B$1:$C$9,2,0))</f>
        <v/>
      </c>
      <c r="E67" s="251"/>
      <c r="F67" s="264"/>
      <c r="G67" s="260"/>
      <c r="H67" s="264"/>
      <c r="I67" s="653">
        <f t="shared" si="2"/>
        <v>0</v>
      </c>
      <c r="L67" s="252"/>
      <c r="M67" s="252"/>
      <c r="N67" s="252"/>
      <c r="O67" s="84"/>
      <c r="P67" s="84"/>
      <c r="Q67" s="84"/>
      <c r="R67" s="84"/>
      <c r="S67" s="84"/>
      <c r="T67" s="84"/>
      <c r="X67" s="252"/>
      <c r="Y67" s="84"/>
      <c r="Z67" s="252"/>
    </row>
    <row r="68" spans="1:26">
      <c r="A68" s="242"/>
      <c r="B68" s="242"/>
      <c r="C68" s="84"/>
      <c r="D68" s="632" t="str">
        <f>IF($C68="","",VLOOKUP($C68,分類コード!$B$1:$C$9,2,0))</f>
        <v/>
      </c>
      <c r="E68" s="251"/>
      <c r="F68" s="264"/>
      <c r="G68" s="260"/>
      <c r="H68" s="264"/>
      <c r="I68" s="653">
        <f t="shared" si="2"/>
        <v>0</v>
      </c>
      <c r="L68" s="252"/>
      <c r="M68" s="252"/>
      <c r="N68" s="252"/>
      <c r="O68" s="84"/>
      <c r="P68" s="84"/>
      <c r="Q68" s="84"/>
      <c r="R68" s="84"/>
      <c r="S68" s="84"/>
      <c r="T68" s="84"/>
      <c r="X68" s="252"/>
      <c r="Y68" s="84"/>
      <c r="Z68" s="252"/>
    </row>
    <row r="69" spans="1:26">
      <c r="A69" s="242"/>
      <c r="B69" s="242"/>
      <c r="C69" s="84"/>
      <c r="D69" s="632" t="str">
        <f>IF($C69="","",VLOOKUP($C69,分類コード!$B$1:$C$9,2,0))</f>
        <v/>
      </c>
      <c r="E69" s="251"/>
      <c r="F69" s="264"/>
      <c r="G69" s="260"/>
      <c r="H69" s="264"/>
      <c r="I69" s="653">
        <f t="shared" si="2"/>
        <v>0</v>
      </c>
      <c r="L69" s="252"/>
      <c r="M69" s="252"/>
      <c r="N69" s="252"/>
      <c r="O69" s="84"/>
      <c r="P69" s="84"/>
      <c r="Q69" s="84"/>
      <c r="R69" s="84"/>
      <c r="S69" s="84"/>
      <c r="T69" s="84"/>
      <c r="X69" s="252"/>
      <c r="Y69" s="84"/>
      <c r="Z69" s="252"/>
    </row>
    <row r="70" spans="1:26">
      <c r="A70" s="242"/>
      <c r="B70" s="242"/>
      <c r="C70" s="84"/>
      <c r="D70" s="632" t="str">
        <f>IF($C70="","",VLOOKUP($C70,分類コード!$B$1:$C$9,2,0))</f>
        <v/>
      </c>
      <c r="E70" s="251"/>
      <c r="F70" s="264"/>
      <c r="G70" s="260"/>
      <c r="H70" s="264"/>
      <c r="I70" s="653">
        <f t="shared" si="2"/>
        <v>0</v>
      </c>
      <c r="L70" s="252"/>
      <c r="M70" s="252"/>
      <c r="N70" s="252"/>
      <c r="O70" s="84"/>
      <c r="P70" s="84"/>
      <c r="Q70" s="84"/>
      <c r="R70" s="84"/>
      <c r="S70" s="84"/>
      <c r="T70" s="84"/>
      <c r="X70" s="252"/>
      <c r="Y70" s="84"/>
      <c r="Z70" s="252"/>
    </row>
    <row r="71" spans="1:26">
      <c r="A71" s="242"/>
      <c r="B71" s="242"/>
      <c r="C71" s="84"/>
      <c r="D71" s="632" t="str">
        <f>IF($C71="","",VLOOKUP($C71,分類コード!$B$1:$C$9,2,0))</f>
        <v/>
      </c>
      <c r="E71" s="251"/>
      <c r="F71" s="264"/>
      <c r="G71" s="260"/>
      <c r="H71" s="264"/>
      <c r="I71" s="653">
        <f t="shared" si="2"/>
        <v>0</v>
      </c>
      <c r="L71" s="252"/>
      <c r="M71" s="252"/>
      <c r="N71" s="252"/>
      <c r="O71" s="84"/>
      <c r="P71" s="84"/>
      <c r="Q71" s="84"/>
      <c r="R71" s="84"/>
      <c r="S71" s="84"/>
      <c r="T71" s="84"/>
      <c r="X71" s="252"/>
      <c r="Y71" s="84"/>
      <c r="Z71" s="252"/>
    </row>
    <row r="72" spans="1:26">
      <c r="A72" s="242"/>
      <c r="B72" s="242"/>
      <c r="C72" s="84"/>
      <c r="D72" s="632" t="str">
        <f>IF($C72="","",VLOOKUP($C72,分類コード!$B$1:$C$9,2,0))</f>
        <v/>
      </c>
      <c r="E72" s="251"/>
      <c r="F72" s="264"/>
      <c r="G72" s="260"/>
      <c r="H72" s="264"/>
      <c r="I72" s="653">
        <f t="shared" si="2"/>
        <v>0</v>
      </c>
      <c r="L72" s="252"/>
      <c r="M72" s="252"/>
      <c r="N72" s="252"/>
      <c r="O72" s="84"/>
      <c r="P72" s="84"/>
      <c r="Q72" s="84"/>
      <c r="R72" s="84"/>
      <c r="S72" s="84"/>
      <c r="T72" s="84"/>
      <c r="X72" s="252"/>
      <c r="Y72" s="84"/>
      <c r="Z72" s="252"/>
    </row>
    <row r="73" spans="1:26">
      <c r="A73" s="242"/>
      <c r="B73" s="242"/>
      <c r="C73" s="84"/>
      <c r="D73" s="632" t="str">
        <f>IF($C73="","",VLOOKUP($C73,分類コード!$B$1:$C$9,2,0))</f>
        <v/>
      </c>
      <c r="E73" s="251"/>
      <c r="F73" s="264"/>
      <c r="G73" s="260"/>
      <c r="H73" s="264"/>
      <c r="I73" s="653">
        <f t="shared" si="2"/>
        <v>0</v>
      </c>
      <c r="L73" s="252"/>
      <c r="M73" s="252"/>
      <c r="N73" s="252"/>
      <c r="O73" s="84"/>
      <c r="P73" s="84"/>
      <c r="Q73" s="84"/>
      <c r="R73" s="84"/>
      <c r="S73" s="84"/>
      <c r="T73" s="84"/>
      <c r="X73" s="252"/>
      <c r="Y73" s="84"/>
      <c r="Z73" s="252"/>
    </row>
    <row r="74" spans="1:26">
      <c r="A74" s="242"/>
      <c r="B74" s="242"/>
      <c r="C74" s="84"/>
      <c r="D74" s="632" t="str">
        <f>IF($C74="","",VLOOKUP($C74,分類コード!$B$1:$C$9,2,0))</f>
        <v/>
      </c>
      <c r="E74" s="251"/>
      <c r="F74" s="264"/>
      <c r="G74" s="260"/>
      <c r="H74" s="264"/>
      <c r="I74" s="653">
        <f t="shared" si="2"/>
        <v>0</v>
      </c>
      <c r="L74" s="252"/>
      <c r="M74" s="252"/>
      <c r="N74" s="252"/>
      <c r="O74" s="84"/>
      <c r="P74" s="84"/>
      <c r="Q74" s="84"/>
      <c r="R74" s="84"/>
      <c r="S74" s="84"/>
      <c r="T74" s="84"/>
      <c r="X74" s="252"/>
      <c r="Y74" s="84"/>
      <c r="Z74" s="252"/>
    </row>
    <row r="75" spans="1:26">
      <c r="A75" s="242"/>
      <c r="B75" s="242"/>
      <c r="C75" s="84"/>
      <c r="D75" s="632" t="str">
        <f>IF($C75="","",VLOOKUP($C75,分類コード!$B$1:$C$9,2,0))</f>
        <v/>
      </c>
      <c r="E75" s="251"/>
      <c r="F75" s="264"/>
      <c r="G75" s="260"/>
      <c r="H75" s="264"/>
      <c r="I75" s="653">
        <f t="shared" si="2"/>
        <v>0</v>
      </c>
      <c r="L75" s="252"/>
      <c r="M75" s="252"/>
      <c r="N75" s="252"/>
      <c r="O75" s="84"/>
      <c r="P75" s="84"/>
      <c r="Q75" s="84"/>
      <c r="R75" s="84"/>
      <c r="S75" s="84"/>
      <c r="T75" s="84"/>
      <c r="X75" s="252"/>
      <c r="Y75" s="84"/>
      <c r="Z75" s="84"/>
    </row>
    <row r="76" spans="1:26">
      <c r="A76" s="242"/>
      <c r="B76" s="242"/>
      <c r="C76" s="84"/>
      <c r="D76" s="632" t="str">
        <f>IF($C76="","",VLOOKUP($C76,分類コード!$B$1:$C$9,2,0))</f>
        <v/>
      </c>
      <c r="E76" s="251"/>
      <c r="F76" s="264"/>
      <c r="G76" s="260"/>
      <c r="H76" s="264"/>
      <c r="I76" s="653">
        <f t="shared" si="2"/>
        <v>0</v>
      </c>
      <c r="L76" s="252"/>
      <c r="M76" s="252"/>
      <c r="N76" s="252"/>
      <c r="O76" s="84"/>
      <c r="P76" s="84"/>
      <c r="Q76" s="84"/>
      <c r="R76" s="84"/>
      <c r="S76" s="84"/>
      <c r="T76" s="84"/>
      <c r="X76" s="252"/>
      <c r="Y76" s="84"/>
      <c r="Z76" s="84"/>
    </row>
    <row r="77" spans="1:26">
      <c r="A77" s="242"/>
      <c r="B77" s="242"/>
      <c r="C77" s="84"/>
      <c r="D77" s="632" t="str">
        <f>IF($C77="","",VLOOKUP($C77,分類コード!$B$1:$C$9,2,0))</f>
        <v/>
      </c>
      <c r="E77" s="251"/>
      <c r="F77" s="264"/>
      <c r="G77" s="260"/>
      <c r="H77" s="264"/>
      <c r="I77" s="653">
        <f t="shared" si="2"/>
        <v>0</v>
      </c>
      <c r="L77" s="252"/>
      <c r="M77" s="252"/>
      <c r="N77" s="252"/>
      <c r="O77" s="84"/>
      <c r="P77" s="84"/>
      <c r="Q77" s="84"/>
      <c r="R77" s="84"/>
      <c r="S77" s="84"/>
      <c r="T77" s="84"/>
      <c r="X77" s="252"/>
      <c r="Y77" s="84"/>
      <c r="Z77" s="84"/>
    </row>
    <row r="78" spans="1:26">
      <c r="A78" s="242"/>
      <c r="B78" s="242"/>
      <c r="C78" s="84"/>
      <c r="D78" s="632" t="str">
        <f>IF($C78="","",VLOOKUP($C78,分類コード!$B$1:$C$9,2,0))</f>
        <v/>
      </c>
      <c r="E78" s="251"/>
      <c r="F78" s="264"/>
      <c r="G78" s="260"/>
      <c r="H78" s="264"/>
      <c r="I78" s="653">
        <f t="shared" si="2"/>
        <v>0</v>
      </c>
      <c r="L78" s="252"/>
      <c r="M78" s="252"/>
      <c r="N78" s="252"/>
      <c r="O78" s="84"/>
      <c r="P78" s="84"/>
      <c r="Q78" s="84"/>
      <c r="R78" s="84"/>
      <c r="S78" s="84"/>
      <c r="T78" s="84"/>
      <c r="X78" s="252"/>
      <c r="Y78" s="84"/>
      <c r="Z78" s="84"/>
    </row>
    <row r="79" spans="1:26">
      <c r="A79" s="242"/>
      <c r="B79" s="242"/>
      <c r="C79" s="84"/>
      <c r="D79" s="632" t="str">
        <f>IF($C79="","",VLOOKUP($C79,分類コード!$B$1:$C$9,2,0))</f>
        <v/>
      </c>
      <c r="E79" s="251"/>
      <c r="F79" s="264"/>
      <c r="G79" s="260"/>
      <c r="H79" s="264"/>
      <c r="I79" s="653">
        <f t="shared" si="2"/>
        <v>0</v>
      </c>
      <c r="L79" s="252"/>
      <c r="M79" s="252"/>
      <c r="N79" s="252"/>
      <c r="O79" s="84"/>
      <c r="P79" s="84"/>
      <c r="Q79" s="84"/>
      <c r="R79" s="84"/>
      <c r="S79" s="84"/>
      <c r="T79" s="84"/>
      <c r="X79" s="252"/>
      <c r="Y79" s="84"/>
      <c r="Z79" s="84"/>
    </row>
    <row r="80" spans="1:26">
      <c r="A80" s="242"/>
      <c r="B80" s="242"/>
      <c r="C80" s="84"/>
      <c r="D80" s="632" t="str">
        <f>IF($C80="","",VLOOKUP($C80,分類コード!$B$1:$C$9,2,0))</f>
        <v/>
      </c>
      <c r="E80" s="251"/>
      <c r="F80" s="264"/>
      <c r="G80" s="260"/>
      <c r="H80" s="264"/>
      <c r="I80" s="653">
        <f t="shared" si="2"/>
        <v>0</v>
      </c>
      <c r="L80" s="252"/>
      <c r="M80" s="252"/>
      <c r="N80" s="252"/>
      <c r="O80" s="84"/>
      <c r="P80" s="84"/>
      <c r="Q80" s="84"/>
      <c r="R80" s="84"/>
      <c r="S80" s="84"/>
      <c r="T80" s="84"/>
      <c r="X80" s="252"/>
      <c r="Y80" s="84"/>
      <c r="Z80" s="84"/>
    </row>
    <row r="81" spans="1:26">
      <c r="A81" s="242"/>
      <c r="B81" s="242"/>
      <c r="C81" s="84"/>
      <c r="D81" s="632" t="str">
        <f>IF($C81="","",VLOOKUP($C81,分類コード!$B$1:$C$9,2,0))</f>
        <v/>
      </c>
      <c r="E81" s="251"/>
      <c r="F81" s="264"/>
      <c r="G81" s="260"/>
      <c r="H81" s="264"/>
      <c r="I81" s="653">
        <f t="shared" si="2"/>
        <v>0</v>
      </c>
      <c r="J81" s="93"/>
      <c r="L81" s="252"/>
      <c r="M81" s="252"/>
      <c r="N81" s="252"/>
      <c r="O81" s="84"/>
      <c r="P81" s="84"/>
      <c r="Q81" s="84"/>
      <c r="R81" s="84"/>
      <c r="S81" s="84"/>
      <c r="T81" s="84"/>
      <c r="X81" s="252"/>
      <c r="Y81" s="84"/>
      <c r="Z81" s="84"/>
    </row>
    <row r="82" spans="1:26">
      <c r="A82" s="242"/>
      <c r="B82" s="242"/>
      <c r="C82" s="84"/>
      <c r="D82" s="632" t="str">
        <f>IF($C82="","",VLOOKUP($C82,分類コード!$B$1:$C$9,2,0))</f>
        <v/>
      </c>
      <c r="E82" s="251"/>
      <c r="F82" s="264"/>
      <c r="G82" s="260"/>
      <c r="H82" s="264"/>
      <c r="I82" s="653">
        <f t="shared" si="2"/>
        <v>0</v>
      </c>
      <c r="L82" s="84"/>
      <c r="M82" s="84"/>
      <c r="N82" s="84"/>
      <c r="O82" s="84"/>
      <c r="P82" s="84"/>
      <c r="Q82" s="84"/>
      <c r="R82" s="84"/>
      <c r="S82" s="84"/>
      <c r="T82" s="84"/>
      <c r="X82" s="84"/>
      <c r="Y82" s="84"/>
      <c r="Z82" s="84"/>
    </row>
    <row r="83" spans="1:26">
      <c r="A83" s="242"/>
      <c r="B83" s="242"/>
      <c r="C83" s="84"/>
      <c r="D83" s="632" t="str">
        <f>IF($C83="","",VLOOKUP($C83,分類コード!$B$1:$C$9,2,0))</f>
        <v/>
      </c>
      <c r="E83" s="251"/>
      <c r="F83" s="264"/>
      <c r="G83" s="260"/>
      <c r="H83" s="264"/>
      <c r="I83" s="653">
        <f t="shared" si="2"/>
        <v>0</v>
      </c>
      <c r="L83" s="84"/>
      <c r="M83" s="84"/>
      <c r="N83" s="84"/>
      <c r="O83" s="84"/>
      <c r="P83" s="84"/>
      <c r="Q83" s="84"/>
      <c r="R83" s="84"/>
      <c r="S83" s="84"/>
      <c r="T83" s="84"/>
      <c r="X83" s="84"/>
      <c r="Y83" s="84"/>
      <c r="Z83" s="84"/>
    </row>
    <row r="84" spans="1:26">
      <c r="A84" s="242"/>
      <c r="B84" s="242"/>
      <c r="C84" s="84"/>
      <c r="D84" s="632" t="str">
        <f>IF($C84="","",VLOOKUP($C84,分類コード!$B$1:$C$9,2,0))</f>
        <v/>
      </c>
      <c r="E84" s="251"/>
      <c r="F84" s="264"/>
      <c r="G84" s="260"/>
      <c r="H84" s="264"/>
      <c r="I84" s="653">
        <f t="shared" si="2"/>
        <v>0</v>
      </c>
      <c r="L84" s="84"/>
      <c r="M84" s="84"/>
      <c r="N84" s="84"/>
      <c r="O84" s="84"/>
      <c r="P84" s="84"/>
      <c r="Q84" s="84"/>
      <c r="R84" s="84"/>
      <c r="S84" s="84"/>
      <c r="T84" s="84"/>
      <c r="X84" s="84"/>
      <c r="Y84" s="84"/>
      <c r="Z84" s="84"/>
    </row>
    <row r="85" spans="1:26">
      <c r="A85" s="242"/>
      <c r="B85" s="242"/>
      <c r="C85" s="84"/>
      <c r="D85" s="632" t="str">
        <f>IF($C85="","",VLOOKUP($C85,分類コード!$B$1:$C$9,2,0))</f>
        <v/>
      </c>
      <c r="E85" s="251"/>
      <c r="F85" s="264"/>
      <c r="G85" s="260"/>
      <c r="H85" s="264"/>
      <c r="I85" s="653">
        <f t="shared" ref="I85:I148" si="3">IF(ISERROR(LEN(F85)-FIND(".",F85))=TRUE,0,LEN(F85)-FIND(".",F85))</f>
        <v>0</v>
      </c>
      <c r="L85" s="84"/>
      <c r="M85" s="84"/>
      <c r="N85" s="84"/>
      <c r="O85" s="84"/>
      <c r="P85" s="84"/>
      <c r="Q85" s="84"/>
      <c r="R85" s="84"/>
      <c r="S85" s="84"/>
      <c r="T85" s="84"/>
      <c r="X85" s="84"/>
      <c r="Y85" s="84"/>
      <c r="Z85" s="84"/>
    </row>
    <row r="86" spans="1:26">
      <c r="A86" s="242"/>
      <c r="B86" s="242"/>
      <c r="C86" s="84"/>
      <c r="D86" s="632" t="str">
        <f>IF($C86="","",VLOOKUP($C86,分類コード!$B$1:$C$9,2,0))</f>
        <v/>
      </c>
      <c r="E86" s="251"/>
      <c r="F86" s="264"/>
      <c r="G86" s="260"/>
      <c r="H86" s="264"/>
      <c r="I86" s="653">
        <f t="shared" si="3"/>
        <v>0</v>
      </c>
      <c r="L86" s="84"/>
      <c r="M86" s="84"/>
      <c r="N86" s="84"/>
      <c r="O86" s="84"/>
      <c r="P86" s="84"/>
      <c r="Q86" s="84"/>
      <c r="R86" s="84"/>
      <c r="S86" s="84"/>
      <c r="T86" s="84"/>
      <c r="X86" s="84"/>
      <c r="Y86" s="84"/>
      <c r="Z86" s="84"/>
    </row>
    <row r="87" spans="1:26">
      <c r="A87" s="242"/>
      <c r="B87" s="242"/>
      <c r="C87" s="84"/>
      <c r="D87" s="632" t="str">
        <f>IF($C87="","",VLOOKUP($C87,分類コード!$B$1:$C$9,2,0))</f>
        <v/>
      </c>
      <c r="E87" s="251"/>
      <c r="F87" s="264"/>
      <c r="G87" s="260"/>
      <c r="H87" s="264"/>
      <c r="I87" s="653">
        <f t="shared" si="3"/>
        <v>0</v>
      </c>
      <c r="L87" s="84"/>
      <c r="M87" s="84"/>
      <c r="N87" s="84"/>
      <c r="O87" s="84"/>
      <c r="P87" s="84"/>
      <c r="Q87" s="84"/>
      <c r="R87" s="84"/>
      <c r="S87" s="84"/>
      <c r="T87" s="84"/>
      <c r="X87" s="84"/>
      <c r="Y87" s="84"/>
      <c r="Z87" s="84"/>
    </row>
    <row r="88" spans="1:26">
      <c r="A88" s="242"/>
      <c r="B88" s="242"/>
      <c r="C88" s="84"/>
      <c r="D88" s="632" t="str">
        <f>IF($C88="","",VLOOKUP($C88,分類コード!$B$1:$C$9,2,0))</f>
        <v/>
      </c>
      <c r="E88" s="251"/>
      <c r="F88" s="264"/>
      <c r="G88" s="260"/>
      <c r="H88" s="264"/>
      <c r="I88" s="653">
        <f t="shared" si="3"/>
        <v>0</v>
      </c>
      <c r="L88" s="84"/>
      <c r="M88" s="84"/>
      <c r="N88" s="84"/>
      <c r="O88" s="84"/>
      <c r="P88" s="84"/>
      <c r="Q88" s="84"/>
      <c r="R88" s="84"/>
      <c r="S88" s="84"/>
      <c r="T88" s="84"/>
      <c r="X88" s="84"/>
      <c r="Y88" s="84"/>
      <c r="Z88" s="84"/>
    </row>
    <row r="89" spans="1:26">
      <c r="A89" s="242"/>
      <c r="B89" s="242"/>
      <c r="C89" s="84"/>
      <c r="D89" s="632" t="str">
        <f>IF($C89="","",VLOOKUP($C89,分類コード!$B$1:$C$9,2,0))</f>
        <v/>
      </c>
      <c r="E89" s="251"/>
      <c r="F89" s="264"/>
      <c r="G89" s="260"/>
      <c r="H89" s="264"/>
      <c r="I89" s="653">
        <f t="shared" si="3"/>
        <v>0</v>
      </c>
      <c r="L89" s="84"/>
      <c r="M89" s="84"/>
      <c r="N89" s="84"/>
      <c r="O89" s="84"/>
      <c r="P89" s="84"/>
      <c r="Q89" s="84"/>
      <c r="R89" s="84"/>
      <c r="S89" s="84"/>
      <c r="T89" s="84"/>
      <c r="X89" s="84"/>
      <c r="Y89" s="84"/>
      <c r="Z89" s="84"/>
    </row>
    <row r="90" spans="1:26">
      <c r="A90" s="242"/>
      <c r="B90" s="242"/>
      <c r="C90" s="84"/>
      <c r="D90" s="632" t="str">
        <f>IF($C90="","",VLOOKUP($C90,分類コード!$B$1:$C$9,2,0))</f>
        <v/>
      </c>
      <c r="E90" s="251"/>
      <c r="F90" s="264"/>
      <c r="G90" s="260"/>
      <c r="H90" s="264"/>
      <c r="I90" s="653">
        <f t="shared" si="3"/>
        <v>0</v>
      </c>
      <c r="L90" s="84"/>
      <c r="M90" s="84"/>
      <c r="N90" s="84"/>
      <c r="O90" s="84"/>
      <c r="P90" s="84"/>
      <c r="Q90" s="84"/>
      <c r="R90" s="84"/>
      <c r="S90" s="84"/>
      <c r="T90" s="84"/>
      <c r="X90" s="84"/>
      <c r="Y90" s="84"/>
      <c r="Z90" s="84"/>
    </row>
    <row r="91" spans="1:26">
      <c r="A91" s="242"/>
      <c r="B91" s="242"/>
      <c r="C91" s="84"/>
      <c r="D91" s="632" t="str">
        <f>IF($C91="","",VLOOKUP($C91,分類コード!$B$1:$C$9,2,0))</f>
        <v/>
      </c>
      <c r="E91" s="251"/>
      <c r="F91" s="264"/>
      <c r="G91" s="260"/>
      <c r="H91" s="264"/>
      <c r="I91" s="653">
        <f t="shared" si="3"/>
        <v>0</v>
      </c>
      <c r="L91" s="84"/>
      <c r="M91" s="84"/>
      <c r="N91" s="84"/>
      <c r="O91" s="84"/>
      <c r="P91" s="84"/>
      <c r="Q91" s="84"/>
      <c r="R91" s="84"/>
      <c r="S91" s="84"/>
      <c r="T91" s="84"/>
      <c r="X91" s="84"/>
      <c r="Y91" s="84"/>
      <c r="Z91" s="84"/>
    </row>
    <row r="92" spans="1:26">
      <c r="A92" s="242"/>
      <c r="B92" s="242"/>
      <c r="C92" s="84"/>
      <c r="D92" s="632" t="str">
        <f>IF($C92="","",VLOOKUP($C92,分類コード!$B$1:$C$9,2,0))</f>
        <v/>
      </c>
      <c r="E92" s="251"/>
      <c r="F92" s="264"/>
      <c r="G92" s="260"/>
      <c r="H92" s="264"/>
      <c r="I92" s="653">
        <f t="shared" si="3"/>
        <v>0</v>
      </c>
      <c r="L92" s="84"/>
      <c r="M92" s="84"/>
      <c r="N92" s="84"/>
      <c r="O92" s="84"/>
      <c r="P92" s="84"/>
      <c r="Q92" s="84"/>
      <c r="R92" s="84"/>
      <c r="S92" s="84"/>
      <c r="T92" s="84"/>
      <c r="X92" s="84"/>
      <c r="Y92" s="84"/>
      <c r="Z92" s="84"/>
    </row>
    <row r="93" spans="1:26">
      <c r="A93" s="242"/>
      <c r="B93" s="242"/>
      <c r="C93" s="84"/>
      <c r="D93" s="632" t="str">
        <f>IF($C93="","",VLOOKUP($C93,分類コード!$B$1:$C$9,2,0))</f>
        <v/>
      </c>
      <c r="E93" s="251"/>
      <c r="F93" s="264"/>
      <c r="G93" s="260"/>
      <c r="H93" s="264"/>
      <c r="I93" s="653">
        <f t="shared" si="3"/>
        <v>0</v>
      </c>
      <c r="L93" s="84"/>
      <c r="M93" s="84"/>
      <c r="N93" s="84"/>
      <c r="O93" s="84"/>
      <c r="P93" s="84"/>
      <c r="Q93" s="84"/>
      <c r="R93" s="84"/>
      <c r="S93" s="84"/>
      <c r="T93" s="84"/>
      <c r="X93" s="84"/>
      <c r="Y93" s="84"/>
      <c r="Z93" s="84"/>
    </row>
    <row r="94" spans="1:26" ht="19.5" thickBot="1">
      <c r="A94" s="94"/>
      <c r="B94" s="242"/>
      <c r="C94" s="95"/>
      <c r="D94" s="632" t="str">
        <f>IF($C94="","",VLOOKUP($C94,分類コード!$B$1:$C$9,2,0))</f>
        <v/>
      </c>
      <c r="E94" s="96"/>
      <c r="F94" s="264"/>
      <c r="G94" s="260"/>
      <c r="H94" s="97"/>
      <c r="I94" s="653">
        <f t="shared" si="3"/>
        <v>0</v>
      </c>
      <c r="L94" s="84"/>
      <c r="M94" s="84"/>
      <c r="N94" s="84"/>
      <c r="O94" s="84"/>
      <c r="P94" s="84"/>
      <c r="Q94" s="84"/>
      <c r="R94" s="84"/>
      <c r="S94" s="84"/>
      <c r="T94" s="84"/>
      <c r="X94" s="84"/>
      <c r="Y94" s="84"/>
      <c r="Z94" s="84"/>
    </row>
    <row r="95" spans="1:26">
      <c r="A95" s="98"/>
      <c r="B95" s="99"/>
      <c r="C95" s="100"/>
      <c r="D95" s="632" t="str">
        <f>IF($C95="","",VLOOKUP($C95,分類コード!$B$1:$C$9,2,0))</f>
        <v/>
      </c>
      <c r="E95" s="101"/>
      <c r="F95" s="264"/>
      <c r="G95" s="260"/>
      <c r="H95" s="102"/>
      <c r="I95" s="653">
        <f t="shared" si="3"/>
        <v>0</v>
      </c>
      <c r="L95" s="84"/>
      <c r="M95" s="84"/>
      <c r="N95" s="84"/>
      <c r="O95" s="249"/>
      <c r="P95" s="84"/>
      <c r="Q95" s="84"/>
      <c r="R95" s="84"/>
      <c r="S95" s="84"/>
      <c r="T95" s="84"/>
      <c r="X95" s="84"/>
      <c r="Y95" s="249"/>
      <c r="Z95" s="84"/>
    </row>
    <row r="96" spans="1:26">
      <c r="A96" s="87"/>
      <c r="B96" s="103"/>
      <c r="C96" s="84"/>
      <c r="D96" s="632" t="str">
        <f>IF($C96="","",VLOOKUP($C96,分類コード!$B$1:$C$9,2,0))</f>
        <v/>
      </c>
      <c r="E96" s="251"/>
      <c r="F96" s="264"/>
      <c r="G96" s="260"/>
      <c r="H96" s="264"/>
      <c r="I96" s="653">
        <f t="shared" si="3"/>
        <v>0</v>
      </c>
      <c r="L96" s="84"/>
      <c r="M96" s="84"/>
      <c r="N96" s="84"/>
      <c r="O96" s="249"/>
      <c r="P96" s="84"/>
      <c r="Q96" s="84"/>
      <c r="R96" s="84"/>
      <c r="S96" s="84"/>
      <c r="T96" s="84"/>
      <c r="X96" s="84"/>
      <c r="Y96" s="249"/>
      <c r="Z96" s="84"/>
    </row>
    <row r="97" spans="1:26">
      <c r="A97" s="87"/>
      <c r="B97" s="103"/>
      <c r="C97" s="84"/>
      <c r="D97" s="632" t="str">
        <f>IF($C97="","",VLOOKUP($C97,分類コード!$B$1:$C$9,2,0))</f>
        <v/>
      </c>
      <c r="E97" s="251"/>
      <c r="F97" s="264"/>
      <c r="G97" s="260"/>
      <c r="H97" s="264"/>
      <c r="I97" s="653">
        <f t="shared" si="3"/>
        <v>0</v>
      </c>
      <c r="L97" s="84"/>
      <c r="M97" s="84"/>
      <c r="N97" s="84"/>
      <c r="O97" s="249"/>
      <c r="P97" s="84"/>
      <c r="Q97" s="84"/>
      <c r="R97" s="84"/>
      <c r="S97" s="84"/>
      <c r="T97" s="84"/>
      <c r="X97" s="84"/>
      <c r="Y97" s="249"/>
      <c r="Z97" s="84"/>
    </row>
    <row r="98" spans="1:26">
      <c r="A98" s="87"/>
      <c r="B98" s="103"/>
      <c r="C98" s="84"/>
      <c r="D98" s="632" t="str">
        <f>IF($C98="","",VLOOKUP($C98,分類コード!$B$1:$C$9,2,0))</f>
        <v/>
      </c>
      <c r="E98" s="251"/>
      <c r="F98" s="264"/>
      <c r="G98" s="260"/>
      <c r="H98" s="264"/>
      <c r="I98" s="653">
        <f t="shared" si="3"/>
        <v>0</v>
      </c>
      <c r="L98" s="84"/>
      <c r="M98" s="84"/>
      <c r="N98" s="84"/>
      <c r="O98" s="249"/>
      <c r="P98" s="84"/>
      <c r="Q98" s="84"/>
      <c r="R98" s="84"/>
      <c r="S98" s="84"/>
      <c r="T98" s="84"/>
      <c r="X98" s="84"/>
      <c r="Y98" s="249"/>
      <c r="Z98" s="84"/>
    </row>
    <row r="99" spans="1:26">
      <c r="A99" s="87"/>
      <c r="B99" s="103"/>
      <c r="C99" s="84"/>
      <c r="D99" s="632" t="str">
        <f>IF($C99="","",VLOOKUP($C99,分類コード!$B$1:$C$9,2,0))</f>
        <v/>
      </c>
      <c r="E99" s="251"/>
      <c r="F99" s="264"/>
      <c r="G99" s="260"/>
      <c r="H99" s="264"/>
      <c r="I99" s="653">
        <f t="shared" si="3"/>
        <v>0</v>
      </c>
      <c r="L99" s="84"/>
      <c r="M99" s="84"/>
      <c r="N99" s="84"/>
      <c r="O99" s="249"/>
      <c r="P99" s="84"/>
      <c r="Q99" s="84"/>
      <c r="R99" s="84"/>
      <c r="S99" s="84"/>
      <c r="T99" s="84"/>
      <c r="X99" s="84"/>
      <c r="Y99" s="249"/>
      <c r="Z99" s="84"/>
    </row>
    <row r="100" spans="1:26">
      <c r="A100" s="87"/>
      <c r="B100" s="103"/>
      <c r="C100" s="84"/>
      <c r="D100" s="632" t="str">
        <f>IF($C100="","",VLOOKUP($C100,分類コード!$B$1:$C$9,2,0))</f>
        <v/>
      </c>
      <c r="E100" s="251"/>
      <c r="F100" s="264"/>
      <c r="G100" s="260"/>
      <c r="H100" s="264"/>
      <c r="I100" s="653">
        <f t="shared" si="3"/>
        <v>0</v>
      </c>
      <c r="L100" s="84"/>
      <c r="M100" s="84"/>
      <c r="N100" s="84"/>
      <c r="O100" s="249"/>
      <c r="P100" s="84"/>
      <c r="Q100" s="84"/>
      <c r="R100" s="84"/>
      <c r="S100" s="84"/>
      <c r="T100" s="84"/>
      <c r="X100" s="84"/>
      <c r="Y100" s="249"/>
      <c r="Z100" s="84"/>
    </row>
    <row r="101" spans="1:26">
      <c r="A101" s="87"/>
      <c r="B101" s="103"/>
      <c r="C101" s="84"/>
      <c r="D101" s="632" t="str">
        <f>IF($C101="","",VLOOKUP($C101,分類コード!$B$1:$C$9,2,0))</f>
        <v/>
      </c>
      <c r="E101" s="251"/>
      <c r="F101" s="264"/>
      <c r="G101" s="260"/>
      <c r="H101" s="264"/>
      <c r="I101" s="653">
        <f t="shared" si="3"/>
        <v>0</v>
      </c>
      <c r="L101" s="84"/>
      <c r="M101" s="84"/>
      <c r="N101" s="84"/>
      <c r="O101" s="249"/>
      <c r="P101" s="84"/>
      <c r="Q101" s="84"/>
      <c r="R101" s="84"/>
      <c r="S101" s="84"/>
      <c r="T101" s="84"/>
      <c r="X101" s="84"/>
      <c r="Y101" s="249"/>
      <c r="Z101" s="84"/>
    </row>
    <row r="102" spans="1:26">
      <c r="A102" s="87"/>
      <c r="B102" s="103"/>
      <c r="C102" s="84"/>
      <c r="D102" s="632" t="str">
        <f>IF($C102="","",VLOOKUP($C102,分類コード!$B$1:$C$9,2,0))</f>
        <v/>
      </c>
      <c r="E102" s="251"/>
      <c r="F102" s="264"/>
      <c r="G102" s="260"/>
      <c r="H102" s="264"/>
      <c r="I102" s="653">
        <f t="shared" si="3"/>
        <v>0</v>
      </c>
      <c r="L102" s="84"/>
      <c r="M102" s="84"/>
      <c r="N102" s="84"/>
      <c r="O102" s="249"/>
      <c r="P102" s="84"/>
      <c r="Q102" s="84"/>
      <c r="R102" s="84"/>
      <c r="S102" s="84"/>
      <c r="T102" s="84"/>
      <c r="X102" s="84"/>
      <c r="Y102" s="249"/>
      <c r="Z102" s="84"/>
    </row>
    <row r="103" spans="1:26">
      <c r="A103" s="87"/>
      <c r="B103" s="103"/>
      <c r="C103" s="84"/>
      <c r="D103" s="632" t="str">
        <f>IF($C103="","",VLOOKUP($C103,分類コード!$B$1:$C$9,2,0))</f>
        <v/>
      </c>
      <c r="E103" s="251"/>
      <c r="F103" s="264"/>
      <c r="G103" s="260"/>
      <c r="H103" s="264"/>
      <c r="I103" s="653">
        <f t="shared" si="3"/>
        <v>0</v>
      </c>
      <c r="L103" s="84"/>
      <c r="M103" s="84"/>
      <c r="N103" s="84"/>
      <c r="O103" s="249"/>
      <c r="P103" s="84"/>
      <c r="Q103" s="84"/>
      <c r="R103" s="84"/>
      <c r="S103" s="84"/>
      <c r="T103" s="84"/>
      <c r="X103" s="84"/>
      <c r="Y103" s="249"/>
      <c r="Z103" s="84"/>
    </row>
    <row r="104" spans="1:26">
      <c r="A104" s="87"/>
      <c r="B104" s="103"/>
      <c r="C104" s="84"/>
      <c r="D104" s="632" t="str">
        <f>IF($C104="","",VLOOKUP($C104,分類コード!$B$1:$C$9,2,0))</f>
        <v/>
      </c>
      <c r="E104" s="251"/>
      <c r="F104" s="264"/>
      <c r="G104" s="260"/>
      <c r="H104" s="264"/>
      <c r="I104" s="653">
        <f t="shared" si="3"/>
        <v>0</v>
      </c>
      <c r="L104" s="84"/>
      <c r="M104" s="84"/>
      <c r="N104" s="84"/>
      <c r="O104" s="249"/>
      <c r="P104" s="84"/>
      <c r="Q104" s="84"/>
      <c r="R104" s="84"/>
      <c r="S104" s="84"/>
      <c r="T104" s="84"/>
      <c r="X104" s="84"/>
      <c r="Y104" s="249"/>
      <c r="Z104" s="84"/>
    </row>
    <row r="105" spans="1:26">
      <c r="A105" s="87"/>
      <c r="B105" s="103"/>
      <c r="C105" s="84"/>
      <c r="D105" s="632" t="str">
        <f>IF($C105="","",VLOOKUP($C105,分類コード!$B$1:$C$9,2,0))</f>
        <v/>
      </c>
      <c r="E105" s="251"/>
      <c r="F105" s="264"/>
      <c r="G105" s="260"/>
      <c r="H105" s="264"/>
      <c r="I105" s="653">
        <f t="shared" si="3"/>
        <v>0</v>
      </c>
      <c r="L105" s="84"/>
      <c r="M105" s="84"/>
      <c r="N105" s="84"/>
      <c r="O105" s="252"/>
      <c r="P105" s="84"/>
      <c r="Q105" s="84"/>
      <c r="R105" s="84"/>
      <c r="S105" s="84"/>
      <c r="T105" s="84"/>
      <c r="X105" s="84"/>
      <c r="Y105" s="252"/>
      <c r="Z105" s="84"/>
    </row>
    <row r="106" spans="1:26">
      <c r="A106" s="87"/>
      <c r="B106" s="103"/>
      <c r="C106" s="84"/>
      <c r="D106" s="632" t="str">
        <f>IF($C106="","",VLOOKUP($C106,分類コード!$B$1:$C$9,2,0))</f>
        <v/>
      </c>
      <c r="E106" s="251"/>
      <c r="F106" s="264"/>
      <c r="G106" s="260"/>
      <c r="H106" s="264"/>
      <c r="I106" s="653">
        <f t="shared" si="3"/>
        <v>0</v>
      </c>
      <c r="L106" s="84"/>
      <c r="M106" s="84"/>
      <c r="N106" s="84"/>
      <c r="O106" s="252"/>
      <c r="P106" s="84"/>
      <c r="Q106" s="84"/>
      <c r="R106" s="84"/>
      <c r="S106" s="84"/>
      <c r="T106" s="84"/>
      <c r="X106" s="84"/>
      <c r="Y106" s="252"/>
      <c r="Z106" s="84"/>
    </row>
    <row r="107" spans="1:26">
      <c r="A107" s="87"/>
      <c r="B107" s="103"/>
      <c r="C107" s="84"/>
      <c r="D107" s="632" t="str">
        <f>IF($C107="","",VLOOKUP($C107,分類コード!$B$1:$C$9,2,0))</f>
        <v/>
      </c>
      <c r="E107" s="251"/>
      <c r="F107" s="264"/>
      <c r="G107" s="260"/>
      <c r="H107" s="264"/>
      <c r="I107" s="653">
        <f t="shared" si="3"/>
        <v>0</v>
      </c>
      <c r="L107" s="84"/>
      <c r="M107" s="84"/>
      <c r="N107" s="84"/>
      <c r="O107" s="252"/>
      <c r="P107" s="84"/>
      <c r="Q107" s="84"/>
      <c r="R107" s="84"/>
      <c r="S107" s="84"/>
      <c r="T107" s="84"/>
      <c r="X107" s="84"/>
      <c r="Y107" s="252"/>
      <c r="Z107" s="84"/>
    </row>
    <row r="108" spans="1:26">
      <c r="A108" s="87"/>
      <c r="B108" s="103"/>
      <c r="C108" s="84"/>
      <c r="D108" s="632" t="str">
        <f>IF($C108="","",VLOOKUP($C108,分類コード!$B$1:$C$9,2,0))</f>
        <v/>
      </c>
      <c r="E108" s="251"/>
      <c r="F108" s="264"/>
      <c r="G108" s="260"/>
      <c r="H108" s="264"/>
      <c r="I108" s="653">
        <f t="shared" si="3"/>
        <v>0</v>
      </c>
      <c r="L108" s="84"/>
      <c r="M108" s="84"/>
      <c r="N108" s="84"/>
      <c r="O108" s="252"/>
      <c r="P108" s="84"/>
      <c r="Q108" s="84"/>
      <c r="R108" s="84"/>
      <c r="S108" s="84"/>
      <c r="T108" s="84"/>
      <c r="X108" s="84"/>
      <c r="Y108" s="252"/>
      <c r="Z108" s="84"/>
    </row>
    <row r="109" spans="1:26">
      <c r="A109" s="87"/>
      <c r="B109" s="103"/>
      <c r="C109" s="84"/>
      <c r="D109" s="632" t="str">
        <f>IF($C109="","",VLOOKUP($C109,分類コード!$B$1:$C$9,2,0))</f>
        <v/>
      </c>
      <c r="E109" s="251"/>
      <c r="F109" s="264"/>
      <c r="G109" s="260"/>
      <c r="H109" s="264"/>
      <c r="I109" s="653">
        <f t="shared" si="3"/>
        <v>0</v>
      </c>
      <c r="L109" s="84"/>
      <c r="M109" s="84"/>
      <c r="N109" s="84"/>
      <c r="O109" s="252"/>
      <c r="P109" s="84"/>
      <c r="Q109" s="84"/>
      <c r="R109" s="84"/>
      <c r="S109" s="84"/>
      <c r="T109" s="84"/>
      <c r="X109" s="84"/>
      <c r="Y109" s="252"/>
      <c r="Z109" s="84"/>
    </row>
    <row r="110" spans="1:26">
      <c r="A110" s="87"/>
      <c r="B110" s="103"/>
      <c r="C110" s="84"/>
      <c r="D110" s="632" t="str">
        <f>IF($C110="","",VLOOKUP($C110,分類コード!$B$1:$C$9,2,0))</f>
        <v/>
      </c>
      <c r="E110" s="251"/>
      <c r="F110" s="264"/>
      <c r="G110" s="260"/>
      <c r="H110" s="264"/>
      <c r="I110" s="653">
        <f t="shared" si="3"/>
        <v>0</v>
      </c>
      <c r="L110" s="84"/>
      <c r="M110" s="84"/>
      <c r="N110" s="84"/>
      <c r="O110" s="252"/>
      <c r="P110" s="84"/>
      <c r="Q110" s="84"/>
      <c r="R110" s="84"/>
      <c r="S110" s="84"/>
      <c r="T110" s="84"/>
      <c r="X110" s="84"/>
      <c r="Y110" s="252"/>
      <c r="Z110" s="84"/>
    </row>
    <row r="111" spans="1:26">
      <c r="A111" s="87"/>
      <c r="B111" s="103"/>
      <c r="C111" s="84"/>
      <c r="D111" s="632" t="str">
        <f>IF($C111="","",VLOOKUP($C111,分類コード!$B$1:$C$9,2,0))</f>
        <v/>
      </c>
      <c r="E111" s="251"/>
      <c r="F111" s="264"/>
      <c r="G111" s="260"/>
      <c r="H111" s="264"/>
      <c r="I111" s="653">
        <f t="shared" si="3"/>
        <v>0</v>
      </c>
      <c r="L111" s="84"/>
      <c r="M111" s="84"/>
      <c r="N111" s="84"/>
      <c r="O111" s="252"/>
      <c r="P111" s="84"/>
      <c r="Q111" s="84"/>
      <c r="R111" s="84"/>
      <c r="S111" s="84"/>
      <c r="T111" s="84"/>
      <c r="X111" s="84"/>
      <c r="Y111" s="252"/>
      <c r="Z111" s="84"/>
    </row>
    <row r="112" spans="1:26">
      <c r="A112" s="87"/>
      <c r="B112" s="103"/>
      <c r="C112" s="84"/>
      <c r="D112" s="632" t="str">
        <f>IF($C112="","",VLOOKUP($C112,分類コード!$B$1:$C$9,2,0))</f>
        <v/>
      </c>
      <c r="E112" s="251"/>
      <c r="F112" s="264"/>
      <c r="G112" s="260"/>
      <c r="H112" s="264"/>
      <c r="I112" s="653">
        <f t="shared" si="3"/>
        <v>0</v>
      </c>
      <c r="L112" s="84"/>
      <c r="M112" s="84"/>
      <c r="N112" s="84"/>
      <c r="O112" s="252"/>
      <c r="P112" s="84"/>
      <c r="Q112" s="84"/>
      <c r="R112" s="84"/>
      <c r="S112" s="84"/>
      <c r="T112" s="84"/>
      <c r="X112" s="84"/>
      <c r="Y112" s="252"/>
      <c r="Z112" s="84"/>
    </row>
    <row r="113" spans="1:26">
      <c r="A113" s="87"/>
      <c r="B113" s="103"/>
      <c r="C113" s="84"/>
      <c r="D113" s="632" t="str">
        <f>IF($C113="","",VLOOKUP($C113,分類コード!$B$1:$C$9,2,0))</f>
        <v/>
      </c>
      <c r="E113" s="251"/>
      <c r="F113" s="264"/>
      <c r="G113" s="260"/>
      <c r="H113" s="264"/>
      <c r="I113" s="653">
        <f t="shared" si="3"/>
        <v>0</v>
      </c>
      <c r="L113" s="84"/>
      <c r="M113" s="84"/>
      <c r="N113" s="84"/>
      <c r="O113" s="252"/>
      <c r="P113" s="84"/>
      <c r="Q113" s="84"/>
      <c r="R113" s="84"/>
      <c r="S113" s="84"/>
      <c r="T113" s="84"/>
      <c r="X113" s="84"/>
      <c r="Y113" s="252"/>
      <c r="Z113" s="84"/>
    </row>
    <row r="114" spans="1:26">
      <c r="A114" s="87"/>
      <c r="B114" s="103"/>
      <c r="C114" s="84"/>
      <c r="D114" s="632" t="str">
        <f>IF($C114="","",VLOOKUP($C114,分類コード!$B$1:$C$9,2,0))</f>
        <v/>
      </c>
      <c r="E114" s="251"/>
      <c r="F114" s="264"/>
      <c r="G114" s="260"/>
      <c r="H114" s="264"/>
      <c r="I114" s="653">
        <f t="shared" si="3"/>
        <v>0</v>
      </c>
      <c r="L114" s="84"/>
      <c r="M114" s="84"/>
      <c r="N114" s="84"/>
      <c r="O114" s="252"/>
      <c r="P114" s="84"/>
      <c r="Q114" s="84"/>
      <c r="R114" s="84"/>
      <c r="S114" s="84"/>
      <c r="T114" s="84"/>
      <c r="X114" s="84"/>
      <c r="Y114" s="252"/>
      <c r="Z114" s="84"/>
    </row>
    <row r="115" spans="1:26">
      <c r="A115" s="87"/>
      <c r="B115" s="103"/>
      <c r="C115" s="84"/>
      <c r="D115" s="632" t="str">
        <f>IF($C115="","",VLOOKUP($C115,分類コード!$B$1:$C$9,2,0))</f>
        <v/>
      </c>
      <c r="E115" s="251"/>
      <c r="F115" s="264"/>
      <c r="G115" s="260"/>
      <c r="H115" s="264"/>
      <c r="I115" s="653">
        <f t="shared" si="3"/>
        <v>0</v>
      </c>
      <c r="L115" s="84"/>
      <c r="M115" s="84"/>
      <c r="N115" s="84"/>
      <c r="O115" s="252"/>
      <c r="P115" s="84"/>
      <c r="Q115" s="84"/>
      <c r="R115" s="84"/>
      <c r="S115" s="84"/>
      <c r="T115" s="84"/>
      <c r="X115" s="84"/>
      <c r="Y115" s="252"/>
      <c r="Z115" s="84"/>
    </row>
    <row r="116" spans="1:26">
      <c r="A116" s="87"/>
      <c r="B116" s="103"/>
      <c r="C116" s="84"/>
      <c r="D116" s="632" t="str">
        <f>IF($C116="","",VLOOKUP($C116,分類コード!$B$1:$C$9,2,0))</f>
        <v/>
      </c>
      <c r="E116" s="251"/>
      <c r="F116" s="264"/>
      <c r="G116" s="260"/>
      <c r="H116" s="264"/>
      <c r="I116" s="653">
        <f t="shared" si="3"/>
        <v>0</v>
      </c>
      <c r="L116" s="84"/>
      <c r="M116" s="84"/>
      <c r="N116" s="84"/>
      <c r="O116" s="252"/>
      <c r="P116" s="84"/>
      <c r="Q116" s="84"/>
      <c r="R116" s="84"/>
      <c r="S116" s="84"/>
      <c r="T116" s="84"/>
      <c r="X116" s="84"/>
      <c r="Y116" s="252"/>
      <c r="Z116" s="84"/>
    </row>
    <row r="117" spans="1:26">
      <c r="A117" s="87"/>
      <c r="B117" s="103"/>
      <c r="C117" s="84"/>
      <c r="D117" s="632" t="str">
        <f>IF($C117="","",VLOOKUP($C117,分類コード!$B$1:$C$9,2,0))</f>
        <v/>
      </c>
      <c r="E117" s="251"/>
      <c r="F117" s="264"/>
      <c r="G117" s="260"/>
      <c r="H117" s="264"/>
      <c r="I117" s="653">
        <f t="shared" si="3"/>
        <v>0</v>
      </c>
      <c r="L117" s="84"/>
      <c r="M117" s="84"/>
      <c r="N117" s="84"/>
      <c r="O117" s="252"/>
      <c r="P117" s="84"/>
      <c r="Q117" s="84"/>
      <c r="R117" s="84"/>
      <c r="S117" s="84"/>
      <c r="T117" s="84"/>
      <c r="X117" s="84"/>
      <c r="Y117" s="252"/>
      <c r="Z117" s="84"/>
    </row>
    <row r="118" spans="1:26">
      <c r="A118" s="87"/>
      <c r="B118" s="103"/>
      <c r="C118" s="84"/>
      <c r="D118" s="632" t="str">
        <f>IF($C118="","",VLOOKUP($C118,分類コード!$B$1:$C$9,2,0))</f>
        <v/>
      </c>
      <c r="E118" s="251"/>
      <c r="F118" s="264"/>
      <c r="G118" s="260"/>
      <c r="H118" s="264"/>
      <c r="I118" s="653">
        <f t="shared" si="3"/>
        <v>0</v>
      </c>
      <c r="L118" s="84"/>
      <c r="M118" s="84"/>
      <c r="N118" s="84"/>
      <c r="O118" s="252"/>
      <c r="P118" s="84"/>
      <c r="Q118" s="84"/>
      <c r="R118" s="84"/>
      <c r="S118" s="84"/>
      <c r="T118" s="84"/>
      <c r="X118" s="84"/>
      <c r="Y118" s="252"/>
      <c r="Z118" s="84"/>
    </row>
    <row r="119" spans="1:26">
      <c r="A119" s="87"/>
      <c r="B119" s="103"/>
      <c r="C119" s="84"/>
      <c r="D119" s="632" t="str">
        <f>IF($C119="","",VLOOKUP($C119,分類コード!$B$1:$C$9,2,0))</f>
        <v/>
      </c>
      <c r="E119" s="251"/>
      <c r="F119" s="264"/>
      <c r="G119" s="260"/>
      <c r="H119" s="264"/>
      <c r="I119" s="653">
        <f t="shared" si="3"/>
        <v>0</v>
      </c>
      <c r="L119" s="84"/>
      <c r="M119" s="84"/>
      <c r="N119" s="84"/>
      <c r="O119" s="252"/>
      <c r="P119" s="84"/>
      <c r="Q119" s="84"/>
      <c r="R119" s="84"/>
      <c r="S119" s="84"/>
      <c r="T119" s="84"/>
      <c r="X119" s="84"/>
      <c r="Y119" s="252"/>
      <c r="Z119" s="84"/>
    </row>
    <row r="120" spans="1:26">
      <c r="A120" s="87"/>
      <c r="B120" s="103"/>
      <c r="C120" s="84"/>
      <c r="D120" s="632" t="str">
        <f>IF($C120="","",VLOOKUP($C120,分類コード!$B$1:$C$9,2,0))</f>
        <v/>
      </c>
      <c r="E120" s="251"/>
      <c r="F120" s="264"/>
      <c r="G120" s="260"/>
      <c r="H120" s="264"/>
      <c r="I120" s="653">
        <f t="shared" si="3"/>
        <v>0</v>
      </c>
      <c r="J120" s="86"/>
      <c r="L120" s="84"/>
      <c r="M120" s="84"/>
      <c r="N120" s="84"/>
      <c r="O120" s="252"/>
      <c r="P120" s="84"/>
      <c r="Q120" s="84"/>
      <c r="R120" s="84"/>
      <c r="S120" s="84"/>
      <c r="T120" s="84"/>
      <c r="X120" s="84"/>
      <c r="Y120" s="252"/>
      <c r="Z120" s="84"/>
    </row>
    <row r="121" spans="1:26">
      <c r="A121" s="87"/>
      <c r="B121" s="103"/>
      <c r="C121" s="84"/>
      <c r="D121" s="632" t="str">
        <f>IF($C121="","",VLOOKUP($C121,分類コード!$B$1:$C$9,2,0))</f>
        <v/>
      </c>
      <c r="E121" s="251"/>
      <c r="F121" s="264"/>
      <c r="G121" s="260"/>
      <c r="H121" s="264"/>
      <c r="I121" s="653">
        <f t="shared" si="3"/>
        <v>0</v>
      </c>
      <c r="L121" s="84"/>
      <c r="M121" s="84"/>
      <c r="N121" s="84"/>
      <c r="O121" s="252"/>
      <c r="P121" s="84"/>
      <c r="Q121" s="84"/>
      <c r="R121" s="84"/>
      <c r="S121" s="84"/>
      <c r="T121" s="84"/>
      <c r="X121" s="84"/>
      <c r="Y121" s="252"/>
      <c r="Z121" s="84"/>
    </row>
    <row r="122" spans="1:26">
      <c r="A122" s="87"/>
      <c r="B122" s="103"/>
      <c r="C122" s="84"/>
      <c r="D122" s="632" t="str">
        <f>IF($C122="","",VLOOKUP($C122,分類コード!$B$1:$C$9,2,0))</f>
        <v/>
      </c>
      <c r="E122" s="251"/>
      <c r="F122" s="264"/>
      <c r="G122" s="260"/>
      <c r="H122" s="264"/>
      <c r="I122" s="653">
        <f t="shared" si="3"/>
        <v>0</v>
      </c>
      <c r="L122" s="84"/>
      <c r="M122" s="84"/>
      <c r="N122" s="84"/>
      <c r="O122" s="252"/>
      <c r="P122" s="84"/>
      <c r="Q122" s="84"/>
      <c r="R122" s="84"/>
      <c r="S122" s="84"/>
      <c r="T122" s="84"/>
      <c r="X122" s="84"/>
      <c r="Y122" s="252"/>
      <c r="Z122" s="84"/>
    </row>
    <row r="123" spans="1:26">
      <c r="A123" s="87"/>
      <c r="B123" s="103"/>
      <c r="C123" s="84"/>
      <c r="D123" s="632" t="str">
        <f>IF($C123="","",VLOOKUP($C123,分類コード!$B$1:$C$9,2,0))</f>
        <v/>
      </c>
      <c r="E123" s="251"/>
      <c r="F123" s="264"/>
      <c r="G123" s="260"/>
      <c r="H123" s="264"/>
      <c r="I123" s="653">
        <f t="shared" si="3"/>
        <v>0</v>
      </c>
      <c r="L123" s="84"/>
      <c r="M123" s="84"/>
      <c r="N123" s="84"/>
      <c r="O123" s="252"/>
      <c r="P123" s="84"/>
      <c r="Q123" s="84"/>
      <c r="R123" s="84"/>
      <c r="S123" s="84"/>
      <c r="T123" s="84"/>
      <c r="X123" s="84"/>
      <c r="Y123" s="252"/>
      <c r="Z123" s="84"/>
    </row>
    <row r="124" spans="1:26">
      <c r="A124" s="87"/>
      <c r="B124" s="103"/>
      <c r="C124" s="84"/>
      <c r="D124" s="632" t="str">
        <f>IF($C124="","",VLOOKUP($C124,分類コード!$B$1:$C$9,2,0))</f>
        <v/>
      </c>
      <c r="E124" s="251"/>
      <c r="F124" s="264"/>
      <c r="G124" s="260"/>
      <c r="H124" s="264"/>
      <c r="I124" s="653">
        <f t="shared" si="3"/>
        <v>0</v>
      </c>
      <c r="L124" s="84"/>
      <c r="M124" s="84"/>
      <c r="N124" s="84"/>
      <c r="O124" s="252"/>
      <c r="P124" s="84"/>
      <c r="Q124" s="84"/>
      <c r="R124" s="84"/>
      <c r="S124" s="84"/>
      <c r="T124" s="84"/>
      <c r="X124" s="84"/>
      <c r="Y124" s="252"/>
      <c r="Z124" s="84"/>
    </row>
    <row r="125" spans="1:26">
      <c r="A125" s="87"/>
      <c r="B125" s="103"/>
      <c r="C125" s="84"/>
      <c r="D125" s="632" t="str">
        <f>IF($C125="","",VLOOKUP($C125,分類コード!$B$1:$C$9,2,0))</f>
        <v/>
      </c>
      <c r="E125" s="251"/>
      <c r="F125" s="264"/>
      <c r="G125" s="260"/>
      <c r="H125" s="264"/>
      <c r="I125" s="653">
        <f t="shared" si="3"/>
        <v>0</v>
      </c>
      <c r="L125" s="84"/>
      <c r="M125" s="84"/>
      <c r="N125" s="84"/>
      <c r="O125" s="252"/>
      <c r="P125" s="84"/>
      <c r="Q125" s="84"/>
      <c r="R125" s="84"/>
      <c r="S125" s="84"/>
      <c r="T125" s="84"/>
      <c r="X125" s="84"/>
      <c r="Y125" s="252"/>
      <c r="Z125" s="84"/>
    </row>
    <row r="126" spans="1:26">
      <c r="A126" s="87"/>
      <c r="B126" s="103"/>
      <c r="C126" s="84"/>
      <c r="D126" s="632" t="str">
        <f>IF($C126="","",VLOOKUP($C126,分類コード!$B$1:$C$9,2,0))</f>
        <v/>
      </c>
      <c r="E126" s="251"/>
      <c r="F126" s="264"/>
      <c r="G126" s="260"/>
      <c r="H126" s="264"/>
      <c r="I126" s="653">
        <f t="shared" si="3"/>
        <v>0</v>
      </c>
      <c r="L126" s="84"/>
      <c r="M126" s="84"/>
      <c r="N126" s="84"/>
      <c r="O126" s="252"/>
      <c r="P126" s="84"/>
      <c r="Q126" s="84"/>
      <c r="R126" s="84"/>
      <c r="S126" s="84"/>
      <c r="T126" s="84"/>
      <c r="X126" s="84"/>
      <c r="Y126" s="252"/>
      <c r="Z126" s="84"/>
    </row>
    <row r="127" spans="1:26">
      <c r="A127" s="87"/>
      <c r="B127" s="103"/>
      <c r="C127" s="84"/>
      <c r="D127" s="632" t="str">
        <f>IF($C127="","",VLOOKUP($C127,分類コード!$B$1:$C$9,2,0))</f>
        <v/>
      </c>
      <c r="E127" s="251"/>
      <c r="F127" s="264"/>
      <c r="G127" s="260"/>
      <c r="H127" s="264"/>
      <c r="I127" s="653">
        <f t="shared" si="3"/>
        <v>0</v>
      </c>
      <c r="L127" s="84"/>
      <c r="M127" s="84"/>
      <c r="N127" s="84"/>
      <c r="O127" s="252"/>
      <c r="P127" s="84"/>
      <c r="Q127" s="84"/>
      <c r="R127" s="84"/>
      <c r="S127" s="84"/>
      <c r="T127" s="84"/>
      <c r="X127" s="84"/>
      <c r="Y127" s="252"/>
      <c r="Z127" s="84"/>
    </row>
    <row r="128" spans="1:26">
      <c r="A128" s="87"/>
      <c r="B128" s="103"/>
      <c r="C128" s="84"/>
      <c r="D128" s="632" t="str">
        <f>IF($C128="","",VLOOKUP($C128,分類コード!$B$1:$C$9,2,0))</f>
        <v/>
      </c>
      <c r="E128" s="251"/>
      <c r="F128" s="264"/>
      <c r="G128" s="260"/>
      <c r="H128" s="264"/>
      <c r="I128" s="653">
        <f t="shared" si="3"/>
        <v>0</v>
      </c>
      <c r="L128" s="84"/>
      <c r="M128" s="84"/>
      <c r="N128" s="84"/>
      <c r="O128" s="252"/>
      <c r="P128" s="84"/>
      <c r="Q128" s="84"/>
      <c r="R128" s="84"/>
      <c r="S128" s="84"/>
      <c r="T128" s="84"/>
      <c r="X128" s="84"/>
      <c r="Y128" s="252"/>
      <c r="Z128" s="84"/>
    </row>
    <row r="129" spans="1:26">
      <c r="A129" s="87"/>
      <c r="B129" s="103"/>
      <c r="C129" s="84"/>
      <c r="D129" s="632" t="str">
        <f>IF($C129="","",VLOOKUP($C129,分類コード!$B$1:$C$9,2,0))</f>
        <v/>
      </c>
      <c r="E129" s="251"/>
      <c r="F129" s="264"/>
      <c r="G129" s="260"/>
      <c r="H129" s="264"/>
      <c r="I129" s="653">
        <f t="shared" si="3"/>
        <v>0</v>
      </c>
      <c r="L129" s="84"/>
      <c r="M129" s="84"/>
      <c r="N129" s="84"/>
      <c r="O129" s="252"/>
      <c r="P129" s="84"/>
      <c r="Q129" s="84"/>
      <c r="R129" s="84"/>
      <c r="S129" s="84"/>
      <c r="T129" s="84"/>
      <c r="X129" s="84"/>
      <c r="Y129" s="252"/>
      <c r="Z129" s="84"/>
    </row>
    <row r="130" spans="1:26">
      <c r="A130" s="87"/>
      <c r="B130" s="103"/>
      <c r="C130" s="84"/>
      <c r="D130" s="632" t="str">
        <f>IF($C130="","",VLOOKUP($C130,分類コード!$B$1:$C$9,2,0))</f>
        <v/>
      </c>
      <c r="E130" s="251"/>
      <c r="F130" s="264"/>
      <c r="G130" s="260"/>
      <c r="H130" s="264"/>
      <c r="I130" s="653">
        <f t="shared" si="3"/>
        <v>0</v>
      </c>
      <c r="L130" s="84"/>
      <c r="M130" s="84"/>
      <c r="N130" s="84"/>
      <c r="O130" s="252"/>
      <c r="P130" s="84"/>
      <c r="Q130" s="84"/>
      <c r="R130" s="84"/>
      <c r="S130" s="84"/>
      <c r="T130" s="84"/>
      <c r="X130" s="84"/>
      <c r="Y130" s="252"/>
      <c r="Z130" s="84"/>
    </row>
    <row r="131" spans="1:26">
      <c r="A131" s="87"/>
      <c r="B131" s="103"/>
      <c r="C131" s="84"/>
      <c r="D131" s="632" t="str">
        <f>IF($C131="","",VLOOKUP($C131,分類コード!$B$1:$C$9,2,0))</f>
        <v/>
      </c>
      <c r="E131" s="251"/>
      <c r="F131" s="264"/>
      <c r="G131" s="260"/>
      <c r="H131" s="264"/>
      <c r="I131" s="653">
        <f t="shared" si="3"/>
        <v>0</v>
      </c>
      <c r="L131" s="84"/>
      <c r="M131" s="84"/>
      <c r="N131" s="84"/>
      <c r="O131" s="252"/>
      <c r="P131" s="84"/>
      <c r="Q131" s="84"/>
      <c r="R131" s="84"/>
      <c r="S131" s="84"/>
      <c r="T131" s="84"/>
      <c r="X131" s="84"/>
      <c r="Y131" s="252"/>
      <c r="Z131" s="84"/>
    </row>
    <row r="132" spans="1:26">
      <c r="A132" s="87"/>
      <c r="B132" s="103"/>
      <c r="C132" s="84"/>
      <c r="D132" s="632" t="str">
        <f>IF($C132="","",VLOOKUP($C132,分類コード!$B$1:$C$9,2,0))</f>
        <v/>
      </c>
      <c r="E132" s="251"/>
      <c r="F132" s="264"/>
      <c r="G132" s="260"/>
      <c r="H132" s="264"/>
      <c r="I132" s="653">
        <f t="shared" si="3"/>
        <v>0</v>
      </c>
      <c r="L132" s="84"/>
      <c r="M132" s="84"/>
      <c r="N132" s="84"/>
      <c r="O132" s="252"/>
      <c r="P132" s="84"/>
      <c r="Q132" s="84"/>
      <c r="R132" s="84"/>
      <c r="S132" s="84"/>
      <c r="T132" s="84"/>
      <c r="X132" s="84"/>
      <c r="Y132" s="252"/>
      <c r="Z132" s="84"/>
    </row>
    <row r="133" spans="1:26">
      <c r="A133" s="87"/>
      <c r="B133" s="103"/>
      <c r="C133" s="84"/>
      <c r="D133" s="632" t="str">
        <f>IF($C133="","",VLOOKUP($C133,分類コード!$B$1:$C$9,2,0))</f>
        <v/>
      </c>
      <c r="E133" s="251"/>
      <c r="F133" s="264"/>
      <c r="G133" s="260"/>
      <c r="H133" s="264"/>
      <c r="I133" s="653">
        <f t="shared" si="3"/>
        <v>0</v>
      </c>
      <c r="L133" s="84"/>
      <c r="M133" s="84"/>
      <c r="N133" s="84"/>
      <c r="O133" s="252"/>
      <c r="P133" s="84"/>
      <c r="Q133" s="84"/>
      <c r="R133" s="84"/>
      <c r="S133" s="84"/>
      <c r="T133" s="84"/>
      <c r="X133" s="84"/>
      <c r="Y133" s="252"/>
      <c r="Z133" s="84"/>
    </row>
    <row r="134" spans="1:26">
      <c r="A134" s="87"/>
      <c r="B134" s="103"/>
      <c r="C134" s="84"/>
      <c r="D134" s="632" t="str">
        <f>IF($C134="","",VLOOKUP($C134,分類コード!$B$1:$C$9,2,0))</f>
        <v/>
      </c>
      <c r="E134" s="251"/>
      <c r="F134" s="264"/>
      <c r="G134" s="260"/>
      <c r="H134" s="264"/>
      <c r="I134" s="653">
        <f t="shared" si="3"/>
        <v>0</v>
      </c>
      <c r="J134" s="86"/>
      <c r="L134" s="84"/>
      <c r="M134" s="84"/>
      <c r="N134" s="84"/>
      <c r="O134" s="252"/>
      <c r="P134" s="84"/>
      <c r="Q134" s="84"/>
      <c r="R134" s="84"/>
      <c r="S134" s="84"/>
      <c r="T134" s="84"/>
      <c r="X134" s="84"/>
      <c r="Y134" s="252"/>
      <c r="Z134" s="84"/>
    </row>
    <row r="135" spans="1:26">
      <c r="A135" s="87"/>
      <c r="B135" s="103"/>
      <c r="C135" s="84"/>
      <c r="D135" s="632" t="str">
        <f>IF($C135="","",VLOOKUP($C135,分類コード!$B$1:$C$9,2,0))</f>
        <v/>
      </c>
      <c r="E135" s="251"/>
      <c r="F135" s="264"/>
      <c r="G135" s="260"/>
      <c r="H135" s="264"/>
      <c r="I135" s="653">
        <f t="shared" si="3"/>
        <v>0</v>
      </c>
      <c r="L135" s="84"/>
      <c r="M135" s="84"/>
      <c r="N135" s="84"/>
      <c r="O135" s="252"/>
      <c r="P135" s="84"/>
      <c r="Q135" s="84"/>
      <c r="R135" s="84"/>
      <c r="S135" s="84"/>
      <c r="T135" s="84"/>
      <c r="X135" s="84"/>
      <c r="Y135" s="252"/>
      <c r="Z135" s="84"/>
    </row>
    <row r="136" spans="1:26">
      <c r="A136" s="87"/>
      <c r="B136" s="103"/>
      <c r="C136" s="84"/>
      <c r="D136" s="632" t="str">
        <f>IF($C136="","",VLOOKUP($C136,分類コード!$B$1:$C$9,2,0))</f>
        <v/>
      </c>
      <c r="E136" s="251"/>
      <c r="F136" s="264"/>
      <c r="G136" s="260"/>
      <c r="H136" s="264"/>
      <c r="I136" s="653">
        <f t="shared" si="3"/>
        <v>0</v>
      </c>
      <c r="L136" s="84"/>
      <c r="M136" s="84"/>
      <c r="N136" s="84"/>
      <c r="O136" s="252"/>
      <c r="P136" s="84"/>
      <c r="Q136" s="84"/>
      <c r="R136" s="84"/>
      <c r="S136" s="84"/>
      <c r="T136" s="84"/>
      <c r="X136" s="84"/>
      <c r="Y136" s="252"/>
      <c r="Z136" s="84"/>
    </row>
    <row r="137" spans="1:26">
      <c r="A137" s="87"/>
      <c r="B137" s="103"/>
      <c r="C137" s="84"/>
      <c r="D137" s="632" t="str">
        <f>IF($C137="","",VLOOKUP($C137,分類コード!$B$1:$C$9,2,0))</f>
        <v/>
      </c>
      <c r="E137" s="251"/>
      <c r="F137" s="264"/>
      <c r="G137" s="260"/>
      <c r="H137" s="264"/>
      <c r="I137" s="653">
        <f t="shared" si="3"/>
        <v>0</v>
      </c>
      <c r="J137" s="86"/>
      <c r="L137" s="84"/>
      <c r="M137" s="84"/>
      <c r="N137" s="84"/>
      <c r="O137" s="252"/>
      <c r="P137" s="84"/>
      <c r="Q137" s="84"/>
      <c r="R137" s="84"/>
      <c r="S137" s="84"/>
      <c r="T137" s="84"/>
      <c r="X137" s="84"/>
      <c r="Y137" s="252"/>
      <c r="Z137" s="84"/>
    </row>
    <row r="138" spans="1:26">
      <c r="A138" s="87"/>
      <c r="B138" s="103"/>
      <c r="C138" s="84"/>
      <c r="D138" s="632" t="str">
        <f>IF($C138="","",VLOOKUP($C138,分類コード!$B$1:$C$9,2,0))</f>
        <v/>
      </c>
      <c r="E138" s="251"/>
      <c r="F138" s="264"/>
      <c r="G138" s="260"/>
      <c r="H138" s="264"/>
      <c r="I138" s="653">
        <f t="shared" si="3"/>
        <v>0</v>
      </c>
      <c r="L138" s="84"/>
      <c r="M138" s="84"/>
      <c r="N138" s="84"/>
      <c r="O138" s="252"/>
      <c r="P138" s="84"/>
      <c r="Q138" s="84"/>
      <c r="R138" s="84"/>
      <c r="S138" s="84"/>
      <c r="T138" s="84"/>
      <c r="X138" s="84"/>
      <c r="Y138" s="252"/>
      <c r="Z138" s="84"/>
    </row>
    <row r="139" spans="1:26">
      <c r="A139" s="87"/>
      <c r="B139" s="103"/>
      <c r="C139" s="84"/>
      <c r="D139" s="632" t="str">
        <f>IF($C139="","",VLOOKUP($C139,分類コード!$B$1:$C$9,2,0))</f>
        <v/>
      </c>
      <c r="E139" s="251"/>
      <c r="F139" s="264"/>
      <c r="G139" s="260"/>
      <c r="H139" s="264"/>
      <c r="I139" s="653">
        <f t="shared" si="3"/>
        <v>0</v>
      </c>
      <c r="L139" s="84"/>
      <c r="M139" s="84"/>
      <c r="N139" s="84"/>
      <c r="O139" s="252"/>
      <c r="P139" s="84"/>
      <c r="Q139" s="84"/>
      <c r="R139" s="84"/>
      <c r="S139" s="84"/>
      <c r="T139" s="84"/>
      <c r="X139" s="84"/>
      <c r="Y139" s="252"/>
      <c r="Z139" s="84"/>
    </row>
    <row r="140" spans="1:26">
      <c r="A140" s="87"/>
      <c r="B140" s="103"/>
      <c r="C140" s="84"/>
      <c r="D140" s="632" t="str">
        <f>IF($C140="","",VLOOKUP($C140,分類コード!$B$1:$C$9,2,0))</f>
        <v/>
      </c>
      <c r="E140" s="251"/>
      <c r="F140" s="264"/>
      <c r="G140" s="260"/>
      <c r="H140" s="264"/>
      <c r="I140" s="653">
        <f t="shared" si="3"/>
        <v>0</v>
      </c>
      <c r="L140" s="84"/>
      <c r="M140" s="84"/>
      <c r="N140" s="84"/>
      <c r="O140" s="252"/>
      <c r="P140" s="84"/>
      <c r="Q140" s="84"/>
      <c r="R140" s="84"/>
      <c r="S140" s="84"/>
      <c r="T140" s="84"/>
      <c r="X140" s="84"/>
      <c r="Y140" s="252"/>
      <c r="Z140" s="84"/>
    </row>
    <row r="141" spans="1:26">
      <c r="A141" s="87"/>
      <c r="B141" s="103"/>
      <c r="C141" s="84"/>
      <c r="D141" s="632" t="str">
        <f>IF($C141="","",VLOOKUP($C141,分類コード!$B$1:$C$9,2,0))</f>
        <v/>
      </c>
      <c r="E141" s="251"/>
      <c r="F141" s="264"/>
      <c r="G141" s="260"/>
      <c r="H141" s="264"/>
      <c r="I141" s="653">
        <f t="shared" si="3"/>
        <v>0</v>
      </c>
      <c r="L141" s="84"/>
      <c r="M141" s="84"/>
      <c r="N141" s="84"/>
      <c r="O141" s="252"/>
      <c r="P141" s="84"/>
      <c r="Q141" s="84"/>
      <c r="R141" s="84"/>
      <c r="S141" s="84"/>
      <c r="T141" s="84"/>
      <c r="X141" s="84"/>
      <c r="Y141" s="252"/>
      <c r="Z141" s="84"/>
    </row>
    <row r="142" spans="1:26">
      <c r="A142" s="87"/>
      <c r="B142" s="103"/>
      <c r="C142" s="84"/>
      <c r="D142" s="632" t="str">
        <f>IF($C142="","",VLOOKUP($C142,分類コード!$B$1:$C$9,2,0))</f>
        <v/>
      </c>
      <c r="E142" s="251"/>
      <c r="F142" s="264"/>
      <c r="G142" s="260"/>
      <c r="H142" s="264"/>
      <c r="I142" s="653">
        <f t="shared" si="3"/>
        <v>0</v>
      </c>
      <c r="L142" s="84"/>
      <c r="M142" s="84"/>
      <c r="N142" s="84"/>
      <c r="O142" s="252"/>
      <c r="P142" s="84"/>
      <c r="Q142" s="84"/>
      <c r="R142" s="84"/>
      <c r="S142" s="84"/>
      <c r="T142" s="84"/>
      <c r="X142" s="84"/>
      <c r="Y142" s="252"/>
      <c r="Z142" s="84"/>
    </row>
    <row r="143" spans="1:26">
      <c r="A143" s="87"/>
      <c r="B143" s="103"/>
      <c r="C143" s="84"/>
      <c r="D143" s="632" t="str">
        <f>IF($C143="","",VLOOKUP($C143,分類コード!$B$1:$C$9,2,0))</f>
        <v/>
      </c>
      <c r="E143" s="251"/>
      <c r="F143" s="264"/>
      <c r="G143" s="260"/>
      <c r="H143" s="264"/>
      <c r="I143" s="653">
        <f t="shared" si="3"/>
        <v>0</v>
      </c>
      <c r="L143" s="84"/>
      <c r="M143" s="84"/>
      <c r="N143" s="84"/>
      <c r="O143" s="252"/>
      <c r="P143" s="84"/>
      <c r="Q143" s="84"/>
      <c r="R143" s="84"/>
      <c r="S143" s="84"/>
      <c r="T143" s="84"/>
      <c r="X143" s="84"/>
      <c r="Y143" s="252"/>
      <c r="Z143" s="84"/>
    </row>
    <row r="144" spans="1:26">
      <c r="A144" s="87"/>
      <c r="B144" s="103"/>
      <c r="C144" s="84"/>
      <c r="D144" s="632" t="str">
        <f>IF($C144="","",VLOOKUP($C144,分類コード!$B$1:$C$9,2,0))</f>
        <v/>
      </c>
      <c r="E144" s="251"/>
      <c r="F144" s="264"/>
      <c r="G144" s="260"/>
      <c r="H144" s="264"/>
      <c r="I144" s="653">
        <f t="shared" si="3"/>
        <v>0</v>
      </c>
      <c r="L144" s="84"/>
      <c r="M144" s="84"/>
      <c r="N144" s="84"/>
      <c r="O144" s="252"/>
      <c r="P144" s="84"/>
      <c r="Q144" s="84"/>
      <c r="R144" s="84"/>
      <c r="S144" s="84"/>
      <c r="T144" s="84"/>
      <c r="X144" s="84"/>
      <c r="Y144" s="252"/>
      <c r="Z144" s="84"/>
    </row>
    <row r="145" spans="1:26">
      <c r="A145" s="87"/>
      <c r="B145" s="103"/>
      <c r="C145" s="84"/>
      <c r="D145" s="632" t="str">
        <f>IF($C145="","",VLOOKUP($C145,分類コード!$B$1:$C$9,2,0))</f>
        <v/>
      </c>
      <c r="E145" s="251"/>
      <c r="F145" s="264"/>
      <c r="G145" s="260"/>
      <c r="H145" s="264"/>
      <c r="I145" s="653">
        <f t="shared" si="3"/>
        <v>0</v>
      </c>
      <c r="L145" s="84"/>
      <c r="M145" s="84"/>
      <c r="N145" s="84"/>
      <c r="O145" s="252"/>
      <c r="P145" s="84"/>
      <c r="Q145" s="84"/>
      <c r="R145" s="84"/>
      <c r="S145" s="84"/>
      <c r="T145" s="84"/>
      <c r="X145" s="84"/>
      <c r="Y145" s="252"/>
      <c r="Z145" s="84"/>
    </row>
    <row r="146" spans="1:26">
      <c r="A146" s="87"/>
      <c r="B146" s="103"/>
      <c r="C146" s="84"/>
      <c r="D146" s="632" t="str">
        <f>IF($C146="","",VLOOKUP($C146,分類コード!$B$1:$C$9,2,0))</f>
        <v/>
      </c>
      <c r="E146" s="251"/>
      <c r="F146" s="264"/>
      <c r="G146" s="260"/>
      <c r="H146" s="264"/>
      <c r="I146" s="653">
        <f t="shared" si="3"/>
        <v>0</v>
      </c>
      <c r="L146" s="84"/>
      <c r="M146" s="84"/>
      <c r="N146" s="84"/>
      <c r="O146" s="252"/>
      <c r="P146" s="84"/>
      <c r="Q146" s="84"/>
      <c r="R146" s="84"/>
      <c r="S146" s="84"/>
      <c r="T146" s="84"/>
      <c r="X146" s="84"/>
      <c r="Y146" s="252"/>
      <c r="Z146" s="84"/>
    </row>
    <row r="147" spans="1:26">
      <c r="A147" s="87"/>
      <c r="B147" s="103"/>
      <c r="C147" s="84"/>
      <c r="D147" s="632" t="str">
        <f>IF($C147="","",VLOOKUP($C147,分類コード!$B$1:$C$9,2,0))</f>
        <v/>
      </c>
      <c r="E147" s="251"/>
      <c r="F147" s="264"/>
      <c r="G147" s="260"/>
      <c r="H147" s="264"/>
      <c r="I147" s="653">
        <f t="shared" si="3"/>
        <v>0</v>
      </c>
      <c r="L147" s="84"/>
      <c r="M147" s="84"/>
      <c r="N147" s="84"/>
      <c r="O147" s="252"/>
      <c r="P147" s="84"/>
      <c r="Q147" s="84"/>
      <c r="R147" s="84"/>
      <c r="S147" s="84"/>
      <c r="T147" s="84"/>
      <c r="X147" s="84"/>
      <c r="Y147" s="252"/>
      <c r="Z147" s="84"/>
    </row>
    <row r="148" spans="1:26">
      <c r="A148" s="87"/>
      <c r="B148" s="103"/>
      <c r="C148" s="84"/>
      <c r="D148" s="632" t="str">
        <f>IF($C148="","",VLOOKUP($C148,分類コード!$B$1:$C$9,2,0))</f>
        <v/>
      </c>
      <c r="E148" s="251"/>
      <c r="F148" s="264"/>
      <c r="G148" s="260"/>
      <c r="H148" s="264"/>
      <c r="I148" s="653">
        <f t="shared" si="3"/>
        <v>0</v>
      </c>
      <c r="L148" s="84"/>
      <c r="M148" s="84"/>
      <c r="N148" s="84"/>
      <c r="O148" s="252"/>
      <c r="P148" s="84"/>
      <c r="Q148" s="84"/>
      <c r="R148" s="84"/>
      <c r="S148" s="84"/>
      <c r="T148" s="84"/>
      <c r="X148" s="84"/>
      <c r="Y148" s="252"/>
      <c r="Z148" s="84"/>
    </row>
    <row r="149" spans="1:26">
      <c r="A149" s="87"/>
      <c r="B149" s="103"/>
      <c r="C149" s="84"/>
      <c r="D149" s="632" t="str">
        <f>IF($C149="","",VLOOKUP($C149,分類コード!$B$1:$C$9,2,0))</f>
        <v/>
      </c>
      <c r="E149" s="251"/>
      <c r="F149" s="264"/>
      <c r="G149" s="260"/>
      <c r="H149" s="264"/>
      <c r="I149" s="653">
        <f t="shared" ref="I149:I212" si="4">IF(ISERROR(LEN(F149)-FIND(".",F149))=TRUE,0,LEN(F149)-FIND(".",F149))</f>
        <v>0</v>
      </c>
      <c r="L149" s="84"/>
      <c r="M149" s="84"/>
      <c r="N149" s="84"/>
      <c r="O149" s="252"/>
      <c r="P149" s="84"/>
      <c r="Q149" s="84"/>
      <c r="R149" s="84"/>
      <c r="S149" s="84"/>
      <c r="T149" s="84"/>
      <c r="X149" s="84"/>
      <c r="Y149" s="252"/>
      <c r="Z149" s="84"/>
    </row>
    <row r="150" spans="1:26">
      <c r="A150" s="87"/>
      <c r="B150" s="103"/>
      <c r="C150" s="84"/>
      <c r="D150" s="632" t="str">
        <f>IF($C150="","",VLOOKUP($C150,分類コード!$B$1:$C$9,2,0))</f>
        <v/>
      </c>
      <c r="E150" s="251"/>
      <c r="F150" s="264"/>
      <c r="G150" s="260"/>
      <c r="H150" s="264"/>
      <c r="I150" s="653">
        <f t="shared" si="4"/>
        <v>0</v>
      </c>
      <c r="L150" s="84"/>
      <c r="M150" s="84"/>
      <c r="N150" s="84"/>
      <c r="O150" s="252"/>
      <c r="P150" s="84"/>
      <c r="Q150" s="84"/>
      <c r="R150" s="84"/>
      <c r="S150" s="84"/>
      <c r="T150" s="84"/>
      <c r="X150" s="84"/>
      <c r="Y150" s="252"/>
      <c r="Z150" s="84"/>
    </row>
    <row r="151" spans="1:26">
      <c r="A151" s="87"/>
      <c r="B151" s="103"/>
      <c r="C151" s="84"/>
      <c r="D151" s="632" t="str">
        <f>IF($C151="","",VLOOKUP($C151,分類コード!$B$1:$C$9,2,0))</f>
        <v/>
      </c>
      <c r="E151" s="251"/>
      <c r="F151" s="264"/>
      <c r="G151" s="260"/>
      <c r="H151" s="264"/>
      <c r="I151" s="653">
        <f t="shared" si="4"/>
        <v>0</v>
      </c>
      <c r="L151" s="84"/>
      <c r="M151" s="84"/>
      <c r="N151" s="84"/>
      <c r="O151" s="252"/>
      <c r="P151" s="84"/>
      <c r="Q151" s="84"/>
      <c r="R151" s="84"/>
      <c r="S151" s="84"/>
      <c r="T151" s="84"/>
      <c r="X151" s="84"/>
      <c r="Y151" s="252"/>
      <c r="Z151" s="84"/>
    </row>
    <row r="152" spans="1:26">
      <c r="A152" s="87"/>
      <c r="B152" s="103"/>
      <c r="C152" s="84"/>
      <c r="D152" s="632" t="str">
        <f>IF($C152="","",VLOOKUP($C152,分類コード!$B$1:$C$9,2,0))</f>
        <v/>
      </c>
      <c r="E152" s="251"/>
      <c r="F152" s="264"/>
      <c r="G152" s="260"/>
      <c r="H152" s="264"/>
      <c r="I152" s="653">
        <f t="shared" si="4"/>
        <v>0</v>
      </c>
      <c r="L152" s="84"/>
      <c r="M152" s="84"/>
      <c r="N152" s="84"/>
      <c r="O152" s="252"/>
      <c r="P152" s="84"/>
      <c r="Q152" s="84"/>
      <c r="R152" s="84"/>
      <c r="S152" s="84"/>
      <c r="T152" s="84"/>
      <c r="X152" s="84"/>
      <c r="Y152" s="252"/>
      <c r="Z152" s="84"/>
    </row>
    <row r="153" spans="1:26">
      <c r="A153" s="87"/>
      <c r="B153" s="103"/>
      <c r="C153" s="84"/>
      <c r="D153" s="632" t="str">
        <f>IF($C153="","",VLOOKUP($C153,分類コード!$B$1:$C$9,2,0))</f>
        <v/>
      </c>
      <c r="E153" s="251"/>
      <c r="F153" s="264"/>
      <c r="G153" s="260"/>
      <c r="H153" s="264"/>
      <c r="I153" s="653">
        <f t="shared" si="4"/>
        <v>0</v>
      </c>
      <c r="L153" s="84"/>
      <c r="M153" s="84"/>
      <c r="N153" s="84"/>
      <c r="O153" s="252"/>
      <c r="P153" s="84"/>
      <c r="Q153" s="84"/>
      <c r="R153" s="84"/>
      <c r="S153" s="84"/>
      <c r="T153" s="84"/>
      <c r="X153" s="84"/>
      <c r="Y153" s="252"/>
      <c r="Z153" s="84"/>
    </row>
    <row r="154" spans="1:26">
      <c r="A154" s="87"/>
      <c r="B154" s="103"/>
      <c r="C154" s="84"/>
      <c r="D154" s="632" t="str">
        <f>IF($C154="","",VLOOKUP($C154,分類コード!$B$1:$C$9,2,0))</f>
        <v/>
      </c>
      <c r="E154" s="251"/>
      <c r="F154" s="264"/>
      <c r="G154" s="260"/>
      <c r="H154" s="264"/>
      <c r="I154" s="653">
        <f t="shared" si="4"/>
        <v>0</v>
      </c>
      <c r="L154" s="84"/>
      <c r="M154" s="84"/>
      <c r="N154" s="84"/>
      <c r="O154" s="252"/>
      <c r="P154" s="84"/>
      <c r="Q154" s="84"/>
      <c r="R154" s="84"/>
      <c r="S154" s="84"/>
      <c r="T154" s="84"/>
      <c r="X154" s="84"/>
      <c r="Y154" s="252"/>
      <c r="Z154" s="84"/>
    </row>
    <row r="155" spans="1:26">
      <c r="A155" s="87"/>
      <c r="B155" s="103"/>
      <c r="C155" s="84"/>
      <c r="D155" s="632" t="str">
        <f>IF($C155="","",VLOOKUP($C155,分類コード!$B$1:$C$9,2,0))</f>
        <v/>
      </c>
      <c r="E155" s="251"/>
      <c r="F155" s="264"/>
      <c r="G155" s="260"/>
      <c r="H155" s="264"/>
      <c r="I155" s="653">
        <f t="shared" si="4"/>
        <v>0</v>
      </c>
      <c r="L155" s="84"/>
      <c r="M155" s="84"/>
      <c r="N155" s="84"/>
      <c r="O155" s="252"/>
      <c r="P155" s="84"/>
      <c r="Q155" s="84"/>
      <c r="R155" s="84"/>
      <c r="S155" s="84"/>
      <c r="T155" s="84"/>
      <c r="X155" s="84"/>
      <c r="Y155" s="252"/>
      <c r="Z155" s="84"/>
    </row>
    <row r="156" spans="1:26">
      <c r="A156" s="87"/>
      <c r="B156" s="103"/>
      <c r="C156" s="84"/>
      <c r="D156" s="632" t="str">
        <f>IF($C156="","",VLOOKUP($C156,分類コード!$B$1:$C$9,2,0))</f>
        <v/>
      </c>
      <c r="E156" s="251"/>
      <c r="F156" s="264"/>
      <c r="G156" s="260"/>
      <c r="H156" s="264"/>
      <c r="I156" s="653">
        <f t="shared" si="4"/>
        <v>0</v>
      </c>
      <c r="L156" s="84"/>
      <c r="M156" s="84"/>
      <c r="N156" s="84"/>
      <c r="O156" s="252"/>
      <c r="P156" s="84"/>
      <c r="Q156" s="84"/>
      <c r="R156" s="84"/>
      <c r="S156" s="84"/>
      <c r="T156" s="84"/>
      <c r="X156" s="84"/>
      <c r="Y156" s="252"/>
      <c r="Z156" s="84"/>
    </row>
    <row r="157" spans="1:26">
      <c r="A157" s="87"/>
      <c r="B157" s="103"/>
      <c r="C157" s="84"/>
      <c r="D157" s="632" t="str">
        <f>IF($C157="","",VLOOKUP($C157,分類コード!$B$1:$C$9,2,0))</f>
        <v/>
      </c>
      <c r="E157" s="251"/>
      <c r="F157" s="264"/>
      <c r="G157" s="260"/>
      <c r="H157" s="264"/>
      <c r="I157" s="653">
        <f t="shared" si="4"/>
        <v>0</v>
      </c>
      <c r="L157" s="84"/>
      <c r="M157" s="84"/>
      <c r="N157" s="84"/>
      <c r="O157" s="252"/>
      <c r="P157" s="84"/>
      <c r="Q157" s="84"/>
      <c r="R157" s="84"/>
      <c r="S157" s="84"/>
      <c r="T157" s="84"/>
      <c r="X157" s="84"/>
      <c r="Y157" s="252"/>
      <c r="Z157" s="84"/>
    </row>
    <row r="158" spans="1:26">
      <c r="A158" s="87"/>
      <c r="B158" s="103"/>
      <c r="C158" s="84"/>
      <c r="D158" s="632" t="str">
        <f>IF($C158="","",VLOOKUP($C158,分類コード!$B$1:$C$9,2,0))</f>
        <v/>
      </c>
      <c r="E158" s="251"/>
      <c r="F158" s="264"/>
      <c r="G158" s="260"/>
      <c r="H158" s="264"/>
      <c r="I158" s="653">
        <f t="shared" si="4"/>
        <v>0</v>
      </c>
      <c r="L158" s="84"/>
      <c r="M158" s="84"/>
      <c r="N158" s="84"/>
      <c r="O158" s="252"/>
      <c r="P158" s="84"/>
      <c r="Q158" s="84"/>
      <c r="R158" s="84"/>
      <c r="S158" s="84"/>
      <c r="T158" s="84"/>
      <c r="X158" s="84"/>
      <c r="Y158" s="252"/>
      <c r="Z158" s="84"/>
    </row>
    <row r="159" spans="1:26">
      <c r="A159" s="87"/>
      <c r="B159" s="103"/>
      <c r="C159" s="84"/>
      <c r="D159" s="632" t="str">
        <f>IF($C159="","",VLOOKUP($C159,分類コード!$B$1:$C$9,2,0))</f>
        <v/>
      </c>
      <c r="E159" s="251"/>
      <c r="F159" s="264"/>
      <c r="G159" s="260"/>
      <c r="H159" s="264"/>
      <c r="I159" s="653">
        <f t="shared" si="4"/>
        <v>0</v>
      </c>
      <c r="L159" s="84"/>
      <c r="M159" s="84"/>
      <c r="N159" s="84"/>
      <c r="O159" s="252"/>
      <c r="P159" s="84"/>
      <c r="Q159" s="84"/>
      <c r="R159" s="84"/>
      <c r="S159" s="84"/>
      <c r="T159" s="84"/>
      <c r="X159" s="84"/>
      <c r="Y159" s="252"/>
      <c r="Z159" s="84"/>
    </row>
    <row r="160" spans="1:26">
      <c r="A160" s="87"/>
      <c r="B160" s="103"/>
      <c r="C160" s="84"/>
      <c r="D160" s="632" t="str">
        <f>IF($C160="","",VLOOKUP($C160,分類コード!$B$1:$C$9,2,0))</f>
        <v/>
      </c>
      <c r="E160" s="251"/>
      <c r="F160" s="264"/>
      <c r="G160" s="260"/>
      <c r="H160" s="264"/>
      <c r="I160" s="653">
        <f t="shared" si="4"/>
        <v>0</v>
      </c>
      <c r="L160" s="84"/>
      <c r="M160" s="84"/>
      <c r="N160" s="84"/>
      <c r="O160" s="252"/>
      <c r="P160" s="84"/>
      <c r="Q160" s="84"/>
      <c r="R160" s="84"/>
      <c r="S160" s="84"/>
      <c r="T160" s="84"/>
      <c r="X160" s="84"/>
      <c r="Y160" s="252"/>
      <c r="Z160" s="84"/>
    </row>
    <row r="161" spans="1:26">
      <c r="A161" s="87"/>
      <c r="B161" s="103"/>
      <c r="C161" s="84"/>
      <c r="D161" s="632" t="str">
        <f>IF($C161="","",VLOOKUP($C161,分類コード!$B$1:$C$9,2,0))</f>
        <v/>
      </c>
      <c r="E161" s="251"/>
      <c r="F161" s="264"/>
      <c r="G161" s="260"/>
      <c r="H161" s="264"/>
      <c r="I161" s="653">
        <f t="shared" si="4"/>
        <v>0</v>
      </c>
      <c r="L161" s="84"/>
      <c r="M161" s="84"/>
      <c r="N161" s="84"/>
      <c r="O161" s="252"/>
      <c r="P161" s="84"/>
      <c r="Q161" s="84"/>
      <c r="R161" s="84"/>
      <c r="S161" s="84"/>
      <c r="T161" s="84"/>
      <c r="X161" s="84"/>
      <c r="Y161" s="252"/>
      <c r="Z161" s="84"/>
    </row>
    <row r="162" spans="1:26">
      <c r="A162" s="87"/>
      <c r="B162" s="87"/>
      <c r="C162" s="84"/>
      <c r="D162" s="632" t="str">
        <f>IF($C162="","",VLOOKUP($C162,分類コード!$B$1:$C$9,2,0))</f>
        <v/>
      </c>
      <c r="E162" s="251"/>
      <c r="F162" s="264"/>
      <c r="G162" s="260"/>
      <c r="H162" s="264"/>
      <c r="I162" s="653">
        <f t="shared" si="4"/>
        <v>0</v>
      </c>
      <c r="J162" s="86"/>
      <c r="L162" s="84"/>
      <c r="M162" s="84"/>
      <c r="N162" s="84"/>
      <c r="O162" s="104"/>
      <c r="P162" s="84"/>
      <c r="Q162" s="84"/>
      <c r="R162" s="84"/>
      <c r="S162" s="84"/>
      <c r="T162" s="84"/>
      <c r="X162" s="84"/>
      <c r="Y162" s="252"/>
      <c r="Z162" s="84"/>
    </row>
    <row r="163" spans="1:26">
      <c r="A163" s="87"/>
      <c r="B163" s="87"/>
      <c r="C163" s="84"/>
      <c r="D163" s="632" t="str">
        <f>IF($C163="","",VLOOKUP($C163,分類コード!$B$1:$C$9,2,0))</f>
        <v/>
      </c>
      <c r="E163" s="251"/>
      <c r="F163" s="264"/>
      <c r="G163" s="260"/>
      <c r="H163" s="264"/>
      <c r="I163" s="653">
        <f t="shared" si="4"/>
        <v>0</v>
      </c>
      <c r="L163" s="84"/>
      <c r="M163" s="84"/>
      <c r="N163" s="84"/>
      <c r="O163" s="252"/>
      <c r="P163" s="84"/>
      <c r="Q163" s="84"/>
      <c r="R163" s="84"/>
      <c r="S163" s="84"/>
      <c r="T163" s="84"/>
      <c r="X163" s="84"/>
      <c r="Y163" s="252"/>
      <c r="Z163" s="84"/>
    </row>
    <row r="164" spans="1:26">
      <c r="A164" s="87"/>
      <c r="B164" s="87"/>
      <c r="C164" s="84"/>
      <c r="D164" s="632" t="str">
        <f>IF($C164="","",VLOOKUP($C164,分類コード!$B$1:$C$9,2,0))</f>
        <v/>
      </c>
      <c r="E164" s="251"/>
      <c r="F164" s="264"/>
      <c r="G164" s="260"/>
      <c r="H164" s="264"/>
      <c r="I164" s="653">
        <f t="shared" si="4"/>
        <v>0</v>
      </c>
      <c r="L164" s="84"/>
      <c r="M164" s="84"/>
      <c r="N164" s="84"/>
      <c r="O164" s="252"/>
      <c r="P164" s="84"/>
      <c r="Q164" s="84"/>
      <c r="R164" s="84"/>
      <c r="S164" s="84"/>
      <c r="T164" s="84"/>
      <c r="X164" s="84"/>
      <c r="Y164" s="252"/>
      <c r="Z164" s="84"/>
    </row>
    <row r="165" spans="1:26">
      <c r="A165" s="87"/>
      <c r="B165" s="87"/>
      <c r="C165" s="84"/>
      <c r="D165" s="632" t="str">
        <f>IF($C165="","",VLOOKUP($C165,分類コード!$B$1:$C$9,2,0))</f>
        <v/>
      </c>
      <c r="E165" s="251"/>
      <c r="F165" s="264"/>
      <c r="G165" s="260"/>
      <c r="H165" s="264"/>
      <c r="I165" s="653">
        <f t="shared" si="4"/>
        <v>0</v>
      </c>
      <c r="L165" s="84"/>
      <c r="M165" s="84"/>
      <c r="N165" s="84"/>
      <c r="O165" s="252"/>
      <c r="P165" s="84"/>
      <c r="Q165" s="84"/>
      <c r="R165" s="84"/>
      <c r="S165" s="84"/>
      <c r="T165" s="84"/>
      <c r="X165" s="84"/>
      <c r="Y165" s="252"/>
      <c r="Z165" s="84"/>
    </row>
    <row r="166" spans="1:26">
      <c r="A166" s="87"/>
      <c r="B166" s="87"/>
      <c r="C166" s="84"/>
      <c r="D166" s="632" t="str">
        <f>IF($C166="","",VLOOKUP($C166,分類コード!$B$1:$C$9,2,0))</f>
        <v/>
      </c>
      <c r="E166" s="251"/>
      <c r="F166" s="264"/>
      <c r="G166" s="260"/>
      <c r="H166" s="264"/>
      <c r="I166" s="653">
        <f t="shared" si="4"/>
        <v>0</v>
      </c>
      <c r="L166" s="84"/>
      <c r="M166" s="84"/>
      <c r="N166" s="84"/>
      <c r="O166" s="252"/>
      <c r="P166" s="84"/>
      <c r="Q166" s="84"/>
      <c r="R166" s="84"/>
      <c r="S166" s="84"/>
      <c r="T166" s="84"/>
      <c r="X166" s="84"/>
      <c r="Y166" s="252"/>
      <c r="Z166" s="84"/>
    </row>
    <row r="167" spans="1:26">
      <c r="A167" s="87"/>
      <c r="B167" s="87"/>
      <c r="C167" s="84"/>
      <c r="D167" s="632" t="str">
        <f>IF($C167="","",VLOOKUP($C167,分類コード!$B$1:$C$9,2,0))</f>
        <v/>
      </c>
      <c r="E167" s="251"/>
      <c r="F167" s="264"/>
      <c r="G167" s="260"/>
      <c r="H167" s="264"/>
      <c r="I167" s="653">
        <f t="shared" si="4"/>
        <v>0</v>
      </c>
      <c r="L167" s="84"/>
      <c r="M167" s="84"/>
      <c r="N167" s="84"/>
      <c r="O167" s="252"/>
      <c r="P167" s="84"/>
      <c r="Q167" s="84"/>
      <c r="R167" s="84"/>
      <c r="S167" s="84"/>
      <c r="T167" s="84"/>
      <c r="X167" s="84"/>
      <c r="Y167" s="252"/>
      <c r="Z167" s="84"/>
    </row>
    <row r="168" spans="1:26">
      <c r="A168" s="87"/>
      <c r="B168" s="87"/>
      <c r="C168" s="84"/>
      <c r="D168" s="632" t="str">
        <f>IF($C168="","",VLOOKUP($C168,分類コード!$B$1:$C$9,2,0))</f>
        <v/>
      </c>
      <c r="E168" s="251"/>
      <c r="F168" s="264"/>
      <c r="G168" s="260"/>
      <c r="H168" s="264"/>
      <c r="I168" s="653">
        <f t="shared" si="4"/>
        <v>0</v>
      </c>
      <c r="L168" s="84"/>
      <c r="M168" s="84"/>
      <c r="N168" s="84"/>
      <c r="O168" s="252"/>
      <c r="P168" s="84"/>
      <c r="Q168" s="84"/>
      <c r="R168" s="84"/>
      <c r="S168" s="84"/>
      <c r="T168" s="84"/>
      <c r="X168" s="84"/>
      <c r="Y168" s="252"/>
      <c r="Z168" s="84"/>
    </row>
    <row r="169" spans="1:26">
      <c r="A169" s="87"/>
      <c r="B169" s="87"/>
      <c r="C169" s="84"/>
      <c r="D169" s="632" t="str">
        <f>IF($C169="","",VLOOKUP($C169,分類コード!$B$1:$C$9,2,0))</f>
        <v/>
      </c>
      <c r="E169" s="251"/>
      <c r="F169" s="264"/>
      <c r="G169" s="260"/>
      <c r="H169" s="264"/>
      <c r="I169" s="653">
        <f t="shared" si="4"/>
        <v>0</v>
      </c>
      <c r="L169" s="84"/>
      <c r="M169" s="84"/>
      <c r="N169" s="84"/>
      <c r="O169" s="252"/>
      <c r="P169" s="84"/>
      <c r="Q169" s="84"/>
      <c r="R169" s="84"/>
      <c r="S169" s="84"/>
      <c r="T169" s="84"/>
      <c r="X169" s="84"/>
      <c r="Y169" s="252"/>
      <c r="Z169" s="84"/>
    </row>
    <row r="170" spans="1:26">
      <c r="A170" s="87"/>
      <c r="B170" s="87"/>
      <c r="C170" s="84"/>
      <c r="D170" s="632" t="str">
        <f>IF($C170="","",VLOOKUP($C170,分類コード!$B$1:$C$9,2,0))</f>
        <v/>
      </c>
      <c r="E170" s="251"/>
      <c r="F170" s="264"/>
      <c r="G170" s="260"/>
      <c r="H170" s="264"/>
      <c r="I170" s="653">
        <f t="shared" si="4"/>
        <v>0</v>
      </c>
      <c r="L170" s="84"/>
      <c r="M170" s="84"/>
      <c r="N170" s="84"/>
      <c r="O170" s="252"/>
      <c r="P170" s="84"/>
      <c r="Q170" s="84"/>
      <c r="R170" s="84"/>
      <c r="S170" s="84"/>
      <c r="T170" s="84"/>
      <c r="X170" s="84"/>
      <c r="Y170" s="252"/>
      <c r="Z170" s="84"/>
    </row>
    <row r="171" spans="1:26">
      <c r="A171" s="87"/>
      <c r="B171" s="87"/>
      <c r="C171" s="84"/>
      <c r="D171" s="632" t="str">
        <f>IF($C171="","",VLOOKUP($C171,分類コード!$B$1:$C$9,2,0))</f>
        <v/>
      </c>
      <c r="E171" s="251"/>
      <c r="F171" s="264"/>
      <c r="G171" s="260"/>
      <c r="H171" s="264"/>
      <c r="I171" s="653">
        <f t="shared" si="4"/>
        <v>0</v>
      </c>
      <c r="L171" s="84"/>
      <c r="M171" s="84"/>
      <c r="N171" s="84"/>
      <c r="O171" s="252"/>
      <c r="P171" s="84"/>
      <c r="Q171" s="84"/>
      <c r="R171" s="84"/>
      <c r="S171" s="84"/>
      <c r="T171" s="84"/>
      <c r="X171" s="84"/>
      <c r="Y171" s="252"/>
      <c r="Z171" s="84"/>
    </row>
    <row r="172" spans="1:26">
      <c r="A172" s="87"/>
      <c r="B172" s="87"/>
      <c r="C172" s="84"/>
      <c r="D172" s="632" t="str">
        <f>IF($C172="","",VLOOKUP($C172,分類コード!$B$1:$C$9,2,0))</f>
        <v/>
      </c>
      <c r="E172" s="251"/>
      <c r="F172" s="264"/>
      <c r="G172" s="260"/>
      <c r="H172" s="264"/>
      <c r="I172" s="653">
        <f t="shared" si="4"/>
        <v>0</v>
      </c>
      <c r="L172" s="84"/>
      <c r="M172" s="84"/>
      <c r="N172" s="84"/>
      <c r="O172" s="252"/>
      <c r="P172" s="84"/>
      <c r="Q172" s="84"/>
      <c r="R172" s="84"/>
      <c r="S172" s="84"/>
      <c r="T172" s="84"/>
      <c r="X172" s="84"/>
      <c r="Y172" s="252"/>
      <c r="Z172" s="84"/>
    </row>
    <row r="173" spans="1:26">
      <c r="A173" s="103"/>
      <c r="B173" s="103"/>
      <c r="C173" s="84"/>
      <c r="D173" s="632" t="str">
        <f>IF($C173="","",VLOOKUP($C173,分類コード!$B$1:$C$9,2,0))</f>
        <v/>
      </c>
      <c r="E173" s="251"/>
      <c r="F173" s="264"/>
      <c r="G173" s="260"/>
      <c r="H173" s="264"/>
      <c r="I173" s="653">
        <f t="shared" si="4"/>
        <v>0</v>
      </c>
      <c r="L173" s="84"/>
      <c r="M173" s="84"/>
      <c r="N173" s="84"/>
      <c r="O173" s="252"/>
      <c r="P173" s="84"/>
      <c r="Q173" s="84"/>
      <c r="R173" s="84"/>
      <c r="S173" s="84"/>
      <c r="T173" s="84"/>
      <c r="X173" s="84"/>
      <c r="Y173" s="252"/>
      <c r="Z173" s="84"/>
    </row>
    <row r="174" spans="1:26">
      <c r="A174" s="87"/>
      <c r="B174" s="87"/>
      <c r="C174" s="84"/>
      <c r="D174" s="632" t="str">
        <f>IF($C174="","",VLOOKUP($C174,分類コード!$B$1:$C$9,2,0))</f>
        <v/>
      </c>
      <c r="E174" s="251"/>
      <c r="F174" s="264"/>
      <c r="G174" s="260"/>
      <c r="H174" s="264"/>
      <c r="I174" s="653">
        <f t="shared" si="4"/>
        <v>0</v>
      </c>
      <c r="J174" s="86"/>
      <c r="L174" s="84"/>
      <c r="M174" s="84"/>
      <c r="N174" s="84"/>
      <c r="O174" s="252"/>
      <c r="P174" s="84"/>
      <c r="Q174" s="84"/>
      <c r="R174" s="84"/>
      <c r="S174" s="84"/>
      <c r="T174" s="84"/>
      <c r="X174" s="84"/>
      <c r="Y174" s="252"/>
      <c r="Z174" s="84"/>
    </row>
    <row r="175" spans="1:26">
      <c r="A175" s="242"/>
      <c r="B175" s="242"/>
      <c r="C175" s="247"/>
      <c r="D175" s="631" t="str">
        <f>IF($C175="","",VLOOKUP($C175,分類コード!$B$1:$C$9,2,0))</f>
        <v/>
      </c>
      <c r="E175" s="248"/>
      <c r="F175" s="263"/>
      <c r="G175" s="259"/>
      <c r="H175" s="263"/>
      <c r="I175" s="653">
        <f t="shared" si="4"/>
        <v>0</v>
      </c>
      <c r="L175" s="84"/>
      <c r="M175" s="84"/>
      <c r="N175" s="84"/>
      <c r="O175" s="84"/>
      <c r="P175" s="89"/>
      <c r="Q175" s="84"/>
      <c r="R175" s="84"/>
      <c r="S175" s="84"/>
      <c r="T175" s="84"/>
      <c r="X175" s="84"/>
      <c r="Y175" s="84"/>
      <c r="Z175" s="84"/>
    </row>
    <row r="176" spans="1:26">
      <c r="A176" s="242"/>
      <c r="B176" s="242"/>
      <c r="C176" s="84"/>
      <c r="D176" s="632" t="str">
        <f>IF($C176="","",VLOOKUP($C176,分類コード!$B$1:$C$9,2,0))</f>
        <v/>
      </c>
      <c r="E176" s="251"/>
      <c r="F176" s="264"/>
      <c r="G176" s="260"/>
      <c r="H176" s="264"/>
      <c r="I176" s="653">
        <f t="shared" si="4"/>
        <v>0</v>
      </c>
      <c r="L176" s="84"/>
      <c r="M176" s="84"/>
      <c r="N176" s="84"/>
      <c r="O176" s="84"/>
      <c r="P176" s="89"/>
      <c r="Q176" s="84"/>
      <c r="R176" s="84"/>
      <c r="S176" s="84"/>
      <c r="T176" s="84"/>
      <c r="X176" s="84"/>
      <c r="Y176" s="84"/>
      <c r="Z176" s="84"/>
    </row>
    <row r="177" spans="1:26">
      <c r="A177" s="242"/>
      <c r="B177" s="242"/>
      <c r="C177" s="84"/>
      <c r="D177" s="632" t="str">
        <f>IF($C177="","",VLOOKUP($C177,分類コード!$B$1:$C$9,2,0))</f>
        <v/>
      </c>
      <c r="E177" s="251"/>
      <c r="F177" s="264"/>
      <c r="G177" s="260"/>
      <c r="H177" s="264"/>
      <c r="I177" s="653">
        <f t="shared" si="4"/>
        <v>0</v>
      </c>
      <c r="L177" s="84"/>
      <c r="M177" s="84"/>
      <c r="N177" s="84"/>
      <c r="O177" s="84"/>
      <c r="P177" s="89"/>
      <c r="Q177" s="84"/>
      <c r="R177" s="84"/>
      <c r="S177" s="84"/>
      <c r="T177" s="84"/>
      <c r="X177" s="84"/>
      <c r="Y177" s="84"/>
      <c r="Z177" s="84"/>
    </row>
    <row r="178" spans="1:26">
      <c r="A178" s="242"/>
      <c r="B178" s="242"/>
      <c r="C178" s="84"/>
      <c r="D178" s="632" t="str">
        <f>IF($C178="","",VLOOKUP($C178,分類コード!$B$1:$C$9,2,0))</f>
        <v/>
      </c>
      <c r="E178" s="251"/>
      <c r="F178" s="264"/>
      <c r="G178" s="260"/>
      <c r="H178" s="264"/>
      <c r="I178" s="653">
        <f t="shared" si="4"/>
        <v>0</v>
      </c>
      <c r="L178" s="84"/>
      <c r="M178" s="84"/>
      <c r="N178" s="84"/>
      <c r="O178" s="84"/>
      <c r="P178" s="89"/>
      <c r="Q178" s="84"/>
      <c r="R178" s="84"/>
      <c r="S178" s="84"/>
      <c r="T178" s="84"/>
      <c r="X178" s="84"/>
      <c r="Y178" s="84"/>
      <c r="Z178" s="84"/>
    </row>
    <row r="179" spans="1:26">
      <c r="A179" s="242"/>
      <c r="B179" s="242"/>
      <c r="C179" s="84"/>
      <c r="D179" s="632" t="str">
        <f>IF($C179="","",VLOOKUP($C179,分類コード!$B$1:$C$9,2,0))</f>
        <v/>
      </c>
      <c r="E179" s="251"/>
      <c r="F179" s="264"/>
      <c r="G179" s="260"/>
      <c r="H179" s="264"/>
      <c r="I179" s="653">
        <f t="shared" si="4"/>
        <v>0</v>
      </c>
      <c r="L179" s="84"/>
      <c r="M179" s="84"/>
      <c r="N179" s="84"/>
      <c r="O179" s="84"/>
      <c r="P179" s="89"/>
      <c r="Q179" s="84"/>
      <c r="R179" s="84"/>
      <c r="S179" s="84"/>
      <c r="T179" s="84"/>
      <c r="X179" s="84"/>
      <c r="Y179" s="84"/>
      <c r="Z179" s="84"/>
    </row>
    <row r="180" spans="1:26">
      <c r="A180" s="242"/>
      <c r="B180" s="242"/>
      <c r="C180" s="84"/>
      <c r="D180" s="632" t="str">
        <f>IF($C180="","",VLOOKUP($C180,分類コード!$B$1:$C$9,2,0))</f>
        <v/>
      </c>
      <c r="E180" s="251"/>
      <c r="F180" s="264"/>
      <c r="G180" s="260"/>
      <c r="H180" s="264"/>
      <c r="I180" s="653">
        <f t="shared" si="4"/>
        <v>0</v>
      </c>
      <c r="L180" s="84"/>
      <c r="M180" s="84"/>
      <c r="N180" s="84"/>
      <c r="O180" s="84"/>
      <c r="P180" s="89"/>
      <c r="Q180" s="84"/>
      <c r="R180" s="84"/>
      <c r="S180" s="84"/>
      <c r="T180" s="84"/>
      <c r="X180" s="84"/>
      <c r="Y180" s="84"/>
      <c r="Z180" s="84"/>
    </row>
    <row r="181" spans="1:26">
      <c r="A181" s="242"/>
      <c r="B181" s="242"/>
      <c r="C181" s="84"/>
      <c r="D181" s="632" t="str">
        <f>IF($C181="","",VLOOKUP($C181,分類コード!$B$1:$C$9,2,0))</f>
        <v/>
      </c>
      <c r="E181" s="251"/>
      <c r="F181" s="264"/>
      <c r="G181" s="260"/>
      <c r="H181" s="264"/>
      <c r="I181" s="653">
        <f t="shared" si="4"/>
        <v>0</v>
      </c>
      <c r="L181" s="84"/>
      <c r="M181" s="84"/>
      <c r="N181" s="84"/>
      <c r="O181" s="84"/>
      <c r="P181" s="89"/>
      <c r="Q181" s="84"/>
      <c r="R181" s="84"/>
      <c r="S181" s="84"/>
      <c r="T181" s="84"/>
      <c r="X181" s="84"/>
      <c r="Y181" s="84"/>
      <c r="Z181" s="84"/>
    </row>
    <row r="182" spans="1:26">
      <c r="A182" s="242"/>
      <c r="B182" s="242"/>
      <c r="C182" s="84"/>
      <c r="D182" s="632" t="str">
        <f>IF($C182="","",VLOOKUP($C182,分類コード!$B$1:$C$9,2,0))</f>
        <v/>
      </c>
      <c r="E182" s="251"/>
      <c r="F182" s="264"/>
      <c r="G182" s="260"/>
      <c r="H182" s="264"/>
      <c r="I182" s="653">
        <f t="shared" si="4"/>
        <v>0</v>
      </c>
      <c r="L182" s="84"/>
      <c r="M182" s="84"/>
      <c r="N182" s="84"/>
      <c r="O182" s="84"/>
      <c r="P182" s="89"/>
      <c r="Q182" s="84"/>
      <c r="R182" s="84"/>
      <c r="S182" s="84"/>
      <c r="T182" s="84"/>
      <c r="X182" s="84"/>
      <c r="Y182" s="84"/>
      <c r="Z182" s="84"/>
    </row>
    <row r="183" spans="1:26">
      <c r="A183" s="242"/>
      <c r="B183" s="242"/>
      <c r="C183" s="84"/>
      <c r="D183" s="632" t="str">
        <f>IF($C183="","",VLOOKUP($C183,分類コード!$B$1:$C$9,2,0))</f>
        <v/>
      </c>
      <c r="E183" s="251"/>
      <c r="F183" s="264"/>
      <c r="G183" s="260"/>
      <c r="H183" s="264"/>
      <c r="I183" s="653">
        <f t="shared" si="4"/>
        <v>0</v>
      </c>
      <c r="L183" s="84"/>
      <c r="M183" s="84"/>
      <c r="N183" s="84"/>
      <c r="O183" s="84"/>
      <c r="P183" s="89"/>
      <c r="Q183" s="84"/>
      <c r="R183" s="84"/>
      <c r="S183" s="84"/>
      <c r="T183" s="84"/>
      <c r="X183" s="84"/>
      <c r="Y183" s="84"/>
      <c r="Z183" s="84"/>
    </row>
    <row r="184" spans="1:26">
      <c r="A184" s="242"/>
      <c r="B184" s="242"/>
      <c r="C184" s="84"/>
      <c r="D184" s="632" t="str">
        <f>IF($C184="","",VLOOKUP($C184,分類コード!$B$1:$C$9,2,0))</f>
        <v/>
      </c>
      <c r="E184" s="251"/>
      <c r="F184" s="264"/>
      <c r="G184" s="260"/>
      <c r="H184" s="264"/>
      <c r="I184" s="653">
        <f t="shared" si="4"/>
        <v>0</v>
      </c>
      <c r="L184" s="84"/>
      <c r="M184" s="84"/>
      <c r="N184" s="84"/>
      <c r="O184" s="84"/>
      <c r="P184" s="89"/>
      <c r="Q184" s="84"/>
      <c r="R184" s="84"/>
      <c r="S184" s="84"/>
      <c r="T184" s="84"/>
      <c r="X184" s="84"/>
      <c r="Y184" s="84"/>
      <c r="Z184" s="84"/>
    </row>
    <row r="185" spans="1:26">
      <c r="A185" s="242"/>
      <c r="B185" s="242"/>
      <c r="C185" s="84"/>
      <c r="D185" s="632" t="str">
        <f>IF($C185="","",VLOOKUP($C185,分類コード!$B$1:$C$9,2,0))</f>
        <v/>
      </c>
      <c r="E185" s="251"/>
      <c r="F185" s="264"/>
      <c r="G185" s="260"/>
      <c r="H185" s="264"/>
      <c r="I185" s="653">
        <f t="shared" si="4"/>
        <v>0</v>
      </c>
      <c r="L185" s="84"/>
      <c r="M185" s="84"/>
      <c r="N185" s="84"/>
      <c r="O185" s="84"/>
      <c r="P185" s="89"/>
      <c r="Q185" s="84"/>
      <c r="R185" s="84"/>
      <c r="S185" s="84"/>
      <c r="T185" s="84"/>
      <c r="X185" s="84"/>
      <c r="Y185" s="84"/>
      <c r="Z185" s="84"/>
    </row>
    <row r="186" spans="1:26">
      <c r="A186" s="242"/>
      <c r="B186" s="242"/>
      <c r="C186" s="84"/>
      <c r="D186" s="632" t="str">
        <f>IF($C186="","",VLOOKUP($C186,分類コード!$B$1:$C$9,2,0))</f>
        <v/>
      </c>
      <c r="E186" s="251"/>
      <c r="F186" s="264"/>
      <c r="G186" s="260"/>
      <c r="H186" s="264"/>
      <c r="I186" s="653">
        <f t="shared" si="4"/>
        <v>0</v>
      </c>
      <c r="L186" s="84"/>
      <c r="M186" s="84"/>
      <c r="N186" s="84"/>
      <c r="O186" s="84"/>
      <c r="P186" s="89"/>
      <c r="Q186" s="84"/>
      <c r="R186" s="84"/>
      <c r="S186" s="84"/>
      <c r="T186" s="84"/>
      <c r="X186" s="84"/>
      <c r="Y186" s="84"/>
      <c r="Z186" s="84"/>
    </row>
    <row r="187" spans="1:26">
      <c r="A187" s="242"/>
      <c r="B187" s="242"/>
      <c r="C187" s="84"/>
      <c r="D187" s="632" t="str">
        <f>IF($C187="","",VLOOKUP($C187,分類コード!$B$1:$C$9,2,0))</f>
        <v/>
      </c>
      <c r="E187" s="251"/>
      <c r="F187" s="264"/>
      <c r="G187" s="260"/>
      <c r="H187" s="264"/>
      <c r="I187" s="653">
        <f t="shared" si="4"/>
        <v>0</v>
      </c>
      <c r="L187" s="84"/>
      <c r="M187" s="84"/>
      <c r="N187" s="84"/>
      <c r="O187" s="84"/>
      <c r="P187" s="89"/>
      <c r="Q187" s="84"/>
      <c r="R187" s="84"/>
      <c r="S187" s="84"/>
      <c r="T187" s="84"/>
      <c r="X187" s="84"/>
      <c r="Y187" s="84"/>
      <c r="Z187" s="84"/>
    </row>
    <row r="188" spans="1:26">
      <c r="A188" s="242"/>
      <c r="B188" s="242"/>
      <c r="C188" s="84"/>
      <c r="D188" s="632" t="str">
        <f>IF($C188="","",VLOOKUP($C188,分類コード!$B$1:$C$9,2,0))</f>
        <v/>
      </c>
      <c r="E188" s="251"/>
      <c r="F188" s="264"/>
      <c r="G188" s="260"/>
      <c r="H188" s="264"/>
      <c r="I188" s="653">
        <f t="shared" si="4"/>
        <v>0</v>
      </c>
      <c r="L188" s="84"/>
      <c r="M188" s="84"/>
      <c r="N188" s="84"/>
      <c r="O188" s="84"/>
      <c r="P188" s="89"/>
      <c r="Q188" s="84"/>
      <c r="R188" s="84"/>
      <c r="S188" s="84"/>
      <c r="T188" s="84"/>
      <c r="X188" s="84"/>
      <c r="Y188" s="84"/>
      <c r="Z188" s="84"/>
    </row>
    <row r="189" spans="1:26">
      <c r="A189" s="242"/>
      <c r="B189" s="242"/>
      <c r="C189" s="84"/>
      <c r="D189" s="632" t="str">
        <f>IF($C189="","",VLOOKUP($C189,分類コード!$B$1:$C$9,2,0))</f>
        <v/>
      </c>
      <c r="E189" s="251"/>
      <c r="F189" s="264"/>
      <c r="G189" s="260"/>
      <c r="H189" s="264"/>
      <c r="I189" s="653">
        <f t="shared" si="4"/>
        <v>0</v>
      </c>
      <c r="L189" s="84"/>
      <c r="M189" s="84"/>
      <c r="N189" s="84"/>
      <c r="O189" s="84"/>
      <c r="P189" s="89"/>
      <c r="Q189" s="84"/>
      <c r="R189" s="84"/>
      <c r="S189" s="84"/>
      <c r="T189" s="84"/>
      <c r="X189" s="84"/>
      <c r="Y189" s="84"/>
      <c r="Z189" s="84"/>
    </row>
    <row r="190" spans="1:26">
      <c r="A190" s="242"/>
      <c r="B190" s="242"/>
      <c r="C190" s="84"/>
      <c r="D190" s="632" t="str">
        <f>IF($C190="","",VLOOKUP($C190,分類コード!$B$1:$C$9,2,0))</f>
        <v/>
      </c>
      <c r="E190" s="251"/>
      <c r="F190" s="264"/>
      <c r="G190" s="260"/>
      <c r="H190" s="264"/>
      <c r="I190" s="653">
        <f t="shared" si="4"/>
        <v>0</v>
      </c>
      <c r="L190" s="84"/>
      <c r="M190" s="84"/>
      <c r="N190" s="84"/>
      <c r="O190" s="84"/>
      <c r="P190" s="89"/>
      <c r="Q190" s="84"/>
      <c r="R190" s="84"/>
      <c r="S190" s="84"/>
      <c r="T190" s="84"/>
      <c r="X190" s="84"/>
      <c r="Y190" s="84"/>
      <c r="Z190" s="84"/>
    </row>
    <row r="191" spans="1:26">
      <c r="A191" s="242"/>
      <c r="B191" s="242"/>
      <c r="C191" s="84"/>
      <c r="D191" s="632" t="str">
        <f>IF($C191="","",VLOOKUP($C191,分類コード!$B$1:$C$9,2,0))</f>
        <v/>
      </c>
      <c r="E191" s="251"/>
      <c r="F191" s="264"/>
      <c r="G191" s="260"/>
      <c r="H191" s="264"/>
      <c r="I191" s="653">
        <f t="shared" si="4"/>
        <v>0</v>
      </c>
      <c r="L191" s="84"/>
      <c r="M191" s="84"/>
      <c r="N191" s="84"/>
      <c r="O191" s="84"/>
      <c r="P191" s="89"/>
      <c r="Q191" s="84"/>
      <c r="R191" s="84"/>
      <c r="S191" s="84"/>
      <c r="T191" s="84"/>
      <c r="X191" s="84"/>
      <c r="Y191" s="84"/>
      <c r="Z191" s="84"/>
    </row>
    <row r="192" spans="1:26">
      <c r="A192" s="242"/>
      <c r="B192" s="242"/>
      <c r="C192" s="84"/>
      <c r="D192" s="632" t="str">
        <f>IF($C192="","",VLOOKUP($C192,分類コード!$B$1:$C$9,2,0))</f>
        <v/>
      </c>
      <c r="E192" s="251"/>
      <c r="F192" s="264"/>
      <c r="G192" s="260"/>
      <c r="H192" s="264"/>
      <c r="I192" s="653">
        <f t="shared" si="4"/>
        <v>0</v>
      </c>
      <c r="L192" s="84"/>
      <c r="M192" s="84"/>
      <c r="N192" s="84"/>
      <c r="O192" s="84"/>
      <c r="P192" s="89"/>
      <c r="Q192" s="84"/>
      <c r="R192" s="84"/>
      <c r="S192" s="84"/>
      <c r="T192" s="84"/>
      <c r="X192" s="84"/>
      <c r="Y192" s="84"/>
      <c r="Z192" s="84"/>
    </row>
    <row r="193" spans="1:26">
      <c r="A193" s="242"/>
      <c r="B193" s="242"/>
      <c r="C193" s="84"/>
      <c r="D193" s="632" t="str">
        <f>IF($C193="","",VLOOKUP($C193,分類コード!$B$1:$C$9,2,0))</f>
        <v/>
      </c>
      <c r="E193" s="251"/>
      <c r="F193" s="264"/>
      <c r="G193" s="260"/>
      <c r="H193" s="264"/>
      <c r="I193" s="653">
        <f t="shared" si="4"/>
        <v>0</v>
      </c>
      <c r="L193" s="84"/>
      <c r="M193" s="84"/>
      <c r="N193" s="84"/>
      <c r="O193" s="84"/>
      <c r="P193" s="89"/>
      <c r="Q193" s="84"/>
      <c r="R193" s="84"/>
      <c r="S193" s="84"/>
      <c r="T193" s="84"/>
      <c r="X193" s="84"/>
      <c r="Y193" s="84"/>
      <c r="Z193" s="84"/>
    </row>
    <row r="194" spans="1:26">
      <c r="A194" s="242"/>
      <c r="B194" s="242"/>
      <c r="C194" s="84"/>
      <c r="D194" s="632" t="str">
        <f>IF($C194="","",VLOOKUP($C194,分類コード!$B$1:$C$9,2,0))</f>
        <v/>
      </c>
      <c r="E194" s="251"/>
      <c r="F194" s="264"/>
      <c r="G194" s="260"/>
      <c r="H194" s="264"/>
      <c r="I194" s="653">
        <f t="shared" si="4"/>
        <v>0</v>
      </c>
      <c r="L194" s="84"/>
      <c r="M194" s="84"/>
      <c r="N194" s="84"/>
      <c r="O194" s="84"/>
      <c r="P194" s="89"/>
      <c r="Q194" s="84"/>
      <c r="R194" s="84"/>
      <c r="S194" s="84"/>
      <c r="T194" s="84"/>
      <c r="X194" s="84"/>
      <c r="Y194" s="84"/>
      <c r="Z194" s="84"/>
    </row>
    <row r="195" spans="1:26">
      <c r="A195" s="242"/>
      <c r="B195" s="242"/>
      <c r="C195" s="84"/>
      <c r="D195" s="632" t="str">
        <f>IF($C195="","",VLOOKUP($C195,分類コード!$B$1:$C$9,2,0))</f>
        <v/>
      </c>
      <c r="E195" s="251"/>
      <c r="F195" s="264"/>
      <c r="G195" s="260"/>
      <c r="H195" s="264"/>
      <c r="I195" s="653">
        <f t="shared" si="4"/>
        <v>0</v>
      </c>
      <c r="L195" s="84"/>
      <c r="M195" s="84"/>
      <c r="N195" s="84"/>
      <c r="O195" s="84"/>
      <c r="P195" s="89"/>
      <c r="Q195" s="84"/>
      <c r="R195" s="84"/>
      <c r="S195" s="84"/>
      <c r="T195" s="84"/>
      <c r="X195" s="84"/>
      <c r="Y195" s="84"/>
      <c r="Z195" s="84"/>
    </row>
    <row r="196" spans="1:26">
      <c r="A196" s="242"/>
      <c r="B196" s="242"/>
      <c r="C196" s="84"/>
      <c r="D196" s="632" t="str">
        <f>IF($C196="","",VLOOKUP($C196,分類コード!$B$1:$C$9,2,0))</f>
        <v/>
      </c>
      <c r="E196" s="251"/>
      <c r="F196" s="264"/>
      <c r="G196" s="260"/>
      <c r="H196" s="264"/>
      <c r="I196" s="653">
        <f t="shared" si="4"/>
        <v>0</v>
      </c>
      <c r="L196" s="84"/>
      <c r="M196" s="84"/>
      <c r="N196" s="84"/>
      <c r="O196" s="84"/>
      <c r="P196" s="89"/>
      <c r="Q196" s="84"/>
      <c r="R196" s="84"/>
      <c r="S196" s="84"/>
      <c r="T196" s="84"/>
      <c r="X196" s="84"/>
      <c r="Y196" s="84"/>
      <c r="Z196" s="84"/>
    </row>
    <row r="197" spans="1:26">
      <c r="A197" s="242"/>
      <c r="B197" s="242"/>
      <c r="C197" s="84"/>
      <c r="D197" s="632" t="str">
        <f>IF($C197="","",VLOOKUP($C197,分類コード!$B$1:$C$9,2,0))</f>
        <v/>
      </c>
      <c r="E197" s="251"/>
      <c r="F197" s="264"/>
      <c r="G197" s="260"/>
      <c r="H197" s="264"/>
      <c r="I197" s="653">
        <f t="shared" si="4"/>
        <v>0</v>
      </c>
      <c r="L197" s="84"/>
      <c r="M197" s="84"/>
      <c r="N197" s="84"/>
      <c r="O197" s="84"/>
      <c r="P197" s="89"/>
      <c r="Q197" s="84"/>
      <c r="R197" s="84"/>
      <c r="S197" s="84"/>
      <c r="T197" s="84"/>
      <c r="X197" s="84"/>
      <c r="Y197" s="84"/>
      <c r="Z197" s="84"/>
    </row>
    <row r="198" spans="1:26">
      <c r="A198" s="242"/>
      <c r="B198" s="242"/>
      <c r="C198" s="84"/>
      <c r="D198" s="632" t="str">
        <f>IF($C198="","",VLOOKUP($C198,分類コード!$B$1:$C$9,2,0))</f>
        <v/>
      </c>
      <c r="E198" s="251"/>
      <c r="F198" s="264"/>
      <c r="G198" s="260"/>
      <c r="H198" s="264"/>
      <c r="I198" s="653">
        <f t="shared" si="4"/>
        <v>0</v>
      </c>
      <c r="L198" s="84"/>
      <c r="M198" s="84"/>
      <c r="N198" s="84"/>
      <c r="O198" s="84"/>
      <c r="P198" s="89"/>
      <c r="Q198" s="84"/>
      <c r="R198" s="84"/>
      <c r="S198" s="84"/>
      <c r="T198" s="84"/>
      <c r="X198" s="84"/>
      <c r="Y198" s="84"/>
      <c r="Z198" s="84"/>
    </row>
    <row r="199" spans="1:26">
      <c r="A199" s="242"/>
      <c r="B199" s="242"/>
      <c r="C199" s="84"/>
      <c r="D199" s="632" t="str">
        <f>IF($C199="","",VLOOKUP($C199,分類コード!$B$1:$C$9,2,0))</f>
        <v/>
      </c>
      <c r="E199" s="251"/>
      <c r="F199" s="264"/>
      <c r="G199" s="260"/>
      <c r="H199" s="264"/>
      <c r="I199" s="653">
        <f t="shared" si="4"/>
        <v>0</v>
      </c>
      <c r="L199" s="84"/>
      <c r="M199" s="84"/>
      <c r="N199" s="84"/>
      <c r="O199" s="84"/>
      <c r="P199" s="89"/>
      <c r="Q199" s="84"/>
      <c r="R199" s="84"/>
      <c r="S199" s="84"/>
      <c r="T199" s="84"/>
      <c r="X199" s="84"/>
      <c r="Y199" s="84"/>
      <c r="Z199" s="84"/>
    </row>
    <row r="200" spans="1:26">
      <c r="A200" s="242"/>
      <c r="B200" s="242"/>
      <c r="C200" s="84"/>
      <c r="D200" s="632" t="str">
        <f>IF($C200="","",VLOOKUP($C200,分類コード!$B$1:$C$9,2,0))</f>
        <v/>
      </c>
      <c r="E200" s="251"/>
      <c r="F200" s="264"/>
      <c r="G200" s="260"/>
      <c r="H200" s="264"/>
      <c r="I200" s="653">
        <f t="shared" si="4"/>
        <v>0</v>
      </c>
      <c r="J200" s="86"/>
      <c r="L200" s="84"/>
      <c r="M200" s="84"/>
      <c r="N200" s="84"/>
      <c r="O200" s="84"/>
      <c r="P200" s="89"/>
      <c r="Q200" s="84"/>
      <c r="R200" s="84"/>
      <c r="S200" s="84"/>
      <c r="T200" s="84"/>
      <c r="X200" s="84"/>
      <c r="Y200" s="84"/>
      <c r="Z200" s="84"/>
    </row>
    <row r="201" spans="1:26">
      <c r="A201" s="242"/>
      <c r="B201" s="242"/>
      <c r="C201" s="84"/>
      <c r="D201" s="632" t="str">
        <f>IF($C201="","",VLOOKUP($C201,分類コード!$B$1:$C$9,2,0))</f>
        <v/>
      </c>
      <c r="E201" s="251"/>
      <c r="F201" s="264"/>
      <c r="G201" s="260"/>
      <c r="H201" s="264"/>
      <c r="I201" s="653">
        <f t="shared" si="4"/>
        <v>0</v>
      </c>
      <c r="L201" s="84"/>
      <c r="M201" s="84"/>
      <c r="N201" s="84"/>
      <c r="O201" s="84"/>
      <c r="P201" s="89"/>
      <c r="Q201" s="84"/>
      <c r="R201" s="84"/>
      <c r="S201" s="84"/>
      <c r="T201" s="84"/>
      <c r="X201" s="84"/>
      <c r="Y201" s="84"/>
      <c r="Z201" s="84"/>
    </row>
    <row r="202" spans="1:26">
      <c r="A202" s="242"/>
      <c r="B202" s="242"/>
      <c r="C202" s="84"/>
      <c r="D202" s="632" t="str">
        <f>IF($C202="","",VLOOKUP($C202,分類コード!$B$1:$C$9,2,0))</f>
        <v/>
      </c>
      <c r="E202" s="251"/>
      <c r="F202" s="264"/>
      <c r="G202" s="260"/>
      <c r="H202" s="264"/>
      <c r="I202" s="653">
        <f t="shared" si="4"/>
        <v>0</v>
      </c>
      <c r="L202" s="84"/>
      <c r="M202" s="84"/>
      <c r="N202" s="84"/>
      <c r="O202" s="84"/>
      <c r="P202" s="89"/>
      <c r="Q202" s="84"/>
      <c r="R202" s="84"/>
      <c r="S202" s="84"/>
      <c r="T202" s="84"/>
      <c r="X202" s="84"/>
      <c r="Y202" s="84"/>
      <c r="Z202" s="84"/>
    </row>
    <row r="203" spans="1:26">
      <c r="A203" s="242"/>
      <c r="B203" s="242"/>
      <c r="C203" s="84"/>
      <c r="D203" s="632" t="str">
        <f>IF($C203="","",VLOOKUP($C203,分類コード!$B$1:$C$9,2,0))</f>
        <v/>
      </c>
      <c r="E203" s="251"/>
      <c r="F203" s="264"/>
      <c r="G203" s="260"/>
      <c r="H203" s="264"/>
      <c r="I203" s="653">
        <f t="shared" si="4"/>
        <v>0</v>
      </c>
      <c r="L203" s="84"/>
      <c r="M203" s="84"/>
      <c r="N203" s="84"/>
      <c r="O203" s="84"/>
      <c r="P203" s="89"/>
      <c r="Q203" s="84"/>
      <c r="R203" s="84"/>
      <c r="S203" s="84"/>
      <c r="T203" s="84"/>
      <c r="X203" s="84"/>
      <c r="Y203" s="84"/>
      <c r="Z203" s="84"/>
    </row>
    <row r="204" spans="1:26">
      <c r="A204" s="242"/>
      <c r="B204" s="242"/>
      <c r="C204" s="84"/>
      <c r="D204" s="632" t="str">
        <f>IF($C204="","",VLOOKUP($C204,分類コード!$B$1:$C$9,2,0))</f>
        <v/>
      </c>
      <c r="E204" s="251"/>
      <c r="F204" s="264"/>
      <c r="G204" s="260"/>
      <c r="H204" s="264"/>
      <c r="I204" s="653">
        <f t="shared" si="4"/>
        <v>0</v>
      </c>
      <c r="J204" s="86"/>
      <c r="L204" s="84"/>
      <c r="M204" s="84"/>
      <c r="N204" s="84"/>
      <c r="O204" s="84"/>
      <c r="P204" s="89"/>
      <c r="Q204" s="84"/>
      <c r="R204" s="84"/>
      <c r="S204" s="84"/>
      <c r="T204" s="84"/>
      <c r="X204" s="84"/>
      <c r="Y204" s="84"/>
      <c r="Z204" s="84"/>
    </row>
    <row r="205" spans="1:26">
      <c r="A205" s="242"/>
      <c r="B205" s="242"/>
      <c r="C205" s="84"/>
      <c r="D205" s="632" t="str">
        <f>IF($C205="","",VLOOKUP($C205,分類コード!$B$1:$C$9,2,0))</f>
        <v/>
      </c>
      <c r="E205" s="251"/>
      <c r="F205" s="264"/>
      <c r="G205" s="260"/>
      <c r="H205" s="264"/>
      <c r="I205" s="653">
        <f t="shared" si="4"/>
        <v>0</v>
      </c>
      <c r="L205" s="84"/>
      <c r="M205" s="84"/>
      <c r="N205" s="84"/>
      <c r="O205" s="84"/>
      <c r="P205" s="89"/>
      <c r="Q205" s="84"/>
      <c r="R205" s="84"/>
      <c r="S205" s="84"/>
      <c r="T205" s="84"/>
      <c r="X205" s="84"/>
      <c r="Y205" s="84"/>
      <c r="Z205" s="84"/>
    </row>
    <row r="206" spans="1:26">
      <c r="A206" s="242"/>
      <c r="B206" s="242"/>
      <c r="C206" s="84"/>
      <c r="D206" s="632" t="str">
        <f>IF($C206="","",VLOOKUP($C206,分類コード!$B$1:$C$9,2,0))</f>
        <v/>
      </c>
      <c r="E206" s="251"/>
      <c r="F206" s="264"/>
      <c r="G206" s="260"/>
      <c r="H206" s="264"/>
      <c r="I206" s="653">
        <f t="shared" si="4"/>
        <v>0</v>
      </c>
      <c r="L206" s="84"/>
      <c r="M206" s="84"/>
      <c r="N206" s="84"/>
      <c r="O206" s="84"/>
      <c r="P206" s="89"/>
      <c r="Q206" s="84"/>
      <c r="R206" s="84"/>
      <c r="S206" s="84"/>
      <c r="T206" s="84"/>
      <c r="X206" s="84"/>
      <c r="Y206" s="84"/>
      <c r="Z206" s="84"/>
    </row>
    <row r="207" spans="1:26">
      <c r="A207" s="242"/>
      <c r="B207" s="242"/>
      <c r="C207" s="84"/>
      <c r="D207" s="632" t="str">
        <f>IF($C207="","",VLOOKUP($C207,分類コード!$B$1:$C$9,2,0))</f>
        <v/>
      </c>
      <c r="E207" s="251"/>
      <c r="F207" s="264"/>
      <c r="G207" s="260"/>
      <c r="H207" s="264"/>
      <c r="I207" s="653">
        <f t="shared" si="4"/>
        <v>0</v>
      </c>
      <c r="L207" s="84"/>
      <c r="M207" s="84"/>
      <c r="N207" s="84"/>
      <c r="O207" s="84"/>
      <c r="P207" s="89"/>
      <c r="Q207" s="84"/>
      <c r="R207" s="84"/>
      <c r="S207" s="84"/>
      <c r="T207" s="84"/>
      <c r="X207" s="84"/>
      <c r="Y207" s="84"/>
      <c r="Z207" s="84"/>
    </row>
    <row r="208" spans="1:26">
      <c r="A208" s="242"/>
      <c r="B208" s="242"/>
      <c r="C208" s="84"/>
      <c r="D208" s="632" t="str">
        <f>IF($C208="","",VLOOKUP($C208,分類コード!$B$1:$C$9,2,0))</f>
        <v/>
      </c>
      <c r="E208" s="251"/>
      <c r="F208" s="264"/>
      <c r="G208" s="260"/>
      <c r="H208" s="264"/>
      <c r="I208" s="653">
        <f t="shared" si="4"/>
        <v>0</v>
      </c>
      <c r="L208" s="84"/>
      <c r="M208" s="84"/>
      <c r="N208" s="84"/>
      <c r="O208" s="84"/>
      <c r="P208" s="84"/>
      <c r="Q208" s="84"/>
      <c r="R208" s="84"/>
      <c r="S208" s="84"/>
      <c r="T208" s="84"/>
      <c r="X208" s="84"/>
      <c r="Y208" s="84"/>
      <c r="Z208" s="84"/>
    </row>
    <row r="209" spans="1:26">
      <c r="A209" s="242"/>
      <c r="B209" s="242"/>
      <c r="C209" s="84"/>
      <c r="D209" s="632" t="str">
        <f>IF($C209="","",VLOOKUP($C209,分類コード!$B$1:$C$9,2,0))</f>
        <v/>
      </c>
      <c r="E209" s="251"/>
      <c r="F209" s="264"/>
      <c r="G209" s="260"/>
      <c r="H209" s="264"/>
      <c r="I209" s="653">
        <f t="shared" si="4"/>
        <v>0</v>
      </c>
      <c r="L209" s="84"/>
      <c r="M209" s="84"/>
      <c r="N209" s="84"/>
      <c r="O209" s="84"/>
      <c r="P209" s="84"/>
      <c r="Q209" s="84"/>
      <c r="R209" s="84"/>
      <c r="S209" s="84"/>
      <c r="T209" s="84"/>
      <c r="X209" s="84"/>
      <c r="Y209" s="84"/>
      <c r="Z209" s="84"/>
    </row>
    <row r="210" spans="1:26">
      <c r="A210" s="242"/>
      <c r="B210" s="242"/>
      <c r="C210" s="84"/>
      <c r="D210" s="632" t="str">
        <f>IF($C210="","",VLOOKUP($C210,分類コード!$B$1:$C$9,2,0))</f>
        <v/>
      </c>
      <c r="E210" s="251"/>
      <c r="F210" s="264"/>
      <c r="G210" s="260"/>
      <c r="H210" s="264"/>
      <c r="I210" s="653">
        <f t="shared" si="4"/>
        <v>0</v>
      </c>
      <c r="L210" s="84"/>
      <c r="M210" s="84"/>
      <c r="N210" s="84"/>
      <c r="O210" s="84"/>
      <c r="P210" s="84"/>
      <c r="Q210" s="84"/>
      <c r="R210" s="84"/>
      <c r="S210" s="84"/>
      <c r="T210" s="84"/>
      <c r="X210" s="84"/>
      <c r="Y210" s="84"/>
      <c r="Z210" s="84"/>
    </row>
    <row r="211" spans="1:26">
      <c r="A211" s="242"/>
      <c r="B211" s="242"/>
      <c r="C211" s="84"/>
      <c r="D211" s="632" t="str">
        <f>IF($C211="","",VLOOKUP($C211,分類コード!$B$1:$C$9,2,0))</f>
        <v/>
      </c>
      <c r="E211" s="251"/>
      <c r="F211" s="264"/>
      <c r="G211" s="260"/>
      <c r="H211" s="264"/>
      <c r="I211" s="653">
        <f t="shared" si="4"/>
        <v>0</v>
      </c>
      <c r="L211" s="84"/>
      <c r="M211" s="84"/>
      <c r="N211" s="84"/>
      <c r="O211" s="84"/>
      <c r="P211" s="84"/>
      <c r="Q211" s="84"/>
      <c r="R211" s="84"/>
      <c r="S211" s="84"/>
      <c r="T211" s="84"/>
      <c r="X211" s="84"/>
      <c r="Y211" s="84"/>
      <c r="Z211" s="84"/>
    </row>
    <row r="212" spans="1:26">
      <c r="A212" s="242"/>
      <c r="B212" s="242"/>
      <c r="C212" s="84"/>
      <c r="D212" s="632" t="str">
        <f>IF($C212="","",VLOOKUP($C212,分類コード!$B$1:$C$9,2,0))</f>
        <v/>
      </c>
      <c r="E212" s="251"/>
      <c r="F212" s="264"/>
      <c r="G212" s="260"/>
      <c r="H212" s="264"/>
      <c r="I212" s="653">
        <f t="shared" si="4"/>
        <v>0</v>
      </c>
      <c r="L212" s="84"/>
      <c r="M212" s="84"/>
      <c r="N212" s="84"/>
      <c r="O212" s="84"/>
      <c r="P212" s="84"/>
      <c r="Q212" s="84"/>
      <c r="R212" s="84"/>
      <c r="S212" s="84"/>
      <c r="T212" s="84"/>
      <c r="X212" s="84"/>
      <c r="Y212" s="84"/>
      <c r="Z212" s="84"/>
    </row>
    <row r="213" spans="1:26">
      <c r="A213" s="242"/>
      <c r="B213" s="242"/>
      <c r="C213" s="84"/>
      <c r="D213" s="632" t="str">
        <f>IF($C213="","",VLOOKUP($C213,分類コード!$B$1:$C$9,2,0))</f>
        <v/>
      </c>
      <c r="E213" s="251"/>
      <c r="F213" s="264"/>
      <c r="G213" s="260"/>
      <c r="H213" s="264"/>
      <c r="I213" s="653">
        <f t="shared" ref="I213:I276" si="5">IF(ISERROR(LEN(F213)-FIND(".",F213))=TRUE,0,LEN(F213)-FIND(".",F213))</f>
        <v>0</v>
      </c>
      <c r="L213" s="84"/>
      <c r="M213" s="84"/>
      <c r="N213" s="84"/>
      <c r="O213" s="84"/>
      <c r="P213" s="84"/>
      <c r="Q213" s="84"/>
      <c r="R213" s="84"/>
      <c r="S213" s="84"/>
      <c r="T213" s="84"/>
      <c r="X213" s="84"/>
      <c r="Y213" s="84"/>
      <c r="Z213" s="84"/>
    </row>
    <row r="214" spans="1:26">
      <c r="A214" s="242"/>
      <c r="B214" s="242"/>
      <c r="C214" s="84"/>
      <c r="D214" s="632" t="str">
        <f>IF($C214="","",VLOOKUP($C214,分類コード!$B$1:$C$9,2,0))</f>
        <v/>
      </c>
      <c r="E214" s="251"/>
      <c r="F214" s="264"/>
      <c r="G214" s="260"/>
      <c r="H214" s="264"/>
      <c r="I214" s="653">
        <f t="shared" si="5"/>
        <v>0</v>
      </c>
      <c r="L214" s="84"/>
      <c r="M214" s="84"/>
      <c r="N214" s="84"/>
      <c r="O214" s="84"/>
      <c r="P214" s="84"/>
      <c r="Q214" s="84"/>
      <c r="R214" s="84"/>
      <c r="S214" s="84"/>
      <c r="T214" s="84"/>
      <c r="X214" s="84"/>
      <c r="Y214" s="84"/>
      <c r="Z214" s="84"/>
    </row>
    <row r="215" spans="1:26">
      <c r="A215" s="242"/>
      <c r="B215" s="242"/>
      <c r="C215" s="84"/>
      <c r="D215" s="632" t="str">
        <f>IF($C215="","",VLOOKUP($C215,分類コード!$B$1:$C$9,2,0))</f>
        <v/>
      </c>
      <c r="E215" s="251"/>
      <c r="F215" s="264"/>
      <c r="G215" s="260"/>
      <c r="H215" s="264"/>
      <c r="I215" s="653">
        <f t="shared" si="5"/>
        <v>0</v>
      </c>
      <c r="L215" s="84"/>
      <c r="M215" s="84"/>
      <c r="N215" s="84"/>
      <c r="O215" s="84"/>
      <c r="P215" s="84"/>
      <c r="Q215" s="84"/>
      <c r="R215" s="84"/>
      <c r="S215" s="84"/>
      <c r="T215" s="84"/>
      <c r="X215" s="84"/>
      <c r="Y215" s="84"/>
      <c r="Z215" s="84"/>
    </row>
    <row r="216" spans="1:26">
      <c r="A216" s="242"/>
      <c r="B216" s="242"/>
      <c r="C216" s="84"/>
      <c r="D216" s="632" t="str">
        <f>IF($C216="","",VLOOKUP($C216,分類コード!$B$1:$C$9,2,0))</f>
        <v/>
      </c>
      <c r="E216" s="251"/>
      <c r="F216" s="264"/>
      <c r="G216" s="260"/>
      <c r="H216" s="264"/>
      <c r="I216" s="653">
        <f t="shared" si="5"/>
        <v>0</v>
      </c>
      <c r="L216" s="84"/>
      <c r="M216" s="84"/>
      <c r="N216" s="84"/>
      <c r="O216" s="84"/>
      <c r="P216" s="84"/>
      <c r="Q216" s="84"/>
      <c r="R216" s="84"/>
      <c r="S216" s="84"/>
      <c r="T216" s="84"/>
      <c r="X216" s="84"/>
      <c r="Y216" s="84"/>
      <c r="Z216" s="84"/>
    </row>
    <row r="217" spans="1:26">
      <c r="A217" s="242"/>
      <c r="B217" s="242"/>
      <c r="C217" s="84"/>
      <c r="D217" s="632" t="str">
        <f>IF($C217="","",VLOOKUP($C217,分類コード!$B$1:$C$9,2,0))</f>
        <v/>
      </c>
      <c r="E217" s="251"/>
      <c r="F217" s="264"/>
      <c r="G217" s="260"/>
      <c r="H217" s="264"/>
      <c r="I217" s="653">
        <f t="shared" si="5"/>
        <v>0</v>
      </c>
      <c r="L217" s="84"/>
      <c r="M217" s="84"/>
      <c r="N217" s="84"/>
      <c r="O217" s="84"/>
      <c r="P217" s="84"/>
      <c r="Q217" s="84"/>
      <c r="R217" s="84"/>
      <c r="S217" s="84"/>
      <c r="T217" s="84"/>
      <c r="X217" s="84"/>
      <c r="Y217" s="84"/>
      <c r="Z217" s="84"/>
    </row>
    <row r="218" spans="1:26">
      <c r="A218" s="242"/>
      <c r="B218" s="242"/>
      <c r="C218" s="84"/>
      <c r="D218" s="632" t="str">
        <f>IF($C218="","",VLOOKUP($C218,分類コード!$B$1:$C$9,2,0))</f>
        <v/>
      </c>
      <c r="E218" s="251"/>
      <c r="F218" s="264"/>
      <c r="G218" s="260"/>
      <c r="H218" s="264"/>
      <c r="I218" s="653">
        <f t="shared" si="5"/>
        <v>0</v>
      </c>
      <c r="L218" s="84"/>
      <c r="M218" s="84"/>
      <c r="N218" s="84"/>
      <c r="O218" s="84"/>
      <c r="P218" s="84"/>
      <c r="Q218" s="84"/>
      <c r="R218" s="84"/>
      <c r="S218" s="84"/>
      <c r="T218" s="84"/>
      <c r="X218" s="84"/>
      <c r="Y218" s="84"/>
      <c r="Z218" s="84"/>
    </row>
    <row r="219" spans="1:26">
      <c r="A219" s="242"/>
      <c r="B219" s="242"/>
      <c r="C219" s="84"/>
      <c r="D219" s="632" t="str">
        <f>IF($C219="","",VLOOKUP($C219,分類コード!$B$1:$C$9,2,0))</f>
        <v/>
      </c>
      <c r="E219" s="251"/>
      <c r="F219" s="264"/>
      <c r="G219" s="260"/>
      <c r="H219" s="264"/>
      <c r="I219" s="653">
        <f t="shared" si="5"/>
        <v>0</v>
      </c>
      <c r="L219" s="84"/>
      <c r="M219" s="84"/>
      <c r="N219" s="84"/>
      <c r="O219" s="84"/>
      <c r="P219" s="84"/>
      <c r="Q219" s="84"/>
      <c r="R219" s="84"/>
      <c r="S219" s="84"/>
      <c r="T219" s="84"/>
      <c r="X219" s="84"/>
      <c r="Y219" s="84"/>
      <c r="Z219" s="84"/>
    </row>
    <row r="220" spans="1:26">
      <c r="A220" s="242"/>
      <c r="B220" s="242"/>
      <c r="C220" s="84"/>
      <c r="D220" s="632" t="str">
        <f>IF($C220="","",VLOOKUP($C220,分類コード!$B$1:$C$9,2,0))</f>
        <v/>
      </c>
      <c r="E220" s="251"/>
      <c r="F220" s="264"/>
      <c r="G220" s="260"/>
      <c r="H220" s="264"/>
      <c r="I220" s="653">
        <f t="shared" si="5"/>
        <v>0</v>
      </c>
      <c r="L220" s="84"/>
      <c r="M220" s="84"/>
      <c r="N220" s="84"/>
      <c r="O220" s="84"/>
      <c r="P220" s="84"/>
      <c r="Q220" s="84"/>
      <c r="R220" s="84"/>
      <c r="S220" s="84"/>
      <c r="T220" s="84"/>
      <c r="X220" s="84"/>
      <c r="Y220" s="84"/>
      <c r="Z220" s="84"/>
    </row>
    <row r="221" spans="1:26">
      <c r="A221" s="242"/>
      <c r="B221" s="242"/>
      <c r="C221" s="84"/>
      <c r="D221" s="632" t="str">
        <f>IF($C221="","",VLOOKUP($C221,分類コード!$B$1:$C$9,2,0))</f>
        <v/>
      </c>
      <c r="E221" s="251"/>
      <c r="F221" s="264"/>
      <c r="G221" s="260"/>
      <c r="H221" s="264"/>
      <c r="I221" s="653">
        <f t="shared" si="5"/>
        <v>0</v>
      </c>
      <c r="L221" s="84"/>
      <c r="M221" s="84"/>
      <c r="N221" s="84"/>
      <c r="O221" s="84"/>
      <c r="P221" s="84"/>
      <c r="Q221" s="84"/>
      <c r="R221" s="84"/>
      <c r="S221" s="84"/>
      <c r="T221" s="84"/>
      <c r="X221" s="84"/>
      <c r="Y221" s="84"/>
      <c r="Z221" s="84"/>
    </row>
    <row r="222" spans="1:26">
      <c r="A222" s="242"/>
      <c r="B222" s="242"/>
      <c r="C222" s="84"/>
      <c r="D222" s="632" t="str">
        <f>IF($C222="","",VLOOKUP($C222,分類コード!$B$1:$C$9,2,0))</f>
        <v/>
      </c>
      <c r="E222" s="251"/>
      <c r="F222" s="264"/>
      <c r="G222" s="260"/>
      <c r="H222" s="264"/>
      <c r="I222" s="653">
        <f t="shared" si="5"/>
        <v>0</v>
      </c>
      <c r="L222" s="84"/>
      <c r="M222" s="84"/>
      <c r="N222" s="84"/>
      <c r="O222" s="84"/>
      <c r="P222" s="84"/>
      <c r="Q222" s="84"/>
      <c r="R222" s="84"/>
      <c r="S222" s="84"/>
      <c r="T222" s="84"/>
      <c r="X222" s="84"/>
      <c r="Y222" s="84"/>
      <c r="Z222" s="84"/>
    </row>
    <row r="223" spans="1:26">
      <c r="A223" s="242"/>
      <c r="B223" s="242"/>
      <c r="C223" s="84"/>
      <c r="D223" s="632" t="str">
        <f>IF($C223="","",VLOOKUP($C223,分類コード!$B$1:$C$9,2,0))</f>
        <v/>
      </c>
      <c r="E223" s="251"/>
      <c r="F223" s="264"/>
      <c r="G223" s="260"/>
      <c r="H223" s="264"/>
      <c r="I223" s="653">
        <f t="shared" si="5"/>
        <v>0</v>
      </c>
      <c r="L223" s="84"/>
      <c r="M223" s="84"/>
      <c r="N223" s="84"/>
      <c r="O223" s="84"/>
      <c r="P223" s="84"/>
      <c r="Q223" s="84"/>
      <c r="R223" s="84"/>
      <c r="S223" s="84"/>
      <c r="T223" s="84"/>
      <c r="X223" s="84"/>
      <c r="Y223" s="84"/>
      <c r="Z223" s="84"/>
    </row>
    <row r="224" spans="1:26">
      <c r="A224" s="242"/>
      <c r="B224" s="242"/>
      <c r="C224" s="84"/>
      <c r="D224" s="632" t="str">
        <f>IF($C224="","",VLOOKUP($C224,分類コード!$B$1:$C$9,2,0))</f>
        <v/>
      </c>
      <c r="E224" s="251"/>
      <c r="F224" s="264"/>
      <c r="G224" s="260"/>
      <c r="H224" s="264"/>
      <c r="I224" s="653">
        <f t="shared" si="5"/>
        <v>0</v>
      </c>
      <c r="L224" s="84"/>
      <c r="M224" s="84"/>
      <c r="N224" s="84"/>
      <c r="O224" s="84"/>
      <c r="P224" s="84"/>
      <c r="Q224" s="84"/>
      <c r="R224" s="84"/>
      <c r="S224" s="84"/>
      <c r="T224" s="84"/>
      <c r="X224" s="84"/>
      <c r="Y224" s="84"/>
      <c r="Z224" s="84"/>
    </row>
    <row r="225" spans="1:26">
      <c r="A225" s="242"/>
      <c r="B225" s="242"/>
      <c r="C225" s="84"/>
      <c r="D225" s="632" t="str">
        <f>IF($C225="","",VLOOKUP($C225,分類コード!$B$1:$C$9,2,0))</f>
        <v/>
      </c>
      <c r="E225" s="251"/>
      <c r="F225" s="264"/>
      <c r="G225" s="260"/>
      <c r="H225" s="264"/>
      <c r="I225" s="653">
        <f t="shared" si="5"/>
        <v>0</v>
      </c>
      <c r="L225" s="84"/>
      <c r="M225" s="84"/>
      <c r="N225" s="84"/>
      <c r="O225" s="84"/>
      <c r="P225" s="84"/>
      <c r="Q225" s="84"/>
      <c r="R225" s="84"/>
      <c r="S225" s="84"/>
      <c r="T225" s="84"/>
      <c r="X225" s="84"/>
      <c r="Y225" s="84"/>
      <c r="Z225" s="84"/>
    </row>
    <row r="226" spans="1:26">
      <c r="A226" s="242"/>
      <c r="B226" s="242"/>
      <c r="C226" s="84"/>
      <c r="D226" s="632" t="str">
        <f>IF($C226="","",VLOOKUP($C226,分類コード!$B$1:$C$9,2,0))</f>
        <v/>
      </c>
      <c r="E226" s="251"/>
      <c r="F226" s="264"/>
      <c r="G226" s="260"/>
      <c r="H226" s="264"/>
      <c r="I226" s="653">
        <f t="shared" si="5"/>
        <v>0</v>
      </c>
      <c r="L226" s="84"/>
      <c r="M226" s="84"/>
      <c r="N226" s="84"/>
      <c r="O226" s="84"/>
      <c r="P226" s="84"/>
      <c r="Q226" s="84"/>
      <c r="R226" s="84"/>
      <c r="S226" s="84"/>
      <c r="T226" s="84"/>
      <c r="X226" s="84"/>
      <c r="Y226" s="84"/>
      <c r="Z226" s="84"/>
    </row>
    <row r="227" spans="1:26">
      <c r="A227" s="242"/>
      <c r="B227" s="242"/>
      <c r="C227" s="84"/>
      <c r="D227" s="632" t="str">
        <f>IF($C227="","",VLOOKUP($C227,分類コード!$B$1:$C$9,2,0))</f>
        <v/>
      </c>
      <c r="E227" s="251"/>
      <c r="F227" s="264"/>
      <c r="G227" s="260"/>
      <c r="H227" s="264"/>
      <c r="I227" s="653">
        <f t="shared" si="5"/>
        <v>0</v>
      </c>
      <c r="J227" s="86"/>
      <c r="L227" s="84"/>
      <c r="M227" s="84"/>
      <c r="N227" s="84"/>
      <c r="O227" s="84"/>
      <c r="P227" s="84"/>
      <c r="Q227" s="84"/>
      <c r="R227" s="84"/>
      <c r="S227" s="84"/>
      <c r="T227" s="84"/>
      <c r="X227" s="84"/>
      <c r="Y227" s="84"/>
      <c r="Z227" s="84"/>
    </row>
    <row r="228" spans="1:26">
      <c r="A228" s="242"/>
      <c r="B228" s="242"/>
      <c r="C228" s="84"/>
      <c r="D228" s="632" t="str">
        <f>IF($C228="","",VLOOKUP($C228,分類コード!$B$1:$C$9,2,0))</f>
        <v/>
      </c>
      <c r="E228" s="251"/>
      <c r="F228" s="264"/>
      <c r="G228" s="260"/>
      <c r="H228" s="264"/>
      <c r="I228" s="653">
        <f t="shared" si="5"/>
        <v>0</v>
      </c>
      <c r="L228" s="84"/>
      <c r="M228" s="84"/>
      <c r="N228" s="84"/>
      <c r="O228" s="84"/>
      <c r="P228" s="84"/>
      <c r="Q228" s="84"/>
      <c r="R228" s="84"/>
      <c r="S228" s="84"/>
      <c r="T228" s="84"/>
      <c r="X228" s="84"/>
      <c r="Y228" s="84"/>
      <c r="Z228" s="84"/>
    </row>
    <row r="229" spans="1:26">
      <c r="A229" s="242"/>
      <c r="B229" s="242"/>
      <c r="C229" s="84"/>
      <c r="D229" s="632" t="str">
        <f>IF($C229="","",VLOOKUP($C229,分類コード!$B$1:$C$9,2,0))</f>
        <v/>
      </c>
      <c r="E229" s="251"/>
      <c r="F229" s="264"/>
      <c r="G229" s="260"/>
      <c r="H229" s="264"/>
      <c r="I229" s="653">
        <f t="shared" si="5"/>
        <v>0</v>
      </c>
      <c r="J229" s="86"/>
      <c r="L229" s="84"/>
      <c r="M229" s="84"/>
      <c r="N229" s="84"/>
      <c r="O229" s="84"/>
      <c r="P229" s="84"/>
      <c r="Q229" s="84"/>
      <c r="R229" s="84"/>
      <c r="S229" s="84"/>
      <c r="T229" s="84"/>
      <c r="X229" s="84"/>
      <c r="Y229" s="84"/>
      <c r="Z229" s="84"/>
    </row>
    <row r="230" spans="1:26">
      <c r="A230" s="84"/>
      <c r="B230" s="84"/>
      <c r="C230" s="84"/>
      <c r="D230" s="632" t="str">
        <f>IF($C230="","",VLOOKUP($C230,分類コード!$B$1:$C$9,2,0))</f>
        <v/>
      </c>
      <c r="E230" s="251"/>
      <c r="F230" s="264"/>
      <c r="G230" s="260"/>
      <c r="H230" s="264"/>
      <c r="I230" s="653">
        <f t="shared" si="5"/>
        <v>0</v>
      </c>
      <c r="L230" s="84"/>
      <c r="M230" s="84"/>
      <c r="N230" s="84"/>
      <c r="O230" s="84"/>
      <c r="P230" s="84"/>
      <c r="Q230" s="84"/>
      <c r="R230" s="84"/>
      <c r="S230" s="84"/>
      <c r="T230" s="84"/>
      <c r="X230" s="84"/>
      <c r="Y230" s="84"/>
      <c r="Z230" s="84"/>
    </row>
    <row r="231" spans="1:26">
      <c r="A231" s="84"/>
      <c r="B231" s="84"/>
      <c r="C231" s="84"/>
      <c r="D231" s="632" t="str">
        <f>IF($C231="","",VLOOKUP($C231,分類コード!$B$1:$C$9,2,0))</f>
        <v/>
      </c>
      <c r="E231" s="251"/>
      <c r="F231" s="264"/>
      <c r="G231" s="260"/>
      <c r="H231" s="264"/>
      <c r="I231" s="653">
        <f t="shared" si="5"/>
        <v>0</v>
      </c>
      <c r="L231" s="84"/>
      <c r="M231" s="84"/>
      <c r="N231" s="84"/>
      <c r="O231" s="84"/>
      <c r="P231" s="84"/>
      <c r="Q231" s="84"/>
      <c r="R231" s="84"/>
      <c r="S231" s="84"/>
      <c r="T231" s="84"/>
      <c r="X231" s="84"/>
      <c r="Y231" s="84"/>
      <c r="Z231" s="84"/>
    </row>
    <row r="232" spans="1:26">
      <c r="A232" s="84"/>
      <c r="B232" s="84"/>
      <c r="C232" s="84"/>
      <c r="D232" s="632" t="str">
        <f>IF($C232="","",VLOOKUP($C232,分類コード!$B$1:$C$9,2,0))</f>
        <v/>
      </c>
      <c r="E232" s="251"/>
      <c r="F232" s="264"/>
      <c r="G232" s="260"/>
      <c r="H232" s="264"/>
      <c r="I232" s="653">
        <f t="shared" si="5"/>
        <v>0</v>
      </c>
      <c r="L232" s="84"/>
      <c r="M232" s="84"/>
      <c r="N232" s="84"/>
      <c r="O232" s="84"/>
      <c r="P232" s="84"/>
      <c r="Q232" s="84"/>
      <c r="R232" s="84"/>
      <c r="S232" s="84"/>
      <c r="T232" s="84"/>
      <c r="X232" s="84"/>
      <c r="Y232" s="84"/>
      <c r="Z232" s="84"/>
    </row>
    <row r="233" spans="1:26">
      <c r="A233" s="84"/>
      <c r="B233" s="84"/>
      <c r="C233" s="84"/>
      <c r="D233" s="632" t="str">
        <f>IF($C233="","",VLOOKUP($C233,分類コード!$B$1:$C$9,2,0))</f>
        <v/>
      </c>
      <c r="E233" s="251"/>
      <c r="F233" s="264"/>
      <c r="G233" s="260"/>
      <c r="H233" s="264"/>
      <c r="I233" s="653">
        <f t="shared" si="5"/>
        <v>0</v>
      </c>
      <c r="L233" s="84"/>
      <c r="M233" s="84"/>
      <c r="N233" s="84"/>
      <c r="O233" s="84"/>
      <c r="P233" s="84"/>
      <c r="Q233" s="84"/>
      <c r="R233" s="84"/>
      <c r="S233" s="84"/>
      <c r="T233" s="84"/>
      <c r="X233" s="84"/>
      <c r="Y233" s="84"/>
      <c r="Z233" s="84"/>
    </row>
    <row r="234" spans="1:26">
      <c r="A234" s="84"/>
      <c r="B234" s="84"/>
      <c r="C234" s="84"/>
      <c r="D234" s="632" t="str">
        <f>IF($C234="","",VLOOKUP($C234,分類コード!$B$1:$C$9,2,0))</f>
        <v/>
      </c>
      <c r="E234" s="251"/>
      <c r="F234" s="264"/>
      <c r="G234" s="260"/>
      <c r="H234" s="264"/>
      <c r="I234" s="653">
        <f t="shared" si="5"/>
        <v>0</v>
      </c>
      <c r="L234" s="84"/>
      <c r="M234" s="84"/>
      <c r="N234" s="84"/>
      <c r="O234" s="84"/>
      <c r="P234" s="84"/>
      <c r="Q234" s="84"/>
      <c r="R234" s="84"/>
      <c r="S234" s="84"/>
      <c r="T234" s="84"/>
      <c r="X234" s="84"/>
      <c r="Y234" s="84"/>
      <c r="Z234" s="84"/>
    </row>
    <row r="235" spans="1:26">
      <c r="A235" s="84"/>
      <c r="B235" s="84"/>
      <c r="C235" s="84"/>
      <c r="D235" s="632" t="str">
        <f>IF($C235="","",VLOOKUP($C235,分類コード!$B$1:$C$9,2,0))</f>
        <v/>
      </c>
      <c r="E235" s="251"/>
      <c r="F235" s="264"/>
      <c r="G235" s="260"/>
      <c r="H235" s="264"/>
      <c r="I235" s="653">
        <f t="shared" si="5"/>
        <v>0</v>
      </c>
      <c r="L235" s="84"/>
      <c r="M235" s="84"/>
      <c r="N235" s="84"/>
      <c r="O235" s="84"/>
      <c r="P235" s="84"/>
      <c r="Q235" s="84"/>
      <c r="R235" s="84"/>
      <c r="S235" s="84"/>
      <c r="T235" s="84"/>
      <c r="X235" s="84"/>
      <c r="Y235" s="84"/>
      <c r="Z235" s="84"/>
    </row>
    <row r="236" spans="1:26">
      <c r="A236" s="84"/>
      <c r="B236" s="84"/>
      <c r="C236" s="84"/>
      <c r="D236" s="632" t="str">
        <f>IF($C236="","",VLOOKUP($C236,分類コード!$B$1:$C$9,2,0))</f>
        <v/>
      </c>
      <c r="E236" s="251"/>
      <c r="F236" s="264"/>
      <c r="G236" s="260"/>
      <c r="H236" s="264"/>
      <c r="I236" s="653">
        <f t="shared" si="5"/>
        <v>0</v>
      </c>
      <c r="L236" s="84"/>
      <c r="M236" s="84"/>
      <c r="N236" s="84"/>
      <c r="O236" s="84"/>
      <c r="P236" s="84"/>
      <c r="Q236" s="84"/>
      <c r="R236" s="84"/>
      <c r="S236" s="84"/>
      <c r="T236" s="84"/>
      <c r="X236" s="84"/>
      <c r="Y236" s="84"/>
      <c r="Z236" s="84"/>
    </row>
    <row r="237" spans="1:26">
      <c r="A237" s="84"/>
      <c r="B237" s="84"/>
      <c r="C237" s="84"/>
      <c r="D237" s="632" t="str">
        <f>IF($C237="","",VLOOKUP($C237,分類コード!$B$1:$C$9,2,0))</f>
        <v/>
      </c>
      <c r="E237" s="251"/>
      <c r="F237" s="264"/>
      <c r="G237" s="260"/>
      <c r="H237" s="264"/>
      <c r="I237" s="653">
        <f t="shared" si="5"/>
        <v>0</v>
      </c>
      <c r="L237" s="84"/>
      <c r="M237" s="84"/>
      <c r="N237" s="84"/>
      <c r="O237" s="84"/>
      <c r="P237" s="84"/>
      <c r="Q237" s="84"/>
      <c r="R237" s="84"/>
      <c r="S237" s="84"/>
      <c r="T237" s="84"/>
      <c r="X237" s="84"/>
      <c r="Y237" s="84"/>
      <c r="Z237" s="84"/>
    </row>
    <row r="238" spans="1:26">
      <c r="A238" s="84"/>
      <c r="B238" s="84"/>
      <c r="C238" s="84"/>
      <c r="D238" s="632" t="str">
        <f>IF($C238="","",VLOOKUP($C238,分類コード!$B$1:$C$9,2,0))</f>
        <v/>
      </c>
      <c r="E238" s="251"/>
      <c r="F238" s="264"/>
      <c r="G238" s="260"/>
      <c r="H238" s="264"/>
      <c r="I238" s="653">
        <f t="shared" si="5"/>
        <v>0</v>
      </c>
      <c r="L238" s="84"/>
      <c r="M238" s="84"/>
      <c r="N238" s="84"/>
      <c r="O238" s="84"/>
      <c r="P238" s="84"/>
      <c r="Q238" s="84"/>
      <c r="R238" s="84"/>
      <c r="S238" s="84"/>
      <c r="T238" s="84"/>
      <c r="X238" s="84"/>
      <c r="Y238" s="84"/>
      <c r="Z238" s="84"/>
    </row>
    <row r="239" spans="1:26">
      <c r="A239" s="84"/>
      <c r="B239" s="84"/>
      <c r="C239" s="84"/>
      <c r="D239" s="632" t="str">
        <f>IF($C239="","",VLOOKUP($C239,分類コード!$B$1:$C$9,2,0))</f>
        <v/>
      </c>
      <c r="E239" s="251"/>
      <c r="F239" s="264"/>
      <c r="G239" s="260"/>
      <c r="H239" s="264"/>
      <c r="I239" s="653">
        <f t="shared" si="5"/>
        <v>0</v>
      </c>
      <c r="L239" s="84"/>
      <c r="M239" s="84"/>
      <c r="N239" s="84"/>
      <c r="O239" s="84"/>
      <c r="P239" s="84"/>
      <c r="Q239" s="84"/>
      <c r="R239" s="84"/>
      <c r="S239" s="84"/>
      <c r="T239" s="84"/>
      <c r="X239" s="84"/>
      <c r="Y239" s="84"/>
      <c r="Z239" s="84"/>
    </row>
    <row r="240" spans="1:26">
      <c r="A240" s="84"/>
      <c r="B240" s="84"/>
      <c r="C240" s="84"/>
      <c r="D240" s="632" t="str">
        <f>IF($C240="","",VLOOKUP($C240,分類コード!$B$1:$C$9,2,0))</f>
        <v/>
      </c>
      <c r="E240" s="251"/>
      <c r="F240" s="264"/>
      <c r="G240" s="260"/>
      <c r="H240" s="264"/>
      <c r="I240" s="653">
        <f t="shared" si="5"/>
        <v>0</v>
      </c>
      <c r="L240" s="84"/>
      <c r="M240" s="84"/>
      <c r="N240" s="84"/>
      <c r="O240" s="84"/>
      <c r="P240" s="84"/>
      <c r="Q240" s="84"/>
      <c r="R240" s="84"/>
      <c r="S240" s="84"/>
      <c r="T240" s="84"/>
      <c r="X240" s="84"/>
      <c r="Y240" s="84"/>
      <c r="Z240" s="84"/>
    </row>
    <row r="241" spans="1:26">
      <c r="A241" s="84"/>
      <c r="B241" s="84"/>
      <c r="C241" s="84"/>
      <c r="D241" s="632" t="str">
        <f>IF($C241="","",VLOOKUP($C241,分類コード!$B$1:$C$9,2,0))</f>
        <v/>
      </c>
      <c r="E241" s="251"/>
      <c r="F241" s="264"/>
      <c r="G241" s="260"/>
      <c r="H241" s="264"/>
      <c r="I241" s="653">
        <f t="shared" si="5"/>
        <v>0</v>
      </c>
      <c r="L241" s="84"/>
      <c r="M241" s="84"/>
      <c r="N241" s="84"/>
      <c r="O241" s="84"/>
      <c r="P241" s="84"/>
      <c r="Q241" s="84"/>
      <c r="R241" s="84"/>
      <c r="S241" s="84"/>
      <c r="T241" s="84"/>
      <c r="X241" s="84"/>
      <c r="Y241" s="84"/>
      <c r="Z241" s="84"/>
    </row>
    <row r="242" spans="1:26">
      <c r="A242" s="84"/>
      <c r="B242" s="84"/>
      <c r="C242" s="84"/>
      <c r="D242" s="632" t="str">
        <f>IF($C242="","",VLOOKUP($C242,分類コード!$B$1:$C$9,2,0))</f>
        <v/>
      </c>
      <c r="E242" s="251"/>
      <c r="F242" s="264"/>
      <c r="G242" s="260"/>
      <c r="H242" s="264"/>
      <c r="I242" s="653">
        <f t="shared" si="5"/>
        <v>0</v>
      </c>
      <c r="L242" s="84"/>
      <c r="M242" s="84"/>
      <c r="N242" s="84"/>
      <c r="O242" s="84"/>
      <c r="P242" s="84"/>
      <c r="Q242" s="84"/>
      <c r="R242" s="84"/>
      <c r="S242" s="84"/>
      <c r="T242" s="84"/>
      <c r="X242" s="84"/>
      <c r="Y242" s="84"/>
      <c r="Z242" s="84"/>
    </row>
    <row r="243" spans="1:26">
      <c r="A243" s="84"/>
      <c r="B243" s="84"/>
      <c r="C243" s="84"/>
      <c r="D243" s="632" t="str">
        <f>IF($C243="","",VLOOKUP($C243,分類コード!$B$1:$C$9,2,0))</f>
        <v/>
      </c>
      <c r="E243" s="251"/>
      <c r="F243" s="264"/>
      <c r="G243" s="260"/>
      <c r="H243" s="264"/>
      <c r="I243" s="653">
        <f t="shared" si="5"/>
        <v>0</v>
      </c>
      <c r="L243" s="84"/>
      <c r="M243" s="84"/>
      <c r="N243" s="84"/>
      <c r="O243" s="84"/>
      <c r="P243" s="84"/>
      <c r="Q243" s="84"/>
      <c r="R243" s="84"/>
      <c r="S243" s="84"/>
      <c r="T243" s="84"/>
      <c r="X243" s="84"/>
      <c r="Y243" s="84"/>
      <c r="Z243" s="84"/>
    </row>
    <row r="244" spans="1:26">
      <c r="A244" s="84"/>
      <c r="B244" s="84"/>
      <c r="C244" s="84"/>
      <c r="D244" s="632" t="str">
        <f>IF($C244="","",VLOOKUP($C244,分類コード!$B$1:$C$9,2,0))</f>
        <v/>
      </c>
      <c r="E244" s="251"/>
      <c r="F244" s="264"/>
      <c r="G244" s="260"/>
      <c r="H244" s="264"/>
      <c r="I244" s="653">
        <f t="shared" si="5"/>
        <v>0</v>
      </c>
      <c r="L244" s="84"/>
      <c r="M244" s="84"/>
      <c r="N244" s="84"/>
      <c r="O244" s="84"/>
      <c r="P244" s="84"/>
      <c r="Q244" s="84"/>
      <c r="R244" s="84"/>
      <c r="S244" s="84"/>
      <c r="T244" s="84"/>
      <c r="X244" s="84"/>
      <c r="Y244" s="84"/>
      <c r="Z244" s="84"/>
    </row>
    <row r="245" spans="1:26">
      <c r="A245" s="84"/>
      <c r="B245" s="84"/>
      <c r="C245" s="84"/>
      <c r="D245" s="632" t="str">
        <f>IF($C245="","",VLOOKUP($C245,分類コード!$B$1:$C$9,2,0))</f>
        <v/>
      </c>
      <c r="E245" s="251"/>
      <c r="F245" s="264"/>
      <c r="G245" s="260"/>
      <c r="H245" s="264"/>
      <c r="I245" s="653">
        <f t="shared" si="5"/>
        <v>0</v>
      </c>
      <c r="L245" s="84"/>
      <c r="M245" s="84"/>
      <c r="N245" s="84"/>
      <c r="O245" s="84"/>
      <c r="P245" s="84"/>
      <c r="Q245" s="84"/>
      <c r="R245" s="84"/>
      <c r="S245" s="84"/>
      <c r="T245" s="84"/>
      <c r="X245" s="84"/>
      <c r="Y245" s="84"/>
      <c r="Z245" s="84"/>
    </row>
    <row r="246" spans="1:26">
      <c r="A246" s="84"/>
      <c r="B246" s="84"/>
      <c r="C246" s="84"/>
      <c r="D246" s="632" t="str">
        <f>IF($C246="","",VLOOKUP($C246,分類コード!$B$1:$C$9,2,0))</f>
        <v/>
      </c>
      <c r="E246" s="251"/>
      <c r="F246" s="264"/>
      <c r="G246" s="260"/>
      <c r="H246" s="264"/>
      <c r="I246" s="653">
        <f t="shared" si="5"/>
        <v>0</v>
      </c>
      <c r="L246" s="84"/>
      <c r="M246" s="84"/>
      <c r="N246" s="84"/>
      <c r="O246" s="84"/>
      <c r="P246" s="84"/>
      <c r="Q246" s="84"/>
      <c r="R246" s="84"/>
      <c r="S246" s="84"/>
      <c r="T246" s="84"/>
      <c r="X246" s="84"/>
      <c r="Y246" s="84"/>
      <c r="Z246" s="84"/>
    </row>
    <row r="247" spans="1:26">
      <c r="A247" s="84"/>
      <c r="B247" s="84"/>
      <c r="C247" s="84"/>
      <c r="D247" s="632" t="str">
        <f>IF($C247="","",VLOOKUP($C247,分類コード!$B$1:$C$9,2,0))</f>
        <v/>
      </c>
      <c r="E247" s="251"/>
      <c r="F247" s="264"/>
      <c r="G247" s="260"/>
      <c r="H247" s="264"/>
      <c r="I247" s="653">
        <f t="shared" si="5"/>
        <v>0</v>
      </c>
      <c r="L247" s="84"/>
      <c r="M247" s="84"/>
      <c r="N247" s="84"/>
      <c r="O247" s="84"/>
      <c r="P247" s="84"/>
      <c r="Q247" s="84"/>
      <c r="R247" s="84"/>
      <c r="S247" s="84"/>
      <c r="T247" s="84"/>
      <c r="X247" s="84"/>
      <c r="Y247" s="84"/>
      <c r="Z247" s="84"/>
    </row>
    <row r="248" spans="1:26">
      <c r="A248" s="84"/>
      <c r="B248" s="84"/>
      <c r="C248" s="84"/>
      <c r="D248" s="632" t="str">
        <f>IF($C248="","",VLOOKUP($C248,分類コード!$B$1:$C$9,2,0))</f>
        <v/>
      </c>
      <c r="E248" s="251"/>
      <c r="F248" s="264"/>
      <c r="G248" s="260"/>
      <c r="H248" s="264"/>
      <c r="I248" s="653">
        <f t="shared" si="5"/>
        <v>0</v>
      </c>
      <c r="L248" s="84"/>
      <c r="M248" s="84"/>
      <c r="N248" s="84"/>
      <c r="O248" s="84"/>
      <c r="P248" s="84"/>
      <c r="Q248" s="84"/>
      <c r="R248" s="84"/>
      <c r="S248" s="84"/>
      <c r="T248" s="84"/>
      <c r="X248" s="84"/>
      <c r="Y248" s="84"/>
      <c r="Z248" s="84"/>
    </row>
    <row r="249" spans="1:26">
      <c r="A249" s="84"/>
      <c r="B249" s="84"/>
      <c r="C249" s="84"/>
      <c r="D249" s="632" t="str">
        <f>IF($C249="","",VLOOKUP($C249,分類コード!$B$1:$C$9,2,0))</f>
        <v/>
      </c>
      <c r="E249" s="251"/>
      <c r="F249" s="264"/>
      <c r="G249" s="260"/>
      <c r="H249" s="264"/>
      <c r="I249" s="653">
        <f t="shared" si="5"/>
        <v>0</v>
      </c>
      <c r="L249" s="84"/>
      <c r="M249" s="84"/>
      <c r="N249" s="84"/>
      <c r="O249" s="84"/>
      <c r="P249" s="84"/>
      <c r="Q249" s="84"/>
      <c r="R249" s="84"/>
      <c r="S249" s="84"/>
      <c r="T249" s="84"/>
      <c r="X249" s="84"/>
      <c r="Y249" s="84"/>
      <c r="Z249" s="84"/>
    </row>
    <row r="250" spans="1:26">
      <c r="A250" s="84"/>
      <c r="B250" s="84"/>
      <c r="C250" s="84"/>
      <c r="D250" s="632" t="str">
        <f>IF($C250="","",VLOOKUP($C250,分類コード!$B$1:$C$9,2,0))</f>
        <v/>
      </c>
      <c r="E250" s="251"/>
      <c r="F250" s="264"/>
      <c r="G250" s="260"/>
      <c r="H250" s="264"/>
      <c r="I250" s="653">
        <f t="shared" si="5"/>
        <v>0</v>
      </c>
      <c r="L250" s="84"/>
      <c r="M250" s="84"/>
      <c r="N250" s="84"/>
      <c r="O250" s="84"/>
      <c r="P250" s="84"/>
      <c r="Q250" s="84"/>
      <c r="R250" s="84"/>
      <c r="S250" s="84"/>
      <c r="T250" s="84"/>
      <c r="X250" s="84"/>
      <c r="Y250" s="84"/>
      <c r="Z250" s="84"/>
    </row>
    <row r="251" spans="1:26">
      <c r="A251" s="84"/>
      <c r="B251" s="84"/>
      <c r="C251" s="84"/>
      <c r="D251" s="632" t="str">
        <f>IF($C251="","",VLOOKUP($C251,分類コード!$B$1:$C$9,2,0))</f>
        <v/>
      </c>
      <c r="E251" s="251"/>
      <c r="F251" s="264"/>
      <c r="G251" s="260"/>
      <c r="H251" s="264"/>
      <c r="I251" s="653">
        <f t="shared" si="5"/>
        <v>0</v>
      </c>
      <c r="L251" s="84"/>
      <c r="M251" s="84"/>
      <c r="N251" s="84"/>
      <c r="O251" s="84"/>
      <c r="P251" s="84"/>
      <c r="Q251" s="84"/>
      <c r="R251" s="84"/>
      <c r="S251" s="84"/>
      <c r="T251" s="84"/>
      <c r="X251" s="84"/>
      <c r="Y251" s="84"/>
      <c r="Z251" s="84"/>
    </row>
    <row r="252" spans="1:26">
      <c r="A252" s="84"/>
      <c r="B252" s="84"/>
      <c r="C252" s="84"/>
      <c r="D252" s="632" t="str">
        <f>IF($C252="","",VLOOKUP($C252,分類コード!$B$1:$C$9,2,0))</f>
        <v/>
      </c>
      <c r="E252" s="251"/>
      <c r="F252" s="264"/>
      <c r="G252" s="260"/>
      <c r="H252" s="264"/>
      <c r="I252" s="653">
        <f t="shared" si="5"/>
        <v>0</v>
      </c>
      <c r="L252" s="84"/>
      <c r="M252" s="84"/>
      <c r="N252" s="84"/>
      <c r="O252" s="84"/>
      <c r="P252" s="84"/>
      <c r="Q252" s="84"/>
      <c r="R252" s="84"/>
      <c r="S252" s="84"/>
      <c r="T252" s="84"/>
      <c r="X252" s="84"/>
      <c r="Y252" s="84"/>
      <c r="Z252" s="84"/>
    </row>
    <row r="253" spans="1:26">
      <c r="A253" s="84"/>
      <c r="B253" s="84"/>
      <c r="C253" s="84"/>
      <c r="D253" s="632" t="str">
        <f>IF($C253="","",VLOOKUP($C253,分類コード!$B$1:$C$9,2,0))</f>
        <v/>
      </c>
      <c r="E253" s="251"/>
      <c r="F253" s="264"/>
      <c r="G253" s="260"/>
      <c r="H253" s="264"/>
      <c r="I253" s="653">
        <f t="shared" si="5"/>
        <v>0</v>
      </c>
      <c r="L253" s="84"/>
      <c r="M253" s="84"/>
      <c r="N253" s="84"/>
      <c r="O253" s="84"/>
      <c r="P253" s="84"/>
      <c r="Q253" s="84"/>
      <c r="R253" s="84"/>
      <c r="S253" s="84"/>
      <c r="T253" s="84"/>
      <c r="X253" s="84"/>
      <c r="Y253" s="84"/>
      <c r="Z253" s="84"/>
    </row>
    <row r="254" spans="1:26">
      <c r="A254" s="84"/>
      <c r="B254" s="84"/>
      <c r="C254" s="84"/>
      <c r="D254" s="632" t="str">
        <f>IF($C254="","",VLOOKUP($C254,分類コード!$B$1:$C$9,2,0))</f>
        <v/>
      </c>
      <c r="E254" s="251"/>
      <c r="F254" s="264"/>
      <c r="G254" s="260"/>
      <c r="H254" s="264"/>
      <c r="I254" s="653">
        <f t="shared" si="5"/>
        <v>0</v>
      </c>
      <c r="L254" s="84"/>
      <c r="M254" s="84"/>
      <c r="N254" s="84"/>
      <c r="O254" s="84"/>
      <c r="P254" s="84"/>
      <c r="Q254" s="84"/>
      <c r="R254" s="84"/>
      <c r="S254" s="84"/>
      <c r="T254" s="84"/>
      <c r="X254" s="84"/>
      <c r="Y254" s="84"/>
      <c r="Z254" s="84"/>
    </row>
    <row r="255" spans="1:26">
      <c r="A255" s="84"/>
      <c r="B255" s="84"/>
      <c r="C255" s="84"/>
      <c r="D255" s="632" t="str">
        <f>IF($C255="","",VLOOKUP($C255,分類コード!$B$1:$C$9,2,0))</f>
        <v/>
      </c>
      <c r="E255" s="251"/>
      <c r="F255" s="264"/>
      <c r="G255" s="260"/>
      <c r="H255" s="264"/>
      <c r="I255" s="653">
        <f t="shared" si="5"/>
        <v>0</v>
      </c>
      <c r="L255" s="84"/>
      <c r="M255" s="84"/>
      <c r="N255" s="84"/>
      <c r="O255" s="84"/>
      <c r="P255" s="84"/>
      <c r="Q255" s="84"/>
      <c r="R255" s="84"/>
      <c r="S255" s="84"/>
      <c r="T255" s="84"/>
      <c r="X255" s="84"/>
      <c r="Y255" s="84"/>
      <c r="Z255" s="84"/>
    </row>
    <row r="256" spans="1:26">
      <c r="A256" s="84"/>
      <c r="B256" s="84"/>
      <c r="C256" s="84"/>
      <c r="D256" s="632" t="str">
        <f>IF($C256="","",VLOOKUP($C256,分類コード!$B$1:$C$9,2,0))</f>
        <v/>
      </c>
      <c r="E256" s="251"/>
      <c r="F256" s="264"/>
      <c r="G256" s="260"/>
      <c r="H256" s="264"/>
      <c r="I256" s="653">
        <f t="shared" si="5"/>
        <v>0</v>
      </c>
      <c r="L256" s="84"/>
      <c r="M256" s="84"/>
      <c r="N256" s="84"/>
      <c r="O256" s="84"/>
      <c r="P256" s="84"/>
      <c r="Q256" s="84"/>
      <c r="R256" s="84"/>
      <c r="S256" s="84"/>
      <c r="T256" s="84"/>
      <c r="X256" s="84"/>
      <c r="Y256" s="84"/>
      <c r="Z256" s="84"/>
    </row>
    <row r="257" spans="1:26">
      <c r="A257" s="84"/>
      <c r="B257" s="84"/>
      <c r="C257" s="84"/>
      <c r="D257" s="632" t="str">
        <f>IF($C257="","",VLOOKUP($C257,分類コード!$B$1:$C$9,2,0))</f>
        <v/>
      </c>
      <c r="E257" s="251"/>
      <c r="F257" s="264"/>
      <c r="G257" s="260"/>
      <c r="H257" s="264"/>
      <c r="I257" s="653">
        <f t="shared" si="5"/>
        <v>0</v>
      </c>
      <c r="L257" s="84"/>
      <c r="M257" s="84"/>
      <c r="N257" s="84"/>
      <c r="O257" s="84"/>
      <c r="P257" s="84"/>
      <c r="Q257" s="84"/>
      <c r="R257" s="84"/>
      <c r="S257" s="84"/>
      <c r="T257" s="84"/>
      <c r="X257" s="84"/>
      <c r="Y257" s="84"/>
      <c r="Z257" s="84"/>
    </row>
    <row r="258" spans="1:26">
      <c r="A258" s="84"/>
      <c r="B258" s="84"/>
      <c r="C258" s="84"/>
      <c r="D258" s="632" t="str">
        <f>IF($C258="","",VLOOKUP($C258,分類コード!$B$1:$C$9,2,0))</f>
        <v/>
      </c>
      <c r="E258" s="251"/>
      <c r="F258" s="264"/>
      <c r="G258" s="260"/>
      <c r="H258" s="264"/>
      <c r="I258" s="653">
        <f t="shared" si="5"/>
        <v>0</v>
      </c>
      <c r="L258" s="84"/>
      <c r="M258" s="84"/>
      <c r="N258" s="84"/>
      <c r="O258" s="84"/>
      <c r="P258" s="84"/>
      <c r="Q258" s="84"/>
      <c r="R258" s="84"/>
      <c r="S258" s="84"/>
      <c r="T258" s="84"/>
      <c r="X258" s="84"/>
      <c r="Y258" s="84"/>
      <c r="Z258" s="84"/>
    </row>
    <row r="259" spans="1:26">
      <c r="A259" s="84"/>
      <c r="B259" s="84"/>
      <c r="C259" s="84"/>
      <c r="D259" s="632" t="str">
        <f>IF($C259="","",VLOOKUP($C259,分類コード!$B$1:$C$9,2,0))</f>
        <v/>
      </c>
      <c r="E259" s="251"/>
      <c r="F259" s="264"/>
      <c r="G259" s="260"/>
      <c r="H259" s="264"/>
      <c r="I259" s="653">
        <f t="shared" si="5"/>
        <v>0</v>
      </c>
      <c r="L259" s="84"/>
      <c r="M259" s="84"/>
      <c r="N259" s="84"/>
      <c r="O259" s="84"/>
      <c r="P259" s="84"/>
      <c r="Q259" s="84"/>
      <c r="R259" s="84"/>
      <c r="S259" s="84"/>
      <c r="T259" s="84"/>
      <c r="X259" s="84"/>
      <c r="Y259" s="84"/>
      <c r="Z259" s="84"/>
    </row>
    <row r="260" spans="1:26">
      <c r="A260" s="84"/>
      <c r="B260" s="84"/>
      <c r="C260" s="84"/>
      <c r="D260" s="632" t="str">
        <f>IF($C260="","",VLOOKUP($C260,分類コード!$B$1:$C$9,2,0))</f>
        <v/>
      </c>
      <c r="E260" s="251"/>
      <c r="F260" s="264"/>
      <c r="G260" s="260"/>
      <c r="H260" s="264"/>
      <c r="I260" s="653">
        <f t="shared" si="5"/>
        <v>0</v>
      </c>
      <c r="L260" s="84"/>
      <c r="M260" s="84"/>
      <c r="N260" s="84"/>
      <c r="O260" s="84"/>
      <c r="P260" s="84"/>
      <c r="Q260" s="84"/>
      <c r="R260" s="84"/>
      <c r="S260" s="84"/>
      <c r="T260" s="84"/>
      <c r="X260" s="84"/>
      <c r="Y260" s="84"/>
      <c r="Z260" s="84"/>
    </row>
    <row r="261" spans="1:26">
      <c r="A261" s="84"/>
      <c r="B261" s="84"/>
      <c r="C261" s="84"/>
      <c r="D261" s="632" t="str">
        <f>IF($C261="","",VLOOKUP($C261,分類コード!$B$1:$C$9,2,0))</f>
        <v/>
      </c>
      <c r="E261" s="251"/>
      <c r="F261" s="264"/>
      <c r="G261" s="260"/>
      <c r="H261" s="264"/>
      <c r="I261" s="653">
        <f t="shared" si="5"/>
        <v>0</v>
      </c>
      <c r="L261" s="84"/>
      <c r="M261" s="84"/>
      <c r="N261" s="84"/>
      <c r="O261" s="84"/>
      <c r="P261" s="84"/>
      <c r="Q261" s="84"/>
      <c r="R261" s="84"/>
      <c r="S261" s="84"/>
      <c r="T261" s="84"/>
      <c r="X261" s="84"/>
      <c r="Y261" s="84"/>
      <c r="Z261" s="84"/>
    </row>
    <row r="262" spans="1:26">
      <c r="A262" s="84"/>
      <c r="B262" s="84"/>
      <c r="C262" s="84"/>
      <c r="D262" s="632" t="str">
        <f>IF($C262="","",VLOOKUP($C262,分類コード!$B$1:$C$9,2,0))</f>
        <v/>
      </c>
      <c r="E262" s="251"/>
      <c r="F262" s="264"/>
      <c r="G262" s="260"/>
      <c r="H262" s="264"/>
      <c r="I262" s="653">
        <f t="shared" si="5"/>
        <v>0</v>
      </c>
      <c r="L262" s="84"/>
      <c r="M262" s="84"/>
      <c r="N262" s="84"/>
      <c r="O262" s="84"/>
      <c r="P262" s="84"/>
      <c r="Q262" s="84"/>
      <c r="R262" s="84"/>
      <c r="S262" s="84"/>
      <c r="T262" s="84"/>
      <c r="X262" s="84"/>
      <c r="Y262" s="84"/>
      <c r="Z262" s="84"/>
    </row>
    <row r="263" spans="1:26">
      <c r="A263" s="84"/>
      <c r="B263" s="84"/>
      <c r="C263" s="84"/>
      <c r="D263" s="632" t="str">
        <f>IF($C263="","",VLOOKUP($C263,分類コード!$B$1:$C$9,2,0))</f>
        <v/>
      </c>
      <c r="E263" s="251"/>
      <c r="F263" s="264"/>
      <c r="G263" s="260"/>
      <c r="H263" s="264"/>
      <c r="I263" s="653">
        <f t="shared" si="5"/>
        <v>0</v>
      </c>
      <c r="L263" s="84"/>
      <c r="M263" s="84"/>
      <c r="N263" s="84"/>
      <c r="O263" s="84"/>
      <c r="P263" s="84"/>
      <c r="Q263" s="84"/>
      <c r="R263" s="84"/>
      <c r="S263" s="84"/>
      <c r="T263" s="84"/>
      <c r="X263" s="84"/>
      <c r="Y263" s="84"/>
      <c r="Z263" s="84"/>
    </row>
    <row r="264" spans="1:26">
      <c r="A264" s="84"/>
      <c r="B264" s="84"/>
      <c r="C264" s="84"/>
      <c r="D264" s="632" t="str">
        <f>IF($C264="","",VLOOKUP($C264,分類コード!$B$1:$C$9,2,0))</f>
        <v/>
      </c>
      <c r="E264" s="251"/>
      <c r="F264" s="264"/>
      <c r="G264" s="260"/>
      <c r="H264" s="264"/>
      <c r="I264" s="653">
        <f t="shared" si="5"/>
        <v>0</v>
      </c>
      <c r="L264" s="84"/>
      <c r="M264" s="84"/>
      <c r="N264" s="84"/>
      <c r="O264" s="84"/>
      <c r="P264" s="84"/>
      <c r="Q264" s="84"/>
      <c r="R264" s="84"/>
      <c r="S264" s="84"/>
      <c r="T264" s="84"/>
      <c r="X264" s="84"/>
      <c r="Y264" s="84"/>
      <c r="Z264" s="84"/>
    </row>
    <row r="265" spans="1:26">
      <c r="A265" s="84"/>
      <c r="B265" s="84"/>
      <c r="C265" s="84"/>
      <c r="D265" s="632" t="str">
        <f>IF($C265="","",VLOOKUP($C265,分類コード!$B$1:$C$9,2,0))</f>
        <v/>
      </c>
      <c r="E265" s="251"/>
      <c r="F265" s="264"/>
      <c r="G265" s="260"/>
      <c r="H265" s="264"/>
      <c r="I265" s="653">
        <f t="shared" si="5"/>
        <v>0</v>
      </c>
      <c r="L265" s="84"/>
      <c r="M265" s="84"/>
      <c r="N265" s="84"/>
      <c r="O265" s="84"/>
      <c r="P265" s="84"/>
      <c r="Q265" s="84"/>
      <c r="R265" s="84"/>
      <c r="S265" s="84"/>
      <c r="T265" s="84"/>
      <c r="X265" s="84"/>
      <c r="Y265" s="84"/>
      <c r="Z265" s="84"/>
    </row>
    <row r="266" spans="1:26">
      <c r="A266" s="84"/>
      <c r="B266" s="84"/>
      <c r="C266" s="84"/>
      <c r="D266" s="632" t="str">
        <f>IF($C266="","",VLOOKUP($C266,分類コード!$B$1:$C$9,2,0))</f>
        <v/>
      </c>
      <c r="E266" s="251"/>
      <c r="F266" s="264"/>
      <c r="G266" s="260"/>
      <c r="H266" s="264"/>
      <c r="I266" s="653">
        <f t="shared" si="5"/>
        <v>0</v>
      </c>
      <c r="L266" s="84"/>
      <c r="M266" s="84"/>
      <c r="N266" s="84"/>
      <c r="O266" s="84"/>
      <c r="P266" s="84"/>
      <c r="Q266" s="84"/>
      <c r="R266" s="84"/>
      <c r="S266" s="84"/>
      <c r="T266" s="84"/>
      <c r="X266" s="84"/>
      <c r="Y266" s="84"/>
      <c r="Z266" s="84"/>
    </row>
    <row r="267" spans="1:26">
      <c r="A267" s="84"/>
      <c r="B267" s="84"/>
      <c r="C267" s="84"/>
      <c r="D267" s="632" t="str">
        <f>IF($C267="","",VLOOKUP($C267,分類コード!$B$1:$C$9,2,0))</f>
        <v/>
      </c>
      <c r="E267" s="251"/>
      <c r="F267" s="264"/>
      <c r="G267" s="260"/>
      <c r="H267" s="264"/>
      <c r="I267" s="653">
        <f t="shared" si="5"/>
        <v>0</v>
      </c>
      <c r="L267" s="84"/>
      <c r="M267" s="84"/>
      <c r="N267" s="84"/>
      <c r="O267" s="84"/>
      <c r="P267" s="84"/>
      <c r="Q267" s="84"/>
      <c r="R267" s="84"/>
      <c r="S267" s="84"/>
      <c r="T267" s="84"/>
      <c r="X267" s="84"/>
      <c r="Y267" s="84"/>
      <c r="Z267" s="84"/>
    </row>
    <row r="268" spans="1:26">
      <c r="A268" s="84"/>
      <c r="B268" s="84"/>
      <c r="C268" s="84"/>
      <c r="D268" s="632" t="str">
        <f>IF($C268="","",VLOOKUP($C268,分類コード!$B$1:$C$9,2,0))</f>
        <v/>
      </c>
      <c r="E268" s="251"/>
      <c r="F268" s="264"/>
      <c r="G268" s="260"/>
      <c r="H268" s="264"/>
      <c r="I268" s="653">
        <f t="shared" si="5"/>
        <v>0</v>
      </c>
      <c r="L268" s="84"/>
      <c r="M268" s="84"/>
      <c r="N268" s="84"/>
      <c r="O268" s="84"/>
      <c r="P268" s="84"/>
      <c r="Q268" s="84"/>
      <c r="R268" s="84"/>
      <c r="S268" s="84"/>
      <c r="T268" s="84"/>
      <c r="X268" s="84"/>
      <c r="Y268" s="84"/>
      <c r="Z268" s="84"/>
    </row>
    <row r="269" spans="1:26">
      <c r="A269" s="84"/>
      <c r="B269" s="84"/>
      <c r="C269" s="84"/>
      <c r="D269" s="632" t="str">
        <f>IF($C269="","",VLOOKUP($C269,分類コード!$B$1:$C$9,2,0))</f>
        <v/>
      </c>
      <c r="E269" s="251"/>
      <c r="F269" s="264"/>
      <c r="G269" s="260"/>
      <c r="H269" s="264"/>
      <c r="I269" s="653">
        <f t="shared" si="5"/>
        <v>0</v>
      </c>
      <c r="L269" s="84"/>
      <c r="M269" s="84"/>
      <c r="N269" s="84"/>
      <c r="O269" s="84"/>
      <c r="P269" s="84"/>
      <c r="Q269" s="84"/>
      <c r="R269" s="84"/>
      <c r="S269" s="84"/>
      <c r="T269" s="84"/>
      <c r="X269" s="84"/>
      <c r="Y269" s="84"/>
      <c r="Z269" s="84"/>
    </row>
    <row r="270" spans="1:26">
      <c r="A270" s="84"/>
      <c r="B270" s="84"/>
      <c r="C270" s="84"/>
      <c r="D270" s="632" t="str">
        <f>IF($C270="","",VLOOKUP($C270,分類コード!$B$1:$C$9,2,0))</f>
        <v/>
      </c>
      <c r="E270" s="251"/>
      <c r="F270" s="264"/>
      <c r="G270" s="260"/>
      <c r="H270" s="264"/>
      <c r="I270" s="653">
        <f t="shared" si="5"/>
        <v>0</v>
      </c>
      <c r="L270" s="84"/>
      <c r="M270" s="84"/>
      <c r="N270" s="84"/>
      <c r="O270" s="84"/>
      <c r="P270" s="84"/>
      <c r="Q270" s="84"/>
      <c r="R270" s="84"/>
      <c r="S270" s="84"/>
      <c r="T270" s="84"/>
      <c r="X270" s="84"/>
      <c r="Y270" s="84"/>
      <c r="Z270" s="84"/>
    </row>
    <row r="271" spans="1:26">
      <c r="A271" s="84"/>
      <c r="B271" s="84"/>
      <c r="C271" s="84"/>
      <c r="D271" s="632" t="str">
        <f>IF($C271="","",VLOOKUP($C271,分類コード!$B$1:$C$9,2,0))</f>
        <v/>
      </c>
      <c r="E271" s="251"/>
      <c r="F271" s="264"/>
      <c r="G271" s="260"/>
      <c r="H271" s="264"/>
      <c r="I271" s="653">
        <f t="shared" si="5"/>
        <v>0</v>
      </c>
      <c r="L271" s="84"/>
      <c r="M271" s="84"/>
      <c r="N271" s="84"/>
      <c r="O271" s="84"/>
      <c r="P271" s="84"/>
      <c r="Q271" s="84"/>
      <c r="R271" s="84"/>
      <c r="S271" s="84"/>
      <c r="T271" s="84"/>
      <c r="X271" s="84"/>
      <c r="Y271" s="84"/>
      <c r="Z271" s="84"/>
    </row>
    <row r="272" spans="1:26">
      <c r="A272" s="84"/>
      <c r="B272" s="84"/>
      <c r="C272" s="84"/>
      <c r="D272" s="632" t="str">
        <f>IF($C272="","",VLOOKUP($C272,分類コード!$B$1:$C$9,2,0))</f>
        <v/>
      </c>
      <c r="E272" s="251"/>
      <c r="F272" s="264"/>
      <c r="G272" s="260"/>
      <c r="H272" s="264"/>
      <c r="I272" s="653">
        <f t="shared" si="5"/>
        <v>0</v>
      </c>
      <c r="L272" s="84"/>
      <c r="M272" s="84"/>
      <c r="N272" s="84"/>
      <c r="O272" s="84"/>
      <c r="P272" s="84"/>
      <c r="Q272" s="84"/>
      <c r="R272" s="84"/>
      <c r="S272" s="84"/>
      <c r="T272" s="84"/>
      <c r="X272" s="84"/>
      <c r="Y272" s="84"/>
      <c r="Z272" s="84"/>
    </row>
    <row r="273" spans="1:26">
      <c r="A273" s="84"/>
      <c r="B273" s="84"/>
      <c r="C273" s="84"/>
      <c r="D273" s="632" t="str">
        <f>IF($C273="","",VLOOKUP($C273,分類コード!$B$1:$C$9,2,0))</f>
        <v/>
      </c>
      <c r="E273" s="251"/>
      <c r="F273" s="264"/>
      <c r="G273" s="260"/>
      <c r="H273" s="264"/>
      <c r="I273" s="653">
        <f t="shared" si="5"/>
        <v>0</v>
      </c>
      <c r="L273" s="84"/>
      <c r="M273" s="84"/>
      <c r="N273" s="84"/>
      <c r="O273" s="84"/>
      <c r="P273" s="84"/>
      <c r="Q273" s="84"/>
      <c r="R273" s="84"/>
      <c r="S273" s="84"/>
      <c r="T273" s="84"/>
      <c r="X273" s="84"/>
      <c r="Y273" s="84"/>
      <c r="Z273" s="84"/>
    </row>
    <row r="274" spans="1:26">
      <c r="A274" s="84"/>
      <c r="B274" s="84"/>
      <c r="C274" s="84"/>
      <c r="D274" s="632" t="str">
        <f>IF($C274="","",VLOOKUP($C274,分類コード!$B$1:$C$9,2,0))</f>
        <v/>
      </c>
      <c r="E274" s="251"/>
      <c r="F274" s="264"/>
      <c r="G274" s="260"/>
      <c r="H274" s="264"/>
      <c r="I274" s="653">
        <f t="shared" si="5"/>
        <v>0</v>
      </c>
      <c r="L274" s="84"/>
      <c r="M274" s="84"/>
      <c r="N274" s="84"/>
      <c r="O274" s="84"/>
      <c r="P274" s="84"/>
      <c r="Q274" s="84"/>
      <c r="R274" s="84"/>
      <c r="S274" s="84"/>
      <c r="T274" s="84"/>
      <c r="X274" s="84"/>
      <c r="Y274" s="84"/>
      <c r="Z274" s="84"/>
    </row>
    <row r="275" spans="1:26">
      <c r="A275" s="84"/>
      <c r="B275" s="84"/>
      <c r="C275" s="84"/>
      <c r="D275" s="632" t="str">
        <f>IF($C275="","",VLOOKUP($C275,分類コード!$B$1:$C$9,2,0))</f>
        <v/>
      </c>
      <c r="E275" s="251"/>
      <c r="F275" s="264"/>
      <c r="G275" s="260"/>
      <c r="H275" s="264"/>
      <c r="I275" s="653">
        <f t="shared" si="5"/>
        <v>0</v>
      </c>
      <c r="L275" s="84"/>
      <c r="M275" s="84"/>
      <c r="N275" s="84"/>
      <c r="O275" s="84"/>
      <c r="P275" s="84"/>
      <c r="Q275" s="84"/>
      <c r="R275" s="84"/>
      <c r="S275" s="84"/>
      <c r="T275" s="84"/>
      <c r="X275" s="84"/>
      <c r="Y275" s="84"/>
      <c r="Z275" s="84"/>
    </row>
    <row r="276" spans="1:26">
      <c r="A276" s="84"/>
      <c r="B276" s="84"/>
      <c r="C276" s="84"/>
      <c r="D276" s="632" t="str">
        <f>IF($C276="","",VLOOKUP($C276,分類コード!$B$1:$C$9,2,0))</f>
        <v/>
      </c>
      <c r="E276" s="251"/>
      <c r="F276" s="264"/>
      <c r="G276" s="260"/>
      <c r="H276" s="264"/>
      <c r="I276" s="653">
        <f t="shared" si="5"/>
        <v>0</v>
      </c>
      <c r="L276" s="84"/>
      <c r="M276" s="84"/>
      <c r="N276" s="84"/>
      <c r="O276" s="84"/>
      <c r="P276" s="84"/>
      <c r="Q276" s="84"/>
      <c r="R276" s="84"/>
      <c r="S276" s="84"/>
      <c r="T276" s="84"/>
      <c r="X276" s="84"/>
      <c r="Y276" s="84"/>
      <c r="Z276" s="84"/>
    </row>
    <row r="277" spans="1:26">
      <c r="A277" s="84"/>
      <c r="B277" s="84"/>
      <c r="C277" s="84"/>
      <c r="D277" s="632" t="str">
        <f>IF($C277="","",VLOOKUP($C277,分類コード!$B$1:$C$9,2,0))</f>
        <v/>
      </c>
      <c r="E277" s="251"/>
      <c r="F277" s="264"/>
      <c r="G277" s="260"/>
      <c r="H277" s="264"/>
      <c r="I277" s="653">
        <f t="shared" ref="I277:I340" si="6">IF(ISERROR(LEN(F277)-FIND(".",F277))=TRUE,0,LEN(F277)-FIND(".",F277))</f>
        <v>0</v>
      </c>
      <c r="L277" s="84"/>
      <c r="M277" s="84"/>
      <c r="N277" s="84"/>
      <c r="O277" s="84"/>
      <c r="P277" s="84"/>
      <c r="Q277" s="84"/>
      <c r="R277" s="84"/>
      <c r="S277" s="84"/>
      <c r="T277" s="84"/>
      <c r="X277" s="84"/>
      <c r="Y277" s="84"/>
      <c r="Z277" s="84"/>
    </row>
    <row r="278" spans="1:26">
      <c r="A278" s="84"/>
      <c r="B278" s="84"/>
      <c r="C278" s="84"/>
      <c r="D278" s="632" t="str">
        <f>IF($C278="","",VLOOKUP($C278,分類コード!$B$1:$C$9,2,0))</f>
        <v/>
      </c>
      <c r="E278" s="251"/>
      <c r="F278" s="264"/>
      <c r="G278" s="260"/>
      <c r="H278" s="264"/>
      <c r="I278" s="653">
        <f t="shared" si="6"/>
        <v>0</v>
      </c>
      <c r="L278" s="84"/>
      <c r="M278" s="84"/>
      <c r="N278" s="84"/>
      <c r="O278" s="84"/>
      <c r="P278" s="84"/>
      <c r="Q278" s="84"/>
      <c r="R278" s="84"/>
      <c r="S278" s="84"/>
      <c r="T278" s="84"/>
      <c r="X278" s="84"/>
      <c r="Y278" s="84"/>
      <c r="Z278" s="84"/>
    </row>
    <row r="279" spans="1:26">
      <c r="A279" s="84"/>
      <c r="B279" s="84"/>
      <c r="C279" s="84"/>
      <c r="D279" s="632" t="str">
        <f>IF($C279="","",VLOOKUP($C279,分類コード!$B$1:$C$9,2,0))</f>
        <v/>
      </c>
      <c r="E279" s="251"/>
      <c r="F279" s="264"/>
      <c r="G279" s="260"/>
      <c r="H279" s="264"/>
      <c r="I279" s="653">
        <f t="shared" si="6"/>
        <v>0</v>
      </c>
      <c r="L279" s="84"/>
      <c r="M279" s="84"/>
      <c r="N279" s="84"/>
      <c r="O279" s="84"/>
      <c r="P279" s="84"/>
      <c r="Q279" s="84"/>
      <c r="R279" s="84"/>
      <c r="S279" s="84"/>
      <c r="T279" s="84"/>
      <c r="X279" s="84"/>
      <c r="Y279" s="84"/>
      <c r="Z279" s="84"/>
    </row>
    <row r="280" spans="1:26">
      <c r="A280" s="84"/>
      <c r="B280" s="84"/>
      <c r="C280" s="84"/>
      <c r="D280" s="632" t="str">
        <f>IF($C280="","",VLOOKUP($C280,分類コード!$B$1:$C$9,2,0))</f>
        <v/>
      </c>
      <c r="E280" s="251"/>
      <c r="F280" s="264"/>
      <c r="G280" s="260"/>
      <c r="H280" s="264"/>
      <c r="I280" s="653">
        <f t="shared" si="6"/>
        <v>0</v>
      </c>
      <c r="L280" s="84"/>
      <c r="M280" s="84"/>
      <c r="N280" s="84"/>
      <c r="O280" s="84"/>
      <c r="P280" s="84"/>
      <c r="Q280" s="84"/>
      <c r="R280" s="84"/>
      <c r="S280" s="84"/>
      <c r="T280" s="84"/>
      <c r="X280" s="84"/>
      <c r="Y280" s="84"/>
      <c r="Z280" s="84"/>
    </row>
    <row r="281" spans="1:26">
      <c r="A281" s="84"/>
      <c r="B281" s="84"/>
      <c r="C281" s="84"/>
      <c r="D281" s="632" t="str">
        <f>IF($C281="","",VLOOKUP($C281,分類コード!$B$1:$C$9,2,0))</f>
        <v/>
      </c>
      <c r="E281" s="251"/>
      <c r="F281" s="264"/>
      <c r="G281" s="260"/>
      <c r="H281" s="264"/>
      <c r="I281" s="653">
        <f t="shared" si="6"/>
        <v>0</v>
      </c>
      <c r="L281" s="84"/>
      <c r="M281" s="84"/>
      <c r="N281" s="84"/>
      <c r="O281" s="84"/>
      <c r="P281" s="84"/>
      <c r="Q281" s="84"/>
      <c r="R281" s="84"/>
      <c r="S281" s="84"/>
      <c r="T281" s="84"/>
      <c r="X281" s="84"/>
      <c r="Y281" s="84"/>
      <c r="Z281" s="84"/>
    </row>
    <row r="282" spans="1:26">
      <c r="A282" s="84"/>
      <c r="B282" s="84"/>
      <c r="C282" s="84"/>
      <c r="D282" s="632" t="str">
        <f>IF($C282="","",VLOOKUP($C282,分類コード!$B$1:$C$9,2,0))</f>
        <v/>
      </c>
      <c r="E282" s="251"/>
      <c r="F282" s="264"/>
      <c r="G282" s="260"/>
      <c r="H282" s="264"/>
      <c r="I282" s="653">
        <f t="shared" si="6"/>
        <v>0</v>
      </c>
      <c r="L282" s="84"/>
      <c r="M282" s="84"/>
      <c r="N282" s="84"/>
      <c r="O282" s="84"/>
      <c r="P282" s="84"/>
      <c r="Q282" s="84"/>
      <c r="R282" s="84"/>
      <c r="S282" s="84"/>
      <c r="T282" s="84"/>
      <c r="X282" s="84"/>
      <c r="Y282" s="84"/>
      <c r="Z282" s="84"/>
    </row>
    <row r="283" spans="1:26">
      <c r="A283" s="84"/>
      <c r="B283" s="84"/>
      <c r="C283" s="84"/>
      <c r="D283" s="632" t="str">
        <f>IF($C283="","",VLOOKUP($C283,分類コード!$B$1:$C$9,2,0))</f>
        <v/>
      </c>
      <c r="E283" s="251"/>
      <c r="F283" s="264"/>
      <c r="G283" s="260"/>
      <c r="H283" s="264"/>
      <c r="I283" s="653">
        <f t="shared" si="6"/>
        <v>0</v>
      </c>
      <c r="L283" s="84"/>
      <c r="M283" s="84"/>
      <c r="N283" s="84"/>
      <c r="O283" s="84"/>
      <c r="P283" s="84"/>
      <c r="Q283" s="84"/>
      <c r="R283" s="84"/>
      <c r="S283" s="84"/>
      <c r="T283" s="84"/>
      <c r="X283" s="84"/>
      <c r="Y283" s="84"/>
      <c r="Z283" s="84"/>
    </row>
    <row r="284" spans="1:26">
      <c r="A284" s="84"/>
      <c r="B284" s="84"/>
      <c r="C284" s="84"/>
      <c r="D284" s="632" t="str">
        <f>IF($C284="","",VLOOKUP($C284,分類コード!$B$1:$C$9,2,0))</f>
        <v/>
      </c>
      <c r="E284" s="251"/>
      <c r="F284" s="264"/>
      <c r="G284" s="260"/>
      <c r="H284" s="264"/>
      <c r="I284" s="653">
        <f t="shared" si="6"/>
        <v>0</v>
      </c>
      <c r="L284" s="84"/>
      <c r="M284" s="84"/>
      <c r="N284" s="84"/>
      <c r="O284" s="84"/>
      <c r="P284" s="84"/>
      <c r="Q284" s="84"/>
      <c r="R284" s="84"/>
      <c r="S284" s="84"/>
      <c r="T284" s="84"/>
      <c r="X284" s="84"/>
      <c r="Y284" s="84"/>
      <c r="Z284" s="84"/>
    </row>
    <row r="285" spans="1:26">
      <c r="A285" s="84"/>
      <c r="B285" s="84"/>
      <c r="C285" s="84"/>
      <c r="D285" s="632" t="str">
        <f>IF($C285="","",VLOOKUP($C285,分類コード!$B$1:$C$9,2,0))</f>
        <v/>
      </c>
      <c r="E285" s="251"/>
      <c r="F285" s="264"/>
      <c r="G285" s="260"/>
      <c r="H285" s="264"/>
      <c r="I285" s="653">
        <f t="shared" si="6"/>
        <v>0</v>
      </c>
      <c r="L285" s="84"/>
      <c r="M285" s="84"/>
      <c r="N285" s="84"/>
      <c r="O285" s="84"/>
      <c r="P285" s="84"/>
      <c r="Q285" s="84"/>
      <c r="R285" s="84"/>
      <c r="S285" s="84"/>
      <c r="T285" s="84"/>
      <c r="X285" s="84"/>
      <c r="Y285" s="84"/>
      <c r="Z285" s="84"/>
    </row>
    <row r="286" spans="1:26">
      <c r="A286" s="84"/>
      <c r="B286" s="84"/>
      <c r="C286" s="84"/>
      <c r="D286" s="632" t="str">
        <f>IF($C286="","",VLOOKUP($C286,分類コード!$B$1:$C$9,2,0))</f>
        <v/>
      </c>
      <c r="E286" s="251"/>
      <c r="F286" s="264"/>
      <c r="G286" s="260"/>
      <c r="H286" s="264"/>
      <c r="I286" s="653">
        <f t="shared" si="6"/>
        <v>0</v>
      </c>
      <c r="L286" s="84"/>
      <c r="M286" s="84"/>
      <c r="N286" s="84"/>
      <c r="O286" s="84"/>
      <c r="P286" s="84"/>
      <c r="Q286" s="84"/>
      <c r="R286" s="84"/>
      <c r="S286" s="84"/>
      <c r="T286" s="84"/>
      <c r="X286" s="84"/>
      <c r="Y286" s="84"/>
      <c r="Z286" s="84"/>
    </row>
    <row r="287" spans="1:26">
      <c r="A287" s="84"/>
      <c r="B287" s="84"/>
      <c r="C287" s="84"/>
      <c r="D287" s="632" t="str">
        <f>IF($C287="","",VLOOKUP($C287,分類コード!$B$1:$C$9,2,0))</f>
        <v/>
      </c>
      <c r="E287" s="251"/>
      <c r="F287" s="264"/>
      <c r="G287" s="260"/>
      <c r="H287" s="264"/>
      <c r="I287" s="653">
        <f t="shared" si="6"/>
        <v>0</v>
      </c>
      <c r="L287" s="84"/>
      <c r="M287" s="84"/>
      <c r="N287" s="84"/>
      <c r="O287" s="84"/>
      <c r="P287" s="84"/>
      <c r="Q287" s="84"/>
      <c r="R287" s="84"/>
      <c r="S287" s="84"/>
      <c r="T287" s="84"/>
      <c r="X287" s="84"/>
      <c r="Y287" s="84"/>
      <c r="Z287" s="84"/>
    </row>
    <row r="288" spans="1:26">
      <c r="A288" s="84"/>
      <c r="B288" s="84"/>
      <c r="C288" s="84"/>
      <c r="D288" s="632" t="str">
        <f>IF($C288="","",VLOOKUP($C288,分類コード!$B$1:$C$9,2,0))</f>
        <v/>
      </c>
      <c r="E288" s="251"/>
      <c r="F288" s="264"/>
      <c r="G288" s="260"/>
      <c r="H288" s="264"/>
      <c r="I288" s="653">
        <f t="shared" si="6"/>
        <v>0</v>
      </c>
      <c r="L288" s="84"/>
      <c r="M288" s="84"/>
      <c r="N288" s="84"/>
      <c r="O288" s="84"/>
      <c r="P288" s="84"/>
      <c r="Q288" s="84"/>
      <c r="R288" s="84"/>
      <c r="S288" s="84"/>
      <c r="T288" s="84"/>
      <c r="X288" s="84"/>
      <c r="Y288" s="84"/>
      <c r="Z288" s="84"/>
    </row>
    <row r="289" spans="1:26">
      <c r="A289" s="84"/>
      <c r="B289" s="84"/>
      <c r="C289" s="84"/>
      <c r="D289" s="632" t="str">
        <f>IF($C289="","",VLOOKUP($C289,分類コード!$B$1:$C$9,2,0))</f>
        <v/>
      </c>
      <c r="E289" s="251"/>
      <c r="F289" s="264"/>
      <c r="G289" s="260"/>
      <c r="H289" s="264"/>
      <c r="I289" s="653">
        <f t="shared" si="6"/>
        <v>0</v>
      </c>
      <c r="L289" s="84"/>
      <c r="M289" s="84"/>
      <c r="N289" s="84"/>
      <c r="O289" s="84"/>
      <c r="P289" s="84"/>
      <c r="Q289" s="84"/>
      <c r="R289" s="84"/>
      <c r="S289" s="84"/>
      <c r="T289" s="84"/>
      <c r="X289" s="84"/>
      <c r="Y289" s="84"/>
      <c r="Z289" s="84"/>
    </row>
    <row r="290" spans="1:26">
      <c r="A290" s="84"/>
      <c r="B290" s="84"/>
      <c r="C290" s="84"/>
      <c r="D290" s="632" t="str">
        <f>IF($C290="","",VLOOKUP($C290,分類コード!$B$1:$C$9,2,0))</f>
        <v/>
      </c>
      <c r="E290" s="251"/>
      <c r="F290" s="264"/>
      <c r="G290" s="260"/>
      <c r="H290" s="264"/>
      <c r="I290" s="653">
        <f t="shared" si="6"/>
        <v>0</v>
      </c>
      <c r="L290" s="84"/>
      <c r="M290" s="84"/>
      <c r="N290" s="84"/>
      <c r="O290" s="84"/>
      <c r="P290" s="84"/>
      <c r="Q290" s="84"/>
      <c r="R290" s="84"/>
      <c r="S290" s="84"/>
      <c r="T290" s="84"/>
      <c r="X290" s="84"/>
      <c r="Y290" s="84"/>
      <c r="Z290" s="84"/>
    </row>
    <row r="291" spans="1:26">
      <c r="A291" s="84"/>
      <c r="B291" s="84"/>
      <c r="C291" s="84"/>
      <c r="D291" s="632" t="str">
        <f>IF($C291="","",VLOOKUP($C291,分類コード!$B$1:$C$9,2,0))</f>
        <v/>
      </c>
      <c r="E291" s="251"/>
      <c r="F291" s="264"/>
      <c r="G291" s="260"/>
      <c r="H291" s="264"/>
      <c r="I291" s="653">
        <f t="shared" si="6"/>
        <v>0</v>
      </c>
      <c r="L291" s="84"/>
      <c r="M291" s="84"/>
      <c r="N291" s="84"/>
      <c r="O291" s="84"/>
      <c r="P291" s="84"/>
      <c r="Q291" s="84"/>
      <c r="R291" s="84"/>
      <c r="S291" s="84"/>
      <c r="T291" s="84"/>
      <c r="X291" s="84"/>
      <c r="Y291" s="84"/>
      <c r="Z291" s="84"/>
    </row>
    <row r="292" spans="1:26">
      <c r="A292" s="84"/>
      <c r="B292" s="84"/>
      <c r="C292" s="84"/>
      <c r="D292" s="632" t="str">
        <f>IF($C292="","",VLOOKUP($C292,分類コード!$B$1:$C$9,2,0))</f>
        <v/>
      </c>
      <c r="E292" s="251"/>
      <c r="F292" s="264"/>
      <c r="G292" s="260"/>
      <c r="H292" s="264"/>
      <c r="I292" s="653">
        <f t="shared" si="6"/>
        <v>0</v>
      </c>
      <c r="L292" s="84"/>
      <c r="M292" s="84"/>
      <c r="N292" s="84"/>
      <c r="O292" s="84"/>
      <c r="P292" s="84"/>
      <c r="Q292" s="84"/>
      <c r="R292" s="84"/>
      <c r="S292" s="84"/>
      <c r="T292" s="84"/>
      <c r="X292" s="84"/>
      <c r="Y292" s="84"/>
      <c r="Z292" s="84"/>
    </row>
    <row r="293" spans="1:26">
      <c r="A293" s="84"/>
      <c r="B293" s="84"/>
      <c r="C293" s="84"/>
      <c r="D293" s="632" t="str">
        <f>IF($C293="","",VLOOKUP($C293,分類コード!$B$1:$C$9,2,0))</f>
        <v/>
      </c>
      <c r="E293" s="251"/>
      <c r="F293" s="264"/>
      <c r="G293" s="260"/>
      <c r="H293" s="264"/>
      <c r="I293" s="653">
        <f t="shared" si="6"/>
        <v>0</v>
      </c>
      <c r="L293" s="84"/>
      <c r="M293" s="84"/>
      <c r="N293" s="84"/>
      <c r="O293" s="84"/>
      <c r="P293" s="84"/>
      <c r="Q293" s="84"/>
      <c r="R293" s="84"/>
      <c r="S293" s="84"/>
      <c r="T293" s="84"/>
      <c r="X293" s="84"/>
      <c r="Y293" s="84"/>
      <c r="Z293" s="84"/>
    </row>
    <row r="294" spans="1:26">
      <c r="A294" s="84"/>
      <c r="B294" s="84"/>
      <c r="C294" s="84"/>
      <c r="D294" s="632" t="str">
        <f>IF($C294="","",VLOOKUP($C294,分類コード!$B$1:$C$9,2,0))</f>
        <v/>
      </c>
      <c r="E294" s="251"/>
      <c r="F294" s="264"/>
      <c r="G294" s="260"/>
      <c r="H294" s="264"/>
      <c r="I294" s="653">
        <f t="shared" si="6"/>
        <v>0</v>
      </c>
      <c r="L294" s="84"/>
      <c r="M294" s="84"/>
      <c r="N294" s="84"/>
      <c r="O294" s="84"/>
      <c r="P294" s="84"/>
      <c r="Q294" s="84"/>
      <c r="R294" s="84"/>
      <c r="S294" s="84"/>
      <c r="T294" s="84"/>
      <c r="X294" s="84"/>
      <c r="Y294" s="84"/>
      <c r="Z294" s="84"/>
    </row>
    <row r="295" spans="1:26">
      <c r="A295" s="84"/>
      <c r="B295" s="84"/>
      <c r="C295" s="84"/>
      <c r="D295" s="632" t="str">
        <f>IF($C295="","",VLOOKUP($C295,分類コード!$B$1:$C$9,2,0))</f>
        <v/>
      </c>
      <c r="E295" s="251"/>
      <c r="F295" s="264"/>
      <c r="G295" s="260"/>
      <c r="H295" s="264"/>
      <c r="I295" s="653">
        <f t="shared" si="6"/>
        <v>0</v>
      </c>
      <c r="L295" s="84"/>
      <c r="M295" s="84"/>
      <c r="N295" s="84"/>
      <c r="O295" s="84"/>
      <c r="P295" s="84"/>
      <c r="Q295" s="84"/>
      <c r="R295" s="84"/>
      <c r="S295" s="84"/>
      <c r="T295" s="84"/>
      <c r="X295" s="84"/>
      <c r="Y295" s="84"/>
      <c r="Z295" s="84"/>
    </row>
    <row r="296" spans="1:26">
      <c r="A296" s="84"/>
      <c r="B296" s="84"/>
      <c r="C296" s="84"/>
      <c r="D296" s="632" t="str">
        <f>IF($C296="","",VLOOKUP($C296,分類コード!$B$1:$C$9,2,0))</f>
        <v/>
      </c>
      <c r="E296" s="251"/>
      <c r="F296" s="264"/>
      <c r="G296" s="260"/>
      <c r="H296" s="264"/>
      <c r="I296" s="653">
        <f t="shared" si="6"/>
        <v>0</v>
      </c>
      <c r="L296" s="84"/>
      <c r="M296" s="84"/>
      <c r="N296" s="84"/>
      <c r="O296" s="84"/>
      <c r="P296" s="84"/>
      <c r="Q296" s="84"/>
      <c r="R296" s="84"/>
      <c r="S296" s="84"/>
      <c r="T296" s="84"/>
      <c r="X296" s="84"/>
      <c r="Y296" s="84"/>
      <c r="Z296" s="84"/>
    </row>
    <row r="297" spans="1:26">
      <c r="A297" s="84"/>
      <c r="B297" s="84"/>
      <c r="C297" s="84"/>
      <c r="D297" s="632" t="str">
        <f>IF($C297="","",VLOOKUP($C297,分類コード!$B$1:$C$9,2,0))</f>
        <v/>
      </c>
      <c r="E297" s="251"/>
      <c r="F297" s="264"/>
      <c r="G297" s="260"/>
      <c r="H297" s="264"/>
      <c r="I297" s="653">
        <f t="shared" si="6"/>
        <v>0</v>
      </c>
      <c r="L297" s="84"/>
      <c r="M297" s="84"/>
      <c r="N297" s="84"/>
      <c r="O297" s="84"/>
      <c r="P297" s="84"/>
      <c r="Q297" s="84"/>
      <c r="R297" s="84"/>
      <c r="S297" s="84"/>
      <c r="T297" s="84"/>
      <c r="X297" s="84"/>
      <c r="Y297" s="84"/>
      <c r="Z297" s="84"/>
    </row>
    <row r="298" spans="1:26">
      <c r="A298" s="84"/>
      <c r="B298" s="84"/>
      <c r="C298" s="84"/>
      <c r="D298" s="632" t="str">
        <f>IF($C298="","",VLOOKUP($C298,分類コード!$B$1:$C$9,2,0))</f>
        <v/>
      </c>
      <c r="E298" s="251"/>
      <c r="F298" s="264"/>
      <c r="G298" s="260"/>
      <c r="H298" s="264"/>
      <c r="I298" s="653">
        <f t="shared" si="6"/>
        <v>0</v>
      </c>
      <c r="L298" s="84"/>
      <c r="M298" s="84"/>
      <c r="N298" s="84"/>
      <c r="O298" s="84"/>
      <c r="P298" s="84"/>
      <c r="Q298" s="84"/>
      <c r="R298" s="84"/>
      <c r="S298" s="84"/>
      <c r="T298" s="84"/>
      <c r="X298" s="84"/>
      <c r="Y298" s="84"/>
      <c r="Z298" s="84"/>
    </row>
    <row r="299" spans="1:26">
      <c r="A299" s="84"/>
      <c r="B299" s="84"/>
      <c r="C299" s="84"/>
      <c r="D299" s="632" t="str">
        <f>IF($C299="","",VLOOKUP($C299,分類コード!$B$1:$C$9,2,0))</f>
        <v/>
      </c>
      <c r="E299" s="251"/>
      <c r="F299" s="264"/>
      <c r="G299" s="260"/>
      <c r="H299" s="264"/>
      <c r="I299" s="653">
        <f t="shared" si="6"/>
        <v>0</v>
      </c>
      <c r="L299" s="84"/>
      <c r="M299" s="84"/>
      <c r="N299" s="84"/>
      <c r="O299" s="84"/>
      <c r="P299" s="84"/>
      <c r="Q299" s="84"/>
      <c r="R299" s="84"/>
      <c r="S299" s="84"/>
      <c r="T299" s="84"/>
      <c r="X299" s="84"/>
      <c r="Y299" s="84"/>
      <c r="Z299" s="84"/>
    </row>
    <row r="300" spans="1:26">
      <c r="A300" s="84"/>
      <c r="B300" s="84"/>
      <c r="C300" s="84"/>
      <c r="D300" s="632" t="str">
        <f>IF($C300="","",VLOOKUP($C300,分類コード!$B$1:$C$9,2,0))</f>
        <v/>
      </c>
      <c r="E300" s="251"/>
      <c r="F300" s="264"/>
      <c r="G300" s="260"/>
      <c r="H300" s="264"/>
      <c r="I300" s="653">
        <f t="shared" si="6"/>
        <v>0</v>
      </c>
      <c r="L300" s="84"/>
      <c r="M300" s="84"/>
      <c r="N300" s="84"/>
      <c r="O300" s="84"/>
      <c r="P300" s="84"/>
      <c r="Q300" s="84"/>
      <c r="R300" s="84"/>
      <c r="S300" s="84"/>
      <c r="T300" s="84"/>
      <c r="X300" s="84"/>
      <c r="Y300" s="84"/>
      <c r="Z300" s="84"/>
    </row>
    <row r="301" spans="1:26">
      <c r="A301" s="84"/>
      <c r="B301" s="84"/>
      <c r="C301" s="84"/>
      <c r="D301" s="632" t="str">
        <f>IF($C301="","",VLOOKUP($C301,分類コード!$B$1:$C$9,2,0))</f>
        <v/>
      </c>
      <c r="E301" s="251"/>
      <c r="F301" s="264"/>
      <c r="G301" s="260"/>
      <c r="H301" s="264"/>
      <c r="I301" s="653">
        <f t="shared" si="6"/>
        <v>0</v>
      </c>
      <c r="L301" s="84"/>
      <c r="M301" s="84"/>
      <c r="N301" s="84"/>
      <c r="O301" s="84"/>
      <c r="P301" s="84"/>
      <c r="Q301" s="84"/>
      <c r="R301" s="84"/>
      <c r="S301" s="84"/>
      <c r="T301" s="84"/>
      <c r="X301" s="84"/>
      <c r="Y301" s="84"/>
      <c r="Z301" s="84"/>
    </row>
    <row r="302" spans="1:26">
      <c r="A302" s="84"/>
      <c r="B302" s="84"/>
      <c r="C302" s="84"/>
      <c r="D302" s="632" t="str">
        <f>IF($C302="","",VLOOKUP($C302,分類コード!$B$1:$C$9,2,0))</f>
        <v/>
      </c>
      <c r="E302" s="251"/>
      <c r="F302" s="264"/>
      <c r="G302" s="260"/>
      <c r="H302" s="264"/>
      <c r="I302" s="653">
        <f t="shared" si="6"/>
        <v>0</v>
      </c>
      <c r="L302" s="84"/>
      <c r="M302" s="84"/>
      <c r="N302" s="84"/>
      <c r="O302" s="84"/>
      <c r="P302" s="84"/>
      <c r="Q302" s="84"/>
      <c r="R302" s="84"/>
      <c r="S302" s="84"/>
      <c r="T302" s="84"/>
      <c r="X302" s="84"/>
      <c r="Y302" s="84"/>
      <c r="Z302" s="84"/>
    </row>
    <row r="303" spans="1:26">
      <c r="A303" s="84"/>
      <c r="B303" s="84"/>
      <c r="C303" s="84"/>
      <c r="D303" s="632" t="str">
        <f>IF($C303="","",VLOOKUP($C303,分類コード!$B$1:$C$9,2,0))</f>
        <v/>
      </c>
      <c r="E303" s="251"/>
      <c r="F303" s="264"/>
      <c r="G303" s="260"/>
      <c r="H303" s="264"/>
      <c r="I303" s="653">
        <f t="shared" si="6"/>
        <v>0</v>
      </c>
      <c r="L303" s="84"/>
      <c r="M303" s="84"/>
      <c r="N303" s="84"/>
      <c r="O303" s="84"/>
      <c r="P303" s="84"/>
      <c r="Q303" s="84"/>
      <c r="R303" s="84"/>
      <c r="S303" s="84"/>
      <c r="T303" s="84"/>
      <c r="X303" s="84"/>
      <c r="Y303" s="84"/>
      <c r="Z303" s="84"/>
    </row>
    <row r="304" spans="1:26">
      <c r="A304" s="84"/>
      <c r="B304" s="84"/>
      <c r="C304" s="84"/>
      <c r="D304" s="632" t="str">
        <f>IF($C304="","",VLOOKUP($C304,分類コード!$B$1:$C$9,2,0))</f>
        <v/>
      </c>
      <c r="E304" s="251"/>
      <c r="F304" s="264"/>
      <c r="G304" s="260"/>
      <c r="H304" s="264"/>
      <c r="I304" s="653">
        <f t="shared" si="6"/>
        <v>0</v>
      </c>
      <c r="L304" s="84"/>
      <c r="M304" s="84"/>
      <c r="N304" s="84"/>
      <c r="O304" s="84"/>
      <c r="P304" s="84"/>
      <c r="Q304" s="84"/>
      <c r="R304" s="84"/>
      <c r="S304" s="84"/>
      <c r="T304" s="84"/>
      <c r="X304" s="84"/>
      <c r="Y304" s="84"/>
      <c r="Z304" s="84"/>
    </row>
    <row r="305" spans="1:26">
      <c r="A305" s="84"/>
      <c r="B305" s="84"/>
      <c r="C305" s="84"/>
      <c r="D305" s="632" t="str">
        <f>IF($C305="","",VLOOKUP($C305,分類コード!$B$1:$C$9,2,0))</f>
        <v/>
      </c>
      <c r="E305" s="251"/>
      <c r="F305" s="264"/>
      <c r="G305" s="260"/>
      <c r="H305" s="264"/>
      <c r="I305" s="653">
        <f t="shared" si="6"/>
        <v>0</v>
      </c>
      <c r="L305" s="84"/>
      <c r="M305" s="84"/>
      <c r="N305" s="84"/>
      <c r="O305" s="84"/>
      <c r="P305" s="84"/>
      <c r="Q305" s="84"/>
      <c r="R305" s="84"/>
      <c r="S305" s="84"/>
      <c r="T305" s="84"/>
      <c r="X305" s="84"/>
      <c r="Y305" s="84"/>
      <c r="Z305" s="84"/>
    </row>
    <row r="306" spans="1:26">
      <c r="A306" s="84"/>
      <c r="B306" s="84"/>
      <c r="C306" s="84"/>
      <c r="D306" s="632" t="str">
        <f>IF($C306="","",VLOOKUP($C306,分類コード!$B$1:$C$9,2,0))</f>
        <v/>
      </c>
      <c r="E306" s="251"/>
      <c r="F306" s="264"/>
      <c r="G306" s="260"/>
      <c r="H306" s="264"/>
      <c r="I306" s="653">
        <f t="shared" si="6"/>
        <v>0</v>
      </c>
      <c r="L306" s="84"/>
      <c r="M306" s="84"/>
      <c r="N306" s="84"/>
      <c r="O306" s="84"/>
      <c r="P306" s="84"/>
      <c r="Q306" s="84"/>
      <c r="R306" s="84"/>
      <c r="S306" s="84"/>
      <c r="T306" s="84"/>
      <c r="X306" s="84"/>
      <c r="Y306" s="84"/>
      <c r="Z306" s="84"/>
    </row>
    <row r="307" spans="1:26">
      <c r="A307" s="84"/>
      <c r="B307" s="84"/>
      <c r="C307" s="84"/>
      <c r="D307" s="632" t="str">
        <f>IF($C307="","",VLOOKUP($C307,分類コード!$B$1:$C$9,2,0))</f>
        <v/>
      </c>
      <c r="E307" s="251"/>
      <c r="F307" s="264"/>
      <c r="G307" s="260"/>
      <c r="H307" s="264"/>
      <c r="I307" s="653">
        <f t="shared" si="6"/>
        <v>0</v>
      </c>
      <c r="L307" s="84"/>
      <c r="M307" s="84"/>
      <c r="N307" s="84"/>
      <c r="O307" s="84"/>
      <c r="P307" s="84"/>
      <c r="Q307" s="84"/>
      <c r="R307" s="84"/>
      <c r="S307" s="84"/>
      <c r="T307" s="84"/>
      <c r="X307" s="84"/>
      <c r="Y307" s="84"/>
      <c r="Z307" s="84"/>
    </row>
    <row r="308" spans="1:26">
      <c r="A308" s="84"/>
      <c r="B308" s="84"/>
      <c r="C308" s="84"/>
      <c r="D308" s="632" t="str">
        <f>IF($C308="","",VLOOKUP($C308,分類コード!$B$1:$C$9,2,0))</f>
        <v/>
      </c>
      <c r="E308" s="251"/>
      <c r="F308" s="264"/>
      <c r="G308" s="260"/>
      <c r="H308" s="264"/>
      <c r="I308" s="653">
        <f t="shared" si="6"/>
        <v>0</v>
      </c>
      <c r="L308" s="84"/>
      <c r="M308" s="84"/>
      <c r="N308" s="84"/>
      <c r="O308" s="84"/>
      <c r="P308" s="84"/>
      <c r="Q308" s="84"/>
      <c r="R308" s="84"/>
      <c r="S308" s="84"/>
      <c r="T308" s="84"/>
      <c r="X308" s="84"/>
      <c r="Y308" s="84"/>
      <c r="Z308" s="84"/>
    </row>
    <row r="309" spans="1:26">
      <c r="A309" s="84"/>
      <c r="B309" s="84"/>
      <c r="C309" s="84"/>
      <c r="D309" s="632" t="str">
        <f>IF($C309="","",VLOOKUP($C309,分類コード!$B$1:$C$9,2,0))</f>
        <v/>
      </c>
      <c r="E309" s="251"/>
      <c r="F309" s="264"/>
      <c r="G309" s="260"/>
      <c r="H309" s="264"/>
      <c r="I309" s="653">
        <f t="shared" si="6"/>
        <v>0</v>
      </c>
      <c r="L309" s="84"/>
      <c r="M309" s="84"/>
      <c r="N309" s="84"/>
      <c r="O309" s="84"/>
      <c r="P309" s="84"/>
      <c r="Q309" s="84"/>
      <c r="R309" s="84"/>
      <c r="S309" s="84"/>
      <c r="T309" s="84"/>
      <c r="X309" s="84"/>
      <c r="Y309" s="84"/>
      <c r="Z309" s="84"/>
    </row>
    <row r="310" spans="1:26">
      <c r="A310" s="84"/>
      <c r="B310" s="84"/>
      <c r="C310" s="84"/>
      <c r="D310" s="632" t="str">
        <f>IF($C310="","",VLOOKUP($C310,分類コード!$B$1:$C$9,2,0))</f>
        <v/>
      </c>
      <c r="E310" s="251"/>
      <c r="F310" s="264"/>
      <c r="G310" s="260"/>
      <c r="H310" s="264"/>
      <c r="I310" s="653">
        <f t="shared" si="6"/>
        <v>0</v>
      </c>
      <c r="L310" s="84"/>
      <c r="M310" s="84"/>
      <c r="N310" s="84"/>
      <c r="O310" s="84"/>
      <c r="P310" s="84"/>
      <c r="Q310" s="84"/>
      <c r="R310" s="84"/>
      <c r="S310" s="84"/>
      <c r="T310" s="84"/>
      <c r="X310" s="84"/>
      <c r="Y310" s="84"/>
      <c r="Z310" s="84"/>
    </row>
    <row r="311" spans="1:26">
      <c r="A311" s="84"/>
      <c r="B311" s="84"/>
      <c r="C311" s="84"/>
      <c r="D311" s="632" t="str">
        <f>IF($C311="","",VLOOKUP($C311,分類コード!$B$1:$C$9,2,0))</f>
        <v/>
      </c>
      <c r="E311" s="251"/>
      <c r="F311" s="264"/>
      <c r="G311" s="260"/>
      <c r="H311" s="264"/>
      <c r="I311" s="653">
        <f t="shared" si="6"/>
        <v>0</v>
      </c>
      <c r="L311" s="84"/>
      <c r="M311" s="84"/>
      <c r="N311" s="84"/>
      <c r="O311" s="84"/>
      <c r="P311" s="84"/>
      <c r="Q311" s="84"/>
      <c r="R311" s="84"/>
      <c r="S311" s="84"/>
      <c r="T311" s="84"/>
      <c r="X311" s="84"/>
      <c r="Y311" s="84"/>
      <c r="Z311" s="84"/>
    </row>
    <row r="312" spans="1:26">
      <c r="A312" s="84"/>
      <c r="B312" s="84"/>
      <c r="C312" s="84"/>
      <c r="D312" s="632" t="str">
        <f>IF($C312="","",VLOOKUP($C312,分類コード!$B$1:$C$9,2,0))</f>
        <v/>
      </c>
      <c r="E312" s="251"/>
      <c r="F312" s="264"/>
      <c r="G312" s="260"/>
      <c r="H312" s="264"/>
      <c r="I312" s="653">
        <f t="shared" si="6"/>
        <v>0</v>
      </c>
      <c r="L312" s="84"/>
      <c r="M312" s="84"/>
      <c r="N312" s="84"/>
      <c r="O312" s="84"/>
      <c r="P312" s="84"/>
      <c r="Q312" s="84"/>
      <c r="R312" s="84"/>
      <c r="S312" s="84"/>
      <c r="T312" s="84"/>
      <c r="X312" s="84"/>
      <c r="Y312" s="84"/>
      <c r="Z312" s="84"/>
    </row>
    <row r="313" spans="1:26">
      <c r="A313" s="84"/>
      <c r="B313" s="84"/>
      <c r="C313" s="84"/>
      <c r="D313" s="632" t="str">
        <f>IF($C313="","",VLOOKUP($C313,分類コード!$B$1:$C$9,2,0))</f>
        <v/>
      </c>
      <c r="E313" s="251"/>
      <c r="F313" s="264"/>
      <c r="G313" s="260"/>
      <c r="H313" s="264"/>
      <c r="I313" s="653">
        <f t="shared" si="6"/>
        <v>0</v>
      </c>
      <c r="L313" s="84"/>
      <c r="M313" s="84"/>
      <c r="N313" s="84"/>
      <c r="O313" s="84"/>
      <c r="P313" s="84"/>
      <c r="Q313" s="84"/>
      <c r="R313" s="84"/>
      <c r="S313" s="84"/>
      <c r="T313" s="84"/>
      <c r="X313" s="84"/>
      <c r="Y313" s="84"/>
      <c r="Z313" s="84"/>
    </row>
    <row r="314" spans="1:26">
      <c r="A314" s="84"/>
      <c r="B314" s="84"/>
      <c r="C314" s="84"/>
      <c r="D314" s="632" t="str">
        <f>IF($C314="","",VLOOKUP($C314,分類コード!$B$1:$C$9,2,0))</f>
        <v/>
      </c>
      <c r="E314" s="251"/>
      <c r="F314" s="264"/>
      <c r="G314" s="260"/>
      <c r="H314" s="264"/>
      <c r="I314" s="653">
        <f t="shared" si="6"/>
        <v>0</v>
      </c>
      <c r="L314" s="84"/>
      <c r="M314" s="84"/>
      <c r="N314" s="84"/>
      <c r="O314" s="84"/>
      <c r="P314" s="84"/>
      <c r="Q314" s="84"/>
      <c r="R314" s="84"/>
      <c r="S314" s="84"/>
      <c r="T314" s="84"/>
      <c r="X314" s="84"/>
      <c r="Y314" s="84"/>
      <c r="Z314" s="84"/>
    </row>
    <row r="315" spans="1:26">
      <c r="A315" s="84"/>
      <c r="B315" s="84"/>
      <c r="C315" s="84"/>
      <c r="D315" s="632" t="str">
        <f>IF($C315="","",VLOOKUP($C315,分類コード!$B$1:$C$9,2,0))</f>
        <v/>
      </c>
      <c r="E315" s="251"/>
      <c r="F315" s="264"/>
      <c r="G315" s="260"/>
      <c r="H315" s="264"/>
      <c r="I315" s="653">
        <f t="shared" si="6"/>
        <v>0</v>
      </c>
      <c r="L315" s="84"/>
      <c r="M315" s="84"/>
      <c r="N315" s="84"/>
      <c r="O315" s="84"/>
      <c r="P315" s="84"/>
      <c r="Q315" s="84"/>
      <c r="R315" s="84"/>
      <c r="S315" s="84"/>
      <c r="T315" s="84"/>
      <c r="X315" s="84"/>
      <c r="Y315" s="84"/>
      <c r="Z315" s="84"/>
    </row>
    <row r="316" spans="1:26">
      <c r="A316" s="84"/>
      <c r="B316" s="84"/>
      <c r="C316" s="84"/>
      <c r="D316" s="632" t="str">
        <f>IF($C316="","",VLOOKUP($C316,分類コード!$B$1:$C$9,2,0))</f>
        <v/>
      </c>
      <c r="E316" s="251"/>
      <c r="F316" s="264"/>
      <c r="G316" s="260"/>
      <c r="H316" s="264"/>
      <c r="I316" s="653">
        <f t="shared" si="6"/>
        <v>0</v>
      </c>
      <c r="L316" s="84"/>
      <c r="M316" s="84"/>
      <c r="N316" s="84"/>
      <c r="O316" s="84"/>
      <c r="P316" s="84"/>
      <c r="Q316" s="84"/>
      <c r="R316" s="84"/>
      <c r="S316" s="84"/>
      <c r="T316" s="84"/>
      <c r="X316" s="84"/>
      <c r="Y316" s="84"/>
      <c r="Z316" s="84"/>
    </row>
    <row r="317" spans="1:26">
      <c r="A317" s="84"/>
      <c r="B317" s="84"/>
      <c r="C317" s="84"/>
      <c r="D317" s="632" t="str">
        <f>IF($C317="","",VLOOKUP($C317,分類コード!$B$1:$C$9,2,0))</f>
        <v/>
      </c>
      <c r="E317" s="251"/>
      <c r="F317" s="264"/>
      <c r="G317" s="260"/>
      <c r="H317" s="264"/>
      <c r="I317" s="653">
        <f t="shared" si="6"/>
        <v>0</v>
      </c>
      <c r="L317" s="84"/>
      <c r="M317" s="84"/>
      <c r="N317" s="84"/>
      <c r="O317" s="84"/>
      <c r="P317" s="84"/>
      <c r="Q317" s="84"/>
      <c r="R317" s="84"/>
      <c r="S317" s="84"/>
      <c r="T317" s="84"/>
      <c r="X317" s="84"/>
      <c r="Y317" s="84"/>
      <c r="Z317" s="84"/>
    </row>
    <row r="318" spans="1:26">
      <c r="A318" s="84"/>
      <c r="B318" s="84"/>
      <c r="C318" s="84"/>
      <c r="D318" s="632" t="str">
        <f>IF($C318="","",VLOOKUP($C318,分類コード!$B$1:$C$9,2,0))</f>
        <v/>
      </c>
      <c r="E318" s="251"/>
      <c r="F318" s="264"/>
      <c r="G318" s="260"/>
      <c r="H318" s="264"/>
      <c r="I318" s="653">
        <f t="shared" si="6"/>
        <v>0</v>
      </c>
      <c r="L318" s="84"/>
      <c r="M318" s="84"/>
      <c r="N318" s="84"/>
      <c r="O318" s="84"/>
      <c r="P318" s="84"/>
      <c r="Q318" s="84"/>
      <c r="R318" s="84"/>
      <c r="S318" s="84"/>
      <c r="T318" s="84"/>
      <c r="X318" s="84"/>
      <c r="Y318" s="84"/>
      <c r="Z318" s="84"/>
    </row>
    <row r="319" spans="1:26">
      <c r="A319" s="84"/>
      <c r="B319" s="84"/>
      <c r="C319" s="84"/>
      <c r="D319" s="632" t="str">
        <f>IF($C319="","",VLOOKUP($C319,分類コード!$B$1:$C$9,2,0))</f>
        <v/>
      </c>
      <c r="E319" s="251"/>
      <c r="F319" s="264"/>
      <c r="G319" s="260"/>
      <c r="H319" s="264"/>
      <c r="I319" s="653">
        <f t="shared" si="6"/>
        <v>0</v>
      </c>
      <c r="L319" s="84"/>
      <c r="M319" s="84"/>
      <c r="N319" s="84"/>
      <c r="O319" s="84"/>
      <c r="P319" s="84"/>
      <c r="Q319" s="84"/>
      <c r="R319" s="84"/>
      <c r="S319" s="84"/>
      <c r="T319" s="84"/>
      <c r="X319" s="84"/>
      <c r="Y319" s="84"/>
      <c r="Z319" s="84"/>
    </row>
    <row r="320" spans="1:26">
      <c r="A320" s="84"/>
      <c r="B320" s="84"/>
      <c r="C320" s="84"/>
      <c r="D320" s="632" t="str">
        <f>IF($C320="","",VLOOKUP($C320,分類コード!$B$1:$C$9,2,0))</f>
        <v/>
      </c>
      <c r="E320" s="251"/>
      <c r="F320" s="264"/>
      <c r="G320" s="260"/>
      <c r="H320" s="264"/>
      <c r="I320" s="653">
        <f t="shared" si="6"/>
        <v>0</v>
      </c>
      <c r="L320" s="84"/>
      <c r="M320" s="84"/>
      <c r="N320" s="84"/>
      <c r="O320" s="84"/>
      <c r="P320" s="84"/>
      <c r="Q320" s="84"/>
      <c r="R320" s="84"/>
      <c r="S320" s="84"/>
      <c r="T320" s="84"/>
      <c r="X320" s="84"/>
      <c r="Y320" s="84"/>
      <c r="Z320" s="84"/>
    </row>
    <row r="321" spans="1:26">
      <c r="A321" s="84"/>
      <c r="B321" s="84"/>
      <c r="C321" s="84"/>
      <c r="D321" s="632" t="str">
        <f>IF($C321="","",VLOOKUP($C321,分類コード!$B$1:$C$9,2,0))</f>
        <v/>
      </c>
      <c r="E321" s="251"/>
      <c r="F321" s="264"/>
      <c r="G321" s="260"/>
      <c r="H321" s="264"/>
      <c r="I321" s="653">
        <f t="shared" si="6"/>
        <v>0</v>
      </c>
      <c r="L321" s="84"/>
      <c r="M321" s="84"/>
      <c r="N321" s="84"/>
      <c r="O321" s="84"/>
      <c r="P321" s="84"/>
      <c r="Q321" s="84"/>
      <c r="R321" s="84"/>
      <c r="S321" s="84"/>
      <c r="T321" s="84"/>
      <c r="X321" s="84"/>
      <c r="Y321" s="84"/>
      <c r="Z321" s="84"/>
    </row>
    <row r="322" spans="1:26">
      <c r="A322" s="84"/>
      <c r="B322" s="84"/>
      <c r="C322" s="84"/>
      <c r="D322" s="632" t="str">
        <f>IF($C322="","",VLOOKUP($C322,分類コード!$B$1:$C$9,2,0))</f>
        <v/>
      </c>
      <c r="E322" s="251"/>
      <c r="F322" s="264"/>
      <c r="G322" s="260"/>
      <c r="H322" s="264"/>
      <c r="I322" s="653">
        <f t="shared" si="6"/>
        <v>0</v>
      </c>
      <c r="L322" s="84"/>
      <c r="M322" s="84"/>
      <c r="N322" s="84"/>
      <c r="O322" s="84"/>
      <c r="P322" s="84"/>
      <c r="Q322" s="84"/>
      <c r="R322" s="84"/>
      <c r="S322" s="84"/>
      <c r="T322" s="84"/>
      <c r="X322" s="84"/>
      <c r="Y322" s="84"/>
      <c r="Z322" s="84"/>
    </row>
    <row r="323" spans="1:26">
      <c r="A323" s="84"/>
      <c r="B323" s="84"/>
      <c r="C323" s="84"/>
      <c r="D323" s="632" t="str">
        <f>IF($C323="","",VLOOKUP($C323,分類コード!$B$1:$C$9,2,0))</f>
        <v/>
      </c>
      <c r="E323" s="251"/>
      <c r="F323" s="264"/>
      <c r="G323" s="260"/>
      <c r="H323" s="264"/>
      <c r="I323" s="653">
        <f t="shared" si="6"/>
        <v>0</v>
      </c>
      <c r="L323" s="84"/>
      <c r="M323" s="84"/>
      <c r="N323" s="84"/>
      <c r="O323" s="84"/>
      <c r="P323" s="84"/>
      <c r="Q323" s="84"/>
      <c r="R323" s="84"/>
      <c r="S323" s="84"/>
      <c r="T323" s="84"/>
      <c r="X323" s="84"/>
      <c r="Y323" s="84"/>
      <c r="Z323" s="84"/>
    </row>
    <row r="324" spans="1:26">
      <c r="A324" s="84"/>
      <c r="B324" s="84"/>
      <c r="C324" s="84"/>
      <c r="D324" s="632" t="str">
        <f>IF($C324="","",VLOOKUP($C324,分類コード!$B$1:$C$9,2,0))</f>
        <v/>
      </c>
      <c r="E324" s="251"/>
      <c r="F324" s="264"/>
      <c r="G324" s="260"/>
      <c r="H324" s="264"/>
      <c r="I324" s="653">
        <f t="shared" si="6"/>
        <v>0</v>
      </c>
      <c r="L324" s="84"/>
      <c r="M324" s="84"/>
      <c r="N324" s="84"/>
      <c r="O324" s="84"/>
      <c r="P324" s="84"/>
      <c r="Q324" s="84"/>
      <c r="R324" s="84"/>
      <c r="S324" s="84"/>
      <c r="T324" s="84"/>
      <c r="X324" s="84"/>
      <c r="Y324" s="84"/>
      <c r="Z324" s="84"/>
    </row>
    <row r="325" spans="1:26">
      <c r="A325" s="84"/>
      <c r="B325" s="84"/>
      <c r="C325" s="84"/>
      <c r="D325" s="632" t="str">
        <f>IF($C325="","",VLOOKUP($C325,分類コード!$B$1:$C$9,2,0))</f>
        <v/>
      </c>
      <c r="E325" s="251"/>
      <c r="F325" s="264"/>
      <c r="G325" s="260"/>
      <c r="H325" s="264"/>
      <c r="I325" s="653">
        <f t="shared" si="6"/>
        <v>0</v>
      </c>
      <c r="L325" s="84"/>
      <c r="M325" s="84"/>
      <c r="N325" s="84"/>
      <c r="O325" s="84"/>
      <c r="P325" s="84"/>
      <c r="Q325" s="84"/>
      <c r="R325" s="84"/>
      <c r="S325" s="84"/>
      <c r="T325" s="84"/>
      <c r="X325" s="84"/>
      <c r="Y325" s="84"/>
      <c r="Z325" s="84"/>
    </row>
    <row r="326" spans="1:26">
      <c r="A326" s="84"/>
      <c r="B326" s="84"/>
      <c r="C326" s="84"/>
      <c r="D326" s="632" t="str">
        <f>IF($C326="","",VLOOKUP($C326,分類コード!$B$1:$C$9,2,0))</f>
        <v/>
      </c>
      <c r="E326" s="251"/>
      <c r="F326" s="264"/>
      <c r="G326" s="260"/>
      <c r="H326" s="264"/>
      <c r="I326" s="653">
        <f t="shared" si="6"/>
        <v>0</v>
      </c>
      <c r="L326" s="84"/>
      <c r="M326" s="84"/>
      <c r="N326" s="84"/>
      <c r="O326" s="84"/>
      <c r="P326" s="84"/>
      <c r="Q326" s="84"/>
      <c r="R326" s="84"/>
      <c r="S326" s="84"/>
      <c r="T326" s="84"/>
      <c r="X326" s="84"/>
      <c r="Y326" s="84"/>
      <c r="Z326" s="84"/>
    </row>
    <row r="327" spans="1:26">
      <c r="A327" s="84"/>
      <c r="B327" s="84"/>
      <c r="C327" s="84"/>
      <c r="D327" s="632" t="str">
        <f>IF($C327="","",VLOOKUP($C327,分類コード!$B$1:$C$9,2,0))</f>
        <v/>
      </c>
      <c r="E327" s="251"/>
      <c r="F327" s="264"/>
      <c r="G327" s="260"/>
      <c r="H327" s="264"/>
      <c r="I327" s="653">
        <f t="shared" si="6"/>
        <v>0</v>
      </c>
      <c r="L327" s="84"/>
      <c r="M327" s="84"/>
      <c r="N327" s="84"/>
      <c r="O327" s="84"/>
      <c r="P327" s="84"/>
      <c r="Q327" s="84"/>
      <c r="R327" s="84"/>
      <c r="S327" s="84"/>
      <c r="T327" s="84"/>
      <c r="X327" s="84"/>
      <c r="Y327" s="84"/>
      <c r="Z327" s="84"/>
    </row>
    <row r="328" spans="1:26">
      <c r="A328" s="84"/>
      <c r="B328" s="84"/>
      <c r="C328" s="84"/>
      <c r="D328" s="632" t="str">
        <f>IF($C328="","",VLOOKUP($C328,分類コード!$B$1:$C$9,2,0))</f>
        <v/>
      </c>
      <c r="E328" s="251"/>
      <c r="F328" s="264"/>
      <c r="G328" s="260"/>
      <c r="H328" s="264"/>
      <c r="I328" s="653">
        <f t="shared" si="6"/>
        <v>0</v>
      </c>
      <c r="L328" s="84"/>
      <c r="M328" s="84"/>
      <c r="N328" s="84"/>
      <c r="O328" s="84"/>
      <c r="P328" s="84"/>
      <c r="Q328" s="84"/>
      <c r="R328" s="84"/>
      <c r="S328" s="84"/>
      <c r="T328" s="84"/>
      <c r="X328" s="84"/>
      <c r="Y328" s="84"/>
      <c r="Z328" s="84"/>
    </row>
    <row r="329" spans="1:26">
      <c r="A329" s="84"/>
      <c r="B329" s="84"/>
      <c r="C329" s="84"/>
      <c r="D329" s="632" t="str">
        <f>IF($C329="","",VLOOKUP($C329,分類コード!$B$1:$C$9,2,0))</f>
        <v/>
      </c>
      <c r="E329" s="251"/>
      <c r="F329" s="264"/>
      <c r="G329" s="260"/>
      <c r="H329" s="264"/>
      <c r="I329" s="653">
        <f t="shared" si="6"/>
        <v>0</v>
      </c>
      <c r="L329" s="84"/>
      <c r="M329" s="84"/>
      <c r="N329" s="84"/>
      <c r="O329" s="84"/>
      <c r="P329" s="84"/>
      <c r="Q329" s="84"/>
      <c r="R329" s="84"/>
      <c r="S329" s="84"/>
      <c r="T329" s="84"/>
      <c r="X329" s="84"/>
      <c r="Y329" s="84"/>
      <c r="Z329" s="84"/>
    </row>
    <row r="330" spans="1:26">
      <c r="A330" s="84"/>
      <c r="B330" s="84"/>
      <c r="C330" s="84"/>
      <c r="D330" s="632" t="str">
        <f>IF($C330="","",VLOOKUP($C330,分類コード!$B$1:$C$9,2,0))</f>
        <v/>
      </c>
      <c r="E330" s="251"/>
      <c r="F330" s="264"/>
      <c r="G330" s="260"/>
      <c r="H330" s="264"/>
      <c r="I330" s="653">
        <f t="shared" si="6"/>
        <v>0</v>
      </c>
      <c r="L330" s="84"/>
      <c r="M330" s="84"/>
      <c r="N330" s="84"/>
      <c r="O330" s="84"/>
      <c r="P330" s="84"/>
      <c r="Q330" s="84"/>
      <c r="R330" s="84"/>
      <c r="S330" s="84"/>
      <c r="T330" s="84"/>
      <c r="X330" s="84"/>
      <c r="Y330" s="84"/>
      <c r="Z330" s="84"/>
    </row>
    <row r="331" spans="1:26">
      <c r="A331" s="84"/>
      <c r="B331" s="84"/>
      <c r="C331" s="84"/>
      <c r="D331" s="632" t="str">
        <f>IF($C331="","",VLOOKUP($C331,分類コード!$B$1:$C$9,2,0))</f>
        <v/>
      </c>
      <c r="E331" s="251"/>
      <c r="F331" s="264"/>
      <c r="G331" s="260"/>
      <c r="H331" s="264"/>
      <c r="I331" s="653">
        <f t="shared" si="6"/>
        <v>0</v>
      </c>
      <c r="L331" s="84"/>
      <c r="M331" s="84"/>
      <c r="N331" s="84"/>
      <c r="O331" s="84"/>
      <c r="P331" s="84"/>
      <c r="Q331" s="84"/>
      <c r="R331" s="84"/>
      <c r="S331" s="84"/>
      <c r="T331" s="84"/>
      <c r="X331" s="84"/>
      <c r="Y331" s="84"/>
      <c r="Z331" s="84"/>
    </row>
    <row r="332" spans="1:26">
      <c r="A332" s="84"/>
      <c r="B332" s="84"/>
      <c r="C332" s="84"/>
      <c r="D332" s="632" t="str">
        <f>IF($C332="","",VLOOKUP($C332,分類コード!$B$1:$C$9,2,0))</f>
        <v/>
      </c>
      <c r="E332" s="251"/>
      <c r="F332" s="264"/>
      <c r="G332" s="260"/>
      <c r="H332" s="264"/>
      <c r="I332" s="653">
        <f t="shared" si="6"/>
        <v>0</v>
      </c>
      <c r="L332" s="84"/>
      <c r="M332" s="84"/>
      <c r="N332" s="84"/>
      <c r="O332" s="84"/>
      <c r="P332" s="84"/>
      <c r="Q332" s="84"/>
      <c r="R332" s="84"/>
      <c r="S332" s="84"/>
      <c r="T332" s="84"/>
      <c r="X332" s="84"/>
      <c r="Y332" s="84"/>
      <c r="Z332" s="84"/>
    </row>
    <row r="333" spans="1:26">
      <c r="A333" s="84"/>
      <c r="B333" s="84"/>
      <c r="C333" s="84"/>
      <c r="D333" s="632" t="str">
        <f>IF($C333="","",VLOOKUP($C333,分類コード!$B$1:$C$9,2,0))</f>
        <v/>
      </c>
      <c r="E333" s="251"/>
      <c r="F333" s="264"/>
      <c r="G333" s="260"/>
      <c r="H333" s="264"/>
      <c r="I333" s="653">
        <f t="shared" si="6"/>
        <v>0</v>
      </c>
      <c r="L333" s="84"/>
      <c r="M333" s="84"/>
      <c r="N333" s="84"/>
      <c r="O333" s="84"/>
      <c r="P333" s="84"/>
      <c r="Q333" s="84"/>
      <c r="R333" s="84"/>
      <c r="S333" s="84"/>
      <c r="T333" s="84"/>
      <c r="X333" s="84"/>
      <c r="Y333" s="84"/>
      <c r="Z333" s="84"/>
    </row>
    <row r="334" spans="1:26">
      <c r="A334" s="84"/>
      <c r="B334" s="84"/>
      <c r="C334" s="84"/>
      <c r="D334" s="632" t="str">
        <f>IF($C334="","",VLOOKUP($C334,分類コード!$B$1:$C$9,2,0))</f>
        <v/>
      </c>
      <c r="E334" s="251"/>
      <c r="F334" s="264"/>
      <c r="G334" s="260"/>
      <c r="H334" s="264"/>
      <c r="I334" s="653">
        <f t="shared" si="6"/>
        <v>0</v>
      </c>
      <c r="L334" s="84"/>
      <c r="M334" s="84"/>
      <c r="N334" s="84"/>
      <c r="O334" s="84"/>
      <c r="P334" s="84"/>
      <c r="Q334" s="84"/>
      <c r="R334" s="84"/>
      <c r="S334" s="84"/>
      <c r="T334" s="84"/>
      <c r="X334" s="84"/>
      <c r="Y334" s="84"/>
      <c r="Z334" s="84"/>
    </row>
    <row r="335" spans="1:26">
      <c r="A335" s="84"/>
      <c r="B335" s="84"/>
      <c r="C335" s="84"/>
      <c r="D335" s="632" t="str">
        <f>IF($C335="","",VLOOKUP($C335,分類コード!$B$1:$C$9,2,0))</f>
        <v/>
      </c>
      <c r="E335" s="251"/>
      <c r="F335" s="264"/>
      <c r="G335" s="260"/>
      <c r="H335" s="264"/>
      <c r="I335" s="653">
        <f t="shared" si="6"/>
        <v>0</v>
      </c>
      <c r="L335" s="84"/>
      <c r="M335" s="84"/>
      <c r="N335" s="84"/>
      <c r="O335" s="84"/>
      <c r="P335" s="84"/>
      <c r="Q335" s="84"/>
      <c r="R335" s="84"/>
      <c r="S335" s="84"/>
      <c r="T335" s="84"/>
      <c r="X335" s="84"/>
      <c r="Y335" s="84"/>
      <c r="Z335" s="84"/>
    </row>
    <row r="336" spans="1:26">
      <c r="A336" s="84"/>
      <c r="B336" s="84"/>
      <c r="C336" s="84"/>
      <c r="D336" s="632" t="str">
        <f>IF($C336="","",VLOOKUP($C336,分類コード!$B$1:$C$9,2,0))</f>
        <v/>
      </c>
      <c r="E336" s="251"/>
      <c r="F336" s="264"/>
      <c r="G336" s="260"/>
      <c r="H336" s="264"/>
      <c r="I336" s="653">
        <f t="shared" si="6"/>
        <v>0</v>
      </c>
      <c r="L336" s="84"/>
      <c r="M336" s="84"/>
      <c r="N336" s="84"/>
      <c r="O336" s="84"/>
      <c r="P336" s="84"/>
      <c r="Q336" s="84"/>
      <c r="R336" s="84"/>
      <c r="S336" s="84"/>
      <c r="T336" s="84"/>
      <c r="X336" s="84"/>
      <c r="Y336" s="84"/>
      <c r="Z336" s="84"/>
    </row>
    <row r="337" spans="1:26">
      <c r="A337" s="84"/>
      <c r="B337" s="84"/>
      <c r="C337" s="84"/>
      <c r="D337" s="632" t="str">
        <f>IF($C337="","",VLOOKUP($C337,分類コード!$B$1:$C$9,2,0))</f>
        <v/>
      </c>
      <c r="E337" s="251"/>
      <c r="F337" s="264"/>
      <c r="G337" s="260"/>
      <c r="H337" s="264"/>
      <c r="I337" s="653">
        <f t="shared" si="6"/>
        <v>0</v>
      </c>
      <c r="L337" s="84"/>
      <c r="M337" s="84"/>
      <c r="N337" s="84"/>
      <c r="O337" s="84"/>
      <c r="P337" s="84"/>
      <c r="Q337" s="84"/>
      <c r="R337" s="84"/>
      <c r="S337" s="84"/>
      <c r="T337" s="84"/>
      <c r="X337" s="84"/>
      <c r="Y337" s="84"/>
      <c r="Z337" s="84"/>
    </row>
    <row r="338" spans="1:26">
      <c r="A338" s="84"/>
      <c r="B338" s="84"/>
      <c r="C338" s="84"/>
      <c r="D338" s="632" t="str">
        <f>IF($C338="","",VLOOKUP($C338,分類コード!$B$1:$C$9,2,0))</f>
        <v/>
      </c>
      <c r="E338" s="251"/>
      <c r="F338" s="264"/>
      <c r="G338" s="260"/>
      <c r="H338" s="264"/>
      <c r="I338" s="653">
        <f t="shared" si="6"/>
        <v>0</v>
      </c>
      <c r="L338" s="84"/>
      <c r="M338" s="84"/>
      <c r="N338" s="84"/>
      <c r="O338" s="84"/>
      <c r="P338" s="84"/>
      <c r="Q338" s="84"/>
      <c r="R338" s="84"/>
      <c r="S338" s="84"/>
      <c r="T338" s="84"/>
      <c r="X338" s="84"/>
      <c r="Y338" s="84"/>
      <c r="Z338" s="84"/>
    </row>
    <row r="339" spans="1:26">
      <c r="A339" s="84"/>
      <c r="B339" s="84"/>
      <c r="C339" s="84"/>
      <c r="D339" s="632" t="str">
        <f>IF($C339="","",VLOOKUP($C339,分類コード!$B$1:$C$9,2,0))</f>
        <v/>
      </c>
      <c r="E339" s="251"/>
      <c r="F339" s="264"/>
      <c r="G339" s="260"/>
      <c r="H339" s="264"/>
      <c r="I339" s="653">
        <f t="shared" si="6"/>
        <v>0</v>
      </c>
      <c r="L339" s="84"/>
      <c r="M339" s="84"/>
      <c r="N339" s="84"/>
      <c r="O339" s="84"/>
      <c r="P339" s="84"/>
      <c r="Q339" s="84"/>
      <c r="R339" s="84"/>
      <c r="S339" s="84"/>
      <c r="T339" s="84"/>
      <c r="X339" s="84"/>
      <c r="Y339" s="84"/>
      <c r="Z339" s="84"/>
    </row>
    <row r="340" spans="1:26">
      <c r="A340" s="84"/>
      <c r="B340" s="84"/>
      <c r="C340" s="84"/>
      <c r="D340" s="632" t="str">
        <f>IF($C340="","",VLOOKUP($C340,分類コード!$B$1:$C$9,2,0))</f>
        <v/>
      </c>
      <c r="E340" s="251"/>
      <c r="F340" s="264"/>
      <c r="G340" s="260"/>
      <c r="H340" s="264"/>
      <c r="I340" s="653">
        <f t="shared" si="6"/>
        <v>0</v>
      </c>
      <c r="L340" s="84"/>
      <c r="M340" s="84"/>
      <c r="N340" s="84"/>
      <c r="O340" s="84"/>
      <c r="P340" s="84"/>
      <c r="Q340" s="84"/>
      <c r="R340" s="84"/>
      <c r="S340" s="84"/>
      <c r="T340" s="84"/>
      <c r="X340" s="84"/>
      <c r="Y340" s="84"/>
      <c r="Z340" s="84"/>
    </row>
    <row r="341" spans="1:26">
      <c r="A341" s="84"/>
      <c r="B341" s="84"/>
      <c r="C341" s="84"/>
      <c r="D341" s="632" t="str">
        <f>IF($C341="","",VLOOKUP($C341,分類コード!$B$1:$C$9,2,0))</f>
        <v/>
      </c>
      <c r="E341" s="251"/>
      <c r="F341" s="264"/>
      <c r="G341" s="260"/>
      <c r="H341" s="264"/>
      <c r="I341" s="653">
        <f t="shared" ref="I341:I404" si="7">IF(ISERROR(LEN(F341)-FIND(".",F341))=TRUE,0,LEN(F341)-FIND(".",F341))</f>
        <v>0</v>
      </c>
      <c r="L341" s="84"/>
      <c r="M341" s="84"/>
      <c r="N341" s="84"/>
      <c r="O341" s="84"/>
      <c r="P341" s="84"/>
      <c r="Q341" s="84"/>
      <c r="R341" s="84"/>
      <c r="S341" s="84"/>
      <c r="T341" s="84"/>
      <c r="X341" s="84"/>
      <c r="Y341" s="84"/>
      <c r="Z341" s="84"/>
    </row>
    <row r="342" spans="1:26">
      <c r="A342" s="84"/>
      <c r="B342" s="84"/>
      <c r="C342" s="84"/>
      <c r="D342" s="632" t="str">
        <f>IF($C342="","",VLOOKUP($C342,分類コード!$B$1:$C$9,2,0))</f>
        <v/>
      </c>
      <c r="E342" s="251"/>
      <c r="F342" s="264"/>
      <c r="G342" s="260"/>
      <c r="H342" s="264"/>
      <c r="I342" s="653">
        <f t="shared" si="7"/>
        <v>0</v>
      </c>
      <c r="L342" s="84"/>
      <c r="M342" s="84"/>
      <c r="N342" s="84"/>
      <c r="O342" s="84"/>
      <c r="P342" s="84"/>
      <c r="Q342" s="84"/>
      <c r="R342" s="84"/>
      <c r="S342" s="84"/>
      <c r="T342" s="84"/>
      <c r="X342" s="84"/>
      <c r="Y342" s="84"/>
      <c r="Z342" s="84"/>
    </row>
    <row r="343" spans="1:26">
      <c r="A343" s="84"/>
      <c r="B343" s="84"/>
      <c r="C343" s="84"/>
      <c r="D343" s="632" t="str">
        <f>IF($C343="","",VLOOKUP($C343,分類コード!$B$1:$C$9,2,0))</f>
        <v/>
      </c>
      <c r="E343" s="251"/>
      <c r="F343" s="264"/>
      <c r="G343" s="260"/>
      <c r="H343" s="264"/>
      <c r="I343" s="653">
        <f t="shared" si="7"/>
        <v>0</v>
      </c>
      <c r="L343" s="84"/>
      <c r="M343" s="84"/>
      <c r="N343" s="84"/>
      <c r="O343" s="84"/>
      <c r="P343" s="84"/>
      <c r="Q343" s="84"/>
      <c r="R343" s="84"/>
      <c r="S343" s="84"/>
      <c r="T343" s="84"/>
      <c r="X343" s="84"/>
      <c r="Y343" s="84"/>
      <c r="Z343" s="84"/>
    </row>
    <row r="344" spans="1:26">
      <c r="A344" s="84"/>
      <c r="B344" s="84"/>
      <c r="C344" s="84"/>
      <c r="D344" s="632" t="str">
        <f>IF($C344="","",VLOOKUP($C344,分類コード!$B$1:$C$9,2,0))</f>
        <v/>
      </c>
      <c r="E344" s="251"/>
      <c r="F344" s="264"/>
      <c r="G344" s="260"/>
      <c r="H344" s="264"/>
      <c r="I344" s="653">
        <f t="shared" si="7"/>
        <v>0</v>
      </c>
      <c r="L344" s="84"/>
      <c r="M344" s="84"/>
      <c r="N344" s="84"/>
      <c r="O344" s="84"/>
      <c r="P344" s="84"/>
      <c r="Q344" s="84"/>
      <c r="R344" s="84"/>
      <c r="S344" s="84"/>
      <c r="T344" s="84"/>
      <c r="X344" s="84"/>
      <c r="Y344" s="84"/>
      <c r="Z344" s="84"/>
    </row>
    <row r="345" spans="1:26">
      <c r="A345" s="84"/>
      <c r="B345" s="84"/>
      <c r="C345" s="84"/>
      <c r="D345" s="632" t="str">
        <f>IF($C345="","",VLOOKUP($C345,分類コード!$B$1:$C$9,2,0))</f>
        <v/>
      </c>
      <c r="E345" s="251"/>
      <c r="F345" s="264"/>
      <c r="G345" s="260"/>
      <c r="H345" s="264"/>
      <c r="I345" s="653">
        <f t="shared" si="7"/>
        <v>0</v>
      </c>
      <c r="L345" s="84"/>
      <c r="M345" s="84"/>
      <c r="N345" s="84"/>
      <c r="O345" s="84"/>
      <c r="P345" s="84"/>
      <c r="Q345" s="84"/>
      <c r="R345" s="84"/>
      <c r="S345" s="84"/>
      <c r="T345" s="84"/>
      <c r="X345" s="84"/>
      <c r="Y345" s="84"/>
      <c r="Z345" s="84"/>
    </row>
    <row r="346" spans="1:26">
      <c r="A346" s="84"/>
      <c r="B346" s="84"/>
      <c r="C346" s="84"/>
      <c r="D346" s="632" t="str">
        <f>IF($C346="","",VLOOKUP($C346,分類コード!$B$1:$C$9,2,0))</f>
        <v/>
      </c>
      <c r="E346" s="251"/>
      <c r="F346" s="264"/>
      <c r="G346" s="260"/>
      <c r="H346" s="264"/>
      <c r="I346" s="653">
        <f t="shared" si="7"/>
        <v>0</v>
      </c>
      <c r="L346" s="84"/>
      <c r="M346" s="84"/>
      <c r="N346" s="84"/>
      <c r="O346" s="84"/>
      <c r="P346" s="84"/>
      <c r="Q346" s="84"/>
      <c r="R346" s="84"/>
      <c r="S346" s="84"/>
      <c r="T346" s="84"/>
      <c r="X346" s="84"/>
      <c r="Y346" s="84"/>
      <c r="Z346" s="84"/>
    </row>
    <row r="347" spans="1:26">
      <c r="A347" s="84"/>
      <c r="B347" s="84"/>
      <c r="C347" s="84"/>
      <c r="D347" s="632" t="str">
        <f>IF($C347="","",VLOOKUP($C347,分類コード!$B$1:$C$9,2,0))</f>
        <v/>
      </c>
      <c r="E347" s="251"/>
      <c r="F347" s="264"/>
      <c r="G347" s="260"/>
      <c r="H347" s="264"/>
      <c r="I347" s="653">
        <f t="shared" si="7"/>
        <v>0</v>
      </c>
      <c r="L347" s="84"/>
      <c r="M347" s="84"/>
      <c r="N347" s="84"/>
      <c r="O347" s="84"/>
      <c r="P347" s="84"/>
      <c r="Q347" s="84"/>
      <c r="R347" s="84"/>
      <c r="S347" s="84"/>
      <c r="T347" s="84"/>
      <c r="X347" s="84"/>
      <c r="Y347" s="84"/>
      <c r="Z347" s="84"/>
    </row>
    <row r="348" spans="1:26">
      <c r="A348" s="84"/>
      <c r="B348" s="84"/>
      <c r="C348" s="84"/>
      <c r="D348" s="632" t="str">
        <f>IF($C348="","",VLOOKUP($C348,分類コード!$B$1:$C$9,2,0))</f>
        <v/>
      </c>
      <c r="E348" s="251"/>
      <c r="F348" s="264"/>
      <c r="G348" s="260"/>
      <c r="H348" s="264"/>
      <c r="I348" s="653">
        <f t="shared" si="7"/>
        <v>0</v>
      </c>
      <c r="L348" s="84"/>
      <c r="M348" s="84"/>
      <c r="N348" s="84"/>
      <c r="O348" s="84"/>
      <c r="P348" s="84"/>
      <c r="Q348" s="84"/>
      <c r="R348" s="84"/>
      <c r="S348" s="84"/>
      <c r="T348" s="84"/>
      <c r="X348" s="84"/>
      <c r="Y348" s="84"/>
      <c r="Z348" s="84"/>
    </row>
    <row r="349" spans="1:26">
      <c r="A349" s="84"/>
      <c r="B349" s="84"/>
      <c r="C349" s="84"/>
      <c r="D349" s="632" t="str">
        <f>IF($C349="","",VLOOKUP($C349,分類コード!$B$1:$C$9,2,0))</f>
        <v/>
      </c>
      <c r="E349" s="251"/>
      <c r="F349" s="264"/>
      <c r="G349" s="260"/>
      <c r="H349" s="264"/>
      <c r="I349" s="653">
        <f t="shared" si="7"/>
        <v>0</v>
      </c>
      <c r="L349" s="84"/>
      <c r="M349" s="84"/>
      <c r="N349" s="84"/>
      <c r="O349" s="84"/>
      <c r="P349" s="84"/>
      <c r="Q349" s="84"/>
      <c r="R349" s="84"/>
      <c r="S349" s="84"/>
      <c r="T349" s="84"/>
      <c r="X349" s="84"/>
      <c r="Y349" s="84"/>
      <c r="Z349" s="84"/>
    </row>
    <row r="350" spans="1:26">
      <c r="A350" s="84"/>
      <c r="B350" s="84"/>
      <c r="C350" s="84"/>
      <c r="D350" s="632" t="str">
        <f>IF($C350="","",VLOOKUP($C350,分類コード!$B$1:$C$9,2,0))</f>
        <v/>
      </c>
      <c r="E350" s="251"/>
      <c r="F350" s="264"/>
      <c r="G350" s="260"/>
      <c r="H350" s="264"/>
      <c r="I350" s="653">
        <f t="shared" si="7"/>
        <v>0</v>
      </c>
      <c r="L350" s="84"/>
      <c r="M350" s="84"/>
      <c r="N350" s="84"/>
      <c r="O350" s="84"/>
      <c r="P350" s="84"/>
      <c r="Q350" s="84"/>
      <c r="R350" s="84"/>
      <c r="S350" s="84"/>
      <c r="T350" s="84"/>
      <c r="X350" s="84"/>
      <c r="Y350" s="84"/>
      <c r="Z350" s="84"/>
    </row>
    <row r="351" spans="1:26">
      <c r="A351" s="84"/>
      <c r="B351" s="84"/>
      <c r="C351" s="84"/>
      <c r="D351" s="632" t="str">
        <f>IF($C351="","",VLOOKUP($C351,分類コード!$B$1:$C$9,2,0))</f>
        <v/>
      </c>
      <c r="E351" s="251"/>
      <c r="F351" s="264"/>
      <c r="G351" s="260"/>
      <c r="H351" s="264"/>
      <c r="I351" s="653">
        <f t="shared" si="7"/>
        <v>0</v>
      </c>
      <c r="L351" s="84"/>
      <c r="M351" s="84"/>
      <c r="N351" s="84"/>
      <c r="O351" s="84"/>
      <c r="P351" s="84"/>
      <c r="Q351" s="84"/>
      <c r="R351" s="84"/>
      <c r="S351" s="84"/>
      <c r="T351" s="84"/>
      <c r="X351" s="84"/>
      <c r="Y351" s="84"/>
      <c r="Z351" s="84"/>
    </row>
    <row r="352" spans="1:26">
      <c r="A352" s="84"/>
      <c r="B352" s="84"/>
      <c r="C352" s="84"/>
      <c r="D352" s="632" t="str">
        <f>IF($C352="","",VLOOKUP($C352,分類コード!$B$1:$C$9,2,0))</f>
        <v/>
      </c>
      <c r="E352" s="251"/>
      <c r="F352" s="264"/>
      <c r="G352" s="260"/>
      <c r="H352" s="264"/>
      <c r="I352" s="653">
        <f t="shared" si="7"/>
        <v>0</v>
      </c>
      <c r="L352" s="84"/>
      <c r="M352" s="84"/>
      <c r="N352" s="84"/>
      <c r="O352" s="84"/>
      <c r="P352" s="84"/>
      <c r="Q352" s="84"/>
      <c r="R352" s="84"/>
      <c r="S352" s="84"/>
      <c r="T352" s="84"/>
      <c r="X352" s="84"/>
      <c r="Y352" s="84"/>
      <c r="Z352" s="84"/>
    </row>
    <row r="353" spans="1:26">
      <c r="A353" s="84"/>
      <c r="B353" s="84"/>
      <c r="C353" s="84"/>
      <c r="D353" s="632" t="str">
        <f>IF($C353="","",VLOOKUP($C353,分類コード!$B$1:$C$9,2,0))</f>
        <v/>
      </c>
      <c r="E353" s="251"/>
      <c r="F353" s="264"/>
      <c r="G353" s="260"/>
      <c r="H353" s="264"/>
      <c r="I353" s="653">
        <f t="shared" si="7"/>
        <v>0</v>
      </c>
      <c r="L353" s="84"/>
      <c r="M353" s="84"/>
      <c r="N353" s="84"/>
      <c r="O353" s="84"/>
      <c r="P353" s="84"/>
      <c r="Q353" s="84"/>
      <c r="R353" s="84"/>
      <c r="S353" s="84"/>
      <c r="T353" s="84"/>
      <c r="X353" s="84"/>
      <c r="Y353" s="84"/>
      <c r="Z353" s="84"/>
    </row>
    <row r="354" spans="1:26">
      <c r="A354" s="84"/>
      <c r="B354" s="84"/>
      <c r="C354" s="84"/>
      <c r="D354" s="632" t="str">
        <f>IF($C354="","",VLOOKUP($C354,分類コード!$B$1:$C$9,2,0))</f>
        <v/>
      </c>
      <c r="E354" s="251"/>
      <c r="F354" s="264"/>
      <c r="G354" s="260"/>
      <c r="H354" s="264"/>
      <c r="I354" s="653">
        <f t="shared" si="7"/>
        <v>0</v>
      </c>
      <c r="L354" s="84"/>
      <c r="M354" s="84"/>
      <c r="N354" s="84"/>
      <c r="O354" s="84"/>
      <c r="P354" s="84"/>
      <c r="Q354" s="84"/>
      <c r="R354" s="84"/>
      <c r="S354" s="84"/>
      <c r="T354" s="84"/>
      <c r="X354" s="84"/>
      <c r="Y354" s="84"/>
      <c r="Z354" s="84"/>
    </row>
    <row r="355" spans="1:26">
      <c r="A355" s="84"/>
      <c r="B355" s="84"/>
      <c r="C355" s="84"/>
      <c r="D355" s="632" t="str">
        <f>IF($C355="","",VLOOKUP($C355,分類コード!$B$1:$C$9,2,0))</f>
        <v/>
      </c>
      <c r="E355" s="251"/>
      <c r="F355" s="264"/>
      <c r="G355" s="260"/>
      <c r="H355" s="264"/>
      <c r="I355" s="653">
        <f t="shared" si="7"/>
        <v>0</v>
      </c>
      <c r="L355" s="84"/>
      <c r="M355" s="84"/>
      <c r="N355" s="84"/>
      <c r="O355" s="84"/>
      <c r="P355" s="84"/>
      <c r="Q355" s="84"/>
      <c r="R355" s="84"/>
      <c r="S355" s="84"/>
      <c r="T355" s="84"/>
      <c r="X355" s="84"/>
      <c r="Y355" s="84"/>
      <c r="Z355" s="84"/>
    </row>
    <row r="356" spans="1:26">
      <c r="A356" s="84"/>
      <c r="B356" s="84"/>
      <c r="C356" s="84"/>
      <c r="D356" s="632" t="str">
        <f>IF($C356="","",VLOOKUP($C356,分類コード!$B$1:$C$9,2,0))</f>
        <v/>
      </c>
      <c r="E356" s="251"/>
      <c r="F356" s="264"/>
      <c r="G356" s="260"/>
      <c r="H356" s="264"/>
      <c r="I356" s="653">
        <f t="shared" si="7"/>
        <v>0</v>
      </c>
      <c r="L356" s="84"/>
      <c r="M356" s="84"/>
      <c r="N356" s="84"/>
      <c r="O356" s="84"/>
      <c r="P356" s="84"/>
      <c r="Q356" s="84"/>
      <c r="R356" s="84"/>
      <c r="S356" s="84"/>
      <c r="T356" s="84"/>
      <c r="X356" s="84"/>
      <c r="Y356" s="84"/>
      <c r="Z356" s="84"/>
    </row>
    <row r="357" spans="1:26">
      <c r="A357" s="84"/>
      <c r="B357" s="84"/>
      <c r="C357" s="84"/>
      <c r="D357" s="632" t="str">
        <f>IF($C357="","",VLOOKUP($C357,分類コード!$B$1:$C$9,2,0))</f>
        <v/>
      </c>
      <c r="E357" s="251"/>
      <c r="F357" s="264"/>
      <c r="G357" s="260"/>
      <c r="H357" s="264"/>
      <c r="I357" s="653">
        <f t="shared" si="7"/>
        <v>0</v>
      </c>
      <c r="L357" s="84"/>
      <c r="M357" s="84"/>
      <c r="N357" s="84"/>
      <c r="O357" s="84"/>
      <c r="P357" s="84"/>
      <c r="Q357" s="84"/>
      <c r="R357" s="84"/>
      <c r="S357" s="84"/>
      <c r="T357" s="84"/>
      <c r="X357" s="84"/>
      <c r="Y357" s="84"/>
      <c r="Z357" s="84"/>
    </row>
    <row r="358" spans="1:26">
      <c r="A358" s="84"/>
      <c r="B358" s="84"/>
      <c r="C358" s="84"/>
      <c r="D358" s="632" t="str">
        <f>IF($C358="","",VLOOKUP($C358,分類コード!$B$1:$C$9,2,0))</f>
        <v/>
      </c>
      <c r="E358" s="251"/>
      <c r="F358" s="264"/>
      <c r="G358" s="260"/>
      <c r="H358" s="264"/>
      <c r="I358" s="653">
        <f t="shared" si="7"/>
        <v>0</v>
      </c>
      <c r="L358" s="84"/>
      <c r="M358" s="84"/>
      <c r="N358" s="84"/>
      <c r="O358" s="84"/>
      <c r="P358" s="84"/>
      <c r="Q358" s="84"/>
      <c r="R358" s="84"/>
      <c r="S358" s="84"/>
      <c r="T358" s="84"/>
      <c r="X358" s="84"/>
      <c r="Y358" s="84"/>
      <c r="Z358" s="84"/>
    </row>
    <row r="359" spans="1:26">
      <c r="A359" s="84"/>
      <c r="B359" s="84"/>
      <c r="C359" s="84"/>
      <c r="D359" s="632" t="str">
        <f>IF($C359="","",VLOOKUP($C359,分類コード!$B$1:$C$9,2,0))</f>
        <v/>
      </c>
      <c r="E359" s="251"/>
      <c r="F359" s="264"/>
      <c r="G359" s="260"/>
      <c r="H359" s="264"/>
      <c r="I359" s="653">
        <f t="shared" si="7"/>
        <v>0</v>
      </c>
      <c r="L359" s="84"/>
      <c r="M359" s="84"/>
      <c r="N359" s="84"/>
      <c r="O359" s="84"/>
      <c r="P359" s="84"/>
      <c r="Q359" s="84"/>
      <c r="R359" s="84"/>
      <c r="S359" s="84"/>
      <c r="T359" s="84"/>
      <c r="X359" s="84"/>
      <c r="Y359" s="84"/>
      <c r="Z359" s="84"/>
    </row>
    <row r="360" spans="1:26">
      <c r="A360" s="84"/>
      <c r="B360" s="84"/>
      <c r="C360" s="84"/>
      <c r="D360" s="632" t="str">
        <f>IF($C360="","",VLOOKUP($C360,分類コード!$B$1:$C$9,2,0))</f>
        <v/>
      </c>
      <c r="E360" s="251"/>
      <c r="F360" s="264"/>
      <c r="G360" s="260"/>
      <c r="H360" s="264"/>
      <c r="I360" s="653">
        <f t="shared" si="7"/>
        <v>0</v>
      </c>
      <c r="L360" s="84"/>
      <c r="M360" s="84"/>
      <c r="N360" s="84"/>
      <c r="O360" s="84"/>
      <c r="P360" s="84"/>
      <c r="Q360" s="84"/>
      <c r="R360" s="84"/>
      <c r="S360" s="84"/>
      <c r="T360" s="84"/>
      <c r="X360" s="84"/>
      <c r="Y360" s="84"/>
      <c r="Z360" s="84"/>
    </row>
    <row r="361" spans="1:26">
      <c r="A361" s="84"/>
      <c r="B361" s="84"/>
      <c r="C361" s="84"/>
      <c r="D361" s="632" t="str">
        <f>IF($C361="","",VLOOKUP($C361,分類コード!$B$1:$C$9,2,0))</f>
        <v/>
      </c>
      <c r="E361" s="251"/>
      <c r="F361" s="264"/>
      <c r="G361" s="260"/>
      <c r="H361" s="264"/>
      <c r="I361" s="653">
        <f t="shared" si="7"/>
        <v>0</v>
      </c>
      <c r="L361" s="84"/>
      <c r="M361" s="84"/>
      <c r="N361" s="84"/>
      <c r="O361" s="84"/>
      <c r="P361" s="84"/>
      <c r="Q361" s="84"/>
      <c r="R361" s="84"/>
      <c r="S361" s="84"/>
      <c r="T361" s="84"/>
      <c r="X361" s="84"/>
      <c r="Y361" s="84"/>
      <c r="Z361" s="84"/>
    </row>
    <row r="362" spans="1:26">
      <c r="A362" s="84"/>
      <c r="B362" s="84"/>
      <c r="C362" s="84"/>
      <c r="D362" s="632" t="str">
        <f>IF($C362="","",VLOOKUP($C362,分類コード!$B$1:$C$9,2,0))</f>
        <v/>
      </c>
      <c r="E362" s="251"/>
      <c r="F362" s="264"/>
      <c r="G362" s="260"/>
      <c r="H362" s="264"/>
      <c r="I362" s="653">
        <f t="shared" si="7"/>
        <v>0</v>
      </c>
      <c r="L362" s="84"/>
      <c r="M362" s="84"/>
      <c r="N362" s="84"/>
      <c r="O362" s="84"/>
      <c r="P362" s="84"/>
      <c r="Q362" s="84"/>
      <c r="R362" s="84"/>
      <c r="S362" s="84"/>
      <c r="T362" s="84"/>
      <c r="X362" s="84"/>
      <c r="Y362" s="84"/>
      <c r="Z362" s="84"/>
    </row>
    <row r="363" spans="1:26">
      <c r="A363" s="84"/>
      <c r="B363" s="84"/>
      <c r="C363" s="84"/>
      <c r="D363" s="632" t="str">
        <f>IF($C363="","",VLOOKUP($C363,分類コード!$B$1:$C$9,2,0))</f>
        <v/>
      </c>
      <c r="E363" s="251"/>
      <c r="F363" s="264"/>
      <c r="G363" s="260"/>
      <c r="H363" s="264"/>
      <c r="I363" s="653">
        <f t="shared" si="7"/>
        <v>0</v>
      </c>
      <c r="L363" s="84"/>
      <c r="M363" s="84"/>
      <c r="N363" s="84"/>
      <c r="O363" s="84"/>
      <c r="P363" s="84"/>
      <c r="Q363" s="84"/>
      <c r="R363" s="84"/>
      <c r="S363" s="84"/>
      <c r="T363" s="84"/>
      <c r="X363" s="84"/>
      <c r="Y363" s="84"/>
      <c r="Z363" s="84"/>
    </row>
    <row r="364" spans="1:26">
      <c r="A364" s="84"/>
      <c r="B364" s="84"/>
      <c r="C364" s="84"/>
      <c r="D364" s="632" t="str">
        <f>IF($C364="","",VLOOKUP($C364,分類コード!$B$1:$C$9,2,0))</f>
        <v/>
      </c>
      <c r="E364" s="251"/>
      <c r="F364" s="264"/>
      <c r="G364" s="260"/>
      <c r="H364" s="264"/>
      <c r="I364" s="653">
        <f t="shared" si="7"/>
        <v>0</v>
      </c>
      <c r="L364" s="84"/>
      <c r="M364" s="84"/>
      <c r="N364" s="84"/>
      <c r="O364" s="84"/>
      <c r="P364" s="84"/>
      <c r="Q364" s="84"/>
      <c r="R364" s="84"/>
      <c r="S364" s="84"/>
      <c r="T364" s="84"/>
      <c r="X364" s="84"/>
      <c r="Y364" s="84"/>
      <c r="Z364" s="84"/>
    </row>
    <row r="365" spans="1:26">
      <c r="A365" s="84"/>
      <c r="B365" s="84"/>
      <c r="C365" s="84"/>
      <c r="D365" s="632" t="str">
        <f>IF($C365="","",VLOOKUP($C365,分類コード!$B$1:$C$9,2,0))</f>
        <v/>
      </c>
      <c r="E365" s="251"/>
      <c r="F365" s="264"/>
      <c r="G365" s="260"/>
      <c r="H365" s="264"/>
      <c r="I365" s="653">
        <f t="shared" si="7"/>
        <v>0</v>
      </c>
      <c r="L365" s="84"/>
      <c r="M365" s="84"/>
      <c r="N365" s="84"/>
      <c r="O365" s="84"/>
      <c r="P365" s="84"/>
      <c r="Q365" s="84"/>
      <c r="R365" s="84"/>
      <c r="S365" s="84"/>
      <c r="T365" s="84"/>
      <c r="X365" s="84"/>
      <c r="Y365" s="84"/>
      <c r="Z365" s="84"/>
    </row>
    <row r="366" spans="1:26">
      <c r="A366" s="84"/>
      <c r="B366" s="84"/>
      <c r="C366" s="84"/>
      <c r="D366" s="632" t="str">
        <f>IF($C366="","",VLOOKUP($C366,分類コード!$B$1:$C$9,2,0))</f>
        <v/>
      </c>
      <c r="E366" s="251"/>
      <c r="F366" s="264"/>
      <c r="G366" s="260"/>
      <c r="H366" s="264"/>
      <c r="I366" s="653">
        <f t="shared" si="7"/>
        <v>0</v>
      </c>
      <c r="L366" s="84"/>
      <c r="M366" s="84"/>
      <c r="N366" s="84"/>
      <c r="O366" s="84"/>
      <c r="P366" s="84"/>
      <c r="Q366" s="84"/>
      <c r="R366" s="84"/>
      <c r="S366" s="84"/>
      <c r="T366" s="84"/>
      <c r="X366" s="84"/>
      <c r="Y366" s="84"/>
      <c r="Z366" s="84"/>
    </row>
    <row r="367" spans="1:26">
      <c r="A367" s="84"/>
      <c r="B367" s="84"/>
      <c r="C367" s="84"/>
      <c r="D367" s="632" t="str">
        <f>IF($C367="","",VLOOKUP($C367,分類コード!$B$1:$C$9,2,0))</f>
        <v/>
      </c>
      <c r="E367" s="251"/>
      <c r="F367" s="264"/>
      <c r="G367" s="260"/>
      <c r="H367" s="264"/>
      <c r="I367" s="653">
        <f t="shared" si="7"/>
        <v>0</v>
      </c>
      <c r="L367" s="84"/>
      <c r="M367" s="84"/>
      <c r="N367" s="84"/>
      <c r="O367" s="84"/>
      <c r="P367" s="84"/>
      <c r="Q367" s="84"/>
      <c r="R367" s="84"/>
      <c r="S367" s="84"/>
      <c r="T367" s="84"/>
      <c r="X367" s="84"/>
      <c r="Y367" s="84"/>
      <c r="Z367" s="84"/>
    </row>
    <row r="368" spans="1:26">
      <c r="A368" s="84"/>
      <c r="B368" s="84"/>
      <c r="C368" s="84"/>
      <c r="D368" s="632" t="str">
        <f>IF($C368="","",VLOOKUP($C368,分類コード!$B$1:$C$9,2,0))</f>
        <v/>
      </c>
      <c r="E368" s="251"/>
      <c r="F368" s="264"/>
      <c r="G368" s="260"/>
      <c r="H368" s="264"/>
      <c r="I368" s="653">
        <f t="shared" si="7"/>
        <v>0</v>
      </c>
      <c r="L368" s="84"/>
      <c r="M368" s="84"/>
      <c r="N368" s="84"/>
      <c r="O368" s="84"/>
      <c r="P368" s="84"/>
      <c r="Q368" s="84"/>
      <c r="R368" s="84"/>
      <c r="S368" s="84"/>
      <c r="T368" s="84"/>
      <c r="X368" s="84"/>
      <c r="Y368" s="84"/>
      <c r="Z368" s="84"/>
    </row>
    <row r="369" spans="1:26">
      <c r="A369" s="84"/>
      <c r="B369" s="84"/>
      <c r="C369" s="84"/>
      <c r="D369" s="632" t="str">
        <f>IF($C369="","",VLOOKUP($C369,分類コード!$B$1:$C$9,2,0))</f>
        <v/>
      </c>
      <c r="E369" s="251"/>
      <c r="F369" s="264"/>
      <c r="G369" s="260"/>
      <c r="H369" s="264"/>
      <c r="I369" s="653">
        <f t="shared" si="7"/>
        <v>0</v>
      </c>
      <c r="L369" s="84"/>
      <c r="M369" s="84"/>
      <c r="N369" s="84"/>
      <c r="O369" s="84"/>
      <c r="P369" s="84"/>
      <c r="Q369" s="84"/>
      <c r="R369" s="84"/>
      <c r="S369" s="84"/>
      <c r="T369" s="84"/>
      <c r="X369" s="84"/>
      <c r="Y369" s="84"/>
      <c r="Z369" s="84"/>
    </row>
    <row r="370" spans="1:26">
      <c r="A370" s="84"/>
      <c r="B370" s="84"/>
      <c r="C370" s="84"/>
      <c r="D370" s="632" t="str">
        <f>IF($C370="","",VLOOKUP($C370,分類コード!$B$1:$C$9,2,0))</f>
        <v/>
      </c>
      <c r="E370" s="251"/>
      <c r="F370" s="264"/>
      <c r="G370" s="260"/>
      <c r="H370" s="264"/>
      <c r="I370" s="653">
        <f t="shared" si="7"/>
        <v>0</v>
      </c>
      <c r="L370" s="84"/>
      <c r="M370" s="84"/>
      <c r="N370" s="84"/>
      <c r="O370" s="84"/>
      <c r="P370" s="84"/>
      <c r="Q370" s="84"/>
      <c r="R370" s="84"/>
      <c r="S370" s="84"/>
      <c r="T370" s="84"/>
      <c r="X370" s="84"/>
      <c r="Y370" s="84"/>
      <c r="Z370" s="84"/>
    </row>
    <row r="371" spans="1:26">
      <c r="A371" s="84"/>
      <c r="B371" s="84"/>
      <c r="C371" s="84"/>
      <c r="D371" s="632" t="str">
        <f>IF($C371="","",VLOOKUP($C371,分類コード!$B$1:$C$9,2,0))</f>
        <v/>
      </c>
      <c r="E371" s="251"/>
      <c r="F371" s="264"/>
      <c r="G371" s="260"/>
      <c r="H371" s="264"/>
      <c r="I371" s="653">
        <f t="shared" si="7"/>
        <v>0</v>
      </c>
      <c r="L371" s="84"/>
      <c r="M371" s="84"/>
      <c r="N371" s="84"/>
      <c r="O371" s="84"/>
      <c r="P371" s="84"/>
      <c r="Q371" s="84"/>
      <c r="R371" s="84"/>
      <c r="S371" s="84"/>
      <c r="T371" s="84"/>
      <c r="X371" s="84"/>
      <c r="Y371" s="84"/>
      <c r="Z371" s="84"/>
    </row>
    <row r="372" spans="1:26">
      <c r="A372" s="84"/>
      <c r="B372" s="84"/>
      <c r="C372" s="84"/>
      <c r="D372" s="632" t="str">
        <f>IF($C372="","",VLOOKUP($C372,分類コード!$B$1:$C$9,2,0))</f>
        <v/>
      </c>
      <c r="E372" s="251"/>
      <c r="F372" s="264"/>
      <c r="G372" s="260"/>
      <c r="H372" s="264"/>
      <c r="I372" s="653">
        <f t="shared" si="7"/>
        <v>0</v>
      </c>
      <c r="L372" s="84"/>
      <c r="M372" s="84"/>
      <c r="N372" s="84"/>
      <c r="O372" s="84"/>
      <c r="P372" s="84"/>
      <c r="Q372" s="84"/>
      <c r="R372" s="84"/>
      <c r="S372" s="84"/>
      <c r="T372" s="84"/>
      <c r="X372" s="84"/>
      <c r="Y372" s="84"/>
      <c r="Z372" s="84"/>
    </row>
    <row r="373" spans="1:26">
      <c r="A373" s="84"/>
      <c r="B373" s="84"/>
      <c r="C373" s="84"/>
      <c r="D373" s="632" t="str">
        <f>IF($C373="","",VLOOKUP($C373,分類コード!$B$1:$C$9,2,0))</f>
        <v/>
      </c>
      <c r="E373" s="251"/>
      <c r="F373" s="264"/>
      <c r="G373" s="260"/>
      <c r="H373" s="264"/>
      <c r="I373" s="653">
        <f t="shared" si="7"/>
        <v>0</v>
      </c>
      <c r="L373" s="84"/>
      <c r="M373" s="84"/>
      <c r="N373" s="84"/>
      <c r="O373" s="84"/>
      <c r="P373" s="84"/>
      <c r="Q373" s="84"/>
      <c r="R373" s="84"/>
      <c r="S373" s="84"/>
      <c r="T373" s="84"/>
      <c r="X373" s="84"/>
      <c r="Y373" s="84"/>
      <c r="Z373" s="84"/>
    </row>
    <row r="374" spans="1:26">
      <c r="A374" s="84"/>
      <c r="B374" s="84"/>
      <c r="C374" s="84"/>
      <c r="D374" s="632" t="str">
        <f>IF($C374="","",VLOOKUP($C374,分類コード!$B$1:$C$9,2,0))</f>
        <v/>
      </c>
      <c r="E374" s="251"/>
      <c r="F374" s="264"/>
      <c r="G374" s="260"/>
      <c r="H374" s="264"/>
      <c r="I374" s="653">
        <f t="shared" si="7"/>
        <v>0</v>
      </c>
      <c r="L374" s="84"/>
      <c r="M374" s="84"/>
      <c r="N374" s="84"/>
      <c r="O374" s="84"/>
      <c r="P374" s="84"/>
      <c r="Q374" s="84"/>
      <c r="R374" s="84"/>
      <c r="S374" s="84"/>
      <c r="T374" s="84"/>
      <c r="X374" s="84"/>
      <c r="Y374" s="84"/>
      <c r="Z374" s="84"/>
    </row>
    <row r="375" spans="1:26">
      <c r="A375" s="84"/>
      <c r="B375" s="84"/>
      <c r="C375" s="84"/>
      <c r="D375" s="632" t="str">
        <f>IF($C375="","",VLOOKUP($C375,分類コード!$B$1:$C$9,2,0))</f>
        <v/>
      </c>
      <c r="E375" s="251"/>
      <c r="F375" s="264"/>
      <c r="G375" s="260"/>
      <c r="H375" s="264"/>
      <c r="I375" s="653">
        <f t="shared" si="7"/>
        <v>0</v>
      </c>
      <c r="L375" s="84"/>
      <c r="M375" s="84"/>
      <c r="N375" s="84"/>
      <c r="O375" s="84"/>
      <c r="P375" s="84"/>
      <c r="Q375" s="84"/>
      <c r="R375" s="84"/>
      <c r="S375" s="84"/>
      <c r="T375" s="84"/>
      <c r="X375" s="84"/>
      <c r="Y375" s="84"/>
      <c r="Z375" s="84"/>
    </row>
    <row r="376" spans="1:26">
      <c r="A376" s="84"/>
      <c r="B376" s="84"/>
      <c r="C376" s="84"/>
      <c r="D376" s="632" t="str">
        <f>IF($C376="","",VLOOKUP($C376,分類コード!$B$1:$C$9,2,0))</f>
        <v/>
      </c>
      <c r="E376" s="251"/>
      <c r="F376" s="264"/>
      <c r="G376" s="260"/>
      <c r="H376" s="264"/>
      <c r="I376" s="653">
        <f t="shared" si="7"/>
        <v>0</v>
      </c>
      <c r="L376" s="84"/>
      <c r="M376" s="84"/>
      <c r="N376" s="84"/>
      <c r="O376" s="84"/>
      <c r="P376" s="84"/>
      <c r="Q376" s="84"/>
      <c r="R376" s="84"/>
      <c r="S376" s="84"/>
      <c r="T376" s="84"/>
      <c r="X376" s="84"/>
      <c r="Y376" s="84"/>
      <c r="Z376" s="84"/>
    </row>
    <row r="377" spans="1:26">
      <c r="A377" s="84"/>
      <c r="B377" s="84"/>
      <c r="C377" s="84"/>
      <c r="D377" s="632" t="str">
        <f>IF($C377="","",VLOOKUP($C377,分類コード!$B$1:$C$9,2,0))</f>
        <v/>
      </c>
      <c r="E377" s="251"/>
      <c r="F377" s="264"/>
      <c r="G377" s="260"/>
      <c r="H377" s="264"/>
      <c r="I377" s="653">
        <f t="shared" si="7"/>
        <v>0</v>
      </c>
      <c r="L377" s="84"/>
      <c r="M377" s="84"/>
      <c r="N377" s="84"/>
      <c r="O377" s="84"/>
      <c r="P377" s="84"/>
      <c r="Q377" s="84"/>
      <c r="R377" s="84"/>
      <c r="S377" s="84"/>
      <c r="T377" s="84"/>
      <c r="X377" s="84"/>
      <c r="Y377" s="84"/>
      <c r="Z377" s="84"/>
    </row>
    <row r="378" spans="1:26">
      <c r="A378" s="84"/>
      <c r="B378" s="84"/>
      <c r="C378" s="84"/>
      <c r="D378" s="632" t="str">
        <f>IF($C378="","",VLOOKUP($C378,分類コード!$B$1:$C$9,2,0))</f>
        <v/>
      </c>
      <c r="E378" s="251"/>
      <c r="F378" s="264"/>
      <c r="G378" s="260"/>
      <c r="H378" s="264"/>
      <c r="I378" s="653">
        <f t="shared" si="7"/>
        <v>0</v>
      </c>
      <c r="L378" s="84"/>
      <c r="M378" s="84"/>
      <c r="N378" s="84"/>
      <c r="O378" s="84"/>
      <c r="P378" s="84"/>
      <c r="Q378" s="84"/>
      <c r="R378" s="84"/>
      <c r="S378" s="84"/>
      <c r="T378" s="84"/>
      <c r="X378" s="84"/>
      <c r="Y378" s="84"/>
      <c r="Z378" s="84"/>
    </row>
    <row r="379" spans="1:26">
      <c r="A379" s="84"/>
      <c r="B379" s="84"/>
      <c r="C379" s="84"/>
      <c r="D379" s="632" t="str">
        <f>IF($C379="","",VLOOKUP($C379,分類コード!$B$1:$C$9,2,0))</f>
        <v/>
      </c>
      <c r="E379" s="251"/>
      <c r="F379" s="264"/>
      <c r="G379" s="260"/>
      <c r="H379" s="264"/>
      <c r="I379" s="653">
        <f t="shared" si="7"/>
        <v>0</v>
      </c>
      <c r="L379" s="84"/>
      <c r="M379" s="84"/>
      <c r="N379" s="84"/>
      <c r="O379" s="84"/>
      <c r="P379" s="84"/>
      <c r="Q379" s="84"/>
      <c r="R379" s="84"/>
      <c r="S379" s="84"/>
      <c r="T379" s="84"/>
      <c r="X379" s="84"/>
      <c r="Y379" s="84"/>
      <c r="Z379" s="84"/>
    </row>
    <row r="380" spans="1:26">
      <c r="A380" s="84"/>
      <c r="B380" s="84"/>
      <c r="C380" s="84"/>
      <c r="D380" s="632" t="str">
        <f>IF($C380="","",VLOOKUP($C380,分類コード!$B$1:$C$9,2,0))</f>
        <v/>
      </c>
      <c r="E380" s="251"/>
      <c r="F380" s="264"/>
      <c r="G380" s="260"/>
      <c r="H380" s="264"/>
      <c r="I380" s="653">
        <f t="shared" si="7"/>
        <v>0</v>
      </c>
      <c r="L380" s="84"/>
      <c r="M380" s="84"/>
      <c r="N380" s="84"/>
      <c r="O380" s="84"/>
      <c r="P380" s="84"/>
      <c r="Q380" s="84"/>
      <c r="R380" s="84"/>
      <c r="S380" s="84"/>
      <c r="T380" s="84"/>
      <c r="X380" s="84"/>
      <c r="Y380" s="84"/>
      <c r="Z380" s="84"/>
    </row>
    <row r="381" spans="1:26">
      <c r="A381" s="84"/>
      <c r="B381" s="84"/>
      <c r="C381" s="84"/>
      <c r="D381" s="632" t="str">
        <f>IF($C381="","",VLOOKUP($C381,分類コード!$B$1:$C$9,2,0))</f>
        <v/>
      </c>
      <c r="E381" s="251"/>
      <c r="F381" s="264"/>
      <c r="G381" s="260"/>
      <c r="H381" s="264"/>
      <c r="I381" s="653">
        <f t="shared" si="7"/>
        <v>0</v>
      </c>
      <c r="L381" s="84"/>
      <c r="M381" s="84"/>
      <c r="N381" s="84"/>
      <c r="O381" s="84"/>
      <c r="P381" s="84"/>
      <c r="Q381" s="84"/>
      <c r="R381" s="84"/>
      <c r="S381" s="84"/>
      <c r="T381" s="84"/>
      <c r="X381" s="84"/>
      <c r="Y381" s="84"/>
      <c r="Z381" s="84"/>
    </row>
    <row r="382" spans="1:26">
      <c r="A382" s="84"/>
      <c r="B382" s="84"/>
      <c r="C382" s="84"/>
      <c r="D382" s="632" t="str">
        <f>IF($C382="","",VLOOKUP($C382,分類コード!$B$1:$C$9,2,0))</f>
        <v/>
      </c>
      <c r="E382" s="251"/>
      <c r="F382" s="264"/>
      <c r="G382" s="260"/>
      <c r="H382" s="264"/>
      <c r="I382" s="653">
        <f t="shared" si="7"/>
        <v>0</v>
      </c>
      <c r="L382" s="84"/>
      <c r="M382" s="84"/>
      <c r="N382" s="84"/>
      <c r="O382" s="84"/>
      <c r="P382" s="84"/>
      <c r="Q382" s="84"/>
      <c r="R382" s="84"/>
      <c r="S382" s="84"/>
      <c r="T382" s="84"/>
      <c r="X382" s="84"/>
      <c r="Y382" s="84"/>
      <c r="Z382" s="84"/>
    </row>
    <row r="383" spans="1:26">
      <c r="A383" s="84"/>
      <c r="B383" s="84"/>
      <c r="C383" s="84"/>
      <c r="D383" s="632" t="str">
        <f>IF($C383="","",VLOOKUP($C383,分類コード!$B$1:$C$9,2,0))</f>
        <v/>
      </c>
      <c r="E383" s="251"/>
      <c r="F383" s="264"/>
      <c r="G383" s="260"/>
      <c r="H383" s="264"/>
      <c r="I383" s="653">
        <f t="shared" si="7"/>
        <v>0</v>
      </c>
      <c r="L383" s="84"/>
      <c r="M383" s="84"/>
      <c r="N383" s="84"/>
      <c r="O383" s="84"/>
      <c r="P383" s="84"/>
      <c r="Q383" s="84"/>
      <c r="R383" s="84"/>
      <c r="S383" s="84"/>
      <c r="T383" s="84"/>
      <c r="X383" s="84"/>
      <c r="Y383" s="84"/>
      <c r="Z383" s="84"/>
    </row>
    <row r="384" spans="1:26">
      <c r="A384" s="84"/>
      <c r="B384" s="84"/>
      <c r="C384" s="84"/>
      <c r="D384" s="632" t="str">
        <f>IF($C384="","",VLOOKUP($C384,分類コード!$B$1:$C$9,2,0))</f>
        <v/>
      </c>
      <c r="E384" s="251"/>
      <c r="F384" s="264"/>
      <c r="G384" s="260"/>
      <c r="H384" s="264"/>
      <c r="I384" s="653">
        <f t="shared" si="7"/>
        <v>0</v>
      </c>
      <c r="L384" s="84"/>
      <c r="M384" s="84"/>
      <c r="N384" s="84"/>
      <c r="O384" s="84"/>
      <c r="P384" s="84"/>
      <c r="Q384" s="84"/>
      <c r="R384" s="84"/>
      <c r="S384" s="84"/>
      <c r="T384" s="84"/>
      <c r="X384" s="84"/>
      <c r="Y384" s="84"/>
      <c r="Z384" s="84"/>
    </row>
    <row r="385" spans="1:26">
      <c r="A385" s="84"/>
      <c r="B385" s="84"/>
      <c r="C385" s="84"/>
      <c r="D385" s="632" t="str">
        <f>IF($C385="","",VLOOKUP($C385,分類コード!$B$1:$C$9,2,0))</f>
        <v/>
      </c>
      <c r="E385" s="251"/>
      <c r="F385" s="264"/>
      <c r="G385" s="260"/>
      <c r="H385" s="264"/>
      <c r="I385" s="653">
        <f t="shared" si="7"/>
        <v>0</v>
      </c>
      <c r="L385" s="84"/>
      <c r="M385" s="84"/>
      <c r="N385" s="84"/>
      <c r="O385" s="84"/>
      <c r="P385" s="84"/>
      <c r="Q385" s="84"/>
      <c r="R385" s="84"/>
      <c r="S385" s="84"/>
      <c r="T385" s="84"/>
      <c r="X385" s="84"/>
      <c r="Y385" s="84"/>
      <c r="Z385" s="84"/>
    </row>
    <row r="386" spans="1:26">
      <c r="A386" s="84"/>
      <c r="B386" s="84"/>
      <c r="C386" s="84"/>
      <c r="D386" s="632" t="str">
        <f>IF($C386="","",VLOOKUP($C386,分類コード!$B$1:$C$9,2,0))</f>
        <v/>
      </c>
      <c r="E386" s="251"/>
      <c r="F386" s="264"/>
      <c r="G386" s="260"/>
      <c r="H386" s="264"/>
      <c r="I386" s="653">
        <f t="shared" si="7"/>
        <v>0</v>
      </c>
      <c r="L386" s="84"/>
      <c r="M386" s="84"/>
      <c r="N386" s="84"/>
      <c r="O386" s="84"/>
      <c r="P386" s="84"/>
      <c r="Q386" s="84"/>
      <c r="R386" s="84"/>
      <c r="S386" s="84"/>
      <c r="T386" s="84"/>
      <c r="X386" s="84"/>
      <c r="Y386" s="84"/>
      <c r="Z386" s="84"/>
    </row>
    <row r="387" spans="1:26">
      <c r="A387" s="84"/>
      <c r="B387" s="84"/>
      <c r="C387" s="84"/>
      <c r="D387" s="632" t="str">
        <f>IF($C387="","",VLOOKUP($C387,分類コード!$B$1:$C$9,2,0))</f>
        <v/>
      </c>
      <c r="E387" s="251"/>
      <c r="F387" s="264"/>
      <c r="G387" s="260"/>
      <c r="H387" s="264"/>
      <c r="I387" s="653">
        <f t="shared" si="7"/>
        <v>0</v>
      </c>
      <c r="L387" s="84"/>
      <c r="M387" s="84"/>
      <c r="N387" s="84"/>
      <c r="O387" s="84"/>
      <c r="P387" s="84"/>
      <c r="Q387" s="84"/>
      <c r="R387" s="84"/>
      <c r="S387" s="84"/>
      <c r="T387" s="84"/>
      <c r="X387" s="84"/>
      <c r="Y387" s="84"/>
      <c r="Z387" s="84"/>
    </row>
    <row r="388" spans="1:26">
      <c r="A388" s="84"/>
      <c r="B388" s="84"/>
      <c r="C388" s="84"/>
      <c r="D388" s="632" t="str">
        <f>IF($C388="","",VLOOKUP($C388,分類コード!$B$1:$C$9,2,0))</f>
        <v/>
      </c>
      <c r="E388" s="251"/>
      <c r="F388" s="264"/>
      <c r="G388" s="260"/>
      <c r="H388" s="264"/>
      <c r="I388" s="653">
        <f t="shared" si="7"/>
        <v>0</v>
      </c>
      <c r="L388" s="84"/>
      <c r="M388" s="84"/>
      <c r="N388" s="84"/>
      <c r="O388" s="84"/>
      <c r="P388" s="84"/>
      <c r="Q388" s="84"/>
      <c r="R388" s="84"/>
      <c r="S388" s="84"/>
      <c r="T388" s="84"/>
      <c r="X388" s="84"/>
      <c r="Y388" s="84"/>
      <c r="Z388" s="84"/>
    </row>
    <row r="389" spans="1:26">
      <c r="A389" s="84"/>
      <c r="B389" s="84"/>
      <c r="C389" s="84"/>
      <c r="D389" s="632" t="str">
        <f>IF($C389="","",VLOOKUP($C389,分類コード!$B$1:$C$9,2,0))</f>
        <v/>
      </c>
      <c r="E389" s="251"/>
      <c r="F389" s="264"/>
      <c r="G389" s="260"/>
      <c r="H389" s="264"/>
      <c r="I389" s="653">
        <f t="shared" si="7"/>
        <v>0</v>
      </c>
      <c r="L389" s="84"/>
      <c r="M389" s="84"/>
      <c r="N389" s="84"/>
      <c r="O389" s="84"/>
      <c r="P389" s="84"/>
      <c r="Q389" s="84"/>
      <c r="R389" s="84"/>
      <c r="S389" s="84"/>
      <c r="T389" s="84"/>
      <c r="X389" s="84"/>
      <c r="Y389" s="84"/>
      <c r="Z389" s="84"/>
    </row>
    <row r="390" spans="1:26">
      <c r="A390" s="84"/>
      <c r="B390" s="84"/>
      <c r="C390" s="84"/>
      <c r="D390" s="632" t="str">
        <f>IF($C390="","",VLOOKUP($C390,分類コード!$B$1:$C$9,2,0))</f>
        <v/>
      </c>
      <c r="E390" s="251"/>
      <c r="F390" s="264"/>
      <c r="G390" s="260"/>
      <c r="H390" s="264"/>
      <c r="I390" s="653">
        <f t="shared" si="7"/>
        <v>0</v>
      </c>
      <c r="L390" s="84"/>
      <c r="M390" s="84"/>
      <c r="N390" s="84"/>
      <c r="O390" s="84"/>
      <c r="P390" s="84"/>
      <c r="Q390" s="84"/>
      <c r="R390" s="84"/>
      <c r="S390" s="84"/>
      <c r="T390" s="84"/>
      <c r="X390" s="84"/>
      <c r="Y390" s="84"/>
      <c r="Z390" s="84"/>
    </row>
    <row r="391" spans="1:26">
      <c r="A391" s="84"/>
      <c r="B391" s="84"/>
      <c r="C391" s="84"/>
      <c r="D391" s="632" t="str">
        <f>IF($C391="","",VLOOKUP($C391,分類コード!$B$1:$C$9,2,0))</f>
        <v/>
      </c>
      <c r="E391" s="251"/>
      <c r="F391" s="264"/>
      <c r="G391" s="260"/>
      <c r="H391" s="264"/>
      <c r="I391" s="653">
        <f t="shared" si="7"/>
        <v>0</v>
      </c>
      <c r="L391" s="84"/>
      <c r="M391" s="84"/>
      <c r="N391" s="84"/>
      <c r="O391" s="84"/>
      <c r="P391" s="84"/>
      <c r="Q391" s="84"/>
      <c r="R391" s="84"/>
      <c r="S391" s="84"/>
      <c r="T391" s="84"/>
      <c r="X391" s="84"/>
      <c r="Y391" s="84"/>
      <c r="Z391" s="84"/>
    </row>
    <row r="392" spans="1:26">
      <c r="A392" s="84"/>
      <c r="B392" s="84"/>
      <c r="C392" s="84"/>
      <c r="D392" s="632" t="str">
        <f>IF($C392="","",VLOOKUP($C392,分類コード!$B$1:$C$9,2,0))</f>
        <v/>
      </c>
      <c r="E392" s="251"/>
      <c r="F392" s="264"/>
      <c r="G392" s="260"/>
      <c r="H392" s="264"/>
      <c r="I392" s="653">
        <f t="shared" si="7"/>
        <v>0</v>
      </c>
      <c r="L392" s="84"/>
      <c r="M392" s="84"/>
      <c r="N392" s="84"/>
      <c r="O392" s="84"/>
      <c r="P392" s="84"/>
      <c r="Q392" s="84"/>
      <c r="R392" s="84"/>
      <c r="S392" s="84"/>
      <c r="T392" s="84"/>
      <c r="X392" s="84"/>
      <c r="Y392" s="84"/>
      <c r="Z392" s="84"/>
    </row>
    <row r="393" spans="1:26">
      <c r="A393" s="84"/>
      <c r="B393" s="84"/>
      <c r="C393" s="84"/>
      <c r="D393" s="632" t="str">
        <f>IF($C393="","",VLOOKUP($C393,分類コード!$B$1:$C$9,2,0))</f>
        <v/>
      </c>
      <c r="E393" s="251"/>
      <c r="F393" s="264"/>
      <c r="G393" s="260"/>
      <c r="H393" s="264"/>
      <c r="I393" s="653">
        <f t="shared" si="7"/>
        <v>0</v>
      </c>
      <c r="L393" s="84"/>
      <c r="M393" s="84"/>
      <c r="N393" s="84"/>
      <c r="O393" s="84"/>
      <c r="P393" s="84"/>
      <c r="Q393" s="84"/>
      <c r="R393" s="84"/>
      <c r="S393" s="84"/>
      <c r="T393" s="84"/>
      <c r="X393" s="84"/>
      <c r="Y393" s="84"/>
      <c r="Z393" s="84"/>
    </row>
    <row r="394" spans="1:26">
      <c r="A394" s="84"/>
      <c r="B394" s="84"/>
      <c r="C394" s="84"/>
      <c r="D394" s="632" t="str">
        <f>IF($C394="","",VLOOKUP($C394,分類コード!$B$1:$C$9,2,0))</f>
        <v/>
      </c>
      <c r="E394" s="251"/>
      <c r="F394" s="264"/>
      <c r="G394" s="260"/>
      <c r="H394" s="264"/>
      <c r="I394" s="653">
        <f t="shared" si="7"/>
        <v>0</v>
      </c>
      <c r="L394" s="84"/>
      <c r="M394" s="84"/>
      <c r="N394" s="84"/>
      <c r="O394" s="84"/>
      <c r="P394" s="84"/>
      <c r="Q394" s="84"/>
      <c r="R394" s="84"/>
      <c r="S394" s="84"/>
      <c r="T394" s="84"/>
      <c r="X394" s="84"/>
      <c r="Y394" s="84"/>
      <c r="Z394" s="84"/>
    </row>
    <row r="395" spans="1:26">
      <c r="A395" s="84"/>
      <c r="B395" s="84"/>
      <c r="C395" s="84"/>
      <c r="D395" s="632" t="str">
        <f>IF($C395="","",VLOOKUP($C395,分類コード!$B$1:$C$9,2,0))</f>
        <v/>
      </c>
      <c r="E395" s="251"/>
      <c r="F395" s="264"/>
      <c r="G395" s="260"/>
      <c r="H395" s="264"/>
      <c r="I395" s="653">
        <f t="shared" si="7"/>
        <v>0</v>
      </c>
      <c r="L395" s="84"/>
      <c r="M395" s="84"/>
      <c r="N395" s="84"/>
      <c r="O395" s="84"/>
      <c r="P395" s="84"/>
      <c r="Q395" s="84"/>
      <c r="R395" s="84"/>
      <c r="S395" s="84"/>
      <c r="T395" s="84"/>
      <c r="X395" s="84"/>
      <c r="Y395" s="84"/>
      <c r="Z395" s="84"/>
    </row>
    <row r="396" spans="1:26">
      <c r="A396" s="84"/>
      <c r="B396" s="84"/>
      <c r="C396" s="84"/>
      <c r="D396" s="632" t="str">
        <f>IF($C396="","",VLOOKUP($C396,分類コード!$B$1:$C$9,2,0))</f>
        <v/>
      </c>
      <c r="E396" s="251"/>
      <c r="F396" s="264"/>
      <c r="G396" s="260"/>
      <c r="H396" s="264"/>
      <c r="I396" s="653">
        <f t="shared" si="7"/>
        <v>0</v>
      </c>
      <c r="L396" s="84"/>
      <c r="M396" s="84"/>
      <c r="N396" s="84"/>
      <c r="O396" s="84"/>
      <c r="P396" s="84"/>
      <c r="Q396" s="84"/>
      <c r="R396" s="84"/>
      <c r="S396" s="84"/>
      <c r="T396" s="84"/>
      <c r="X396" s="84"/>
      <c r="Y396" s="84"/>
      <c r="Z396" s="84"/>
    </row>
    <row r="397" spans="1:26">
      <c r="A397" s="84"/>
      <c r="B397" s="84"/>
      <c r="C397" s="84"/>
      <c r="D397" s="632" t="str">
        <f>IF($C397="","",VLOOKUP($C397,分類コード!$B$1:$C$9,2,0))</f>
        <v/>
      </c>
      <c r="E397" s="251"/>
      <c r="F397" s="264"/>
      <c r="G397" s="260"/>
      <c r="H397" s="264"/>
      <c r="I397" s="653">
        <f t="shared" si="7"/>
        <v>0</v>
      </c>
      <c r="L397" s="84"/>
      <c r="M397" s="84"/>
      <c r="N397" s="84"/>
      <c r="O397" s="84"/>
      <c r="P397" s="84"/>
      <c r="Q397" s="84"/>
      <c r="R397" s="84"/>
      <c r="S397" s="84"/>
      <c r="T397" s="84"/>
      <c r="X397" s="84"/>
      <c r="Y397" s="84"/>
      <c r="Z397" s="84"/>
    </row>
    <row r="398" spans="1:26">
      <c r="A398" s="84"/>
      <c r="B398" s="84"/>
      <c r="C398" s="84"/>
      <c r="D398" s="632" t="str">
        <f>IF($C398="","",VLOOKUP($C398,分類コード!$B$1:$C$9,2,0))</f>
        <v/>
      </c>
      <c r="E398" s="251"/>
      <c r="F398" s="264"/>
      <c r="G398" s="260"/>
      <c r="H398" s="264"/>
      <c r="I398" s="653">
        <f t="shared" si="7"/>
        <v>0</v>
      </c>
      <c r="L398" s="84"/>
      <c r="M398" s="84"/>
      <c r="N398" s="84"/>
      <c r="O398" s="84"/>
      <c r="P398" s="84"/>
      <c r="Q398" s="84"/>
      <c r="R398" s="84"/>
      <c r="S398" s="84"/>
      <c r="T398" s="84"/>
      <c r="X398" s="84"/>
      <c r="Y398" s="84"/>
      <c r="Z398" s="84"/>
    </row>
    <row r="399" spans="1:26">
      <c r="A399" s="84"/>
      <c r="B399" s="84"/>
      <c r="C399" s="84"/>
      <c r="D399" s="632" t="str">
        <f>IF($C399="","",VLOOKUP($C399,分類コード!$B$1:$C$9,2,0))</f>
        <v/>
      </c>
      <c r="E399" s="251"/>
      <c r="F399" s="264"/>
      <c r="G399" s="260"/>
      <c r="H399" s="264"/>
      <c r="I399" s="653">
        <f t="shared" si="7"/>
        <v>0</v>
      </c>
      <c r="L399" s="84"/>
      <c r="M399" s="84"/>
      <c r="N399" s="84"/>
      <c r="O399" s="84"/>
      <c r="P399" s="84"/>
      <c r="Q399" s="84"/>
      <c r="R399" s="84"/>
      <c r="S399" s="84"/>
      <c r="T399" s="84"/>
      <c r="X399" s="84"/>
      <c r="Y399" s="84"/>
      <c r="Z399" s="84"/>
    </row>
    <row r="400" spans="1:26">
      <c r="A400" s="84"/>
      <c r="B400" s="84"/>
      <c r="C400" s="84"/>
      <c r="D400" s="632" t="str">
        <f>IF($C400="","",VLOOKUP($C400,分類コード!$B$1:$C$9,2,0))</f>
        <v/>
      </c>
      <c r="E400" s="251"/>
      <c r="F400" s="264"/>
      <c r="G400" s="260"/>
      <c r="H400" s="264"/>
      <c r="I400" s="653">
        <f t="shared" si="7"/>
        <v>0</v>
      </c>
      <c r="L400" s="84"/>
      <c r="M400" s="84"/>
      <c r="N400" s="84"/>
      <c r="O400" s="84"/>
      <c r="P400" s="84"/>
      <c r="Q400" s="84"/>
      <c r="R400" s="84"/>
      <c r="S400" s="84"/>
      <c r="T400" s="84"/>
      <c r="X400" s="84"/>
      <c r="Y400" s="84"/>
      <c r="Z400" s="84"/>
    </row>
    <row r="401" spans="1:26">
      <c r="A401" s="84"/>
      <c r="B401" s="84"/>
      <c r="C401" s="84"/>
      <c r="D401" s="632" t="str">
        <f>IF($C401="","",VLOOKUP($C401,分類コード!$B$1:$C$9,2,0))</f>
        <v/>
      </c>
      <c r="E401" s="251"/>
      <c r="F401" s="264"/>
      <c r="G401" s="260"/>
      <c r="H401" s="264"/>
      <c r="I401" s="653">
        <f t="shared" si="7"/>
        <v>0</v>
      </c>
      <c r="L401" s="84"/>
      <c r="M401" s="84"/>
      <c r="N401" s="84"/>
      <c r="O401" s="84"/>
      <c r="P401" s="84"/>
      <c r="Q401" s="84"/>
      <c r="R401" s="84"/>
      <c r="S401" s="84"/>
      <c r="T401" s="84"/>
      <c r="X401" s="84"/>
      <c r="Y401" s="84"/>
      <c r="Z401" s="84"/>
    </row>
    <row r="402" spans="1:26">
      <c r="A402" s="84"/>
      <c r="B402" s="84"/>
      <c r="C402" s="84"/>
      <c r="D402" s="632" t="str">
        <f>IF($C402="","",VLOOKUP($C402,分類コード!$B$1:$C$9,2,0))</f>
        <v/>
      </c>
      <c r="E402" s="251"/>
      <c r="F402" s="264"/>
      <c r="G402" s="260"/>
      <c r="H402" s="264"/>
      <c r="I402" s="653">
        <f t="shared" si="7"/>
        <v>0</v>
      </c>
      <c r="L402" s="84"/>
      <c r="M402" s="84"/>
      <c r="N402" s="84"/>
      <c r="O402" s="84"/>
      <c r="P402" s="84"/>
      <c r="Q402" s="84"/>
      <c r="R402" s="84"/>
      <c r="S402" s="84"/>
      <c r="T402" s="84"/>
      <c r="X402" s="84"/>
      <c r="Y402" s="84"/>
      <c r="Z402" s="84"/>
    </row>
    <row r="403" spans="1:26">
      <c r="A403" s="84"/>
      <c r="B403" s="84"/>
      <c r="C403" s="84"/>
      <c r="D403" s="632" t="str">
        <f>IF($C403="","",VLOOKUP($C403,分類コード!$B$1:$C$9,2,0))</f>
        <v/>
      </c>
      <c r="E403" s="251"/>
      <c r="F403" s="264"/>
      <c r="G403" s="260"/>
      <c r="H403" s="264"/>
      <c r="I403" s="653">
        <f t="shared" si="7"/>
        <v>0</v>
      </c>
      <c r="L403" s="84"/>
      <c r="M403" s="84"/>
      <c r="N403" s="84"/>
      <c r="O403" s="84"/>
      <c r="P403" s="84"/>
      <c r="Q403" s="84"/>
      <c r="R403" s="84"/>
      <c r="S403" s="84"/>
      <c r="T403" s="84"/>
      <c r="X403" s="84"/>
      <c r="Y403" s="84"/>
      <c r="Z403" s="84"/>
    </row>
    <row r="404" spans="1:26">
      <c r="A404" s="84"/>
      <c r="B404" s="84"/>
      <c r="C404" s="84"/>
      <c r="D404" s="632" t="str">
        <f>IF($C404="","",VLOOKUP($C404,分類コード!$B$1:$C$9,2,0))</f>
        <v/>
      </c>
      <c r="E404" s="251"/>
      <c r="F404" s="264"/>
      <c r="G404" s="260"/>
      <c r="H404" s="264"/>
      <c r="I404" s="653">
        <f t="shared" si="7"/>
        <v>0</v>
      </c>
      <c r="L404" s="84"/>
      <c r="M404" s="84"/>
      <c r="N404" s="84"/>
      <c r="O404" s="84"/>
      <c r="P404" s="84"/>
      <c r="Q404" s="84"/>
      <c r="R404" s="84"/>
      <c r="S404" s="84"/>
      <c r="T404" s="84"/>
      <c r="X404" s="84"/>
      <c r="Y404" s="84"/>
      <c r="Z404" s="84"/>
    </row>
    <row r="405" spans="1:26">
      <c r="A405" s="84"/>
      <c r="B405" s="84"/>
      <c r="C405" s="84"/>
      <c r="D405" s="632" t="str">
        <f>IF($C405="","",VLOOKUP($C405,分類コード!$B$1:$C$9,2,0))</f>
        <v/>
      </c>
      <c r="E405" s="251"/>
      <c r="F405" s="264"/>
      <c r="G405" s="260"/>
      <c r="H405" s="264"/>
      <c r="I405" s="653">
        <f t="shared" ref="I405:I468" si="8">IF(ISERROR(LEN(F405)-FIND(".",F405))=TRUE,0,LEN(F405)-FIND(".",F405))</f>
        <v>0</v>
      </c>
      <c r="L405" s="84"/>
      <c r="M405" s="84"/>
      <c r="N405" s="84"/>
      <c r="O405" s="84"/>
      <c r="P405" s="84"/>
      <c r="Q405" s="84"/>
      <c r="R405" s="84"/>
      <c r="S405" s="84"/>
      <c r="T405" s="84"/>
      <c r="X405" s="84"/>
      <c r="Y405" s="84"/>
      <c r="Z405" s="84"/>
    </row>
    <row r="406" spans="1:26">
      <c r="A406" s="84"/>
      <c r="B406" s="84"/>
      <c r="C406" s="84"/>
      <c r="D406" s="632" t="str">
        <f>IF($C406="","",VLOOKUP($C406,分類コード!$B$1:$C$9,2,0))</f>
        <v/>
      </c>
      <c r="E406" s="251"/>
      <c r="F406" s="264"/>
      <c r="G406" s="260"/>
      <c r="H406" s="264"/>
      <c r="I406" s="653">
        <f t="shared" si="8"/>
        <v>0</v>
      </c>
      <c r="L406" s="84"/>
      <c r="M406" s="84"/>
      <c r="N406" s="84"/>
      <c r="O406" s="84"/>
      <c r="P406" s="84"/>
      <c r="Q406" s="84"/>
      <c r="R406" s="84"/>
      <c r="S406" s="84"/>
      <c r="T406" s="84"/>
      <c r="X406" s="84"/>
      <c r="Y406" s="84"/>
      <c r="Z406" s="84"/>
    </row>
    <row r="407" spans="1:26">
      <c r="A407" s="84"/>
      <c r="B407" s="84"/>
      <c r="C407" s="84"/>
      <c r="D407" s="632" t="str">
        <f>IF($C407="","",VLOOKUP($C407,分類コード!$B$1:$C$9,2,0))</f>
        <v/>
      </c>
      <c r="E407" s="251"/>
      <c r="F407" s="264"/>
      <c r="G407" s="260"/>
      <c r="H407" s="264"/>
      <c r="I407" s="653">
        <f t="shared" si="8"/>
        <v>0</v>
      </c>
      <c r="L407" s="84"/>
      <c r="M407" s="84"/>
      <c r="N407" s="84"/>
      <c r="O407" s="84"/>
      <c r="P407" s="84"/>
      <c r="Q407" s="84"/>
      <c r="R407" s="84"/>
      <c r="S407" s="84"/>
      <c r="T407" s="84"/>
      <c r="X407" s="84"/>
      <c r="Y407" s="84"/>
      <c r="Z407" s="84"/>
    </row>
    <row r="408" spans="1:26">
      <c r="A408" s="84"/>
      <c r="B408" s="84"/>
      <c r="C408" s="84"/>
      <c r="D408" s="632" t="str">
        <f>IF($C408="","",VLOOKUP($C408,分類コード!$B$1:$C$9,2,0))</f>
        <v/>
      </c>
      <c r="E408" s="251"/>
      <c r="F408" s="264"/>
      <c r="G408" s="260"/>
      <c r="H408" s="264"/>
      <c r="I408" s="653">
        <f t="shared" si="8"/>
        <v>0</v>
      </c>
      <c r="L408" s="84"/>
      <c r="M408" s="84"/>
      <c r="N408" s="84"/>
      <c r="O408" s="84"/>
      <c r="P408" s="84"/>
      <c r="Q408" s="84"/>
      <c r="R408" s="84"/>
      <c r="S408" s="84"/>
      <c r="T408" s="84"/>
      <c r="X408" s="84"/>
      <c r="Y408" s="84"/>
      <c r="Z408" s="84"/>
    </row>
    <row r="409" spans="1:26">
      <c r="A409" s="84"/>
      <c r="B409" s="84"/>
      <c r="C409" s="84"/>
      <c r="D409" s="632" t="str">
        <f>IF($C409="","",VLOOKUP($C409,分類コード!$B$1:$C$9,2,0))</f>
        <v/>
      </c>
      <c r="E409" s="251"/>
      <c r="F409" s="264"/>
      <c r="G409" s="260"/>
      <c r="H409" s="264"/>
      <c r="I409" s="653">
        <f t="shared" si="8"/>
        <v>0</v>
      </c>
      <c r="L409" s="84"/>
      <c r="M409" s="84"/>
      <c r="N409" s="84"/>
      <c r="O409" s="84"/>
      <c r="P409" s="84"/>
      <c r="Q409" s="84"/>
      <c r="R409" s="84"/>
      <c r="S409" s="84"/>
      <c r="T409" s="84"/>
      <c r="X409" s="84"/>
      <c r="Y409" s="84"/>
      <c r="Z409" s="84"/>
    </row>
    <row r="410" spans="1:26">
      <c r="A410" s="84"/>
      <c r="B410" s="84"/>
      <c r="C410" s="84"/>
      <c r="D410" s="632" t="str">
        <f>IF($C410="","",VLOOKUP($C410,分類コード!$B$1:$C$9,2,0))</f>
        <v/>
      </c>
      <c r="E410" s="251"/>
      <c r="F410" s="264"/>
      <c r="G410" s="260"/>
      <c r="H410" s="264"/>
      <c r="I410" s="653">
        <f t="shared" si="8"/>
        <v>0</v>
      </c>
      <c r="L410" s="84"/>
      <c r="M410" s="84"/>
      <c r="N410" s="84"/>
      <c r="O410" s="84"/>
      <c r="P410" s="84"/>
      <c r="Q410" s="84"/>
      <c r="R410" s="84"/>
      <c r="S410" s="84"/>
      <c r="T410" s="84"/>
      <c r="X410" s="84"/>
      <c r="Y410" s="84"/>
      <c r="Z410" s="84"/>
    </row>
    <row r="411" spans="1:26">
      <c r="A411" s="84"/>
      <c r="B411" s="84"/>
      <c r="C411" s="84"/>
      <c r="D411" s="632" t="str">
        <f>IF($C411="","",VLOOKUP($C411,分類コード!$B$1:$C$9,2,0))</f>
        <v/>
      </c>
      <c r="E411" s="251"/>
      <c r="F411" s="264"/>
      <c r="G411" s="260"/>
      <c r="H411" s="264"/>
      <c r="I411" s="653">
        <f t="shared" si="8"/>
        <v>0</v>
      </c>
      <c r="L411" s="84"/>
      <c r="M411" s="84"/>
      <c r="N411" s="84"/>
      <c r="O411" s="84"/>
      <c r="P411" s="84"/>
      <c r="Q411" s="84"/>
      <c r="R411" s="84"/>
      <c r="S411" s="84"/>
      <c r="T411" s="84"/>
      <c r="X411" s="84"/>
      <c r="Y411" s="84"/>
      <c r="Z411" s="84"/>
    </row>
    <row r="412" spans="1:26">
      <c r="A412" s="84"/>
      <c r="B412" s="84"/>
      <c r="C412" s="84"/>
      <c r="D412" s="632" t="str">
        <f>IF($C412="","",VLOOKUP($C412,分類コード!$B$1:$C$9,2,0))</f>
        <v/>
      </c>
      <c r="E412" s="251"/>
      <c r="F412" s="264"/>
      <c r="G412" s="260"/>
      <c r="H412" s="264"/>
      <c r="I412" s="653">
        <f t="shared" si="8"/>
        <v>0</v>
      </c>
      <c r="L412" s="84"/>
      <c r="M412" s="84"/>
      <c r="N412" s="84"/>
      <c r="O412" s="84"/>
      <c r="P412" s="84"/>
      <c r="Q412" s="84"/>
      <c r="R412" s="84"/>
      <c r="S412" s="84"/>
      <c r="T412" s="84"/>
      <c r="X412" s="84"/>
      <c r="Y412" s="84"/>
      <c r="Z412" s="84"/>
    </row>
    <row r="413" spans="1:26">
      <c r="A413" s="84"/>
      <c r="B413" s="84"/>
      <c r="C413" s="84"/>
      <c r="D413" s="632" t="str">
        <f>IF($C413="","",VLOOKUP($C413,分類コード!$B$1:$C$9,2,0))</f>
        <v/>
      </c>
      <c r="E413" s="251"/>
      <c r="F413" s="264"/>
      <c r="G413" s="260"/>
      <c r="H413" s="264"/>
      <c r="I413" s="653">
        <f t="shared" si="8"/>
        <v>0</v>
      </c>
      <c r="L413" s="84"/>
      <c r="M413" s="84"/>
      <c r="N413" s="84"/>
      <c r="O413" s="84"/>
      <c r="P413" s="84"/>
      <c r="Q413" s="84"/>
      <c r="R413" s="84"/>
      <c r="S413" s="84"/>
      <c r="T413" s="84"/>
      <c r="X413" s="84"/>
      <c r="Y413" s="84"/>
      <c r="Z413" s="84"/>
    </row>
    <row r="414" spans="1:26">
      <c r="A414" s="84"/>
      <c r="B414" s="84"/>
      <c r="C414" s="84"/>
      <c r="D414" s="632" t="str">
        <f>IF($C414="","",VLOOKUP($C414,分類コード!$B$1:$C$9,2,0))</f>
        <v/>
      </c>
      <c r="E414" s="251"/>
      <c r="F414" s="264"/>
      <c r="G414" s="260"/>
      <c r="H414" s="264"/>
      <c r="I414" s="653">
        <f t="shared" si="8"/>
        <v>0</v>
      </c>
      <c r="L414" s="84"/>
      <c r="M414" s="84"/>
      <c r="N414" s="84"/>
      <c r="O414" s="84"/>
      <c r="P414" s="84"/>
      <c r="Q414" s="84"/>
      <c r="R414" s="84"/>
      <c r="S414" s="84"/>
      <c r="T414" s="84"/>
      <c r="X414" s="84"/>
      <c r="Y414" s="84"/>
      <c r="Z414" s="84"/>
    </row>
    <row r="415" spans="1:26">
      <c r="A415" s="84"/>
      <c r="B415" s="84"/>
      <c r="C415" s="84"/>
      <c r="D415" s="632" t="str">
        <f>IF($C415="","",VLOOKUP($C415,分類コード!$B$1:$C$9,2,0))</f>
        <v/>
      </c>
      <c r="E415" s="251"/>
      <c r="F415" s="264"/>
      <c r="G415" s="260"/>
      <c r="H415" s="264"/>
      <c r="I415" s="653">
        <f t="shared" si="8"/>
        <v>0</v>
      </c>
      <c r="L415" s="84"/>
      <c r="M415" s="84"/>
      <c r="N415" s="84"/>
      <c r="O415" s="84"/>
      <c r="P415" s="84"/>
      <c r="Q415" s="84"/>
      <c r="R415" s="84"/>
      <c r="S415" s="84"/>
      <c r="T415" s="84"/>
      <c r="X415" s="84"/>
      <c r="Y415" s="84"/>
      <c r="Z415" s="84"/>
    </row>
    <row r="416" spans="1:26">
      <c r="A416" s="84"/>
      <c r="B416" s="84"/>
      <c r="C416" s="84"/>
      <c r="D416" s="632" t="str">
        <f>IF($C416="","",VLOOKUP($C416,分類コード!$B$1:$C$9,2,0))</f>
        <v/>
      </c>
      <c r="E416" s="251"/>
      <c r="F416" s="264"/>
      <c r="G416" s="260"/>
      <c r="H416" s="264"/>
      <c r="I416" s="653">
        <f t="shared" si="8"/>
        <v>0</v>
      </c>
      <c r="L416" s="84"/>
      <c r="M416" s="84"/>
      <c r="N416" s="84"/>
      <c r="O416" s="84"/>
      <c r="P416" s="84"/>
      <c r="Q416" s="84"/>
      <c r="R416" s="84"/>
      <c r="S416" s="84"/>
      <c r="T416" s="84"/>
      <c r="X416" s="84"/>
      <c r="Y416" s="84"/>
      <c r="Z416" s="84"/>
    </row>
    <row r="417" spans="1:26">
      <c r="A417" s="84"/>
      <c r="B417" s="84"/>
      <c r="C417" s="84"/>
      <c r="D417" s="632" t="str">
        <f>IF($C417="","",VLOOKUP($C417,分類コード!$B$1:$C$9,2,0))</f>
        <v/>
      </c>
      <c r="E417" s="251"/>
      <c r="F417" s="264"/>
      <c r="G417" s="260"/>
      <c r="H417" s="264"/>
      <c r="I417" s="653">
        <f t="shared" si="8"/>
        <v>0</v>
      </c>
      <c r="L417" s="84"/>
      <c r="M417" s="84"/>
      <c r="N417" s="84"/>
      <c r="O417" s="84"/>
      <c r="P417" s="84"/>
      <c r="Q417" s="84"/>
      <c r="R417" s="84"/>
      <c r="S417" s="84"/>
      <c r="T417" s="84"/>
      <c r="X417" s="84"/>
      <c r="Y417" s="84"/>
      <c r="Z417" s="84"/>
    </row>
    <row r="418" spans="1:26">
      <c r="A418" s="84"/>
      <c r="B418" s="84"/>
      <c r="C418" s="84"/>
      <c r="D418" s="632" t="str">
        <f>IF($C418="","",VLOOKUP($C418,分類コード!$B$1:$C$9,2,0))</f>
        <v/>
      </c>
      <c r="E418" s="251"/>
      <c r="F418" s="264"/>
      <c r="G418" s="260"/>
      <c r="H418" s="264"/>
      <c r="I418" s="653">
        <f t="shared" si="8"/>
        <v>0</v>
      </c>
      <c r="L418" s="84"/>
      <c r="M418" s="84"/>
      <c r="N418" s="84"/>
      <c r="O418" s="84"/>
      <c r="P418" s="84"/>
      <c r="Q418" s="84"/>
      <c r="R418" s="84"/>
      <c r="S418" s="84"/>
      <c r="T418" s="84"/>
      <c r="X418" s="84"/>
      <c r="Y418" s="84"/>
      <c r="Z418" s="84"/>
    </row>
    <row r="419" spans="1:26">
      <c r="A419" s="84"/>
      <c r="B419" s="84"/>
      <c r="C419" s="84"/>
      <c r="D419" s="632" t="str">
        <f>IF($C419="","",VLOOKUP($C419,分類コード!$B$1:$C$9,2,0))</f>
        <v/>
      </c>
      <c r="E419" s="251"/>
      <c r="F419" s="264"/>
      <c r="G419" s="260"/>
      <c r="H419" s="264"/>
      <c r="I419" s="653">
        <f t="shared" si="8"/>
        <v>0</v>
      </c>
      <c r="L419" s="84"/>
      <c r="M419" s="84"/>
      <c r="N419" s="84"/>
      <c r="O419" s="84"/>
      <c r="P419" s="84"/>
      <c r="Q419" s="84"/>
      <c r="R419" s="84"/>
      <c r="S419" s="84"/>
      <c r="T419" s="84"/>
      <c r="X419" s="84"/>
      <c r="Y419" s="84"/>
      <c r="Z419" s="84"/>
    </row>
    <row r="420" spans="1:26">
      <c r="A420" s="84"/>
      <c r="B420" s="84"/>
      <c r="C420" s="84"/>
      <c r="D420" s="632" t="str">
        <f>IF($C420="","",VLOOKUP($C420,分類コード!$B$1:$C$9,2,0))</f>
        <v/>
      </c>
      <c r="E420" s="251"/>
      <c r="F420" s="264"/>
      <c r="G420" s="260"/>
      <c r="H420" s="264"/>
      <c r="I420" s="653">
        <f t="shared" si="8"/>
        <v>0</v>
      </c>
      <c r="L420" s="84"/>
      <c r="M420" s="84"/>
      <c r="N420" s="84"/>
      <c r="O420" s="84"/>
      <c r="P420" s="84"/>
      <c r="Q420" s="84"/>
      <c r="R420" s="84"/>
      <c r="S420" s="84"/>
      <c r="T420" s="84"/>
      <c r="X420" s="84"/>
      <c r="Y420" s="84"/>
      <c r="Z420" s="84"/>
    </row>
    <row r="421" spans="1:26">
      <c r="A421" s="84"/>
      <c r="B421" s="84"/>
      <c r="C421" s="84"/>
      <c r="D421" s="632" t="str">
        <f>IF($C421="","",VLOOKUP($C421,分類コード!$B$1:$C$9,2,0))</f>
        <v/>
      </c>
      <c r="E421" s="251"/>
      <c r="F421" s="264"/>
      <c r="G421" s="260"/>
      <c r="H421" s="264"/>
      <c r="I421" s="653">
        <f t="shared" si="8"/>
        <v>0</v>
      </c>
      <c r="L421" s="84"/>
      <c r="M421" s="84"/>
      <c r="N421" s="84"/>
      <c r="O421" s="84"/>
      <c r="P421" s="84"/>
      <c r="Q421" s="84"/>
      <c r="R421" s="84"/>
      <c r="S421" s="84"/>
      <c r="T421" s="84"/>
      <c r="X421" s="84"/>
      <c r="Y421" s="84"/>
      <c r="Z421" s="84"/>
    </row>
    <row r="422" spans="1:26">
      <c r="A422" s="84"/>
      <c r="B422" s="84"/>
      <c r="C422" s="84"/>
      <c r="D422" s="632" t="str">
        <f>IF($C422="","",VLOOKUP($C422,分類コード!$B$1:$C$9,2,0))</f>
        <v/>
      </c>
      <c r="E422" s="251"/>
      <c r="F422" s="264"/>
      <c r="G422" s="260"/>
      <c r="H422" s="264"/>
      <c r="I422" s="653">
        <f t="shared" si="8"/>
        <v>0</v>
      </c>
      <c r="L422" s="84"/>
      <c r="M422" s="84"/>
      <c r="N422" s="84"/>
      <c r="O422" s="84"/>
      <c r="P422" s="84"/>
      <c r="Q422" s="84"/>
      <c r="R422" s="84"/>
      <c r="S422" s="84"/>
      <c r="T422" s="84"/>
      <c r="X422" s="84"/>
      <c r="Y422" s="84"/>
      <c r="Z422" s="84"/>
    </row>
    <row r="423" spans="1:26">
      <c r="A423" s="84"/>
      <c r="B423" s="84"/>
      <c r="C423" s="84"/>
      <c r="D423" s="632" t="str">
        <f>IF($C423="","",VLOOKUP($C423,分類コード!$B$1:$C$9,2,0))</f>
        <v/>
      </c>
      <c r="E423" s="251"/>
      <c r="F423" s="264"/>
      <c r="G423" s="260"/>
      <c r="H423" s="264"/>
      <c r="I423" s="653">
        <f t="shared" si="8"/>
        <v>0</v>
      </c>
      <c r="L423" s="84"/>
      <c r="M423" s="84"/>
      <c r="N423" s="84"/>
      <c r="O423" s="84"/>
      <c r="P423" s="84"/>
      <c r="Q423" s="84"/>
      <c r="R423" s="84"/>
      <c r="S423" s="84"/>
      <c r="T423" s="84"/>
      <c r="X423" s="84"/>
      <c r="Y423" s="84"/>
      <c r="Z423" s="84"/>
    </row>
    <row r="424" spans="1:26">
      <c r="A424" s="84"/>
      <c r="B424" s="84"/>
      <c r="C424" s="84"/>
      <c r="D424" s="632" t="str">
        <f>IF($C424="","",VLOOKUP($C424,分類コード!$B$1:$C$9,2,0))</f>
        <v/>
      </c>
      <c r="E424" s="251"/>
      <c r="F424" s="264"/>
      <c r="G424" s="260"/>
      <c r="H424" s="264"/>
      <c r="I424" s="653">
        <f t="shared" si="8"/>
        <v>0</v>
      </c>
      <c r="L424" s="84"/>
      <c r="M424" s="84"/>
      <c r="N424" s="84"/>
      <c r="O424" s="84"/>
      <c r="P424" s="84"/>
      <c r="Q424" s="84"/>
      <c r="R424" s="84"/>
      <c r="S424" s="84"/>
      <c r="T424" s="84"/>
      <c r="X424" s="84"/>
      <c r="Y424" s="84"/>
      <c r="Z424" s="84"/>
    </row>
    <row r="425" spans="1:26">
      <c r="A425" s="84"/>
      <c r="B425" s="84"/>
      <c r="C425" s="84"/>
      <c r="D425" s="632" t="str">
        <f>IF($C425="","",VLOOKUP($C425,分類コード!$B$1:$C$9,2,0))</f>
        <v/>
      </c>
      <c r="E425" s="251"/>
      <c r="F425" s="264"/>
      <c r="G425" s="260"/>
      <c r="H425" s="264"/>
      <c r="I425" s="653">
        <f t="shared" si="8"/>
        <v>0</v>
      </c>
      <c r="L425" s="84"/>
      <c r="M425" s="84"/>
      <c r="N425" s="84"/>
      <c r="O425" s="84"/>
      <c r="P425" s="84"/>
      <c r="Q425" s="84"/>
      <c r="R425" s="84"/>
      <c r="S425" s="84"/>
      <c r="T425" s="84"/>
      <c r="X425" s="84"/>
      <c r="Y425" s="84"/>
      <c r="Z425" s="84"/>
    </row>
    <row r="426" spans="1:26">
      <c r="A426" s="84"/>
      <c r="B426" s="84"/>
      <c r="C426" s="84"/>
      <c r="D426" s="632" t="str">
        <f>IF($C426="","",VLOOKUP($C426,分類コード!$B$1:$C$9,2,0))</f>
        <v/>
      </c>
      <c r="E426" s="251"/>
      <c r="F426" s="264"/>
      <c r="G426" s="260"/>
      <c r="H426" s="264"/>
      <c r="I426" s="653">
        <f t="shared" si="8"/>
        <v>0</v>
      </c>
      <c r="L426" s="84"/>
      <c r="M426" s="84"/>
      <c r="N426" s="84"/>
      <c r="O426" s="84"/>
      <c r="P426" s="84"/>
      <c r="Q426" s="84"/>
      <c r="R426" s="84"/>
      <c r="S426" s="84"/>
      <c r="T426" s="84"/>
      <c r="X426" s="84"/>
      <c r="Y426" s="84"/>
      <c r="Z426" s="84"/>
    </row>
    <row r="427" spans="1:26">
      <c r="A427" s="84"/>
      <c r="B427" s="84"/>
      <c r="C427" s="84"/>
      <c r="D427" s="632" t="str">
        <f>IF($C427="","",VLOOKUP($C427,分類コード!$B$1:$C$9,2,0))</f>
        <v/>
      </c>
      <c r="E427" s="251"/>
      <c r="F427" s="264"/>
      <c r="G427" s="260"/>
      <c r="H427" s="264"/>
      <c r="I427" s="653">
        <f t="shared" si="8"/>
        <v>0</v>
      </c>
      <c r="L427" s="84"/>
      <c r="M427" s="84"/>
      <c r="N427" s="84"/>
      <c r="O427" s="84"/>
      <c r="P427" s="84"/>
      <c r="Q427" s="84"/>
      <c r="R427" s="84"/>
      <c r="S427" s="84"/>
      <c r="T427" s="84"/>
      <c r="X427" s="84"/>
      <c r="Y427" s="84"/>
      <c r="Z427" s="84"/>
    </row>
    <row r="428" spans="1:26">
      <c r="A428" s="84"/>
      <c r="B428" s="84"/>
      <c r="C428" s="84"/>
      <c r="D428" s="632" t="str">
        <f>IF($C428="","",VLOOKUP($C428,分類コード!$B$1:$C$9,2,0))</f>
        <v/>
      </c>
      <c r="E428" s="251"/>
      <c r="F428" s="264"/>
      <c r="G428" s="260"/>
      <c r="H428" s="264"/>
      <c r="I428" s="653">
        <f t="shared" si="8"/>
        <v>0</v>
      </c>
      <c r="L428" s="84"/>
      <c r="M428" s="84"/>
      <c r="N428" s="84"/>
      <c r="O428" s="84"/>
      <c r="P428" s="84"/>
      <c r="Q428" s="84"/>
      <c r="R428" s="84"/>
      <c r="S428" s="84"/>
      <c r="T428" s="84"/>
      <c r="X428" s="84"/>
      <c r="Y428" s="84"/>
      <c r="Z428" s="84"/>
    </row>
    <row r="429" spans="1:26">
      <c r="A429" s="84"/>
      <c r="B429" s="84"/>
      <c r="C429" s="84"/>
      <c r="D429" s="632" t="str">
        <f>IF($C429="","",VLOOKUP($C429,分類コード!$B$1:$C$9,2,0))</f>
        <v/>
      </c>
      <c r="E429" s="251"/>
      <c r="F429" s="264"/>
      <c r="G429" s="260"/>
      <c r="H429" s="264"/>
      <c r="I429" s="653">
        <f t="shared" si="8"/>
        <v>0</v>
      </c>
      <c r="L429" s="84"/>
      <c r="M429" s="84"/>
      <c r="N429" s="84"/>
      <c r="O429" s="84"/>
      <c r="P429" s="84"/>
      <c r="Q429" s="84"/>
      <c r="R429" s="84"/>
      <c r="S429" s="84"/>
      <c r="T429" s="84"/>
      <c r="X429" s="84"/>
      <c r="Y429" s="84"/>
      <c r="Z429" s="84"/>
    </row>
    <row r="430" spans="1:26">
      <c r="A430" s="84"/>
      <c r="B430" s="84"/>
      <c r="C430" s="84"/>
      <c r="D430" s="632" t="str">
        <f>IF($C430="","",VLOOKUP($C430,分類コード!$B$1:$C$9,2,0))</f>
        <v/>
      </c>
      <c r="E430" s="251"/>
      <c r="F430" s="264"/>
      <c r="G430" s="260"/>
      <c r="H430" s="264"/>
      <c r="I430" s="653">
        <f t="shared" si="8"/>
        <v>0</v>
      </c>
      <c r="L430" s="84"/>
      <c r="M430" s="84"/>
      <c r="N430" s="84"/>
      <c r="O430" s="84"/>
      <c r="P430" s="84"/>
      <c r="Q430" s="84"/>
      <c r="R430" s="84"/>
      <c r="S430" s="84"/>
      <c r="T430" s="84"/>
      <c r="X430" s="84"/>
      <c r="Y430" s="84"/>
      <c r="Z430" s="84"/>
    </row>
    <row r="431" spans="1:26">
      <c r="A431" s="84"/>
      <c r="B431" s="84"/>
      <c r="C431" s="84"/>
      <c r="D431" s="632" t="str">
        <f>IF($C431="","",VLOOKUP($C431,分類コード!$B$1:$C$9,2,0))</f>
        <v/>
      </c>
      <c r="E431" s="251"/>
      <c r="F431" s="264"/>
      <c r="G431" s="260"/>
      <c r="H431" s="264"/>
      <c r="I431" s="653">
        <f t="shared" si="8"/>
        <v>0</v>
      </c>
      <c r="L431" s="84"/>
      <c r="M431" s="84"/>
      <c r="N431" s="84"/>
      <c r="O431" s="84"/>
      <c r="P431" s="84"/>
      <c r="Q431" s="84"/>
      <c r="R431" s="84"/>
      <c r="S431" s="84"/>
      <c r="T431" s="84"/>
      <c r="X431" s="84"/>
      <c r="Y431" s="84"/>
      <c r="Z431" s="84"/>
    </row>
    <row r="432" spans="1:26">
      <c r="A432" s="84"/>
      <c r="B432" s="84"/>
      <c r="C432" s="84"/>
      <c r="D432" s="632" t="str">
        <f>IF($C432="","",VLOOKUP($C432,分類コード!$B$1:$C$9,2,0))</f>
        <v/>
      </c>
      <c r="E432" s="251"/>
      <c r="F432" s="264"/>
      <c r="G432" s="260"/>
      <c r="H432" s="264"/>
      <c r="I432" s="653">
        <f t="shared" si="8"/>
        <v>0</v>
      </c>
      <c r="L432" s="84"/>
      <c r="M432" s="84"/>
      <c r="N432" s="84"/>
      <c r="O432" s="84"/>
      <c r="P432" s="84"/>
      <c r="Q432" s="84"/>
      <c r="R432" s="84"/>
      <c r="S432" s="84"/>
      <c r="T432" s="84"/>
      <c r="X432" s="84"/>
      <c r="Y432" s="84"/>
      <c r="Z432" s="84"/>
    </row>
    <row r="433" spans="1:26">
      <c r="A433" s="84"/>
      <c r="B433" s="84"/>
      <c r="C433" s="84"/>
      <c r="D433" s="632" t="str">
        <f>IF($C433="","",VLOOKUP($C433,分類コード!$B$1:$C$9,2,0))</f>
        <v/>
      </c>
      <c r="E433" s="251"/>
      <c r="F433" s="264"/>
      <c r="G433" s="260"/>
      <c r="H433" s="264"/>
      <c r="I433" s="653">
        <f t="shared" si="8"/>
        <v>0</v>
      </c>
      <c r="L433" s="84"/>
      <c r="M433" s="84"/>
      <c r="N433" s="84"/>
      <c r="O433" s="84"/>
      <c r="P433" s="84"/>
      <c r="Q433" s="84"/>
      <c r="R433" s="84"/>
      <c r="S433" s="84"/>
      <c r="T433" s="84"/>
      <c r="X433" s="84"/>
      <c r="Y433" s="84"/>
      <c r="Z433" s="84"/>
    </row>
    <row r="434" spans="1:26">
      <c r="A434" s="84"/>
      <c r="B434" s="84"/>
      <c r="C434" s="84"/>
      <c r="D434" s="632" t="str">
        <f>IF($C434="","",VLOOKUP($C434,分類コード!$B$1:$C$9,2,0))</f>
        <v/>
      </c>
      <c r="E434" s="251"/>
      <c r="F434" s="264"/>
      <c r="G434" s="260"/>
      <c r="H434" s="264"/>
      <c r="I434" s="653">
        <f t="shared" si="8"/>
        <v>0</v>
      </c>
      <c r="L434" s="84"/>
      <c r="M434" s="84"/>
      <c r="N434" s="84"/>
      <c r="O434" s="84"/>
      <c r="P434" s="84"/>
      <c r="Q434" s="84"/>
      <c r="R434" s="84"/>
      <c r="S434" s="84"/>
      <c r="T434" s="84"/>
      <c r="X434" s="84"/>
      <c r="Y434" s="84"/>
      <c r="Z434" s="84"/>
    </row>
    <row r="435" spans="1:26">
      <c r="A435" s="84"/>
      <c r="B435" s="84"/>
      <c r="C435" s="84"/>
      <c r="D435" s="632" t="str">
        <f>IF($C435="","",VLOOKUP($C435,分類コード!$B$1:$C$9,2,0))</f>
        <v/>
      </c>
      <c r="E435" s="251"/>
      <c r="F435" s="264"/>
      <c r="G435" s="260"/>
      <c r="H435" s="264"/>
      <c r="I435" s="653">
        <f t="shared" si="8"/>
        <v>0</v>
      </c>
      <c r="L435" s="84"/>
      <c r="M435" s="84"/>
      <c r="N435" s="84"/>
      <c r="O435" s="84"/>
      <c r="P435" s="84"/>
      <c r="Q435" s="84"/>
      <c r="R435" s="84"/>
      <c r="S435" s="84"/>
      <c r="T435" s="84"/>
      <c r="X435" s="84"/>
      <c r="Y435" s="84"/>
      <c r="Z435" s="84"/>
    </row>
    <row r="436" spans="1:26">
      <c r="A436" s="84"/>
      <c r="B436" s="84"/>
      <c r="C436" s="84"/>
      <c r="D436" s="632" t="str">
        <f>IF($C436="","",VLOOKUP($C436,分類コード!$B$1:$C$9,2,0))</f>
        <v/>
      </c>
      <c r="E436" s="251"/>
      <c r="F436" s="264"/>
      <c r="G436" s="260"/>
      <c r="H436" s="264"/>
      <c r="I436" s="653">
        <f t="shared" si="8"/>
        <v>0</v>
      </c>
      <c r="L436" s="84"/>
      <c r="M436" s="84"/>
      <c r="N436" s="84"/>
      <c r="O436" s="84"/>
      <c r="P436" s="84"/>
      <c r="Q436" s="84"/>
      <c r="R436" s="84"/>
      <c r="S436" s="84"/>
      <c r="T436" s="84"/>
      <c r="X436" s="84"/>
      <c r="Y436" s="84"/>
      <c r="Z436" s="84"/>
    </row>
    <row r="437" spans="1:26">
      <c r="A437" s="84"/>
      <c r="B437" s="84"/>
      <c r="C437" s="84"/>
      <c r="D437" s="632" t="str">
        <f>IF($C437="","",VLOOKUP($C437,分類コード!$B$1:$C$9,2,0))</f>
        <v/>
      </c>
      <c r="E437" s="251"/>
      <c r="F437" s="264"/>
      <c r="G437" s="260"/>
      <c r="H437" s="264"/>
      <c r="I437" s="653">
        <f t="shared" si="8"/>
        <v>0</v>
      </c>
      <c r="L437" s="84"/>
      <c r="M437" s="84"/>
      <c r="N437" s="84"/>
      <c r="O437" s="84"/>
      <c r="P437" s="84"/>
      <c r="Q437" s="84"/>
      <c r="R437" s="84"/>
      <c r="S437" s="84"/>
      <c r="T437" s="84"/>
      <c r="X437" s="84"/>
      <c r="Y437" s="84"/>
      <c r="Z437" s="84"/>
    </row>
    <row r="438" spans="1:26">
      <c r="A438" s="84"/>
      <c r="B438" s="84"/>
      <c r="C438" s="84"/>
      <c r="D438" s="632" t="str">
        <f>IF($C438="","",VLOOKUP($C438,分類コード!$B$1:$C$9,2,0))</f>
        <v/>
      </c>
      <c r="E438" s="251"/>
      <c r="F438" s="264"/>
      <c r="G438" s="260"/>
      <c r="H438" s="264"/>
      <c r="I438" s="653">
        <f t="shared" si="8"/>
        <v>0</v>
      </c>
      <c r="L438" s="84"/>
      <c r="M438" s="84"/>
      <c r="N438" s="84"/>
      <c r="O438" s="84"/>
      <c r="P438" s="84"/>
      <c r="Q438" s="84"/>
      <c r="R438" s="84"/>
      <c r="S438" s="84"/>
      <c r="T438" s="84"/>
      <c r="X438" s="84"/>
      <c r="Y438" s="84"/>
      <c r="Z438" s="84"/>
    </row>
    <row r="439" spans="1:26">
      <c r="A439" s="84"/>
      <c r="B439" s="84"/>
      <c r="C439" s="84"/>
      <c r="D439" s="632" t="str">
        <f>IF($C439="","",VLOOKUP($C439,分類コード!$B$1:$C$9,2,0))</f>
        <v/>
      </c>
      <c r="E439" s="251"/>
      <c r="F439" s="264"/>
      <c r="G439" s="260"/>
      <c r="H439" s="264"/>
      <c r="I439" s="653">
        <f t="shared" si="8"/>
        <v>0</v>
      </c>
      <c r="L439" s="84"/>
      <c r="M439" s="84"/>
      <c r="N439" s="84"/>
      <c r="O439" s="84"/>
      <c r="P439" s="84"/>
      <c r="Q439" s="84"/>
      <c r="R439" s="84"/>
      <c r="S439" s="84"/>
      <c r="T439" s="84"/>
      <c r="X439" s="84"/>
      <c r="Y439" s="84"/>
      <c r="Z439" s="84"/>
    </row>
    <row r="440" spans="1:26">
      <c r="A440" s="84"/>
      <c r="B440" s="84"/>
      <c r="C440" s="84"/>
      <c r="D440" s="632" t="str">
        <f>IF($C440="","",VLOOKUP($C440,分類コード!$B$1:$C$9,2,0))</f>
        <v/>
      </c>
      <c r="E440" s="251"/>
      <c r="F440" s="264"/>
      <c r="G440" s="260"/>
      <c r="H440" s="264"/>
      <c r="I440" s="653">
        <f t="shared" si="8"/>
        <v>0</v>
      </c>
      <c r="L440" s="84"/>
      <c r="M440" s="84"/>
      <c r="N440" s="84"/>
      <c r="O440" s="84"/>
      <c r="P440" s="84"/>
      <c r="Q440" s="84"/>
      <c r="R440" s="84"/>
      <c r="S440" s="84"/>
      <c r="T440" s="84"/>
      <c r="X440" s="84"/>
      <c r="Y440" s="84"/>
      <c r="Z440" s="84"/>
    </row>
    <row r="441" spans="1:26">
      <c r="A441" s="84"/>
      <c r="B441" s="84"/>
      <c r="C441" s="84"/>
      <c r="D441" s="632" t="str">
        <f>IF($C441="","",VLOOKUP($C441,分類コード!$B$1:$C$9,2,0))</f>
        <v/>
      </c>
      <c r="E441" s="251"/>
      <c r="F441" s="264"/>
      <c r="G441" s="260"/>
      <c r="H441" s="264"/>
      <c r="I441" s="653">
        <f t="shared" si="8"/>
        <v>0</v>
      </c>
      <c r="L441" s="84"/>
      <c r="M441" s="84"/>
      <c r="N441" s="84"/>
      <c r="O441" s="84"/>
      <c r="P441" s="84"/>
      <c r="Q441" s="84"/>
      <c r="R441" s="84"/>
      <c r="S441" s="84"/>
      <c r="T441" s="84"/>
      <c r="X441" s="84"/>
      <c r="Y441" s="84"/>
      <c r="Z441" s="84"/>
    </row>
    <row r="442" spans="1:26">
      <c r="A442" s="84"/>
      <c r="B442" s="84"/>
      <c r="C442" s="84"/>
      <c r="D442" s="632" t="str">
        <f>IF($C442="","",VLOOKUP($C442,分類コード!$B$1:$C$9,2,0))</f>
        <v/>
      </c>
      <c r="E442" s="251"/>
      <c r="F442" s="264"/>
      <c r="G442" s="260"/>
      <c r="H442" s="264"/>
      <c r="I442" s="653">
        <f t="shared" si="8"/>
        <v>0</v>
      </c>
      <c r="L442" s="84"/>
      <c r="M442" s="84"/>
      <c r="N442" s="84"/>
      <c r="O442" s="84"/>
      <c r="P442" s="84"/>
      <c r="Q442" s="84"/>
      <c r="R442" s="84"/>
      <c r="S442" s="84"/>
      <c r="T442" s="84"/>
      <c r="X442" s="84"/>
      <c r="Y442" s="84"/>
      <c r="Z442" s="84"/>
    </row>
    <row r="443" spans="1:26">
      <c r="A443" s="84"/>
      <c r="B443" s="84"/>
      <c r="C443" s="84"/>
      <c r="D443" s="632" t="str">
        <f>IF($C443="","",VLOOKUP($C443,分類コード!$B$1:$C$9,2,0))</f>
        <v/>
      </c>
      <c r="E443" s="251"/>
      <c r="F443" s="264"/>
      <c r="G443" s="260"/>
      <c r="H443" s="264"/>
      <c r="I443" s="653">
        <f t="shared" si="8"/>
        <v>0</v>
      </c>
      <c r="L443" s="84"/>
      <c r="M443" s="84"/>
      <c r="N443" s="84"/>
      <c r="O443" s="84"/>
      <c r="P443" s="84"/>
      <c r="Q443" s="84"/>
      <c r="R443" s="84"/>
      <c r="S443" s="84"/>
      <c r="T443" s="84"/>
      <c r="X443" s="84"/>
      <c r="Y443" s="84"/>
      <c r="Z443" s="84"/>
    </row>
    <row r="444" spans="1:26">
      <c r="A444" s="84"/>
      <c r="B444" s="84"/>
      <c r="C444" s="84"/>
      <c r="D444" s="632" t="str">
        <f>IF($C444="","",VLOOKUP($C444,分類コード!$B$1:$C$9,2,0))</f>
        <v/>
      </c>
      <c r="E444" s="251"/>
      <c r="F444" s="264"/>
      <c r="G444" s="260"/>
      <c r="H444" s="264"/>
      <c r="I444" s="653">
        <f t="shared" si="8"/>
        <v>0</v>
      </c>
      <c r="L444" s="84"/>
      <c r="M444" s="84"/>
      <c r="N444" s="84"/>
      <c r="O444" s="84"/>
      <c r="P444" s="84"/>
      <c r="Q444" s="84"/>
      <c r="R444" s="84"/>
      <c r="S444" s="84"/>
      <c r="T444" s="84"/>
      <c r="X444" s="84"/>
      <c r="Y444" s="84"/>
      <c r="Z444" s="84"/>
    </row>
    <row r="445" spans="1:26">
      <c r="A445" s="84"/>
      <c r="B445" s="84"/>
      <c r="C445" s="84"/>
      <c r="D445" s="632" t="str">
        <f>IF($C445="","",VLOOKUP($C445,分類コード!$B$1:$C$9,2,0))</f>
        <v/>
      </c>
      <c r="E445" s="251"/>
      <c r="F445" s="264"/>
      <c r="G445" s="260"/>
      <c r="H445" s="264"/>
      <c r="I445" s="653">
        <f t="shared" si="8"/>
        <v>0</v>
      </c>
      <c r="L445" s="84"/>
      <c r="M445" s="84"/>
      <c r="N445" s="84"/>
      <c r="O445" s="84"/>
      <c r="P445" s="84"/>
      <c r="Q445" s="84"/>
      <c r="R445" s="84"/>
      <c r="S445" s="84"/>
      <c r="T445" s="84"/>
      <c r="X445" s="84"/>
      <c r="Y445" s="84"/>
      <c r="Z445" s="84"/>
    </row>
    <row r="446" spans="1:26">
      <c r="A446" s="84"/>
      <c r="B446" s="84"/>
      <c r="C446" s="84"/>
      <c r="D446" s="632" t="str">
        <f>IF($C446="","",VLOOKUP($C446,分類コード!$B$1:$C$9,2,0))</f>
        <v/>
      </c>
      <c r="E446" s="251"/>
      <c r="F446" s="264"/>
      <c r="G446" s="260"/>
      <c r="H446" s="264"/>
      <c r="I446" s="653">
        <f t="shared" si="8"/>
        <v>0</v>
      </c>
      <c r="L446" s="84"/>
      <c r="M446" s="84"/>
      <c r="N446" s="84"/>
      <c r="O446" s="84"/>
      <c r="P446" s="84"/>
      <c r="Q446" s="84"/>
      <c r="R446" s="84"/>
      <c r="S446" s="84"/>
      <c r="T446" s="84"/>
      <c r="X446" s="84"/>
      <c r="Y446" s="84"/>
      <c r="Z446" s="84"/>
    </row>
    <row r="447" spans="1:26">
      <c r="A447" s="84"/>
      <c r="B447" s="84"/>
      <c r="C447" s="84"/>
      <c r="D447" s="632" t="str">
        <f>IF($C447="","",VLOOKUP($C447,分類コード!$B$1:$C$9,2,0))</f>
        <v/>
      </c>
      <c r="E447" s="251"/>
      <c r="F447" s="264"/>
      <c r="G447" s="260"/>
      <c r="H447" s="264"/>
      <c r="I447" s="653">
        <f t="shared" si="8"/>
        <v>0</v>
      </c>
      <c r="L447" s="84"/>
      <c r="M447" s="84"/>
      <c r="N447" s="84"/>
      <c r="O447" s="84"/>
      <c r="P447" s="84"/>
      <c r="Q447" s="84"/>
      <c r="R447" s="84"/>
      <c r="S447" s="84"/>
      <c r="T447" s="84"/>
      <c r="X447" s="84"/>
      <c r="Y447" s="84"/>
      <c r="Z447" s="84"/>
    </row>
    <row r="448" spans="1:26">
      <c r="A448" s="84"/>
      <c r="B448" s="84"/>
      <c r="C448" s="84"/>
      <c r="D448" s="632" t="str">
        <f>IF($C448="","",VLOOKUP($C448,分類コード!$B$1:$C$9,2,0))</f>
        <v/>
      </c>
      <c r="E448" s="251"/>
      <c r="F448" s="264"/>
      <c r="G448" s="260"/>
      <c r="H448" s="264"/>
      <c r="I448" s="653">
        <f t="shared" si="8"/>
        <v>0</v>
      </c>
      <c r="L448" s="84"/>
      <c r="M448" s="84"/>
      <c r="N448" s="84"/>
      <c r="O448" s="84"/>
      <c r="P448" s="84"/>
      <c r="Q448" s="84"/>
      <c r="R448" s="84"/>
      <c r="S448" s="84"/>
      <c r="T448" s="84"/>
      <c r="X448" s="84"/>
      <c r="Y448" s="84"/>
      <c r="Z448" s="84"/>
    </row>
    <row r="449" spans="1:26">
      <c r="A449" s="84"/>
      <c r="B449" s="84"/>
      <c r="C449" s="84"/>
      <c r="D449" s="632" t="str">
        <f>IF($C449="","",VLOOKUP($C449,分類コード!$B$1:$C$9,2,0))</f>
        <v/>
      </c>
      <c r="E449" s="251"/>
      <c r="F449" s="264"/>
      <c r="G449" s="260"/>
      <c r="H449" s="264"/>
      <c r="I449" s="653">
        <f t="shared" si="8"/>
        <v>0</v>
      </c>
      <c r="L449" s="84"/>
      <c r="M449" s="84"/>
      <c r="N449" s="84"/>
      <c r="O449" s="84"/>
      <c r="P449" s="84"/>
      <c r="Q449" s="84"/>
      <c r="R449" s="84"/>
      <c r="S449" s="84"/>
      <c r="T449" s="84"/>
      <c r="X449" s="84"/>
      <c r="Y449" s="84"/>
      <c r="Z449" s="84"/>
    </row>
    <row r="450" spans="1:26">
      <c r="A450" s="84"/>
      <c r="B450" s="84"/>
      <c r="C450" s="84"/>
      <c r="D450" s="632" t="str">
        <f>IF($C450="","",VLOOKUP($C450,分類コード!$B$1:$C$9,2,0))</f>
        <v/>
      </c>
      <c r="E450" s="251"/>
      <c r="F450" s="264"/>
      <c r="G450" s="260"/>
      <c r="H450" s="264"/>
      <c r="I450" s="653">
        <f t="shared" si="8"/>
        <v>0</v>
      </c>
      <c r="L450" s="84"/>
      <c r="M450" s="84"/>
      <c r="N450" s="84"/>
      <c r="O450" s="84"/>
      <c r="P450" s="84"/>
      <c r="Q450" s="84"/>
      <c r="R450" s="84"/>
      <c r="S450" s="84"/>
      <c r="T450" s="84"/>
      <c r="X450" s="84"/>
      <c r="Y450" s="84"/>
      <c r="Z450" s="84"/>
    </row>
    <row r="451" spans="1:26">
      <c r="A451" s="84"/>
      <c r="B451" s="84"/>
      <c r="C451" s="84"/>
      <c r="D451" s="632" t="str">
        <f>IF($C451="","",VLOOKUP($C451,分類コード!$B$1:$C$9,2,0))</f>
        <v/>
      </c>
      <c r="E451" s="251"/>
      <c r="F451" s="264"/>
      <c r="G451" s="260"/>
      <c r="H451" s="264"/>
      <c r="I451" s="653">
        <f t="shared" si="8"/>
        <v>0</v>
      </c>
      <c r="L451" s="84"/>
      <c r="M451" s="84"/>
      <c r="N451" s="84"/>
      <c r="O451" s="84"/>
      <c r="P451" s="84"/>
      <c r="Q451" s="84"/>
      <c r="R451" s="84"/>
      <c r="S451" s="84"/>
      <c r="T451" s="84"/>
      <c r="X451" s="84"/>
      <c r="Y451" s="84"/>
      <c r="Z451" s="84"/>
    </row>
    <row r="452" spans="1:26">
      <c r="A452" s="84"/>
      <c r="B452" s="84"/>
      <c r="C452" s="84"/>
      <c r="D452" s="632" t="str">
        <f>IF($C452="","",VLOOKUP($C452,分類コード!$B$1:$C$9,2,0))</f>
        <v/>
      </c>
      <c r="E452" s="251"/>
      <c r="F452" s="264"/>
      <c r="G452" s="260"/>
      <c r="H452" s="264"/>
      <c r="I452" s="653">
        <f t="shared" si="8"/>
        <v>0</v>
      </c>
      <c r="L452" s="84"/>
      <c r="M452" s="84"/>
      <c r="N452" s="84"/>
      <c r="O452" s="84"/>
      <c r="P452" s="84"/>
      <c r="Q452" s="84"/>
      <c r="R452" s="84"/>
      <c r="S452" s="84"/>
      <c r="T452" s="84"/>
      <c r="X452" s="84"/>
      <c r="Y452" s="84"/>
      <c r="Z452" s="84"/>
    </row>
    <row r="453" spans="1:26">
      <c r="A453" s="84"/>
      <c r="B453" s="84"/>
      <c r="C453" s="84"/>
      <c r="D453" s="632" t="str">
        <f>IF($C453="","",VLOOKUP($C453,分類コード!$B$1:$C$9,2,0))</f>
        <v/>
      </c>
      <c r="E453" s="251"/>
      <c r="F453" s="264"/>
      <c r="G453" s="260"/>
      <c r="H453" s="264"/>
      <c r="I453" s="653">
        <f t="shared" si="8"/>
        <v>0</v>
      </c>
      <c r="L453" s="84"/>
      <c r="M453" s="84"/>
      <c r="N453" s="84"/>
      <c r="O453" s="84"/>
      <c r="P453" s="84"/>
      <c r="Q453" s="84"/>
      <c r="R453" s="84"/>
      <c r="S453" s="84"/>
      <c r="T453" s="84"/>
      <c r="X453" s="84"/>
      <c r="Y453" s="84"/>
      <c r="Z453" s="84"/>
    </row>
    <row r="454" spans="1:26">
      <c r="A454" s="84"/>
      <c r="B454" s="84"/>
      <c r="C454" s="84"/>
      <c r="D454" s="632" t="str">
        <f>IF($C454="","",VLOOKUP($C454,分類コード!$B$1:$C$9,2,0))</f>
        <v/>
      </c>
      <c r="E454" s="251"/>
      <c r="F454" s="264"/>
      <c r="G454" s="260"/>
      <c r="H454" s="264"/>
      <c r="I454" s="653">
        <f t="shared" si="8"/>
        <v>0</v>
      </c>
      <c r="L454" s="84"/>
      <c r="M454" s="84"/>
      <c r="N454" s="84"/>
      <c r="O454" s="84"/>
      <c r="P454" s="84"/>
      <c r="Q454" s="84"/>
      <c r="R454" s="84"/>
      <c r="S454" s="84"/>
      <c r="T454" s="84"/>
      <c r="X454" s="84"/>
      <c r="Y454" s="84"/>
      <c r="Z454" s="84"/>
    </row>
    <row r="455" spans="1:26">
      <c r="A455" s="84"/>
      <c r="B455" s="84"/>
      <c r="C455" s="84"/>
      <c r="D455" s="632" t="str">
        <f>IF($C455="","",VLOOKUP($C455,分類コード!$B$1:$C$9,2,0))</f>
        <v/>
      </c>
      <c r="E455" s="251"/>
      <c r="F455" s="264"/>
      <c r="G455" s="260"/>
      <c r="H455" s="264"/>
      <c r="I455" s="653">
        <f t="shared" si="8"/>
        <v>0</v>
      </c>
      <c r="L455" s="84"/>
      <c r="M455" s="84"/>
      <c r="N455" s="84"/>
      <c r="O455" s="84"/>
      <c r="P455" s="84"/>
      <c r="Q455" s="84"/>
      <c r="R455" s="84"/>
      <c r="S455" s="84"/>
      <c r="T455" s="84"/>
      <c r="X455" s="84"/>
      <c r="Y455" s="84"/>
      <c r="Z455" s="84"/>
    </row>
    <row r="456" spans="1:26">
      <c r="A456" s="84"/>
      <c r="B456" s="84"/>
      <c r="C456" s="84"/>
      <c r="D456" s="632" t="str">
        <f>IF($C456="","",VLOOKUP($C456,分類コード!$B$1:$C$9,2,0))</f>
        <v/>
      </c>
      <c r="E456" s="251"/>
      <c r="F456" s="264"/>
      <c r="G456" s="260"/>
      <c r="H456" s="264"/>
      <c r="I456" s="653">
        <f t="shared" si="8"/>
        <v>0</v>
      </c>
      <c r="L456" s="84"/>
      <c r="M456" s="84"/>
      <c r="N456" s="84"/>
      <c r="O456" s="84"/>
      <c r="P456" s="84"/>
      <c r="Q456" s="84"/>
      <c r="R456" s="84"/>
      <c r="S456" s="84"/>
      <c r="T456" s="84"/>
      <c r="X456" s="84"/>
      <c r="Y456" s="84"/>
      <c r="Z456" s="84"/>
    </row>
    <row r="457" spans="1:26">
      <c r="A457" s="84"/>
      <c r="B457" s="84"/>
      <c r="C457" s="84"/>
      <c r="D457" s="632" t="str">
        <f>IF($C457="","",VLOOKUP($C457,分類コード!$B$1:$C$9,2,0))</f>
        <v/>
      </c>
      <c r="E457" s="251"/>
      <c r="F457" s="264"/>
      <c r="G457" s="260"/>
      <c r="H457" s="264"/>
      <c r="I457" s="653">
        <f t="shared" si="8"/>
        <v>0</v>
      </c>
      <c r="L457" s="84"/>
      <c r="M457" s="84"/>
      <c r="N457" s="84"/>
      <c r="O457" s="84"/>
      <c r="P457" s="84"/>
      <c r="Q457" s="84"/>
      <c r="R457" s="84"/>
      <c r="S457" s="84"/>
      <c r="T457" s="84"/>
      <c r="X457" s="84"/>
      <c r="Y457" s="84"/>
      <c r="Z457" s="84"/>
    </row>
    <row r="458" spans="1:26">
      <c r="A458" s="84"/>
      <c r="B458" s="84"/>
      <c r="C458" s="84"/>
      <c r="D458" s="632" t="str">
        <f>IF($C458="","",VLOOKUP($C458,分類コード!$B$1:$C$9,2,0))</f>
        <v/>
      </c>
      <c r="E458" s="251"/>
      <c r="F458" s="264"/>
      <c r="G458" s="260"/>
      <c r="H458" s="264"/>
      <c r="I458" s="653">
        <f t="shared" si="8"/>
        <v>0</v>
      </c>
      <c r="L458" s="84"/>
      <c r="M458" s="84"/>
      <c r="N458" s="84"/>
      <c r="O458" s="84"/>
      <c r="P458" s="84"/>
      <c r="Q458" s="84"/>
      <c r="R458" s="84"/>
      <c r="S458" s="84"/>
      <c r="T458" s="84"/>
      <c r="X458" s="84"/>
      <c r="Y458" s="84"/>
      <c r="Z458" s="84"/>
    </row>
    <row r="459" spans="1:26">
      <c r="A459" s="84"/>
      <c r="B459" s="84"/>
      <c r="C459" s="84"/>
      <c r="D459" s="632" t="str">
        <f>IF($C459="","",VLOOKUP($C459,分類コード!$B$1:$C$9,2,0))</f>
        <v/>
      </c>
      <c r="E459" s="251"/>
      <c r="F459" s="264"/>
      <c r="G459" s="260"/>
      <c r="H459" s="264"/>
      <c r="I459" s="653">
        <f t="shared" si="8"/>
        <v>0</v>
      </c>
      <c r="L459" s="84"/>
      <c r="M459" s="84"/>
      <c r="N459" s="84"/>
      <c r="O459" s="84"/>
      <c r="P459" s="84"/>
      <c r="Q459" s="84"/>
      <c r="R459" s="84"/>
      <c r="S459" s="84"/>
      <c r="T459" s="84"/>
      <c r="X459" s="84"/>
      <c r="Y459" s="84"/>
      <c r="Z459" s="84"/>
    </row>
    <row r="460" spans="1:26">
      <c r="A460" s="84"/>
      <c r="B460" s="84"/>
      <c r="C460" s="84"/>
      <c r="D460" s="632" t="str">
        <f>IF($C460="","",VLOOKUP($C460,分類コード!$B$1:$C$9,2,0))</f>
        <v/>
      </c>
      <c r="E460" s="251"/>
      <c r="F460" s="264"/>
      <c r="G460" s="260"/>
      <c r="H460" s="264"/>
      <c r="I460" s="653">
        <f t="shared" si="8"/>
        <v>0</v>
      </c>
      <c r="L460" s="84"/>
      <c r="M460" s="84"/>
      <c r="N460" s="84"/>
      <c r="O460" s="84"/>
      <c r="P460" s="84"/>
      <c r="Q460" s="84"/>
      <c r="R460" s="84"/>
      <c r="S460" s="84"/>
      <c r="T460" s="84"/>
      <c r="X460" s="84"/>
      <c r="Y460" s="84"/>
      <c r="Z460" s="84"/>
    </row>
    <row r="461" spans="1:26">
      <c r="A461" s="84"/>
      <c r="B461" s="84"/>
      <c r="C461" s="84"/>
      <c r="D461" s="632" t="str">
        <f>IF($C461="","",VLOOKUP($C461,分類コード!$B$1:$C$9,2,0))</f>
        <v/>
      </c>
      <c r="E461" s="251"/>
      <c r="F461" s="264"/>
      <c r="G461" s="260"/>
      <c r="H461" s="264"/>
      <c r="I461" s="653">
        <f t="shared" si="8"/>
        <v>0</v>
      </c>
      <c r="L461" s="84"/>
      <c r="M461" s="84"/>
      <c r="N461" s="84"/>
      <c r="O461" s="84"/>
      <c r="P461" s="84"/>
      <c r="Q461" s="84"/>
      <c r="R461" s="84"/>
      <c r="S461" s="84"/>
      <c r="T461" s="84"/>
      <c r="X461" s="84"/>
      <c r="Y461" s="84"/>
      <c r="Z461" s="84"/>
    </row>
    <row r="462" spans="1:26">
      <c r="A462" s="84"/>
      <c r="B462" s="84"/>
      <c r="C462" s="84"/>
      <c r="D462" s="632" t="str">
        <f>IF($C462="","",VLOOKUP($C462,分類コード!$B$1:$C$9,2,0))</f>
        <v/>
      </c>
      <c r="E462" s="251"/>
      <c r="F462" s="264"/>
      <c r="G462" s="260"/>
      <c r="H462" s="264"/>
      <c r="I462" s="653">
        <f t="shared" si="8"/>
        <v>0</v>
      </c>
      <c r="L462" s="84"/>
      <c r="M462" s="84"/>
      <c r="N462" s="84"/>
      <c r="O462" s="84"/>
      <c r="P462" s="84"/>
      <c r="Q462" s="84"/>
      <c r="R462" s="84"/>
      <c r="S462" s="84"/>
      <c r="T462" s="84"/>
      <c r="X462" s="84"/>
      <c r="Y462" s="84"/>
      <c r="Z462" s="84"/>
    </row>
    <row r="463" spans="1:26">
      <c r="A463" s="84"/>
      <c r="B463" s="84"/>
      <c r="C463" s="84"/>
      <c r="D463" s="632" t="str">
        <f>IF($C463="","",VLOOKUP($C463,分類コード!$B$1:$C$9,2,0))</f>
        <v/>
      </c>
      <c r="E463" s="251"/>
      <c r="F463" s="264"/>
      <c r="G463" s="260"/>
      <c r="H463" s="264"/>
      <c r="I463" s="653">
        <f t="shared" si="8"/>
        <v>0</v>
      </c>
      <c r="L463" s="84"/>
      <c r="M463" s="84"/>
      <c r="N463" s="84"/>
      <c r="O463" s="84"/>
      <c r="P463" s="84"/>
      <c r="Q463" s="84"/>
      <c r="R463" s="84"/>
      <c r="S463" s="84"/>
      <c r="T463" s="84"/>
      <c r="X463" s="84"/>
      <c r="Y463" s="84"/>
      <c r="Z463" s="84"/>
    </row>
    <row r="464" spans="1:26">
      <c r="A464" s="84"/>
      <c r="B464" s="84"/>
      <c r="C464" s="84"/>
      <c r="D464" s="632" t="str">
        <f>IF($C464="","",VLOOKUP($C464,分類コード!$B$1:$C$9,2,0))</f>
        <v/>
      </c>
      <c r="E464" s="251"/>
      <c r="F464" s="264"/>
      <c r="G464" s="260"/>
      <c r="H464" s="264"/>
      <c r="I464" s="653">
        <f t="shared" si="8"/>
        <v>0</v>
      </c>
      <c r="L464" s="84"/>
      <c r="M464" s="84"/>
      <c r="N464" s="84"/>
      <c r="O464" s="84"/>
      <c r="P464" s="84"/>
      <c r="Q464" s="84"/>
      <c r="R464" s="84"/>
      <c r="S464" s="84"/>
      <c r="T464" s="84"/>
      <c r="X464" s="84"/>
      <c r="Y464" s="84"/>
      <c r="Z464" s="84"/>
    </row>
    <row r="465" spans="1:26">
      <c r="A465" s="84"/>
      <c r="B465" s="84"/>
      <c r="C465" s="84"/>
      <c r="D465" s="632" t="str">
        <f>IF($C465="","",VLOOKUP($C465,分類コード!$B$1:$C$9,2,0))</f>
        <v/>
      </c>
      <c r="E465" s="251"/>
      <c r="F465" s="264"/>
      <c r="G465" s="260"/>
      <c r="H465" s="264"/>
      <c r="I465" s="653">
        <f t="shared" si="8"/>
        <v>0</v>
      </c>
      <c r="L465" s="84"/>
      <c r="M465" s="84"/>
      <c r="N465" s="84"/>
      <c r="O465" s="84"/>
      <c r="P465" s="84"/>
      <c r="Q465" s="84"/>
      <c r="R465" s="84"/>
      <c r="S465" s="84"/>
      <c r="T465" s="84"/>
      <c r="X465" s="84"/>
      <c r="Y465" s="84"/>
      <c r="Z465" s="84"/>
    </row>
    <row r="466" spans="1:26">
      <c r="A466" s="84"/>
      <c r="B466" s="84"/>
      <c r="C466" s="84"/>
      <c r="D466" s="632" t="str">
        <f>IF($C466="","",VLOOKUP($C466,分類コード!$B$1:$C$9,2,0))</f>
        <v/>
      </c>
      <c r="E466" s="251"/>
      <c r="F466" s="264"/>
      <c r="G466" s="260"/>
      <c r="H466" s="264"/>
      <c r="I466" s="653">
        <f t="shared" si="8"/>
        <v>0</v>
      </c>
      <c r="L466" s="84"/>
      <c r="M466" s="84"/>
      <c r="N466" s="84"/>
      <c r="O466" s="84"/>
      <c r="P466" s="84"/>
      <c r="Q466" s="84"/>
      <c r="R466" s="84"/>
      <c r="S466" s="84"/>
      <c r="T466" s="84"/>
      <c r="X466" s="84"/>
      <c r="Y466" s="84"/>
      <c r="Z466" s="84"/>
    </row>
    <row r="467" spans="1:26">
      <c r="A467" s="84"/>
      <c r="B467" s="84"/>
      <c r="C467" s="84"/>
      <c r="D467" s="632" t="str">
        <f>IF($C467="","",VLOOKUP($C467,分類コード!$B$1:$C$9,2,0))</f>
        <v/>
      </c>
      <c r="E467" s="251"/>
      <c r="F467" s="264"/>
      <c r="G467" s="260"/>
      <c r="H467" s="264"/>
      <c r="I467" s="653">
        <f t="shared" si="8"/>
        <v>0</v>
      </c>
      <c r="L467" s="84"/>
      <c r="M467" s="84"/>
      <c r="N467" s="84"/>
      <c r="O467" s="84"/>
      <c r="P467" s="84"/>
      <c r="Q467" s="84"/>
      <c r="R467" s="84"/>
      <c r="S467" s="84"/>
      <c r="T467" s="84"/>
      <c r="X467" s="84"/>
      <c r="Y467" s="84"/>
      <c r="Z467" s="84"/>
    </row>
    <row r="468" spans="1:26">
      <c r="A468" s="84"/>
      <c r="B468" s="84"/>
      <c r="C468" s="84"/>
      <c r="D468" s="632" t="str">
        <f>IF($C468="","",VLOOKUP($C468,分類コード!$B$1:$C$9,2,0))</f>
        <v/>
      </c>
      <c r="E468" s="251"/>
      <c r="F468" s="264"/>
      <c r="G468" s="260"/>
      <c r="H468" s="264"/>
      <c r="I468" s="653">
        <f t="shared" si="8"/>
        <v>0</v>
      </c>
      <c r="L468" s="84"/>
      <c r="M468" s="84"/>
      <c r="N468" s="84"/>
      <c r="O468" s="84"/>
      <c r="P468" s="84"/>
      <c r="Q468" s="84"/>
      <c r="R468" s="84"/>
      <c r="S468" s="84"/>
      <c r="T468" s="84"/>
      <c r="X468" s="84"/>
      <c r="Y468" s="84"/>
      <c r="Z468" s="84"/>
    </row>
    <row r="469" spans="1:26">
      <c r="A469" s="84"/>
      <c r="B469" s="84"/>
      <c r="C469" s="84"/>
      <c r="D469" s="632" t="str">
        <f>IF($C469="","",VLOOKUP($C469,分類コード!$B$1:$C$9,2,0))</f>
        <v/>
      </c>
      <c r="E469" s="251"/>
      <c r="F469" s="264"/>
      <c r="G469" s="260"/>
      <c r="H469" s="264"/>
      <c r="I469" s="653">
        <f t="shared" ref="I469:I532" si="9">IF(ISERROR(LEN(F469)-FIND(".",F469))=TRUE,0,LEN(F469)-FIND(".",F469))</f>
        <v>0</v>
      </c>
      <c r="L469" s="84"/>
      <c r="M469" s="84"/>
      <c r="N469" s="84"/>
      <c r="O469" s="84"/>
      <c r="P469" s="84"/>
      <c r="Q469" s="84"/>
      <c r="R469" s="84"/>
      <c r="S469" s="84"/>
      <c r="T469" s="84"/>
      <c r="X469" s="84"/>
      <c r="Y469" s="84"/>
      <c r="Z469" s="84"/>
    </row>
    <row r="470" spans="1:26">
      <c r="A470" s="84"/>
      <c r="B470" s="84"/>
      <c r="C470" s="84"/>
      <c r="D470" s="632" t="str">
        <f>IF($C470="","",VLOOKUP($C470,分類コード!$B$1:$C$9,2,0))</f>
        <v/>
      </c>
      <c r="E470" s="251"/>
      <c r="F470" s="264"/>
      <c r="G470" s="260"/>
      <c r="H470" s="264"/>
      <c r="I470" s="653">
        <f t="shared" si="9"/>
        <v>0</v>
      </c>
      <c r="L470" s="84"/>
      <c r="M470" s="84"/>
      <c r="N470" s="84"/>
      <c r="O470" s="84"/>
      <c r="P470" s="84"/>
      <c r="Q470" s="84"/>
      <c r="R470" s="84"/>
      <c r="S470" s="84"/>
      <c r="T470" s="84"/>
      <c r="X470" s="84"/>
      <c r="Y470" s="84"/>
      <c r="Z470" s="84"/>
    </row>
    <row r="471" spans="1:26">
      <c r="A471" s="84"/>
      <c r="B471" s="84"/>
      <c r="C471" s="84"/>
      <c r="D471" s="632" t="str">
        <f>IF($C471="","",VLOOKUP($C471,分類コード!$B$1:$C$9,2,0))</f>
        <v/>
      </c>
      <c r="E471" s="251"/>
      <c r="F471" s="264"/>
      <c r="G471" s="260"/>
      <c r="H471" s="264"/>
      <c r="I471" s="653">
        <f t="shared" si="9"/>
        <v>0</v>
      </c>
      <c r="L471" s="84"/>
      <c r="M471" s="84"/>
      <c r="N471" s="84"/>
      <c r="O471" s="84"/>
      <c r="P471" s="84"/>
      <c r="Q471" s="84"/>
      <c r="R471" s="84"/>
      <c r="S471" s="84"/>
      <c r="T471" s="84"/>
      <c r="X471" s="84"/>
      <c r="Y471" s="84"/>
      <c r="Z471" s="84"/>
    </row>
    <row r="472" spans="1:26">
      <c r="A472" s="84"/>
      <c r="B472" s="84"/>
      <c r="C472" s="84"/>
      <c r="D472" s="632" t="str">
        <f>IF($C472="","",VLOOKUP($C472,分類コード!$B$1:$C$9,2,0))</f>
        <v/>
      </c>
      <c r="E472" s="251"/>
      <c r="F472" s="264"/>
      <c r="G472" s="260"/>
      <c r="H472" s="264"/>
      <c r="I472" s="653">
        <f t="shared" si="9"/>
        <v>0</v>
      </c>
      <c r="L472" s="84"/>
      <c r="M472" s="84"/>
      <c r="N472" s="84"/>
      <c r="O472" s="84"/>
      <c r="P472" s="84"/>
      <c r="Q472" s="84"/>
      <c r="R472" s="84"/>
      <c r="S472" s="84"/>
      <c r="T472" s="84"/>
      <c r="X472" s="84"/>
      <c r="Y472" s="84"/>
      <c r="Z472" s="84"/>
    </row>
    <row r="473" spans="1:26">
      <c r="A473" s="84"/>
      <c r="B473" s="84"/>
      <c r="C473" s="84"/>
      <c r="D473" s="632" t="str">
        <f>IF($C473="","",VLOOKUP($C473,分類コード!$B$1:$C$9,2,0))</f>
        <v/>
      </c>
      <c r="E473" s="251"/>
      <c r="F473" s="264"/>
      <c r="G473" s="260"/>
      <c r="H473" s="264"/>
      <c r="I473" s="653">
        <f t="shared" si="9"/>
        <v>0</v>
      </c>
      <c r="L473" s="84"/>
      <c r="M473" s="84"/>
      <c r="N473" s="84"/>
      <c r="O473" s="84"/>
      <c r="P473" s="84"/>
      <c r="Q473" s="84"/>
      <c r="R473" s="84"/>
      <c r="S473" s="84"/>
      <c r="T473" s="84"/>
      <c r="X473" s="84"/>
      <c r="Y473" s="84"/>
      <c r="Z473" s="84"/>
    </row>
    <row r="474" spans="1:26">
      <c r="A474" s="84"/>
      <c r="B474" s="84"/>
      <c r="C474" s="84"/>
      <c r="D474" s="632" t="str">
        <f>IF($C474="","",VLOOKUP($C474,分類コード!$B$1:$C$9,2,0))</f>
        <v/>
      </c>
      <c r="E474" s="251"/>
      <c r="F474" s="264"/>
      <c r="G474" s="260"/>
      <c r="H474" s="264"/>
      <c r="I474" s="653">
        <f t="shared" si="9"/>
        <v>0</v>
      </c>
      <c r="L474" s="84"/>
      <c r="M474" s="84"/>
      <c r="N474" s="84"/>
      <c r="O474" s="84"/>
      <c r="P474" s="84"/>
      <c r="Q474" s="84"/>
      <c r="R474" s="84"/>
      <c r="S474" s="84"/>
      <c r="T474" s="84"/>
      <c r="X474" s="84"/>
      <c r="Y474" s="84"/>
      <c r="Z474" s="84"/>
    </row>
    <row r="475" spans="1:26">
      <c r="A475" s="84"/>
      <c r="B475" s="84"/>
      <c r="C475" s="84"/>
      <c r="D475" s="632" t="str">
        <f>IF($C475="","",VLOOKUP($C475,分類コード!$B$1:$C$9,2,0))</f>
        <v/>
      </c>
      <c r="E475" s="251"/>
      <c r="F475" s="264"/>
      <c r="G475" s="260"/>
      <c r="H475" s="264"/>
      <c r="I475" s="653">
        <f t="shared" si="9"/>
        <v>0</v>
      </c>
      <c r="L475" s="84"/>
      <c r="M475" s="84"/>
      <c r="N475" s="84"/>
      <c r="O475" s="84"/>
      <c r="P475" s="84"/>
      <c r="Q475" s="84"/>
      <c r="R475" s="84"/>
      <c r="S475" s="84"/>
      <c r="T475" s="84"/>
      <c r="X475" s="84"/>
      <c r="Y475" s="84"/>
      <c r="Z475" s="84"/>
    </row>
    <row r="476" spans="1:26">
      <c r="A476" s="84"/>
      <c r="B476" s="84"/>
      <c r="C476" s="84"/>
      <c r="D476" s="632" t="str">
        <f>IF($C476="","",VLOOKUP($C476,分類コード!$B$1:$C$9,2,0))</f>
        <v/>
      </c>
      <c r="E476" s="251"/>
      <c r="F476" s="264"/>
      <c r="G476" s="260"/>
      <c r="H476" s="264"/>
      <c r="I476" s="653">
        <f t="shared" si="9"/>
        <v>0</v>
      </c>
      <c r="L476" s="84"/>
      <c r="M476" s="84"/>
      <c r="N476" s="84"/>
      <c r="O476" s="84"/>
      <c r="P476" s="84"/>
      <c r="Q476" s="84"/>
      <c r="R476" s="84"/>
      <c r="S476" s="84"/>
      <c r="T476" s="84"/>
      <c r="X476" s="84"/>
      <c r="Y476" s="84"/>
      <c r="Z476" s="84"/>
    </row>
    <row r="477" spans="1:26">
      <c r="A477" s="84"/>
      <c r="B477" s="84"/>
      <c r="C477" s="84"/>
      <c r="D477" s="632" t="str">
        <f>IF($C477="","",VLOOKUP($C477,分類コード!$B$1:$C$9,2,0))</f>
        <v/>
      </c>
      <c r="E477" s="251"/>
      <c r="F477" s="264"/>
      <c r="G477" s="260"/>
      <c r="H477" s="264"/>
      <c r="I477" s="653">
        <f t="shared" si="9"/>
        <v>0</v>
      </c>
      <c r="L477" s="84"/>
      <c r="M477" s="84"/>
      <c r="N477" s="84"/>
      <c r="O477" s="84"/>
      <c r="P477" s="84"/>
      <c r="Q477" s="84"/>
      <c r="R477" s="84"/>
      <c r="S477" s="84"/>
      <c r="T477" s="84"/>
      <c r="X477" s="84"/>
      <c r="Y477" s="84"/>
      <c r="Z477" s="84"/>
    </row>
    <row r="478" spans="1:26">
      <c r="A478" s="84"/>
      <c r="B478" s="84"/>
      <c r="C478" s="84"/>
      <c r="D478" s="632" t="str">
        <f>IF($C478="","",VLOOKUP($C478,分類コード!$B$1:$C$9,2,0))</f>
        <v/>
      </c>
      <c r="E478" s="251"/>
      <c r="F478" s="264"/>
      <c r="G478" s="260"/>
      <c r="H478" s="264"/>
      <c r="I478" s="653">
        <f t="shared" si="9"/>
        <v>0</v>
      </c>
      <c r="L478" s="84"/>
      <c r="M478" s="84"/>
      <c r="N478" s="84"/>
      <c r="O478" s="84"/>
      <c r="P478" s="84"/>
      <c r="Q478" s="84"/>
      <c r="R478" s="84"/>
      <c r="S478" s="84"/>
      <c r="T478" s="84"/>
      <c r="X478" s="84"/>
      <c r="Y478" s="84"/>
      <c r="Z478" s="84"/>
    </row>
    <row r="479" spans="1:26">
      <c r="A479" s="84"/>
      <c r="B479" s="84"/>
      <c r="C479" s="84"/>
      <c r="D479" s="632" t="str">
        <f>IF($C479="","",VLOOKUP($C479,分類コード!$B$1:$C$9,2,0))</f>
        <v/>
      </c>
      <c r="E479" s="251"/>
      <c r="F479" s="264"/>
      <c r="G479" s="260"/>
      <c r="H479" s="264"/>
      <c r="I479" s="653">
        <f t="shared" si="9"/>
        <v>0</v>
      </c>
      <c r="L479" s="84"/>
      <c r="M479" s="84"/>
      <c r="N479" s="84"/>
      <c r="O479" s="84"/>
      <c r="P479" s="84"/>
      <c r="Q479" s="84"/>
      <c r="R479" s="84"/>
      <c r="S479" s="84"/>
      <c r="T479" s="84"/>
      <c r="X479" s="84"/>
      <c r="Y479" s="84"/>
      <c r="Z479" s="84"/>
    </row>
    <row r="480" spans="1:26">
      <c r="A480" s="84"/>
      <c r="B480" s="84"/>
      <c r="C480" s="84"/>
      <c r="D480" s="632" t="str">
        <f>IF($C480="","",VLOOKUP($C480,分類コード!$B$1:$C$9,2,0))</f>
        <v/>
      </c>
      <c r="E480" s="251"/>
      <c r="F480" s="264"/>
      <c r="G480" s="260"/>
      <c r="H480" s="264"/>
      <c r="I480" s="653">
        <f t="shared" si="9"/>
        <v>0</v>
      </c>
      <c r="L480" s="84"/>
      <c r="M480" s="84"/>
      <c r="N480" s="84"/>
      <c r="O480" s="84"/>
      <c r="P480" s="84"/>
      <c r="Q480" s="84"/>
      <c r="R480" s="84"/>
      <c r="S480" s="84"/>
      <c r="T480" s="84"/>
      <c r="X480" s="84"/>
      <c r="Y480" s="84"/>
      <c r="Z480" s="84"/>
    </row>
    <row r="481" spans="1:26">
      <c r="A481" s="84"/>
      <c r="B481" s="84"/>
      <c r="C481" s="84"/>
      <c r="D481" s="632" t="str">
        <f>IF($C481="","",VLOOKUP($C481,分類コード!$B$1:$C$9,2,0))</f>
        <v/>
      </c>
      <c r="E481" s="251"/>
      <c r="F481" s="264"/>
      <c r="G481" s="260"/>
      <c r="H481" s="264"/>
      <c r="I481" s="653">
        <f t="shared" si="9"/>
        <v>0</v>
      </c>
      <c r="L481" s="84"/>
      <c r="M481" s="84"/>
      <c r="N481" s="84"/>
      <c r="O481" s="84"/>
      <c r="P481" s="84"/>
      <c r="Q481" s="84"/>
      <c r="R481" s="84"/>
      <c r="S481" s="84"/>
      <c r="T481" s="84"/>
      <c r="X481" s="84"/>
      <c r="Y481" s="84"/>
      <c r="Z481" s="84"/>
    </row>
    <row r="482" spans="1:26">
      <c r="A482" s="84"/>
      <c r="B482" s="84"/>
      <c r="C482" s="84"/>
      <c r="D482" s="632" t="str">
        <f>IF($C482="","",VLOOKUP($C482,分類コード!$B$1:$C$9,2,0))</f>
        <v/>
      </c>
      <c r="E482" s="251"/>
      <c r="F482" s="264"/>
      <c r="G482" s="260"/>
      <c r="H482" s="264"/>
      <c r="I482" s="653">
        <f t="shared" si="9"/>
        <v>0</v>
      </c>
      <c r="L482" s="84"/>
      <c r="M482" s="84"/>
      <c r="N482" s="84"/>
      <c r="O482" s="84"/>
      <c r="P482" s="84"/>
      <c r="Q482" s="84"/>
      <c r="R482" s="84"/>
      <c r="S482" s="84"/>
      <c r="T482" s="84"/>
      <c r="X482" s="84"/>
      <c r="Y482" s="84"/>
      <c r="Z482" s="84"/>
    </row>
    <row r="483" spans="1:26">
      <c r="A483" s="84"/>
      <c r="B483" s="84"/>
      <c r="C483" s="84"/>
      <c r="D483" s="632" t="str">
        <f>IF($C483="","",VLOOKUP($C483,分類コード!$B$1:$C$9,2,0))</f>
        <v/>
      </c>
      <c r="E483" s="251"/>
      <c r="F483" s="264"/>
      <c r="G483" s="260"/>
      <c r="H483" s="264"/>
      <c r="I483" s="653">
        <f t="shared" si="9"/>
        <v>0</v>
      </c>
      <c r="L483" s="84"/>
      <c r="M483" s="84"/>
      <c r="N483" s="84"/>
      <c r="O483" s="84"/>
      <c r="P483" s="84"/>
      <c r="Q483" s="84"/>
      <c r="R483" s="84"/>
      <c r="S483" s="84"/>
      <c r="T483" s="84"/>
      <c r="X483" s="84"/>
      <c r="Y483" s="84"/>
      <c r="Z483" s="84"/>
    </row>
    <row r="484" spans="1:26">
      <c r="A484" s="84"/>
      <c r="B484" s="84"/>
      <c r="C484" s="84"/>
      <c r="D484" s="632" t="str">
        <f>IF($C484="","",VLOOKUP($C484,分類コード!$B$1:$C$9,2,0))</f>
        <v/>
      </c>
      <c r="E484" s="251"/>
      <c r="F484" s="264"/>
      <c r="G484" s="260"/>
      <c r="H484" s="264"/>
      <c r="I484" s="653">
        <f t="shared" si="9"/>
        <v>0</v>
      </c>
      <c r="L484" s="84"/>
      <c r="M484" s="84"/>
      <c r="N484" s="84"/>
      <c r="O484" s="84"/>
      <c r="P484" s="84"/>
      <c r="Q484" s="84"/>
      <c r="R484" s="84"/>
      <c r="S484" s="84"/>
      <c r="T484" s="84"/>
      <c r="X484" s="84"/>
      <c r="Y484" s="84"/>
      <c r="Z484" s="84"/>
    </row>
    <row r="485" spans="1:26">
      <c r="A485" s="84"/>
      <c r="B485" s="84"/>
      <c r="C485" s="84"/>
      <c r="D485" s="632" t="str">
        <f>IF($C485="","",VLOOKUP($C485,分類コード!$B$1:$C$9,2,0))</f>
        <v/>
      </c>
      <c r="E485" s="251"/>
      <c r="F485" s="264"/>
      <c r="G485" s="260"/>
      <c r="H485" s="264"/>
      <c r="I485" s="653">
        <f t="shared" si="9"/>
        <v>0</v>
      </c>
      <c r="L485" s="84"/>
      <c r="M485" s="84"/>
      <c r="N485" s="84"/>
      <c r="O485" s="84"/>
      <c r="P485" s="84"/>
      <c r="Q485" s="84"/>
      <c r="R485" s="84"/>
      <c r="S485" s="84"/>
      <c r="T485" s="84"/>
      <c r="X485" s="84"/>
      <c r="Y485" s="84"/>
      <c r="Z485" s="84"/>
    </row>
    <row r="486" spans="1:26">
      <c r="A486" s="84"/>
      <c r="B486" s="84"/>
      <c r="C486" s="84"/>
      <c r="D486" s="632" t="str">
        <f>IF($C486="","",VLOOKUP($C486,分類コード!$B$1:$C$9,2,0))</f>
        <v/>
      </c>
      <c r="E486" s="251"/>
      <c r="F486" s="264"/>
      <c r="G486" s="260"/>
      <c r="H486" s="264"/>
      <c r="I486" s="653">
        <f t="shared" si="9"/>
        <v>0</v>
      </c>
      <c r="L486" s="84"/>
      <c r="M486" s="84"/>
      <c r="N486" s="84"/>
      <c r="O486" s="84"/>
      <c r="P486" s="84"/>
      <c r="Q486" s="84"/>
      <c r="R486" s="84"/>
      <c r="S486" s="84"/>
      <c r="T486" s="84"/>
      <c r="X486" s="84"/>
      <c r="Y486" s="84"/>
      <c r="Z486" s="84"/>
    </row>
    <row r="487" spans="1:26">
      <c r="A487" s="84"/>
      <c r="B487" s="84"/>
      <c r="C487" s="84"/>
      <c r="D487" s="632" t="str">
        <f>IF($C487="","",VLOOKUP($C487,分類コード!$B$1:$C$9,2,0))</f>
        <v/>
      </c>
      <c r="E487" s="251"/>
      <c r="F487" s="264"/>
      <c r="G487" s="260"/>
      <c r="H487" s="264"/>
      <c r="I487" s="653">
        <f t="shared" si="9"/>
        <v>0</v>
      </c>
      <c r="L487" s="84"/>
      <c r="M487" s="84"/>
      <c r="N487" s="84"/>
      <c r="O487" s="84"/>
      <c r="P487" s="84"/>
      <c r="Q487" s="84"/>
      <c r="R487" s="84"/>
      <c r="S487" s="84"/>
      <c r="T487" s="84"/>
      <c r="X487" s="84"/>
      <c r="Y487" s="84"/>
      <c r="Z487" s="84"/>
    </row>
    <row r="488" spans="1:26">
      <c r="A488" s="84"/>
      <c r="B488" s="84"/>
      <c r="C488" s="84"/>
      <c r="D488" s="632" t="str">
        <f>IF($C488="","",VLOOKUP($C488,分類コード!$B$1:$C$9,2,0))</f>
        <v/>
      </c>
      <c r="E488" s="251"/>
      <c r="F488" s="264"/>
      <c r="G488" s="260"/>
      <c r="H488" s="264"/>
      <c r="I488" s="653">
        <f t="shared" si="9"/>
        <v>0</v>
      </c>
      <c r="L488" s="84"/>
      <c r="M488" s="84"/>
      <c r="N488" s="84"/>
      <c r="O488" s="84"/>
      <c r="P488" s="84"/>
      <c r="Q488" s="84"/>
      <c r="R488" s="84"/>
      <c r="S488" s="84"/>
      <c r="T488" s="84"/>
      <c r="X488" s="84"/>
      <c r="Y488" s="84"/>
      <c r="Z488" s="84"/>
    </row>
    <row r="489" spans="1:26">
      <c r="A489" s="84"/>
      <c r="B489" s="84"/>
      <c r="C489" s="84"/>
      <c r="D489" s="632" t="str">
        <f>IF($C489="","",VLOOKUP($C489,分類コード!$B$1:$C$9,2,0))</f>
        <v/>
      </c>
      <c r="E489" s="251"/>
      <c r="F489" s="264"/>
      <c r="G489" s="260"/>
      <c r="H489" s="264"/>
      <c r="I489" s="653">
        <f t="shared" si="9"/>
        <v>0</v>
      </c>
      <c r="L489" s="84"/>
      <c r="M489" s="84"/>
      <c r="N489" s="84"/>
      <c r="O489" s="84"/>
      <c r="P489" s="84"/>
      <c r="Q489" s="84"/>
      <c r="R489" s="84"/>
      <c r="S489" s="84"/>
      <c r="T489" s="84"/>
      <c r="X489" s="84"/>
      <c r="Y489" s="84"/>
      <c r="Z489" s="84"/>
    </row>
    <row r="490" spans="1:26">
      <c r="A490" s="84"/>
      <c r="B490" s="84"/>
      <c r="C490" s="84"/>
      <c r="D490" s="632" t="str">
        <f>IF($C490="","",VLOOKUP($C490,分類コード!$B$1:$C$9,2,0))</f>
        <v/>
      </c>
      <c r="E490" s="251"/>
      <c r="F490" s="264"/>
      <c r="G490" s="260"/>
      <c r="H490" s="264"/>
      <c r="I490" s="653">
        <f t="shared" si="9"/>
        <v>0</v>
      </c>
      <c r="L490" s="84"/>
      <c r="M490" s="84"/>
      <c r="N490" s="84"/>
      <c r="O490" s="84"/>
      <c r="P490" s="84"/>
      <c r="Q490" s="84"/>
      <c r="R490" s="84"/>
      <c r="S490" s="84"/>
      <c r="T490" s="84"/>
      <c r="X490" s="84"/>
      <c r="Y490" s="84"/>
      <c r="Z490" s="84"/>
    </row>
    <row r="491" spans="1:26">
      <c r="A491" s="84"/>
      <c r="B491" s="84"/>
      <c r="C491" s="84"/>
      <c r="D491" s="632" t="str">
        <f>IF($C491="","",VLOOKUP($C491,分類コード!$B$1:$C$9,2,0))</f>
        <v/>
      </c>
      <c r="E491" s="251"/>
      <c r="F491" s="264"/>
      <c r="G491" s="260"/>
      <c r="H491" s="264"/>
      <c r="I491" s="653">
        <f t="shared" si="9"/>
        <v>0</v>
      </c>
      <c r="L491" s="84"/>
      <c r="M491" s="84"/>
      <c r="N491" s="84"/>
      <c r="O491" s="84"/>
      <c r="P491" s="84"/>
      <c r="Q491" s="84"/>
      <c r="R491" s="84"/>
      <c r="S491" s="84"/>
      <c r="T491" s="84"/>
      <c r="X491" s="84"/>
      <c r="Y491" s="84"/>
      <c r="Z491" s="84"/>
    </row>
    <row r="492" spans="1:26">
      <c r="A492" s="84"/>
      <c r="B492" s="84"/>
      <c r="C492" s="84"/>
      <c r="D492" s="632" t="str">
        <f>IF($C492="","",VLOOKUP($C492,分類コード!$B$1:$C$9,2,0))</f>
        <v/>
      </c>
      <c r="E492" s="251"/>
      <c r="F492" s="264"/>
      <c r="G492" s="260"/>
      <c r="H492" s="264"/>
      <c r="I492" s="653">
        <f t="shared" si="9"/>
        <v>0</v>
      </c>
      <c r="L492" s="84"/>
      <c r="M492" s="84"/>
      <c r="N492" s="84"/>
      <c r="O492" s="84"/>
      <c r="P492" s="84"/>
      <c r="Q492" s="84"/>
      <c r="R492" s="84"/>
      <c r="S492" s="84"/>
      <c r="T492" s="84"/>
      <c r="X492" s="84"/>
      <c r="Y492" s="84"/>
      <c r="Z492" s="84"/>
    </row>
    <row r="493" spans="1:26">
      <c r="A493" s="84"/>
      <c r="B493" s="84"/>
      <c r="C493" s="84"/>
      <c r="D493" s="632" t="str">
        <f>IF($C493="","",VLOOKUP($C493,分類コード!$B$1:$C$9,2,0))</f>
        <v/>
      </c>
      <c r="E493" s="251"/>
      <c r="F493" s="264"/>
      <c r="G493" s="260"/>
      <c r="H493" s="264"/>
      <c r="I493" s="653">
        <f t="shared" si="9"/>
        <v>0</v>
      </c>
      <c r="L493" s="84"/>
      <c r="M493" s="84"/>
      <c r="N493" s="84"/>
      <c r="O493" s="84"/>
      <c r="P493" s="84"/>
      <c r="Q493" s="84"/>
      <c r="R493" s="84"/>
      <c r="S493" s="84"/>
      <c r="T493" s="84"/>
      <c r="X493" s="84"/>
      <c r="Y493" s="84"/>
      <c r="Z493" s="84"/>
    </row>
    <row r="494" spans="1:26">
      <c r="A494" s="84"/>
      <c r="B494" s="84"/>
      <c r="C494" s="84"/>
      <c r="D494" s="632" t="str">
        <f>IF($C494="","",VLOOKUP($C494,分類コード!$B$1:$C$9,2,0))</f>
        <v/>
      </c>
      <c r="E494" s="251"/>
      <c r="F494" s="264"/>
      <c r="G494" s="260"/>
      <c r="H494" s="264"/>
      <c r="I494" s="653">
        <f t="shared" si="9"/>
        <v>0</v>
      </c>
      <c r="L494" s="84"/>
      <c r="M494" s="84"/>
      <c r="N494" s="84"/>
      <c r="O494" s="84"/>
      <c r="P494" s="84"/>
      <c r="Q494" s="84"/>
      <c r="R494" s="84"/>
      <c r="S494" s="84"/>
      <c r="T494" s="84"/>
      <c r="X494" s="84"/>
      <c r="Y494" s="84"/>
      <c r="Z494" s="84"/>
    </row>
    <row r="495" spans="1:26">
      <c r="A495" s="84"/>
      <c r="B495" s="84"/>
      <c r="C495" s="84"/>
      <c r="D495" s="632" t="str">
        <f>IF($C495="","",VLOOKUP($C495,分類コード!$B$1:$C$9,2,0))</f>
        <v/>
      </c>
      <c r="E495" s="251"/>
      <c r="F495" s="264"/>
      <c r="G495" s="260"/>
      <c r="H495" s="264"/>
      <c r="I495" s="653">
        <f t="shared" si="9"/>
        <v>0</v>
      </c>
      <c r="L495" s="84"/>
      <c r="M495" s="84"/>
      <c r="N495" s="84"/>
      <c r="O495" s="84"/>
      <c r="P495" s="84"/>
      <c r="Q495" s="84"/>
      <c r="R495" s="84"/>
      <c r="S495" s="84"/>
      <c r="T495" s="84"/>
      <c r="X495" s="84"/>
      <c r="Y495" s="84"/>
      <c r="Z495" s="84"/>
    </row>
    <row r="496" spans="1:26">
      <c r="A496" s="84"/>
      <c r="B496" s="84"/>
      <c r="C496" s="84"/>
      <c r="D496" s="632" t="str">
        <f>IF($C496="","",VLOOKUP($C496,分類コード!$B$1:$C$9,2,0))</f>
        <v/>
      </c>
      <c r="E496" s="251"/>
      <c r="F496" s="264"/>
      <c r="G496" s="260"/>
      <c r="H496" s="264"/>
      <c r="I496" s="653">
        <f t="shared" si="9"/>
        <v>0</v>
      </c>
      <c r="L496" s="84"/>
      <c r="M496" s="84"/>
      <c r="N496" s="84"/>
      <c r="O496" s="84"/>
      <c r="P496" s="84"/>
      <c r="Q496" s="84"/>
      <c r="R496" s="84"/>
      <c r="S496" s="84"/>
      <c r="T496" s="84"/>
      <c r="X496" s="84"/>
      <c r="Y496" s="84"/>
      <c r="Z496" s="84"/>
    </row>
    <row r="497" spans="1:26">
      <c r="A497" s="84"/>
      <c r="B497" s="84"/>
      <c r="C497" s="84"/>
      <c r="D497" s="632" t="str">
        <f>IF($C497="","",VLOOKUP($C497,分類コード!$B$1:$C$9,2,0))</f>
        <v/>
      </c>
      <c r="E497" s="251"/>
      <c r="F497" s="264"/>
      <c r="G497" s="260"/>
      <c r="H497" s="264"/>
      <c r="I497" s="653">
        <f t="shared" si="9"/>
        <v>0</v>
      </c>
      <c r="L497" s="84"/>
      <c r="M497" s="84"/>
      <c r="N497" s="84"/>
      <c r="O497" s="84"/>
      <c r="P497" s="84"/>
      <c r="Q497" s="84"/>
      <c r="R497" s="84"/>
      <c r="S497" s="84"/>
      <c r="T497" s="84"/>
      <c r="X497" s="84"/>
      <c r="Y497" s="84"/>
      <c r="Z497" s="84"/>
    </row>
    <row r="498" spans="1:26">
      <c r="A498" s="84"/>
      <c r="B498" s="84"/>
      <c r="C498" s="84"/>
      <c r="D498" s="632" t="str">
        <f>IF($C498="","",VLOOKUP($C498,分類コード!$B$1:$C$9,2,0))</f>
        <v/>
      </c>
      <c r="E498" s="251"/>
      <c r="F498" s="264"/>
      <c r="G498" s="260"/>
      <c r="H498" s="264"/>
      <c r="I498" s="653">
        <f t="shared" si="9"/>
        <v>0</v>
      </c>
      <c r="L498" s="84"/>
      <c r="M498" s="84"/>
      <c r="N498" s="84"/>
      <c r="O498" s="84"/>
      <c r="P498" s="84"/>
      <c r="Q498" s="84"/>
      <c r="R498" s="84"/>
      <c r="S498" s="84"/>
      <c r="T498" s="84"/>
      <c r="X498" s="84"/>
      <c r="Y498" s="84"/>
      <c r="Z498" s="84"/>
    </row>
    <row r="499" spans="1:26">
      <c r="A499" s="84"/>
      <c r="B499" s="84"/>
      <c r="C499" s="84"/>
      <c r="D499" s="632" t="str">
        <f>IF($C499="","",VLOOKUP($C499,分類コード!$B$1:$C$9,2,0))</f>
        <v/>
      </c>
      <c r="E499" s="251"/>
      <c r="F499" s="264"/>
      <c r="G499" s="260"/>
      <c r="H499" s="264"/>
      <c r="I499" s="653">
        <f t="shared" si="9"/>
        <v>0</v>
      </c>
      <c r="L499" s="84"/>
      <c r="M499" s="84"/>
      <c r="N499" s="84"/>
      <c r="O499" s="84"/>
      <c r="P499" s="84"/>
      <c r="Q499" s="84"/>
      <c r="R499" s="84"/>
      <c r="S499" s="84"/>
      <c r="T499" s="84"/>
      <c r="X499" s="84"/>
      <c r="Y499" s="84"/>
      <c r="Z499" s="84"/>
    </row>
    <row r="500" spans="1:26">
      <c r="A500" s="84"/>
      <c r="B500" s="84"/>
      <c r="C500" s="84"/>
      <c r="D500" s="632" t="str">
        <f>IF($C500="","",VLOOKUP($C500,分類コード!$B$1:$C$9,2,0))</f>
        <v/>
      </c>
      <c r="E500" s="251"/>
      <c r="F500" s="264"/>
      <c r="G500" s="260"/>
      <c r="H500" s="264"/>
      <c r="I500" s="653">
        <f t="shared" si="9"/>
        <v>0</v>
      </c>
      <c r="L500" s="84"/>
      <c r="M500" s="84"/>
      <c r="N500" s="84"/>
      <c r="O500" s="84"/>
      <c r="P500" s="84"/>
      <c r="Q500" s="84"/>
      <c r="R500" s="84"/>
      <c r="S500" s="84"/>
      <c r="T500" s="84"/>
      <c r="X500" s="84"/>
      <c r="Y500" s="84"/>
      <c r="Z500" s="84"/>
    </row>
    <row r="501" spans="1:26">
      <c r="A501" s="84"/>
      <c r="B501" s="84"/>
      <c r="C501" s="84"/>
      <c r="D501" s="632" t="str">
        <f>IF($C501="","",VLOOKUP($C501,分類コード!$B$1:$C$9,2,0))</f>
        <v/>
      </c>
      <c r="E501" s="251"/>
      <c r="F501" s="264"/>
      <c r="G501" s="260"/>
      <c r="H501" s="264"/>
      <c r="I501" s="653">
        <f t="shared" si="9"/>
        <v>0</v>
      </c>
      <c r="L501" s="84"/>
      <c r="M501" s="84"/>
      <c r="N501" s="84"/>
      <c r="O501" s="84"/>
      <c r="P501" s="84"/>
      <c r="Q501" s="84"/>
      <c r="R501" s="84"/>
      <c r="S501" s="84"/>
      <c r="T501" s="84"/>
      <c r="X501" s="84"/>
      <c r="Y501" s="84"/>
      <c r="Z501" s="84"/>
    </row>
    <row r="502" spans="1:26">
      <c r="A502" s="84"/>
      <c r="B502" s="84"/>
      <c r="C502" s="84"/>
      <c r="D502" s="632" t="str">
        <f>IF($C502="","",VLOOKUP($C502,分類コード!$B$1:$C$9,2,0))</f>
        <v/>
      </c>
      <c r="E502" s="251"/>
      <c r="F502" s="264"/>
      <c r="G502" s="260"/>
      <c r="H502" s="264"/>
      <c r="I502" s="653">
        <f t="shared" si="9"/>
        <v>0</v>
      </c>
      <c r="L502" s="84"/>
      <c r="M502" s="84"/>
      <c r="N502" s="84"/>
      <c r="O502" s="84"/>
      <c r="P502" s="84"/>
      <c r="Q502" s="84"/>
      <c r="R502" s="84"/>
      <c r="S502" s="84"/>
      <c r="T502" s="84"/>
      <c r="X502" s="84"/>
      <c r="Y502" s="84"/>
      <c r="Z502" s="84"/>
    </row>
    <row r="503" spans="1:26">
      <c r="A503" s="84"/>
      <c r="B503" s="84"/>
      <c r="C503" s="84"/>
      <c r="D503" s="632" t="str">
        <f>IF($C503="","",VLOOKUP($C503,分類コード!$B$1:$C$9,2,0))</f>
        <v/>
      </c>
      <c r="E503" s="251"/>
      <c r="F503" s="264"/>
      <c r="G503" s="260"/>
      <c r="H503" s="264"/>
      <c r="I503" s="653">
        <f t="shared" si="9"/>
        <v>0</v>
      </c>
      <c r="L503" s="84"/>
      <c r="M503" s="84"/>
      <c r="N503" s="84"/>
      <c r="O503" s="84"/>
      <c r="P503" s="84"/>
      <c r="Q503" s="84"/>
      <c r="R503" s="84"/>
      <c r="S503" s="84"/>
      <c r="T503" s="84"/>
      <c r="X503" s="84"/>
      <c r="Y503" s="84"/>
      <c r="Z503" s="84"/>
    </row>
    <row r="504" spans="1:26">
      <c r="A504" s="84"/>
      <c r="B504" s="84"/>
      <c r="C504" s="84"/>
      <c r="D504" s="632" t="str">
        <f>IF($C504="","",VLOOKUP($C504,分類コード!$B$1:$C$9,2,0))</f>
        <v/>
      </c>
      <c r="E504" s="251"/>
      <c r="F504" s="264"/>
      <c r="G504" s="260"/>
      <c r="H504" s="264"/>
      <c r="I504" s="653">
        <f t="shared" si="9"/>
        <v>0</v>
      </c>
      <c r="L504" s="84"/>
      <c r="M504" s="84"/>
      <c r="N504" s="84"/>
      <c r="O504" s="84"/>
      <c r="P504" s="84"/>
      <c r="Q504" s="84"/>
      <c r="R504" s="84"/>
      <c r="S504" s="84"/>
      <c r="T504" s="84"/>
      <c r="X504" s="84"/>
      <c r="Y504" s="84"/>
      <c r="Z504" s="84"/>
    </row>
    <row r="505" spans="1:26">
      <c r="A505" s="84"/>
      <c r="B505" s="84"/>
      <c r="C505" s="84"/>
      <c r="D505" s="632" t="str">
        <f>IF($C505="","",VLOOKUP($C505,分類コード!$B$1:$C$9,2,0))</f>
        <v/>
      </c>
      <c r="E505" s="251"/>
      <c r="F505" s="264"/>
      <c r="G505" s="260"/>
      <c r="H505" s="264"/>
      <c r="I505" s="653">
        <f t="shared" si="9"/>
        <v>0</v>
      </c>
      <c r="L505" s="84"/>
      <c r="M505" s="84"/>
      <c r="N505" s="84"/>
      <c r="O505" s="84"/>
      <c r="P505" s="84"/>
      <c r="Q505" s="84"/>
      <c r="R505" s="84"/>
      <c r="S505" s="84"/>
      <c r="T505" s="84"/>
      <c r="X505" s="84"/>
      <c r="Y505" s="84"/>
      <c r="Z505" s="84"/>
    </row>
    <row r="506" spans="1:26">
      <c r="A506" s="84"/>
      <c r="B506" s="84"/>
      <c r="C506" s="84"/>
      <c r="D506" s="632" t="str">
        <f>IF($C506="","",VLOOKUP($C506,分類コード!$B$1:$C$9,2,0))</f>
        <v/>
      </c>
      <c r="E506" s="251"/>
      <c r="F506" s="264"/>
      <c r="G506" s="260"/>
      <c r="H506" s="264"/>
      <c r="I506" s="653">
        <f t="shared" si="9"/>
        <v>0</v>
      </c>
      <c r="L506" s="84"/>
      <c r="M506" s="84"/>
      <c r="N506" s="84"/>
      <c r="O506" s="84"/>
      <c r="P506" s="84"/>
      <c r="Q506" s="84"/>
      <c r="R506" s="84"/>
      <c r="S506" s="84"/>
      <c r="T506" s="84"/>
      <c r="X506" s="84"/>
      <c r="Y506" s="84"/>
      <c r="Z506" s="84"/>
    </row>
    <row r="507" spans="1:26">
      <c r="A507" s="84"/>
      <c r="B507" s="84"/>
      <c r="C507" s="84"/>
      <c r="D507" s="632" t="str">
        <f>IF($C507="","",VLOOKUP($C507,分類コード!$B$1:$C$9,2,0))</f>
        <v/>
      </c>
      <c r="E507" s="251"/>
      <c r="F507" s="264"/>
      <c r="G507" s="260"/>
      <c r="H507" s="264"/>
      <c r="I507" s="653">
        <f t="shared" si="9"/>
        <v>0</v>
      </c>
      <c r="L507" s="84"/>
      <c r="M507" s="84"/>
      <c r="N507" s="84"/>
      <c r="O507" s="84"/>
      <c r="P507" s="84"/>
      <c r="Q507" s="84"/>
      <c r="R507" s="84"/>
      <c r="S507" s="84"/>
      <c r="T507" s="84"/>
      <c r="X507" s="84"/>
      <c r="Y507" s="84"/>
      <c r="Z507" s="84"/>
    </row>
    <row r="508" spans="1:26">
      <c r="A508" s="84"/>
      <c r="B508" s="84"/>
      <c r="C508" s="84"/>
      <c r="D508" s="632" t="str">
        <f>IF($C508="","",VLOOKUP($C508,分類コード!$B$1:$C$9,2,0))</f>
        <v/>
      </c>
      <c r="E508" s="251"/>
      <c r="F508" s="264"/>
      <c r="G508" s="260"/>
      <c r="H508" s="264"/>
      <c r="I508" s="653">
        <f t="shared" si="9"/>
        <v>0</v>
      </c>
      <c r="L508" s="84"/>
      <c r="M508" s="84"/>
      <c r="N508" s="84"/>
      <c r="O508" s="84"/>
      <c r="P508" s="84"/>
      <c r="Q508" s="84"/>
      <c r="R508" s="84"/>
      <c r="S508" s="84"/>
      <c r="T508" s="84"/>
      <c r="X508" s="84"/>
      <c r="Y508" s="84"/>
      <c r="Z508" s="84"/>
    </row>
    <row r="509" spans="1:26">
      <c r="A509" s="84"/>
      <c r="B509" s="84"/>
      <c r="C509" s="84"/>
      <c r="D509" s="632" t="str">
        <f>IF($C509="","",VLOOKUP($C509,分類コード!$B$1:$C$9,2,0))</f>
        <v/>
      </c>
      <c r="E509" s="251"/>
      <c r="F509" s="264"/>
      <c r="G509" s="260"/>
      <c r="H509" s="264"/>
      <c r="I509" s="653">
        <f t="shared" si="9"/>
        <v>0</v>
      </c>
      <c r="L509" s="84"/>
      <c r="M509" s="84"/>
      <c r="N509" s="84"/>
      <c r="O509" s="84"/>
      <c r="P509" s="84"/>
      <c r="Q509" s="84"/>
      <c r="R509" s="84"/>
      <c r="S509" s="84"/>
      <c r="T509" s="84"/>
      <c r="X509" s="84"/>
      <c r="Y509" s="84"/>
      <c r="Z509" s="84"/>
    </row>
    <row r="510" spans="1:26">
      <c r="A510" s="84"/>
      <c r="B510" s="84"/>
      <c r="C510" s="84"/>
      <c r="D510" s="632" t="str">
        <f>IF($C510="","",VLOOKUP($C510,分類コード!$B$1:$C$9,2,0))</f>
        <v/>
      </c>
      <c r="E510" s="251"/>
      <c r="F510" s="264"/>
      <c r="G510" s="260"/>
      <c r="H510" s="264"/>
      <c r="I510" s="653">
        <f t="shared" si="9"/>
        <v>0</v>
      </c>
      <c r="L510" s="84"/>
      <c r="M510" s="84"/>
      <c r="N510" s="84"/>
      <c r="O510" s="84"/>
      <c r="P510" s="84"/>
      <c r="Q510" s="84"/>
      <c r="R510" s="84"/>
      <c r="S510" s="84"/>
      <c r="T510" s="84"/>
      <c r="X510" s="84"/>
      <c r="Y510" s="84"/>
      <c r="Z510" s="84"/>
    </row>
    <row r="511" spans="1:26">
      <c r="A511" s="84"/>
      <c r="B511" s="84"/>
      <c r="C511" s="84"/>
      <c r="D511" s="632" t="str">
        <f>IF($C511="","",VLOOKUP($C511,分類コード!$B$1:$C$9,2,0))</f>
        <v/>
      </c>
      <c r="E511" s="251"/>
      <c r="F511" s="264"/>
      <c r="G511" s="260"/>
      <c r="H511" s="264"/>
      <c r="I511" s="653">
        <f t="shared" si="9"/>
        <v>0</v>
      </c>
      <c r="L511" s="84"/>
      <c r="M511" s="84"/>
      <c r="N511" s="84"/>
      <c r="O511" s="84"/>
      <c r="P511" s="84"/>
      <c r="Q511" s="84"/>
      <c r="R511" s="84"/>
      <c r="S511" s="84"/>
      <c r="T511" s="84"/>
      <c r="X511" s="84"/>
      <c r="Y511" s="84"/>
      <c r="Z511" s="84"/>
    </row>
    <row r="512" spans="1:26">
      <c r="A512" s="84"/>
      <c r="B512" s="84"/>
      <c r="C512" s="84"/>
      <c r="D512" s="632" t="str">
        <f>IF($C512="","",VLOOKUP($C512,分類コード!$B$1:$C$9,2,0))</f>
        <v/>
      </c>
      <c r="E512" s="251"/>
      <c r="F512" s="264"/>
      <c r="G512" s="260"/>
      <c r="H512" s="264"/>
      <c r="I512" s="653">
        <f t="shared" si="9"/>
        <v>0</v>
      </c>
      <c r="L512" s="84"/>
      <c r="M512" s="84"/>
      <c r="N512" s="84"/>
      <c r="O512" s="84"/>
      <c r="P512" s="84"/>
      <c r="Q512" s="84"/>
      <c r="R512" s="84"/>
      <c r="S512" s="84"/>
      <c r="T512" s="84"/>
      <c r="X512" s="84"/>
      <c r="Y512" s="84"/>
      <c r="Z512" s="84"/>
    </row>
    <row r="513" spans="1:26">
      <c r="A513" s="84"/>
      <c r="B513" s="84"/>
      <c r="C513" s="84"/>
      <c r="D513" s="632" t="str">
        <f>IF($C513="","",VLOOKUP($C513,分類コード!$B$1:$C$9,2,0))</f>
        <v/>
      </c>
      <c r="E513" s="251"/>
      <c r="F513" s="264"/>
      <c r="G513" s="260"/>
      <c r="H513" s="264"/>
      <c r="I513" s="653">
        <f t="shared" si="9"/>
        <v>0</v>
      </c>
      <c r="L513" s="84"/>
      <c r="M513" s="84"/>
      <c r="N513" s="84"/>
      <c r="O513" s="84"/>
      <c r="P513" s="84"/>
      <c r="Q513" s="84"/>
      <c r="R513" s="84"/>
      <c r="S513" s="84"/>
      <c r="T513" s="84"/>
      <c r="X513" s="84"/>
      <c r="Y513" s="84"/>
      <c r="Z513" s="84"/>
    </row>
    <row r="514" spans="1:26">
      <c r="A514" s="84"/>
      <c r="B514" s="84"/>
      <c r="C514" s="84"/>
      <c r="D514" s="632" t="str">
        <f>IF($C514="","",VLOOKUP($C514,分類コード!$B$1:$C$9,2,0))</f>
        <v/>
      </c>
      <c r="E514" s="251"/>
      <c r="F514" s="264"/>
      <c r="G514" s="260"/>
      <c r="H514" s="264"/>
      <c r="I514" s="653">
        <f t="shared" si="9"/>
        <v>0</v>
      </c>
      <c r="L514" s="84"/>
      <c r="M514" s="84"/>
      <c r="N514" s="84"/>
      <c r="O514" s="84"/>
      <c r="P514" s="84"/>
      <c r="Q514" s="84"/>
      <c r="R514" s="84"/>
      <c r="S514" s="84"/>
      <c r="T514" s="84"/>
      <c r="X514" s="84"/>
      <c r="Y514" s="84"/>
      <c r="Z514" s="84"/>
    </row>
    <row r="515" spans="1:26">
      <c r="A515" s="84"/>
      <c r="B515" s="84"/>
      <c r="C515" s="84"/>
      <c r="D515" s="632" t="str">
        <f>IF($C515="","",VLOOKUP($C515,分類コード!$B$1:$C$9,2,0))</f>
        <v/>
      </c>
      <c r="E515" s="251"/>
      <c r="F515" s="264"/>
      <c r="G515" s="260"/>
      <c r="H515" s="264"/>
      <c r="I515" s="653">
        <f t="shared" si="9"/>
        <v>0</v>
      </c>
      <c r="L515" s="84"/>
      <c r="M515" s="84"/>
      <c r="N515" s="84"/>
      <c r="O515" s="84"/>
      <c r="P515" s="84"/>
      <c r="Q515" s="84"/>
      <c r="R515" s="84"/>
      <c r="S515" s="84"/>
      <c r="T515" s="84"/>
      <c r="X515" s="84"/>
      <c r="Y515" s="84"/>
      <c r="Z515" s="84"/>
    </row>
    <row r="516" spans="1:26">
      <c r="A516" s="84"/>
      <c r="B516" s="84"/>
      <c r="C516" s="84"/>
      <c r="D516" s="632" t="str">
        <f>IF($C516="","",VLOOKUP($C516,分類コード!$B$1:$C$9,2,0))</f>
        <v/>
      </c>
      <c r="E516" s="251"/>
      <c r="F516" s="264"/>
      <c r="G516" s="260"/>
      <c r="H516" s="264"/>
      <c r="I516" s="653">
        <f t="shared" si="9"/>
        <v>0</v>
      </c>
      <c r="L516" s="84"/>
      <c r="M516" s="84"/>
      <c r="N516" s="84"/>
      <c r="O516" s="84"/>
      <c r="P516" s="84"/>
      <c r="Q516" s="84"/>
      <c r="R516" s="84"/>
      <c r="S516" s="84"/>
      <c r="T516" s="84"/>
      <c r="X516" s="84"/>
      <c r="Y516" s="84"/>
      <c r="Z516" s="84"/>
    </row>
    <row r="517" spans="1:26">
      <c r="A517" s="84"/>
      <c r="B517" s="84"/>
      <c r="C517" s="84"/>
      <c r="D517" s="632" t="str">
        <f>IF($C517="","",VLOOKUP($C517,分類コード!$B$1:$C$9,2,0))</f>
        <v/>
      </c>
      <c r="E517" s="251"/>
      <c r="F517" s="264"/>
      <c r="G517" s="260"/>
      <c r="H517" s="264"/>
      <c r="I517" s="653">
        <f t="shared" si="9"/>
        <v>0</v>
      </c>
      <c r="L517" s="84"/>
      <c r="M517" s="84"/>
      <c r="N517" s="84"/>
      <c r="O517" s="84"/>
      <c r="P517" s="84"/>
      <c r="Q517" s="84"/>
      <c r="R517" s="84"/>
      <c r="S517" s="84"/>
      <c r="T517" s="84"/>
      <c r="X517" s="84"/>
      <c r="Y517" s="84"/>
      <c r="Z517" s="84"/>
    </row>
    <row r="518" spans="1:26">
      <c r="A518" s="84"/>
      <c r="B518" s="84"/>
      <c r="C518" s="84"/>
      <c r="D518" s="632" t="str">
        <f>IF($C518="","",VLOOKUP($C518,分類コード!$B$1:$C$9,2,0))</f>
        <v/>
      </c>
      <c r="E518" s="251"/>
      <c r="F518" s="264"/>
      <c r="G518" s="260"/>
      <c r="H518" s="264"/>
      <c r="I518" s="653">
        <f t="shared" si="9"/>
        <v>0</v>
      </c>
      <c r="L518" s="84"/>
      <c r="M518" s="84"/>
      <c r="N518" s="84"/>
      <c r="O518" s="84"/>
      <c r="P518" s="84"/>
      <c r="Q518" s="84"/>
      <c r="R518" s="84"/>
      <c r="S518" s="84"/>
      <c r="T518" s="84"/>
      <c r="X518" s="84"/>
      <c r="Y518" s="84"/>
      <c r="Z518" s="84"/>
    </row>
    <row r="519" spans="1:26">
      <c r="A519" s="84"/>
      <c r="B519" s="84"/>
      <c r="C519" s="84"/>
      <c r="D519" s="632" t="str">
        <f>IF($C519="","",VLOOKUP($C519,分類コード!$B$1:$C$9,2,0))</f>
        <v/>
      </c>
      <c r="E519" s="251"/>
      <c r="F519" s="264"/>
      <c r="G519" s="260"/>
      <c r="H519" s="264"/>
      <c r="I519" s="653">
        <f t="shared" si="9"/>
        <v>0</v>
      </c>
      <c r="L519" s="84"/>
      <c r="M519" s="84"/>
      <c r="N519" s="84"/>
      <c r="O519" s="84"/>
      <c r="P519" s="84"/>
      <c r="Q519" s="84"/>
      <c r="R519" s="84"/>
      <c r="S519" s="84"/>
      <c r="T519" s="84"/>
      <c r="X519" s="84"/>
      <c r="Y519" s="84"/>
      <c r="Z519" s="84"/>
    </row>
    <row r="520" spans="1:26">
      <c r="A520" s="84"/>
      <c r="B520" s="84"/>
      <c r="C520" s="84"/>
      <c r="D520" s="632" t="str">
        <f>IF($C520="","",VLOOKUP($C520,分類コード!$B$1:$C$9,2,0))</f>
        <v/>
      </c>
      <c r="E520" s="251"/>
      <c r="F520" s="264"/>
      <c r="G520" s="260"/>
      <c r="H520" s="264"/>
      <c r="I520" s="653">
        <f t="shared" si="9"/>
        <v>0</v>
      </c>
      <c r="L520" s="84"/>
      <c r="M520" s="84"/>
      <c r="N520" s="84"/>
      <c r="O520" s="84"/>
      <c r="P520" s="84"/>
      <c r="Q520" s="84"/>
      <c r="R520" s="84"/>
      <c r="S520" s="84"/>
      <c r="T520" s="84"/>
      <c r="X520" s="84"/>
      <c r="Y520" s="84"/>
      <c r="Z520" s="84"/>
    </row>
    <row r="521" spans="1:26">
      <c r="A521" s="84"/>
      <c r="B521" s="84"/>
      <c r="C521" s="84"/>
      <c r="D521" s="632" t="str">
        <f>IF($C521="","",VLOOKUP($C521,分類コード!$B$1:$C$9,2,0))</f>
        <v/>
      </c>
      <c r="E521" s="251"/>
      <c r="F521" s="264"/>
      <c r="G521" s="260"/>
      <c r="H521" s="264"/>
      <c r="I521" s="653">
        <f t="shared" si="9"/>
        <v>0</v>
      </c>
      <c r="L521" s="84"/>
      <c r="M521" s="84"/>
      <c r="N521" s="84"/>
      <c r="O521" s="84"/>
      <c r="P521" s="84"/>
      <c r="Q521" s="84"/>
      <c r="R521" s="84"/>
      <c r="S521" s="84"/>
      <c r="T521" s="84"/>
      <c r="X521" s="84"/>
      <c r="Y521" s="84"/>
      <c r="Z521" s="84"/>
    </row>
    <row r="522" spans="1:26">
      <c r="A522" s="84"/>
      <c r="B522" s="84"/>
      <c r="C522" s="84"/>
      <c r="D522" s="632" t="str">
        <f>IF($C522="","",VLOOKUP($C522,分類コード!$B$1:$C$9,2,0))</f>
        <v/>
      </c>
      <c r="E522" s="251"/>
      <c r="F522" s="264"/>
      <c r="G522" s="260"/>
      <c r="H522" s="264"/>
      <c r="I522" s="653">
        <f t="shared" si="9"/>
        <v>0</v>
      </c>
      <c r="L522" s="84"/>
      <c r="M522" s="84"/>
      <c r="N522" s="84"/>
      <c r="O522" s="84"/>
      <c r="P522" s="84"/>
      <c r="Q522" s="84"/>
      <c r="R522" s="84"/>
      <c r="S522" s="84"/>
      <c r="T522" s="84"/>
      <c r="X522" s="84"/>
      <c r="Y522" s="84"/>
      <c r="Z522" s="84"/>
    </row>
    <row r="523" spans="1:26">
      <c r="A523" s="84"/>
      <c r="B523" s="84"/>
      <c r="C523" s="84"/>
      <c r="D523" s="632" t="str">
        <f>IF($C523="","",VLOOKUP($C523,分類コード!$B$1:$C$9,2,0))</f>
        <v/>
      </c>
      <c r="E523" s="251"/>
      <c r="F523" s="264"/>
      <c r="G523" s="260"/>
      <c r="H523" s="264"/>
      <c r="I523" s="653">
        <f t="shared" si="9"/>
        <v>0</v>
      </c>
      <c r="L523" s="84"/>
      <c r="M523" s="84"/>
      <c r="N523" s="84"/>
      <c r="O523" s="84"/>
      <c r="P523" s="84"/>
      <c r="Q523" s="84"/>
      <c r="R523" s="84"/>
      <c r="S523" s="84"/>
      <c r="T523" s="84"/>
      <c r="X523" s="84"/>
      <c r="Y523" s="84"/>
      <c r="Z523" s="84"/>
    </row>
    <row r="524" spans="1:26">
      <c r="A524" s="84"/>
      <c r="B524" s="84"/>
      <c r="C524" s="84"/>
      <c r="D524" s="632" t="str">
        <f>IF($C524="","",VLOOKUP($C524,分類コード!$B$1:$C$9,2,0))</f>
        <v/>
      </c>
      <c r="E524" s="251"/>
      <c r="F524" s="264"/>
      <c r="G524" s="260"/>
      <c r="H524" s="264"/>
      <c r="I524" s="653">
        <f t="shared" si="9"/>
        <v>0</v>
      </c>
      <c r="L524" s="84"/>
      <c r="M524" s="84"/>
      <c r="N524" s="84"/>
      <c r="O524" s="84"/>
      <c r="P524" s="84"/>
      <c r="Q524" s="84"/>
      <c r="R524" s="84"/>
      <c r="S524" s="84"/>
      <c r="T524" s="84"/>
      <c r="X524" s="84"/>
      <c r="Y524" s="84"/>
      <c r="Z524" s="84"/>
    </row>
    <row r="525" spans="1:26">
      <c r="A525" s="84"/>
      <c r="B525" s="84"/>
      <c r="C525" s="84"/>
      <c r="D525" s="632" t="str">
        <f>IF($C525="","",VLOOKUP($C525,分類コード!$B$1:$C$9,2,0))</f>
        <v/>
      </c>
      <c r="E525" s="251"/>
      <c r="F525" s="264"/>
      <c r="G525" s="260"/>
      <c r="H525" s="264"/>
      <c r="I525" s="653">
        <f t="shared" si="9"/>
        <v>0</v>
      </c>
      <c r="L525" s="84"/>
      <c r="M525" s="84"/>
      <c r="N525" s="84"/>
      <c r="O525" s="84"/>
      <c r="P525" s="84"/>
      <c r="Q525" s="84"/>
      <c r="R525" s="84"/>
      <c r="S525" s="84"/>
      <c r="T525" s="84"/>
      <c r="X525" s="84"/>
      <c r="Y525" s="84"/>
      <c r="Z525" s="84"/>
    </row>
    <row r="526" spans="1:26">
      <c r="A526" s="84"/>
      <c r="B526" s="84"/>
      <c r="C526" s="84"/>
      <c r="D526" s="632" t="str">
        <f>IF($C526="","",VLOOKUP($C526,分類コード!$B$1:$C$9,2,0))</f>
        <v/>
      </c>
      <c r="E526" s="251"/>
      <c r="F526" s="264"/>
      <c r="G526" s="260"/>
      <c r="H526" s="264"/>
      <c r="I526" s="653">
        <f t="shared" si="9"/>
        <v>0</v>
      </c>
      <c r="L526" s="84"/>
      <c r="M526" s="84"/>
      <c r="N526" s="84"/>
      <c r="O526" s="84"/>
      <c r="P526" s="84"/>
      <c r="Q526" s="84"/>
      <c r="R526" s="84"/>
      <c r="S526" s="84"/>
      <c r="T526" s="84"/>
      <c r="X526" s="84"/>
      <c r="Y526" s="84"/>
      <c r="Z526" s="84"/>
    </row>
    <row r="527" spans="1:26">
      <c r="A527" s="84"/>
      <c r="B527" s="84"/>
      <c r="C527" s="84"/>
      <c r="D527" s="632" t="str">
        <f>IF($C527="","",VLOOKUP($C527,分類コード!$B$1:$C$9,2,0))</f>
        <v/>
      </c>
      <c r="E527" s="251"/>
      <c r="F527" s="264"/>
      <c r="G527" s="260"/>
      <c r="H527" s="264"/>
      <c r="I527" s="653">
        <f t="shared" si="9"/>
        <v>0</v>
      </c>
      <c r="L527" s="84"/>
      <c r="M527" s="84"/>
      <c r="N527" s="84"/>
      <c r="O527" s="84"/>
      <c r="P527" s="84"/>
      <c r="Q527" s="84"/>
      <c r="R527" s="84"/>
      <c r="S527" s="84"/>
      <c r="T527" s="84"/>
      <c r="X527" s="84"/>
      <c r="Y527" s="84"/>
      <c r="Z527" s="84"/>
    </row>
    <row r="528" spans="1:26">
      <c r="A528" s="84"/>
      <c r="B528" s="84"/>
      <c r="C528" s="84"/>
      <c r="D528" s="632" t="str">
        <f>IF($C528="","",VLOOKUP($C528,分類コード!$B$1:$C$9,2,0))</f>
        <v/>
      </c>
      <c r="E528" s="251"/>
      <c r="F528" s="264"/>
      <c r="G528" s="260"/>
      <c r="H528" s="264"/>
      <c r="I528" s="653">
        <f t="shared" si="9"/>
        <v>0</v>
      </c>
      <c r="L528" s="84"/>
      <c r="M528" s="84"/>
      <c r="N528" s="84"/>
      <c r="O528" s="84"/>
      <c r="P528" s="84"/>
      <c r="Q528" s="84"/>
      <c r="R528" s="84"/>
      <c r="S528" s="84"/>
      <c r="T528" s="84"/>
      <c r="X528" s="84"/>
      <c r="Y528" s="84"/>
      <c r="Z528" s="84"/>
    </row>
    <row r="529" spans="1:26">
      <c r="A529" s="84"/>
      <c r="B529" s="84"/>
      <c r="C529" s="84"/>
      <c r="D529" s="632" t="str">
        <f>IF($C529="","",VLOOKUP($C529,分類コード!$B$1:$C$9,2,0))</f>
        <v/>
      </c>
      <c r="E529" s="251"/>
      <c r="F529" s="264"/>
      <c r="G529" s="260"/>
      <c r="H529" s="264"/>
      <c r="I529" s="653">
        <f t="shared" si="9"/>
        <v>0</v>
      </c>
      <c r="L529" s="84"/>
      <c r="M529" s="84"/>
      <c r="N529" s="84"/>
      <c r="O529" s="84"/>
      <c r="P529" s="84"/>
      <c r="Q529" s="84"/>
      <c r="R529" s="84"/>
      <c r="S529" s="84"/>
      <c r="T529" s="84"/>
      <c r="X529" s="84"/>
      <c r="Y529" s="84"/>
      <c r="Z529" s="84"/>
    </row>
    <row r="530" spans="1:26">
      <c r="A530" s="84"/>
      <c r="B530" s="84"/>
      <c r="C530" s="84"/>
      <c r="D530" s="632" t="str">
        <f>IF($C530="","",VLOOKUP($C530,分類コード!$B$1:$C$9,2,0))</f>
        <v/>
      </c>
      <c r="E530" s="251"/>
      <c r="F530" s="264"/>
      <c r="G530" s="260"/>
      <c r="H530" s="264"/>
      <c r="I530" s="653">
        <f t="shared" si="9"/>
        <v>0</v>
      </c>
      <c r="L530" s="84"/>
      <c r="M530" s="84"/>
      <c r="N530" s="84"/>
      <c r="O530" s="84"/>
      <c r="P530" s="84"/>
      <c r="Q530" s="84"/>
      <c r="R530" s="84"/>
      <c r="S530" s="84"/>
      <c r="T530" s="84"/>
      <c r="X530" s="84"/>
      <c r="Y530" s="84"/>
      <c r="Z530" s="84"/>
    </row>
    <row r="531" spans="1:26">
      <c r="A531" s="84"/>
      <c r="B531" s="84"/>
      <c r="C531" s="84"/>
      <c r="D531" s="632" t="str">
        <f>IF($C531="","",VLOOKUP($C531,分類コード!$B$1:$C$9,2,0))</f>
        <v/>
      </c>
      <c r="E531" s="251"/>
      <c r="F531" s="264"/>
      <c r="G531" s="260"/>
      <c r="H531" s="264"/>
      <c r="I531" s="653">
        <f t="shared" si="9"/>
        <v>0</v>
      </c>
      <c r="L531" s="84"/>
      <c r="M531" s="84"/>
      <c r="N531" s="84"/>
      <c r="O531" s="84"/>
      <c r="P531" s="84"/>
      <c r="Q531" s="84"/>
      <c r="R531" s="84"/>
      <c r="S531" s="84"/>
      <c r="T531" s="84"/>
      <c r="X531" s="84"/>
      <c r="Y531" s="84"/>
      <c r="Z531" s="84"/>
    </row>
    <row r="532" spans="1:26">
      <c r="A532" s="84"/>
      <c r="B532" s="84"/>
      <c r="C532" s="84"/>
      <c r="D532" s="632" t="str">
        <f>IF($C532="","",VLOOKUP($C532,分類コード!$B$1:$C$9,2,0))</f>
        <v/>
      </c>
      <c r="E532" s="251"/>
      <c r="F532" s="264"/>
      <c r="G532" s="260"/>
      <c r="H532" s="264"/>
      <c r="I532" s="653">
        <f t="shared" si="9"/>
        <v>0</v>
      </c>
      <c r="L532" s="84"/>
      <c r="M532" s="84"/>
      <c r="N532" s="84"/>
      <c r="O532" s="84"/>
      <c r="P532" s="84"/>
      <c r="Q532" s="84"/>
      <c r="R532" s="84"/>
      <c r="S532" s="84"/>
      <c r="T532" s="84"/>
      <c r="X532" s="84"/>
      <c r="Y532" s="84"/>
      <c r="Z532" s="84"/>
    </row>
    <row r="533" spans="1:26">
      <c r="A533" s="84"/>
      <c r="B533" s="84"/>
      <c r="C533" s="84"/>
      <c r="D533" s="632" t="str">
        <f>IF($C533="","",VLOOKUP($C533,分類コード!$B$1:$C$9,2,0))</f>
        <v/>
      </c>
      <c r="E533" s="251"/>
      <c r="F533" s="264"/>
      <c r="G533" s="260"/>
      <c r="H533" s="264"/>
      <c r="I533" s="653">
        <f t="shared" ref="I533:I596" si="10">IF(ISERROR(LEN(F533)-FIND(".",F533))=TRUE,0,LEN(F533)-FIND(".",F533))</f>
        <v>0</v>
      </c>
      <c r="L533" s="84"/>
      <c r="M533" s="84"/>
      <c r="N533" s="84"/>
      <c r="O533" s="84"/>
      <c r="P533" s="84"/>
      <c r="Q533" s="84"/>
      <c r="R533" s="84"/>
      <c r="S533" s="84"/>
      <c r="T533" s="84"/>
      <c r="X533" s="84"/>
      <c r="Y533" s="84"/>
      <c r="Z533" s="84"/>
    </row>
    <row r="534" spans="1:26">
      <c r="A534" s="84"/>
      <c r="B534" s="84"/>
      <c r="C534" s="84"/>
      <c r="D534" s="632" t="str">
        <f>IF($C534="","",VLOOKUP($C534,分類コード!$B$1:$C$9,2,0))</f>
        <v/>
      </c>
      <c r="E534" s="251"/>
      <c r="F534" s="264"/>
      <c r="G534" s="260"/>
      <c r="H534" s="264"/>
      <c r="I534" s="653">
        <f t="shared" si="10"/>
        <v>0</v>
      </c>
      <c r="L534" s="84"/>
      <c r="M534" s="84"/>
      <c r="N534" s="84"/>
      <c r="O534" s="84"/>
      <c r="P534" s="84"/>
      <c r="Q534" s="84"/>
      <c r="R534" s="84"/>
      <c r="S534" s="84"/>
      <c r="T534" s="84"/>
      <c r="X534" s="84"/>
      <c r="Y534" s="84"/>
      <c r="Z534" s="84"/>
    </row>
    <row r="535" spans="1:26">
      <c r="A535" s="84"/>
      <c r="B535" s="84"/>
      <c r="C535" s="84"/>
      <c r="D535" s="632" t="str">
        <f>IF($C535="","",VLOOKUP($C535,分類コード!$B$1:$C$9,2,0))</f>
        <v/>
      </c>
      <c r="E535" s="251"/>
      <c r="F535" s="264"/>
      <c r="G535" s="260"/>
      <c r="H535" s="264"/>
      <c r="I535" s="653">
        <f t="shared" si="10"/>
        <v>0</v>
      </c>
      <c r="L535" s="84"/>
      <c r="M535" s="84"/>
      <c r="N535" s="84"/>
      <c r="O535" s="84"/>
      <c r="P535" s="84"/>
      <c r="Q535" s="84"/>
      <c r="R535" s="84"/>
      <c r="S535" s="84"/>
      <c r="T535" s="84"/>
      <c r="X535" s="84"/>
      <c r="Y535" s="84"/>
      <c r="Z535" s="84"/>
    </row>
    <row r="536" spans="1:26">
      <c r="A536" s="84"/>
      <c r="B536" s="84"/>
      <c r="C536" s="84"/>
      <c r="D536" s="632" t="str">
        <f>IF($C536="","",VLOOKUP($C536,分類コード!$B$1:$C$9,2,0))</f>
        <v/>
      </c>
      <c r="E536" s="251"/>
      <c r="F536" s="264"/>
      <c r="G536" s="260"/>
      <c r="H536" s="264"/>
      <c r="I536" s="653">
        <f t="shared" si="10"/>
        <v>0</v>
      </c>
      <c r="L536" s="84"/>
      <c r="M536" s="84"/>
      <c r="N536" s="84"/>
      <c r="O536" s="84"/>
      <c r="P536" s="84"/>
      <c r="Q536" s="84"/>
      <c r="R536" s="84"/>
      <c r="S536" s="84"/>
      <c r="T536" s="84"/>
      <c r="X536" s="84"/>
      <c r="Y536" s="84"/>
      <c r="Z536" s="84"/>
    </row>
    <row r="537" spans="1:26">
      <c r="A537" s="84"/>
      <c r="B537" s="84"/>
      <c r="C537" s="84"/>
      <c r="D537" s="632" t="str">
        <f>IF($C537="","",VLOOKUP($C537,分類コード!$B$1:$C$9,2,0))</f>
        <v/>
      </c>
      <c r="E537" s="251"/>
      <c r="F537" s="264"/>
      <c r="G537" s="260"/>
      <c r="H537" s="264"/>
      <c r="I537" s="653">
        <f t="shared" si="10"/>
        <v>0</v>
      </c>
      <c r="L537" s="84"/>
      <c r="M537" s="84"/>
      <c r="N537" s="84"/>
      <c r="O537" s="84"/>
      <c r="P537" s="84"/>
      <c r="Q537" s="84"/>
      <c r="R537" s="84"/>
      <c r="S537" s="84"/>
      <c r="T537" s="84"/>
      <c r="X537" s="84"/>
      <c r="Y537" s="84"/>
      <c r="Z537" s="84"/>
    </row>
    <row r="538" spans="1:26">
      <c r="A538" s="84"/>
      <c r="B538" s="84"/>
      <c r="C538" s="84"/>
      <c r="D538" s="632" t="str">
        <f>IF($C538="","",VLOOKUP($C538,分類コード!$B$1:$C$9,2,0))</f>
        <v/>
      </c>
      <c r="E538" s="251"/>
      <c r="F538" s="264"/>
      <c r="G538" s="260"/>
      <c r="H538" s="264"/>
      <c r="I538" s="653">
        <f t="shared" si="10"/>
        <v>0</v>
      </c>
      <c r="L538" s="84"/>
      <c r="M538" s="84"/>
      <c r="N538" s="84"/>
      <c r="O538" s="84"/>
      <c r="P538" s="84"/>
      <c r="Q538" s="84"/>
      <c r="R538" s="84"/>
      <c r="S538" s="84"/>
      <c r="T538" s="84"/>
      <c r="X538" s="84"/>
      <c r="Y538" s="84"/>
      <c r="Z538" s="84"/>
    </row>
    <row r="539" spans="1:26">
      <c r="A539" s="84"/>
      <c r="B539" s="84"/>
      <c r="C539" s="84"/>
      <c r="D539" s="632" t="str">
        <f>IF($C539="","",VLOOKUP($C539,分類コード!$B$1:$C$9,2,0))</f>
        <v/>
      </c>
      <c r="E539" s="251"/>
      <c r="F539" s="264"/>
      <c r="G539" s="260"/>
      <c r="H539" s="264"/>
      <c r="I539" s="653">
        <f t="shared" si="10"/>
        <v>0</v>
      </c>
      <c r="L539" s="84"/>
      <c r="M539" s="84"/>
      <c r="N539" s="84"/>
      <c r="O539" s="84"/>
      <c r="P539" s="84"/>
      <c r="Q539" s="84"/>
      <c r="R539" s="84"/>
      <c r="S539" s="84"/>
      <c r="T539" s="84"/>
      <c r="X539" s="84"/>
      <c r="Y539" s="84"/>
      <c r="Z539" s="84"/>
    </row>
    <row r="540" spans="1:26">
      <c r="A540" s="84"/>
      <c r="B540" s="84"/>
      <c r="C540" s="84"/>
      <c r="D540" s="632" t="str">
        <f>IF($C540="","",VLOOKUP($C540,分類コード!$B$1:$C$9,2,0))</f>
        <v/>
      </c>
      <c r="E540" s="251"/>
      <c r="F540" s="264"/>
      <c r="G540" s="260"/>
      <c r="H540" s="264"/>
      <c r="I540" s="653">
        <f t="shared" si="10"/>
        <v>0</v>
      </c>
      <c r="L540" s="84"/>
      <c r="M540" s="84"/>
      <c r="N540" s="84"/>
      <c r="O540" s="84"/>
      <c r="P540" s="84"/>
      <c r="Q540" s="84"/>
      <c r="R540" s="84"/>
      <c r="S540" s="84"/>
      <c r="T540" s="84"/>
      <c r="X540" s="84"/>
      <c r="Y540" s="84"/>
      <c r="Z540" s="84"/>
    </row>
    <row r="541" spans="1:26">
      <c r="A541" s="84"/>
      <c r="B541" s="84"/>
      <c r="C541" s="84"/>
      <c r="D541" s="632" t="str">
        <f>IF($C541="","",VLOOKUP($C541,分類コード!$B$1:$C$9,2,0))</f>
        <v/>
      </c>
      <c r="E541" s="251"/>
      <c r="F541" s="264"/>
      <c r="G541" s="260"/>
      <c r="H541" s="264"/>
      <c r="I541" s="653">
        <f t="shared" si="10"/>
        <v>0</v>
      </c>
      <c r="L541" s="84"/>
      <c r="M541" s="84"/>
      <c r="N541" s="84"/>
      <c r="O541" s="84"/>
      <c r="P541" s="84"/>
      <c r="Q541" s="84"/>
      <c r="R541" s="84"/>
      <c r="S541" s="84"/>
      <c r="T541" s="84"/>
      <c r="X541" s="84"/>
      <c r="Y541" s="84"/>
      <c r="Z541" s="84"/>
    </row>
    <row r="542" spans="1:26">
      <c r="A542" s="84"/>
      <c r="B542" s="84"/>
      <c r="C542" s="84"/>
      <c r="D542" s="632" t="str">
        <f>IF($C542="","",VLOOKUP($C542,分類コード!$B$1:$C$9,2,0))</f>
        <v/>
      </c>
      <c r="E542" s="251"/>
      <c r="F542" s="264"/>
      <c r="G542" s="260"/>
      <c r="H542" s="264"/>
      <c r="I542" s="653">
        <f t="shared" si="10"/>
        <v>0</v>
      </c>
      <c r="L542" s="84"/>
      <c r="M542" s="84"/>
      <c r="N542" s="84"/>
      <c r="O542" s="84"/>
      <c r="P542" s="84"/>
      <c r="Q542" s="84"/>
      <c r="R542" s="84"/>
      <c r="S542" s="84"/>
      <c r="T542" s="84"/>
      <c r="X542" s="84"/>
      <c r="Y542" s="84"/>
      <c r="Z542" s="84"/>
    </row>
    <row r="543" spans="1:26">
      <c r="A543" s="84"/>
      <c r="B543" s="84"/>
      <c r="C543" s="84"/>
      <c r="D543" s="632" t="str">
        <f>IF($C543="","",VLOOKUP($C543,分類コード!$B$1:$C$9,2,0))</f>
        <v/>
      </c>
      <c r="E543" s="251"/>
      <c r="F543" s="264"/>
      <c r="G543" s="260"/>
      <c r="H543" s="264"/>
      <c r="I543" s="653">
        <f t="shared" si="10"/>
        <v>0</v>
      </c>
      <c r="L543" s="84"/>
      <c r="M543" s="84"/>
      <c r="N543" s="84"/>
      <c r="O543" s="84"/>
      <c r="P543" s="84"/>
      <c r="Q543" s="84"/>
      <c r="R543" s="84"/>
      <c r="S543" s="84"/>
      <c r="T543" s="84"/>
      <c r="X543" s="84"/>
      <c r="Y543" s="84"/>
      <c r="Z543" s="84"/>
    </row>
    <row r="544" spans="1:26">
      <c r="A544" s="84"/>
      <c r="B544" s="84"/>
      <c r="C544" s="84"/>
      <c r="D544" s="632" t="str">
        <f>IF($C544="","",VLOOKUP($C544,分類コード!$B$1:$C$9,2,0))</f>
        <v/>
      </c>
      <c r="E544" s="251"/>
      <c r="F544" s="264"/>
      <c r="G544" s="260"/>
      <c r="H544" s="264"/>
      <c r="I544" s="653">
        <f t="shared" si="10"/>
        <v>0</v>
      </c>
      <c r="L544" s="84"/>
      <c r="M544" s="84"/>
      <c r="N544" s="84"/>
      <c r="O544" s="84"/>
      <c r="P544" s="84"/>
      <c r="Q544" s="84"/>
      <c r="R544" s="84"/>
      <c r="S544" s="84"/>
      <c r="T544" s="84"/>
      <c r="X544" s="84"/>
      <c r="Y544" s="84"/>
      <c r="Z544" s="84"/>
    </row>
    <row r="545" spans="1:26">
      <c r="A545" s="84"/>
      <c r="B545" s="84"/>
      <c r="C545" s="84"/>
      <c r="D545" s="632" t="str">
        <f>IF($C545="","",VLOOKUP($C545,分類コード!$B$1:$C$9,2,0))</f>
        <v/>
      </c>
      <c r="E545" s="251"/>
      <c r="F545" s="264"/>
      <c r="G545" s="260"/>
      <c r="H545" s="264"/>
      <c r="I545" s="653">
        <f t="shared" si="10"/>
        <v>0</v>
      </c>
      <c r="L545" s="84"/>
      <c r="M545" s="84"/>
      <c r="N545" s="84"/>
      <c r="O545" s="84"/>
      <c r="P545" s="84"/>
      <c r="Q545" s="84"/>
      <c r="R545" s="84"/>
      <c r="S545" s="84"/>
      <c r="T545" s="84"/>
      <c r="X545" s="84"/>
      <c r="Y545" s="84"/>
      <c r="Z545" s="84"/>
    </row>
    <row r="546" spans="1:26">
      <c r="A546" s="84"/>
      <c r="B546" s="84"/>
      <c r="C546" s="84"/>
      <c r="D546" s="632" t="str">
        <f>IF($C546="","",VLOOKUP($C546,分類コード!$B$1:$C$9,2,0))</f>
        <v/>
      </c>
      <c r="E546" s="251"/>
      <c r="F546" s="264"/>
      <c r="G546" s="260"/>
      <c r="H546" s="264"/>
      <c r="I546" s="653">
        <f t="shared" si="10"/>
        <v>0</v>
      </c>
      <c r="L546" s="84"/>
      <c r="M546" s="84"/>
      <c r="N546" s="84"/>
      <c r="O546" s="84"/>
      <c r="P546" s="84"/>
      <c r="Q546" s="84"/>
      <c r="R546" s="84"/>
      <c r="S546" s="84"/>
      <c r="T546" s="84"/>
      <c r="X546" s="84"/>
      <c r="Y546" s="84"/>
      <c r="Z546" s="84"/>
    </row>
    <row r="547" spans="1:26">
      <c r="A547" s="84"/>
      <c r="B547" s="84"/>
      <c r="C547" s="84"/>
      <c r="D547" s="632" t="str">
        <f>IF($C547="","",VLOOKUP($C547,分類コード!$B$1:$C$9,2,0))</f>
        <v/>
      </c>
      <c r="E547" s="251"/>
      <c r="F547" s="264"/>
      <c r="G547" s="260"/>
      <c r="H547" s="264"/>
      <c r="I547" s="653">
        <f t="shared" si="10"/>
        <v>0</v>
      </c>
      <c r="L547" s="84"/>
      <c r="M547" s="84"/>
      <c r="N547" s="84"/>
      <c r="O547" s="84"/>
      <c r="P547" s="84"/>
      <c r="Q547" s="84"/>
      <c r="R547" s="84"/>
      <c r="S547" s="84"/>
      <c r="T547" s="84"/>
      <c r="X547" s="84"/>
      <c r="Y547" s="84"/>
      <c r="Z547" s="84"/>
    </row>
    <row r="548" spans="1:26">
      <c r="A548" s="84"/>
      <c r="B548" s="84"/>
      <c r="C548" s="84"/>
      <c r="D548" s="632" t="str">
        <f>IF($C548="","",VLOOKUP($C548,分類コード!$B$1:$C$9,2,0))</f>
        <v/>
      </c>
      <c r="E548" s="251"/>
      <c r="F548" s="264"/>
      <c r="G548" s="260"/>
      <c r="H548" s="264"/>
      <c r="I548" s="653">
        <f t="shared" si="10"/>
        <v>0</v>
      </c>
      <c r="L548" s="84"/>
      <c r="M548" s="84"/>
      <c r="N548" s="84"/>
      <c r="O548" s="84"/>
      <c r="P548" s="84"/>
      <c r="Q548" s="84"/>
      <c r="R548" s="84"/>
      <c r="S548" s="84"/>
      <c r="T548" s="84"/>
      <c r="X548" s="84"/>
      <c r="Y548" s="84"/>
      <c r="Z548" s="84"/>
    </row>
    <row r="549" spans="1:26">
      <c r="A549" s="84"/>
      <c r="B549" s="84"/>
      <c r="C549" s="84"/>
      <c r="D549" s="632" t="str">
        <f>IF($C549="","",VLOOKUP($C549,分類コード!$B$1:$C$9,2,0))</f>
        <v/>
      </c>
      <c r="E549" s="251"/>
      <c r="F549" s="264"/>
      <c r="G549" s="260"/>
      <c r="H549" s="264"/>
      <c r="I549" s="653">
        <f t="shared" si="10"/>
        <v>0</v>
      </c>
      <c r="L549" s="84"/>
      <c r="M549" s="84"/>
      <c r="N549" s="84"/>
      <c r="O549" s="84"/>
      <c r="P549" s="84"/>
      <c r="Q549" s="84"/>
      <c r="R549" s="84"/>
      <c r="S549" s="84"/>
      <c r="T549" s="84"/>
      <c r="X549" s="84"/>
      <c r="Y549" s="84"/>
      <c r="Z549" s="84"/>
    </row>
    <row r="550" spans="1:26">
      <c r="A550" s="84"/>
      <c r="B550" s="84"/>
      <c r="C550" s="84"/>
      <c r="D550" s="632" t="str">
        <f>IF($C550="","",VLOOKUP($C550,分類コード!$B$1:$C$9,2,0))</f>
        <v/>
      </c>
      <c r="E550" s="251"/>
      <c r="F550" s="264"/>
      <c r="G550" s="260"/>
      <c r="H550" s="264"/>
      <c r="I550" s="653">
        <f t="shared" si="10"/>
        <v>0</v>
      </c>
      <c r="L550" s="84"/>
      <c r="M550" s="84"/>
      <c r="N550" s="84"/>
      <c r="O550" s="84"/>
      <c r="P550" s="84"/>
      <c r="Q550" s="84"/>
      <c r="R550" s="84"/>
      <c r="S550" s="84"/>
      <c r="T550" s="84"/>
      <c r="X550" s="84"/>
      <c r="Y550" s="84"/>
      <c r="Z550" s="84"/>
    </row>
    <row r="551" spans="1:26">
      <c r="A551" s="84"/>
      <c r="B551" s="84"/>
      <c r="C551" s="84"/>
      <c r="D551" s="632" t="str">
        <f>IF($C551="","",VLOOKUP($C551,分類コード!$B$1:$C$9,2,0))</f>
        <v/>
      </c>
      <c r="E551" s="251"/>
      <c r="F551" s="264"/>
      <c r="G551" s="260"/>
      <c r="H551" s="264"/>
      <c r="I551" s="653">
        <f t="shared" si="10"/>
        <v>0</v>
      </c>
      <c r="L551" s="84"/>
      <c r="M551" s="84"/>
      <c r="N551" s="84"/>
      <c r="O551" s="84"/>
      <c r="P551" s="84"/>
      <c r="Q551" s="84"/>
      <c r="R551" s="84"/>
      <c r="S551" s="84"/>
      <c r="T551" s="84"/>
      <c r="X551" s="84"/>
      <c r="Y551" s="84"/>
      <c r="Z551" s="84"/>
    </row>
    <row r="552" spans="1:26">
      <c r="A552" s="84"/>
      <c r="B552" s="84"/>
      <c r="C552" s="84"/>
      <c r="D552" s="632" t="str">
        <f>IF($C552="","",VLOOKUP($C552,分類コード!$B$1:$C$9,2,0))</f>
        <v/>
      </c>
      <c r="E552" s="251"/>
      <c r="F552" s="264"/>
      <c r="G552" s="260"/>
      <c r="H552" s="264"/>
      <c r="I552" s="653">
        <f t="shared" si="10"/>
        <v>0</v>
      </c>
      <c r="L552" s="84"/>
      <c r="M552" s="84"/>
      <c r="N552" s="84"/>
      <c r="O552" s="84"/>
      <c r="P552" s="84"/>
      <c r="Q552" s="84"/>
      <c r="R552" s="84"/>
      <c r="S552" s="84"/>
      <c r="T552" s="84"/>
      <c r="X552" s="84"/>
      <c r="Y552" s="84"/>
      <c r="Z552" s="84"/>
    </row>
    <row r="553" spans="1:26">
      <c r="A553" s="84"/>
      <c r="B553" s="84"/>
      <c r="C553" s="84"/>
      <c r="D553" s="632" t="str">
        <f>IF($C553="","",VLOOKUP($C553,分類コード!$B$1:$C$9,2,0))</f>
        <v/>
      </c>
      <c r="E553" s="251"/>
      <c r="F553" s="264"/>
      <c r="G553" s="260"/>
      <c r="H553" s="264"/>
      <c r="I553" s="653">
        <f t="shared" si="10"/>
        <v>0</v>
      </c>
      <c r="L553" s="84"/>
      <c r="M553" s="84"/>
      <c r="N553" s="84"/>
      <c r="O553" s="84"/>
      <c r="P553" s="84"/>
      <c r="Q553" s="84"/>
      <c r="R553" s="84"/>
      <c r="S553" s="84"/>
      <c r="T553" s="84"/>
      <c r="X553" s="84"/>
      <c r="Y553" s="84"/>
      <c r="Z553" s="84"/>
    </row>
    <row r="554" spans="1:26">
      <c r="A554" s="84"/>
      <c r="B554" s="84"/>
      <c r="C554" s="84"/>
      <c r="D554" s="632" t="str">
        <f>IF($C554="","",VLOOKUP($C554,分類コード!$B$1:$C$9,2,0))</f>
        <v/>
      </c>
      <c r="E554" s="251"/>
      <c r="F554" s="264"/>
      <c r="G554" s="260"/>
      <c r="H554" s="264"/>
      <c r="I554" s="653">
        <f t="shared" si="10"/>
        <v>0</v>
      </c>
      <c r="L554" s="84"/>
      <c r="M554" s="84"/>
      <c r="N554" s="84"/>
      <c r="O554" s="84"/>
      <c r="P554" s="84"/>
      <c r="Q554" s="84"/>
      <c r="R554" s="84"/>
      <c r="S554" s="84"/>
      <c r="T554" s="84"/>
      <c r="X554" s="84"/>
      <c r="Y554" s="84"/>
      <c r="Z554" s="84"/>
    </row>
    <row r="555" spans="1:26">
      <c r="A555" s="84"/>
      <c r="B555" s="84"/>
      <c r="C555" s="84"/>
      <c r="D555" s="632" t="str">
        <f>IF($C555="","",VLOOKUP($C555,分類コード!$B$1:$C$9,2,0))</f>
        <v/>
      </c>
      <c r="E555" s="251"/>
      <c r="F555" s="264"/>
      <c r="G555" s="260"/>
      <c r="H555" s="264"/>
      <c r="I555" s="653">
        <f t="shared" si="10"/>
        <v>0</v>
      </c>
      <c r="L555" s="84"/>
      <c r="M555" s="84"/>
      <c r="N555" s="84"/>
      <c r="O555" s="84"/>
      <c r="P555" s="84"/>
      <c r="Q555" s="84"/>
      <c r="R555" s="84"/>
      <c r="S555" s="84"/>
      <c r="T555" s="84"/>
      <c r="X555" s="84"/>
      <c r="Y555" s="84"/>
      <c r="Z555" s="84"/>
    </row>
    <row r="556" spans="1:26">
      <c r="A556" s="84"/>
      <c r="B556" s="84"/>
      <c r="C556" s="84"/>
      <c r="D556" s="632" t="str">
        <f>IF($C556="","",VLOOKUP($C556,分類コード!$B$1:$C$9,2,0))</f>
        <v/>
      </c>
      <c r="E556" s="251"/>
      <c r="F556" s="264"/>
      <c r="G556" s="260"/>
      <c r="H556" s="264"/>
      <c r="I556" s="653">
        <f t="shared" si="10"/>
        <v>0</v>
      </c>
      <c r="L556" s="84"/>
      <c r="M556" s="84"/>
      <c r="N556" s="84"/>
      <c r="O556" s="84"/>
      <c r="P556" s="84"/>
      <c r="Q556" s="84"/>
      <c r="R556" s="84"/>
      <c r="S556" s="84"/>
      <c r="T556" s="84"/>
      <c r="X556" s="84"/>
      <c r="Y556" s="84"/>
      <c r="Z556" s="84"/>
    </row>
    <row r="557" spans="1:26">
      <c r="A557" s="84"/>
      <c r="B557" s="84"/>
      <c r="C557" s="84"/>
      <c r="D557" s="632" t="str">
        <f>IF($C557="","",VLOOKUP($C557,分類コード!$B$1:$C$9,2,0))</f>
        <v/>
      </c>
      <c r="E557" s="251"/>
      <c r="F557" s="264"/>
      <c r="G557" s="260"/>
      <c r="H557" s="264"/>
      <c r="I557" s="653">
        <f t="shared" si="10"/>
        <v>0</v>
      </c>
      <c r="L557" s="84"/>
      <c r="M557" s="84"/>
      <c r="N557" s="84"/>
      <c r="O557" s="84"/>
      <c r="P557" s="84"/>
      <c r="Q557" s="84"/>
      <c r="R557" s="84"/>
      <c r="S557" s="84"/>
      <c r="T557" s="84"/>
      <c r="X557" s="84"/>
      <c r="Y557" s="84"/>
      <c r="Z557" s="84"/>
    </row>
    <row r="558" spans="1:26">
      <c r="A558" s="84"/>
      <c r="B558" s="84"/>
      <c r="C558" s="84"/>
      <c r="D558" s="632" t="str">
        <f>IF($C558="","",VLOOKUP($C558,分類コード!$B$1:$C$9,2,0))</f>
        <v/>
      </c>
      <c r="E558" s="251"/>
      <c r="F558" s="264"/>
      <c r="G558" s="260"/>
      <c r="H558" s="264"/>
      <c r="I558" s="653">
        <f t="shared" si="10"/>
        <v>0</v>
      </c>
      <c r="L558" s="84"/>
      <c r="M558" s="84"/>
      <c r="N558" s="84"/>
      <c r="O558" s="84"/>
      <c r="P558" s="84"/>
      <c r="Q558" s="84"/>
      <c r="R558" s="84"/>
      <c r="S558" s="84"/>
      <c r="T558" s="84"/>
      <c r="X558" s="84"/>
      <c r="Y558" s="84"/>
      <c r="Z558" s="84"/>
    </row>
    <row r="559" spans="1:26">
      <c r="A559" s="84"/>
      <c r="B559" s="84"/>
      <c r="C559" s="84"/>
      <c r="D559" s="632" t="str">
        <f>IF($C559="","",VLOOKUP($C559,分類コード!$B$1:$C$9,2,0))</f>
        <v/>
      </c>
      <c r="E559" s="251"/>
      <c r="F559" s="264"/>
      <c r="G559" s="260"/>
      <c r="H559" s="264"/>
      <c r="I559" s="653">
        <f t="shared" si="10"/>
        <v>0</v>
      </c>
      <c r="L559" s="84"/>
      <c r="M559" s="84"/>
      <c r="N559" s="84"/>
      <c r="O559" s="84"/>
      <c r="P559" s="84"/>
      <c r="Q559" s="84"/>
      <c r="R559" s="84"/>
      <c r="S559" s="84"/>
      <c r="T559" s="84"/>
      <c r="X559" s="84"/>
      <c r="Y559" s="84"/>
      <c r="Z559" s="84"/>
    </row>
    <row r="560" spans="1:26">
      <c r="A560" s="84"/>
      <c r="B560" s="84"/>
      <c r="C560" s="84"/>
      <c r="D560" s="632" t="str">
        <f>IF($C560="","",VLOOKUP($C560,分類コード!$B$1:$C$9,2,0))</f>
        <v/>
      </c>
      <c r="E560" s="251"/>
      <c r="F560" s="264"/>
      <c r="G560" s="260"/>
      <c r="H560" s="264"/>
      <c r="I560" s="653">
        <f t="shared" si="10"/>
        <v>0</v>
      </c>
      <c r="L560" s="84"/>
      <c r="M560" s="84"/>
      <c r="N560" s="84"/>
      <c r="O560" s="84"/>
      <c r="P560" s="84"/>
      <c r="Q560" s="84"/>
      <c r="R560" s="84"/>
      <c r="S560" s="84"/>
      <c r="T560" s="84"/>
      <c r="X560" s="84"/>
      <c r="Y560" s="84"/>
      <c r="Z560" s="84"/>
    </row>
    <row r="561" spans="1:26">
      <c r="A561" s="84"/>
      <c r="B561" s="84"/>
      <c r="C561" s="84"/>
      <c r="D561" s="632" t="str">
        <f>IF($C561="","",VLOOKUP($C561,分類コード!$B$1:$C$9,2,0))</f>
        <v/>
      </c>
      <c r="E561" s="251"/>
      <c r="F561" s="264"/>
      <c r="G561" s="260"/>
      <c r="H561" s="264"/>
      <c r="I561" s="653">
        <f t="shared" si="10"/>
        <v>0</v>
      </c>
      <c r="L561" s="84"/>
      <c r="M561" s="84"/>
      <c r="N561" s="84"/>
      <c r="O561" s="84"/>
      <c r="P561" s="84"/>
      <c r="Q561" s="84"/>
      <c r="R561" s="84"/>
      <c r="S561" s="84"/>
      <c r="T561" s="84"/>
      <c r="X561" s="84"/>
      <c r="Y561" s="84"/>
      <c r="Z561" s="84"/>
    </row>
    <row r="562" spans="1:26">
      <c r="A562" s="84"/>
      <c r="B562" s="84"/>
      <c r="C562" s="84"/>
      <c r="D562" s="632" t="str">
        <f>IF($C562="","",VLOOKUP($C562,分類コード!$B$1:$C$9,2,0))</f>
        <v/>
      </c>
      <c r="E562" s="251"/>
      <c r="F562" s="264"/>
      <c r="G562" s="260"/>
      <c r="H562" s="264"/>
      <c r="I562" s="653">
        <f t="shared" si="10"/>
        <v>0</v>
      </c>
      <c r="L562" s="84"/>
      <c r="M562" s="84"/>
      <c r="N562" s="84"/>
      <c r="O562" s="84"/>
      <c r="P562" s="84"/>
      <c r="Q562" s="84"/>
      <c r="R562" s="84"/>
      <c r="S562" s="84"/>
      <c r="T562" s="84"/>
      <c r="X562" s="84"/>
      <c r="Y562" s="84"/>
      <c r="Z562" s="84"/>
    </row>
    <row r="563" spans="1:26">
      <c r="A563" s="84"/>
      <c r="B563" s="84"/>
      <c r="C563" s="84"/>
      <c r="D563" s="632" t="str">
        <f>IF($C563="","",VLOOKUP($C563,分類コード!$B$1:$C$9,2,0))</f>
        <v/>
      </c>
      <c r="E563" s="251"/>
      <c r="F563" s="264"/>
      <c r="G563" s="260"/>
      <c r="H563" s="264"/>
      <c r="I563" s="653">
        <f t="shared" si="10"/>
        <v>0</v>
      </c>
      <c r="L563" s="84"/>
      <c r="M563" s="84"/>
      <c r="N563" s="84"/>
      <c r="O563" s="84"/>
      <c r="P563" s="84"/>
      <c r="Q563" s="84"/>
      <c r="R563" s="84"/>
      <c r="S563" s="84"/>
      <c r="T563" s="84"/>
      <c r="X563" s="84"/>
      <c r="Y563" s="84"/>
      <c r="Z563" s="84"/>
    </row>
    <row r="564" spans="1:26">
      <c r="A564" s="84"/>
      <c r="B564" s="84"/>
      <c r="C564" s="84"/>
      <c r="D564" s="632" t="str">
        <f>IF($C564="","",VLOOKUP($C564,分類コード!$B$1:$C$9,2,0))</f>
        <v/>
      </c>
      <c r="E564" s="251"/>
      <c r="F564" s="264"/>
      <c r="G564" s="260"/>
      <c r="H564" s="264"/>
      <c r="I564" s="653">
        <f t="shared" si="10"/>
        <v>0</v>
      </c>
      <c r="L564" s="84"/>
      <c r="M564" s="84"/>
      <c r="N564" s="84"/>
      <c r="O564" s="84"/>
      <c r="P564" s="84"/>
      <c r="Q564" s="84"/>
      <c r="R564" s="84"/>
      <c r="S564" s="84"/>
      <c r="T564" s="84"/>
      <c r="X564" s="84"/>
      <c r="Y564" s="84"/>
      <c r="Z564" s="84"/>
    </row>
    <row r="565" spans="1:26">
      <c r="A565" s="84"/>
      <c r="B565" s="84"/>
      <c r="C565" s="84"/>
      <c r="D565" s="632" t="str">
        <f>IF($C565="","",VLOOKUP($C565,分類コード!$B$1:$C$9,2,0))</f>
        <v/>
      </c>
      <c r="E565" s="251"/>
      <c r="F565" s="264"/>
      <c r="G565" s="260"/>
      <c r="H565" s="264"/>
      <c r="I565" s="653">
        <f t="shared" si="10"/>
        <v>0</v>
      </c>
      <c r="L565" s="84"/>
      <c r="M565" s="84"/>
      <c r="N565" s="84"/>
      <c r="O565" s="84"/>
      <c r="P565" s="84"/>
      <c r="Q565" s="84"/>
      <c r="R565" s="84"/>
      <c r="S565" s="84"/>
      <c r="T565" s="84"/>
      <c r="X565" s="84"/>
      <c r="Y565" s="84"/>
      <c r="Z565" s="84"/>
    </row>
    <row r="566" spans="1:26">
      <c r="A566" s="84"/>
      <c r="B566" s="84"/>
      <c r="C566" s="84"/>
      <c r="D566" s="632" t="str">
        <f>IF($C566="","",VLOOKUP($C566,分類コード!$B$1:$C$9,2,0))</f>
        <v/>
      </c>
      <c r="E566" s="251"/>
      <c r="F566" s="264"/>
      <c r="G566" s="260"/>
      <c r="H566" s="264"/>
      <c r="I566" s="653">
        <f t="shared" si="10"/>
        <v>0</v>
      </c>
      <c r="L566" s="84"/>
      <c r="M566" s="84"/>
      <c r="N566" s="84"/>
      <c r="O566" s="84"/>
      <c r="P566" s="84"/>
      <c r="Q566" s="84"/>
      <c r="R566" s="84"/>
      <c r="S566" s="84"/>
      <c r="T566" s="84"/>
      <c r="X566" s="84"/>
      <c r="Y566" s="84"/>
      <c r="Z566" s="84"/>
    </row>
    <row r="567" spans="1:26">
      <c r="A567" s="84"/>
      <c r="B567" s="84"/>
      <c r="C567" s="84"/>
      <c r="D567" s="632" t="str">
        <f>IF($C567="","",VLOOKUP($C567,分類コード!$B$1:$C$9,2,0))</f>
        <v/>
      </c>
      <c r="E567" s="251"/>
      <c r="F567" s="264"/>
      <c r="G567" s="260"/>
      <c r="H567" s="264"/>
      <c r="I567" s="653">
        <f t="shared" si="10"/>
        <v>0</v>
      </c>
      <c r="L567" s="84"/>
      <c r="M567" s="84"/>
      <c r="N567" s="84"/>
      <c r="O567" s="84"/>
      <c r="P567" s="84"/>
      <c r="Q567" s="84"/>
      <c r="R567" s="84"/>
      <c r="S567" s="84"/>
      <c r="T567" s="84"/>
      <c r="X567" s="84"/>
      <c r="Y567" s="84"/>
      <c r="Z567" s="84"/>
    </row>
    <row r="568" spans="1:26">
      <c r="A568" s="84"/>
      <c r="B568" s="84"/>
      <c r="C568" s="84"/>
      <c r="D568" s="632" t="str">
        <f>IF($C568="","",VLOOKUP($C568,分類コード!$B$1:$C$9,2,0))</f>
        <v/>
      </c>
      <c r="E568" s="251"/>
      <c r="F568" s="264"/>
      <c r="G568" s="260"/>
      <c r="H568" s="264"/>
      <c r="I568" s="653">
        <f t="shared" si="10"/>
        <v>0</v>
      </c>
      <c r="L568" s="84"/>
      <c r="M568" s="84"/>
      <c r="N568" s="84"/>
      <c r="O568" s="84"/>
      <c r="P568" s="84"/>
      <c r="Q568" s="84"/>
      <c r="R568" s="84"/>
      <c r="S568" s="84"/>
      <c r="T568" s="84"/>
      <c r="X568" s="84"/>
      <c r="Y568" s="84"/>
      <c r="Z568" s="84"/>
    </row>
    <row r="569" spans="1:26">
      <c r="A569" s="84"/>
      <c r="B569" s="84"/>
      <c r="C569" s="84"/>
      <c r="D569" s="632" t="str">
        <f>IF($C569="","",VLOOKUP($C569,分類コード!$B$1:$C$9,2,0))</f>
        <v/>
      </c>
      <c r="E569" s="251"/>
      <c r="F569" s="264"/>
      <c r="G569" s="260"/>
      <c r="H569" s="264"/>
      <c r="I569" s="653">
        <f t="shared" si="10"/>
        <v>0</v>
      </c>
      <c r="L569" s="84"/>
      <c r="M569" s="84"/>
      <c r="N569" s="84"/>
      <c r="O569" s="84"/>
      <c r="P569" s="84"/>
      <c r="Q569" s="84"/>
      <c r="R569" s="84"/>
      <c r="S569" s="84"/>
      <c r="T569" s="84"/>
      <c r="X569" s="84"/>
      <c r="Y569" s="84"/>
      <c r="Z569" s="84"/>
    </row>
    <row r="570" spans="1:26">
      <c r="A570" s="84"/>
      <c r="B570" s="84"/>
      <c r="C570" s="84"/>
      <c r="D570" s="632" t="str">
        <f>IF($C570="","",VLOOKUP($C570,分類コード!$B$1:$C$9,2,0))</f>
        <v/>
      </c>
      <c r="E570" s="251"/>
      <c r="F570" s="264"/>
      <c r="G570" s="260"/>
      <c r="H570" s="264"/>
      <c r="I570" s="653">
        <f t="shared" si="10"/>
        <v>0</v>
      </c>
      <c r="L570" s="84"/>
      <c r="M570" s="84"/>
      <c r="N570" s="84"/>
      <c r="O570" s="84"/>
      <c r="P570" s="84"/>
      <c r="Q570" s="84"/>
      <c r="R570" s="84"/>
      <c r="S570" s="84"/>
      <c r="T570" s="84"/>
      <c r="X570" s="84"/>
      <c r="Y570" s="84"/>
      <c r="Z570" s="84"/>
    </row>
    <row r="571" spans="1:26">
      <c r="A571" s="84"/>
      <c r="B571" s="84"/>
      <c r="C571" s="84"/>
      <c r="D571" s="632" t="str">
        <f>IF($C571="","",VLOOKUP($C571,分類コード!$B$1:$C$9,2,0))</f>
        <v/>
      </c>
      <c r="E571" s="251"/>
      <c r="F571" s="264"/>
      <c r="G571" s="260"/>
      <c r="H571" s="264"/>
      <c r="I571" s="653">
        <f t="shared" si="10"/>
        <v>0</v>
      </c>
      <c r="L571" s="84"/>
      <c r="M571" s="84"/>
      <c r="N571" s="84"/>
      <c r="O571" s="84"/>
      <c r="P571" s="84"/>
      <c r="Q571" s="84"/>
      <c r="R571" s="84"/>
      <c r="S571" s="84"/>
      <c r="T571" s="84"/>
      <c r="X571" s="84"/>
      <c r="Y571" s="84"/>
      <c r="Z571" s="84"/>
    </row>
    <row r="572" spans="1:26">
      <c r="A572" s="84"/>
      <c r="B572" s="84"/>
      <c r="C572" s="84"/>
      <c r="D572" s="632" t="str">
        <f>IF($C572="","",VLOOKUP($C572,分類コード!$B$1:$C$9,2,0))</f>
        <v/>
      </c>
      <c r="E572" s="251"/>
      <c r="F572" s="264"/>
      <c r="G572" s="260"/>
      <c r="H572" s="264"/>
      <c r="I572" s="653">
        <f t="shared" si="10"/>
        <v>0</v>
      </c>
      <c r="L572" s="84"/>
      <c r="M572" s="84"/>
      <c r="N572" s="84"/>
      <c r="O572" s="84"/>
      <c r="P572" s="84"/>
      <c r="Q572" s="84"/>
      <c r="R572" s="84"/>
      <c r="S572" s="84"/>
      <c r="T572" s="84"/>
      <c r="X572" s="84"/>
      <c r="Y572" s="84"/>
      <c r="Z572" s="84"/>
    </row>
    <row r="573" spans="1:26">
      <c r="A573" s="84"/>
      <c r="B573" s="84"/>
      <c r="C573" s="84"/>
      <c r="D573" s="632" t="str">
        <f>IF($C573="","",VLOOKUP($C573,分類コード!$B$1:$C$9,2,0))</f>
        <v/>
      </c>
      <c r="E573" s="251"/>
      <c r="F573" s="264"/>
      <c r="G573" s="260"/>
      <c r="H573" s="264"/>
      <c r="I573" s="653">
        <f t="shared" si="10"/>
        <v>0</v>
      </c>
      <c r="L573" s="84"/>
      <c r="M573" s="84"/>
      <c r="N573" s="84"/>
      <c r="O573" s="84"/>
      <c r="P573" s="84"/>
      <c r="Q573" s="84"/>
      <c r="R573" s="84"/>
      <c r="S573" s="84"/>
      <c r="T573" s="84"/>
      <c r="X573" s="84"/>
      <c r="Y573" s="84"/>
      <c r="Z573" s="84"/>
    </row>
    <row r="574" spans="1:26">
      <c r="A574" s="84"/>
      <c r="B574" s="84"/>
      <c r="C574" s="84"/>
      <c r="D574" s="632" t="str">
        <f>IF($C574="","",VLOOKUP($C574,分類コード!$B$1:$C$9,2,0))</f>
        <v/>
      </c>
      <c r="E574" s="251"/>
      <c r="F574" s="264"/>
      <c r="G574" s="260"/>
      <c r="H574" s="264"/>
      <c r="I574" s="653">
        <f t="shared" si="10"/>
        <v>0</v>
      </c>
      <c r="L574" s="84"/>
      <c r="M574" s="84"/>
      <c r="N574" s="84"/>
      <c r="O574" s="84"/>
      <c r="P574" s="84"/>
      <c r="Q574" s="84"/>
      <c r="R574" s="84"/>
      <c r="S574" s="84"/>
      <c r="T574" s="84"/>
      <c r="X574" s="84"/>
      <c r="Y574" s="84"/>
      <c r="Z574" s="84"/>
    </row>
    <row r="575" spans="1:26">
      <c r="A575" s="84"/>
      <c r="B575" s="84"/>
      <c r="C575" s="84"/>
      <c r="D575" s="632" t="str">
        <f>IF($C575="","",VLOOKUP($C575,分類コード!$B$1:$C$9,2,0))</f>
        <v/>
      </c>
      <c r="E575" s="251"/>
      <c r="F575" s="264"/>
      <c r="G575" s="260"/>
      <c r="H575" s="264"/>
      <c r="I575" s="653">
        <f t="shared" si="10"/>
        <v>0</v>
      </c>
      <c r="L575" s="84"/>
      <c r="M575" s="84"/>
      <c r="N575" s="84"/>
      <c r="O575" s="84"/>
      <c r="P575" s="84"/>
      <c r="Q575" s="84"/>
      <c r="R575" s="84"/>
      <c r="S575" s="84"/>
      <c r="T575" s="84"/>
      <c r="X575" s="84"/>
      <c r="Y575" s="84"/>
      <c r="Z575" s="84"/>
    </row>
    <row r="576" spans="1:26">
      <c r="A576" s="84"/>
      <c r="B576" s="84"/>
      <c r="C576" s="84"/>
      <c r="D576" s="632" t="str">
        <f>IF($C576="","",VLOOKUP($C576,分類コード!$B$1:$C$9,2,0))</f>
        <v/>
      </c>
      <c r="E576" s="251"/>
      <c r="F576" s="264"/>
      <c r="G576" s="260"/>
      <c r="H576" s="264"/>
      <c r="I576" s="653">
        <f t="shared" si="10"/>
        <v>0</v>
      </c>
      <c r="L576" s="84"/>
      <c r="M576" s="84"/>
      <c r="N576" s="84"/>
      <c r="O576" s="84"/>
      <c r="P576" s="84"/>
      <c r="Q576" s="84"/>
      <c r="R576" s="84"/>
      <c r="S576" s="84"/>
      <c r="T576" s="84"/>
      <c r="X576" s="84"/>
      <c r="Y576" s="84"/>
      <c r="Z576" s="84"/>
    </row>
    <row r="577" spans="1:26">
      <c r="A577" s="84"/>
      <c r="B577" s="84"/>
      <c r="C577" s="84"/>
      <c r="D577" s="632" t="str">
        <f>IF($C577="","",VLOOKUP($C577,分類コード!$B$1:$C$9,2,0))</f>
        <v/>
      </c>
      <c r="E577" s="251"/>
      <c r="F577" s="264"/>
      <c r="G577" s="260"/>
      <c r="H577" s="264"/>
      <c r="I577" s="653">
        <f t="shared" si="10"/>
        <v>0</v>
      </c>
      <c r="L577" s="84"/>
      <c r="M577" s="84"/>
      <c r="N577" s="84"/>
      <c r="O577" s="84"/>
      <c r="P577" s="84"/>
      <c r="Q577" s="84"/>
      <c r="R577" s="84"/>
      <c r="S577" s="84"/>
      <c r="T577" s="84"/>
      <c r="X577" s="84"/>
      <c r="Y577" s="84"/>
      <c r="Z577" s="84"/>
    </row>
    <row r="578" spans="1:26">
      <c r="A578" s="84"/>
      <c r="B578" s="84"/>
      <c r="C578" s="84"/>
      <c r="D578" s="632" t="str">
        <f>IF($C578="","",VLOOKUP($C578,分類コード!$B$1:$C$9,2,0))</f>
        <v/>
      </c>
      <c r="E578" s="251"/>
      <c r="F578" s="264"/>
      <c r="G578" s="260"/>
      <c r="H578" s="264"/>
      <c r="I578" s="653">
        <f t="shared" si="10"/>
        <v>0</v>
      </c>
      <c r="L578" s="84"/>
      <c r="M578" s="84"/>
      <c r="N578" s="84"/>
      <c r="O578" s="84"/>
      <c r="P578" s="84"/>
      <c r="Q578" s="84"/>
      <c r="R578" s="84"/>
      <c r="S578" s="84"/>
      <c r="T578" s="84"/>
      <c r="X578" s="84"/>
      <c r="Y578" s="84"/>
      <c r="Z578" s="84"/>
    </row>
    <row r="579" spans="1:26">
      <c r="A579" s="84"/>
      <c r="B579" s="84"/>
      <c r="C579" s="84"/>
      <c r="D579" s="632" t="str">
        <f>IF($C579="","",VLOOKUP($C579,分類コード!$B$1:$C$9,2,0))</f>
        <v/>
      </c>
      <c r="E579" s="251"/>
      <c r="F579" s="264"/>
      <c r="G579" s="260"/>
      <c r="H579" s="264"/>
      <c r="I579" s="653">
        <f t="shared" si="10"/>
        <v>0</v>
      </c>
      <c r="L579" s="84"/>
      <c r="M579" s="84"/>
      <c r="N579" s="84"/>
      <c r="O579" s="84"/>
      <c r="P579" s="84"/>
      <c r="Q579" s="84"/>
      <c r="R579" s="84"/>
      <c r="S579" s="84"/>
      <c r="T579" s="84"/>
      <c r="X579" s="84"/>
      <c r="Y579" s="84"/>
      <c r="Z579" s="84"/>
    </row>
    <row r="580" spans="1:26">
      <c r="A580" s="84"/>
      <c r="B580" s="84"/>
      <c r="C580" s="84"/>
      <c r="D580" s="632" t="str">
        <f>IF($C580="","",VLOOKUP($C580,分類コード!$B$1:$C$9,2,0))</f>
        <v/>
      </c>
      <c r="E580" s="251"/>
      <c r="F580" s="264"/>
      <c r="G580" s="260"/>
      <c r="H580" s="264"/>
      <c r="I580" s="653">
        <f t="shared" si="10"/>
        <v>0</v>
      </c>
      <c r="L580" s="84"/>
      <c r="M580" s="84"/>
      <c r="N580" s="84"/>
      <c r="O580" s="84"/>
      <c r="P580" s="84"/>
      <c r="Q580" s="84"/>
      <c r="R580" s="84"/>
      <c r="S580" s="84"/>
      <c r="T580" s="84"/>
      <c r="X580" s="84"/>
      <c r="Y580" s="84"/>
      <c r="Z580" s="84"/>
    </row>
    <row r="581" spans="1:26">
      <c r="A581" s="84"/>
      <c r="B581" s="84"/>
      <c r="C581" s="84"/>
      <c r="D581" s="632" t="str">
        <f>IF($C581="","",VLOOKUP($C581,分類コード!$B$1:$C$9,2,0))</f>
        <v/>
      </c>
      <c r="E581" s="251"/>
      <c r="F581" s="264"/>
      <c r="G581" s="260"/>
      <c r="H581" s="264"/>
      <c r="I581" s="653">
        <f t="shared" si="10"/>
        <v>0</v>
      </c>
      <c r="L581" s="84"/>
      <c r="M581" s="84"/>
      <c r="N581" s="84"/>
      <c r="O581" s="84"/>
      <c r="P581" s="84"/>
      <c r="Q581" s="84"/>
      <c r="R581" s="84"/>
      <c r="S581" s="84"/>
      <c r="T581" s="84"/>
      <c r="X581" s="84"/>
      <c r="Y581" s="84"/>
      <c r="Z581" s="84"/>
    </row>
    <row r="582" spans="1:26">
      <c r="A582" s="84"/>
      <c r="B582" s="84"/>
      <c r="C582" s="84"/>
      <c r="D582" s="632" t="str">
        <f>IF($C582="","",VLOOKUP($C582,分類コード!$B$1:$C$9,2,0))</f>
        <v/>
      </c>
      <c r="E582" s="251"/>
      <c r="F582" s="264"/>
      <c r="G582" s="260"/>
      <c r="H582" s="264"/>
      <c r="I582" s="653">
        <f t="shared" si="10"/>
        <v>0</v>
      </c>
      <c r="L582" s="84"/>
      <c r="M582" s="84"/>
      <c r="N582" s="84"/>
      <c r="O582" s="84"/>
      <c r="P582" s="84"/>
      <c r="Q582" s="84"/>
      <c r="R582" s="84"/>
      <c r="S582" s="84"/>
      <c r="T582" s="84"/>
      <c r="X582" s="84"/>
      <c r="Y582" s="84"/>
      <c r="Z582" s="84"/>
    </row>
    <row r="583" spans="1:26">
      <c r="A583" s="84"/>
      <c r="B583" s="84"/>
      <c r="C583" s="84"/>
      <c r="D583" s="632" t="str">
        <f>IF($C583="","",VLOOKUP($C583,分類コード!$B$1:$C$9,2,0))</f>
        <v/>
      </c>
      <c r="E583" s="251"/>
      <c r="F583" s="264"/>
      <c r="G583" s="260"/>
      <c r="H583" s="264"/>
      <c r="I583" s="653">
        <f t="shared" si="10"/>
        <v>0</v>
      </c>
      <c r="L583" s="84"/>
      <c r="M583" s="84"/>
      <c r="N583" s="84"/>
      <c r="O583" s="84"/>
      <c r="P583" s="84"/>
      <c r="Q583" s="84"/>
      <c r="R583" s="84"/>
      <c r="S583" s="84"/>
      <c r="T583" s="84"/>
      <c r="X583" s="84"/>
      <c r="Y583" s="84"/>
      <c r="Z583" s="84"/>
    </row>
    <row r="584" spans="1:26">
      <c r="A584" s="84"/>
      <c r="B584" s="84"/>
      <c r="C584" s="84"/>
      <c r="D584" s="632" t="str">
        <f>IF($C584="","",VLOOKUP($C584,分類コード!$B$1:$C$9,2,0))</f>
        <v/>
      </c>
      <c r="E584" s="251"/>
      <c r="F584" s="264"/>
      <c r="G584" s="260"/>
      <c r="H584" s="264"/>
      <c r="I584" s="653">
        <f t="shared" si="10"/>
        <v>0</v>
      </c>
      <c r="L584" s="84"/>
      <c r="M584" s="84"/>
      <c r="N584" s="84"/>
      <c r="O584" s="84"/>
      <c r="P584" s="84"/>
      <c r="Q584" s="84"/>
      <c r="R584" s="84"/>
      <c r="S584" s="84"/>
      <c r="T584" s="84"/>
      <c r="X584" s="84"/>
      <c r="Y584" s="84"/>
      <c r="Z584" s="84"/>
    </row>
    <row r="585" spans="1:26">
      <c r="A585" s="84"/>
      <c r="B585" s="84"/>
      <c r="C585" s="84"/>
      <c r="D585" s="632" t="str">
        <f>IF($C585="","",VLOOKUP($C585,分類コード!$B$1:$C$9,2,0))</f>
        <v/>
      </c>
      <c r="E585" s="251"/>
      <c r="F585" s="264"/>
      <c r="G585" s="260"/>
      <c r="H585" s="264"/>
      <c r="I585" s="653">
        <f t="shared" si="10"/>
        <v>0</v>
      </c>
      <c r="L585" s="84"/>
      <c r="M585" s="84"/>
      <c r="N585" s="84"/>
      <c r="O585" s="84"/>
      <c r="P585" s="84"/>
      <c r="Q585" s="84"/>
      <c r="R585" s="84"/>
      <c r="S585" s="84"/>
      <c r="T585" s="84"/>
      <c r="X585" s="84"/>
      <c r="Y585" s="84"/>
      <c r="Z585" s="84"/>
    </row>
    <row r="586" spans="1:26">
      <c r="A586" s="84"/>
      <c r="B586" s="84"/>
      <c r="C586" s="84"/>
      <c r="D586" s="632" t="str">
        <f>IF($C586="","",VLOOKUP($C586,分類コード!$B$1:$C$9,2,0))</f>
        <v/>
      </c>
      <c r="E586" s="251"/>
      <c r="F586" s="264"/>
      <c r="G586" s="260"/>
      <c r="H586" s="264"/>
      <c r="I586" s="653">
        <f t="shared" si="10"/>
        <v>0</v>
      </c>
      <c r="L586" s="84"/>
      <c r="M586" s="84"/>
      <c r="N586" s="84"/>
      <c r="O586" s="84"/>
      <c r="P586" s="84"/>
      <c r="Q586" s="84"/>
      <c r="R586" s="84"/>
      <c r="S586" s="84"/>
      <c r="T586" s="84"/>
      <c r="X586" s="84"/>
      <c r="Y586" s="84"/>
      <c r="Z586" s="84"/>
    </row>
    <row r="587" spans="1:26">
      <c r="A587" s="84"/>
      <c r="B587" s="84"/>
      <c r="C587" s="84"/>
      <c r="D587" s="632" t="str">
        <f>IF($C587="","",VLOOKUP($C587,分類コード!$B$1:$C$9,2,0))</f>
        <v/>
      </c>
      <c r="E587" s="251"/>
      <c r="F587" s="264"/>
      <c r="G587" s="260"/>
      <c r="H587" s="264"/>
      <c r="I587" s="653">
        <f t="shared" si="10"/>
        <v>0</v>
      </c>
      <c r="L587" s="84"/>
      <c r="M587" s="84"/>
      <c r="N587" s="84"/>
      <c r="O587" s="84"/>
      <c r="P587" s="84"/>
      <c r="Q587" s="84"/>
      <c r="R587" s="84"/>
      <c r="S587" s="84"/>
      <c r="T587" s="84"/>
      <c r="X587" s="84"/>
      <c r="Y587" s="84"/>
      <c r="Z587" s="84"/>
    </row>
    <row r="588" spans="1:26">
      <c r="A588" s="84"/>
      <c r="B588" s="84"/>
      <c r="C588" s="84"/>
      <c r="D588" s="632" t="str">
        <f>IF($C588="","",VLOOKUP($C588,分類コード!$B$1:$C$9,2,0))</f>
        <v/>
      </c>
      <c r="E588" s="251"/>
      <c r="F588" s="264"/>
      <c r="G588" s="260"/>
      <c r="H588" s="264"/>
      <c r="I588" s="653">
        <f t="shared" si="10"/>
        <v>0</v>
      </c>
      <c r="L588" s="84"/>
      <c r="M588" s="84"/>
      <c r="N588" s="84"/>
      <c r="O588" s="84"/>
      <c r="P588" s="84"/>
      <c r="Q588" s="84"/>
      <c r="R588" s="84"/>
      <c r="S588" s="84"/>
      <c r="T588" s="84"/>
      <c r="X588" s="84"/>
      <c r="Y588" s="84"/>
      <c r="Z588" s="84"/>
    </row>
    <row r="589" spans="1:26">
      <c r="A589" s="84"/>
      <c r="B589" s="84"/>
      <c r="C589" s="84"/>
      <c r="D589" s="632" t="str">
        <f>IF($C589="","",VLOOKUP($C589,分類コード!$B$1:$C$9,2,0))</f>
        <v/>
      </c>
      <c r="E589" s="251"/>
      <c r="F589" s="264"/>
      <c r="G589" s="260"/>
      <c r="H589" s="264"/>
      <c r="I589" s="653">
        <f t="shared" si="10"/>
        <v>0</v>
      </c>
      <c r="L589" s="84"/>
      <c r="M589" s="84"/>
      <c r="N589" s="84"/>
      <c r="O589" s="84"/>
      <c r="P589" s="84"/>
      <c r="Q589" s="84"/>
      <c r="R589" s="84"/>
      <c r="S589" s="84"/>
      <c r="T589" s="84"/>
      <c r="X589" s="84"/>
      <c r="Y589" s="84"/>
      <c r="Z589" s="84"/>
    </row>
    <row r="590" spans="1:26">
      <c r="A590" s="84"/>
      <c r="B590" s="84"/>
      <c r="C590" s="84"/>
      <c r="D590" s="632" t="str">
        <f>IF($C590="","",VLOOKUP($C590,分類コード!$B$1:$C$9,2,0))</f>
        <v/>
      </c>
      <c r="E590" s="251"/>
      <c r="F590" s="264"/>
      <c r="G590" s="260"/>
      <c r="H590" s="264"/>
      <c r="I590" s="653">
        <f t="shared" si="10"/>
        <v>0</v>
      </c>
      <c r="L590" s="84"/>
      <c r="M590" s="84"/>
      <c r="N590" s="84"/>
      <c r="O590" s="84"/>
      <c r="P590" s="84"/>
      <c r="Q590" s="84"/>
      <c r="R590" s="84"/>
      <c r="S590" s="84"/>
      <c r="T590" s="84"/>
      <c r="X590" s="84"/>
      <c r="Y590" s="84"/>
      <c r="Z590" s="84"/>
    </row>
    <row r="591" spans="1:26">
      <c r="A591" s="84"/>
      <c r="B591" s="84"/>
      <c r="C591" s="84"/>
      <c r="D591" s="632" t="str">
        <f>IF($C591="","",VLOOKUP($C591,分類コード!$B$1:$C$9,2,0))</f>
        <v/>
      </c>
      <c r="E591" s="251"/>
      <c r="F591" s="264"/>
      <c r="G591" s="260"/>
      <c r="H591" s="264"/>
      <c r="I591" s="653">
        <f t="shared" si="10"/>
        <v>0</v>
      </c>
      <c r="L591" s="84"/>
      <c r="M591" s="84"/>
      <c r="N591" s="84"/>
      <c r="O591" s="84"/>
      <c r="P591" s="84"/>
      <c r="Q591" s="84"/>
      <c r="R591" s="84"/>
      <c r="S591" s="84"/>
      <c r="T591" s="84"/>
      <c r="X591" s="84"/>
      <c r="Y591" s="84"/>
      <c r="Z591" s="84"/>
    </row>
    <row r="592" spans="1:26">
      <c r="A592" s="84"/>
      <c r="B592" s="84"/>
      <c r="C592" s="84"/>
      <c r="D592" s="632" t="str">
        <f>IF($C592="","",VLOOKUP($C592,分類コード!$B$1:$C$9,2,0))</f>
        <v/>
      </c>
      <c r="E592" s="251"/>
      <c r="F592" s="264"/>
      <c r="G592" s="260"/>
      <c r="H592" s="264"/>
      <c r="I592" s="653">
        <f t="shared" si="10"/>
        <v>0</v>
      </c>
      <c r="L592" s="84"/>
      <c r="M592" s="84"/>
      <c r="N592" s="84"/>
      <c r="O592" s="84"/>
      <c r="P592" s="84"/>
      <c r="Q592" s="84"/>
      <c r="R592" s="84"/>
      <c r="S592" s="84"/>
      <c r="T592" s="84"/>
      <c r="X592" s="84"/>
      <c r="Y592" s="84"/>
      <c r="Z592" s="84"/>
    </row>
    <row r="593" spans="1:26">
      <c r="A593" s="84"/>
      <c r="B593" s="84"/>
      <c r="C593" s="84"/>
      <c r="D593" s="632" t="str">
        <f>IF($C593="","",VLOOKUP($C593,分類コード!$B$1:$C$9,2,0))</f>
        <v/>
      </c>
      <c r="E593" s="251"/>
      <c r="F593" s="264"/>
      <c r="G593" s="260"/>
      <c r="H593" s="264"/>
      <c r="I593" s="653">
        <f t="shared" si="10"/>
        <v>0</v>
      </c>
      <c r="L593" s="84"/>
      <c r="M593" s="84"/>
      <c r="N593" s="84"/>
      <c r="O593" s="84"/>
      <c r="P593" s="84"/>
      <c r="Q593" s="84"/>
      <c r="R593" s="84"/>
      <c r="S593" s="84"/>
      <c r="T593" s="84"/>
      <c r="X593" s="84"/>
      <c r="Y593" s="84"/>
      <c r="Z593" s="84"/>
    </row>
    <row r="594" spans="1:26">
      <c r="A594" s="84"/>
      <c r="B594" s="84"/>
      <c r="C594" s="84"/>
      <c r="D594" s="632" t="str">
        <f>IF($C594="","",VLOOKUP($C594,分類コード!$B$1:$C$9,2,0))</f>
        <v/>
      </c>
      <c r="E594" s="251"/>
      <c r="F594" s="264"/>
      <c r="G594" s="260"/>
      <c r="H594" s="264"/>
      <c r="I594" s="653">
        <f t="shared" si="10"/>
        <v>0</v>
      </c>
      <c r="L594" s="84"/>
      <c r="M594" s="84"/>
      <c r="N594" s="84"/>
      <c r="O594" s="84"/>
      <c r="P594" s="84"/>
      <c r="Q594" s="84"/>
      <c r="R594" s="84"/>
      <c r="S594" s="84"/>
      <c r="T594" s="84"/>
      <c r="X594" s="84"/>
      <c r="Y594" s="84"/>
      <c r="Z594" s="84"/>
    </row>
    <row r="595" spans="1:26">
      <c r="A595" s="84"/>
      <c r="B595" s="84"/>
      <c r="C595" s="84"/>
      <c r="D595" s="632" t="str">
        <f>IF($C595="","",VLOOKUP($C595,分類コード!$B$1:$C$9,2,0))</f>
        <v/>
      </c>
      <c r="E595" s="251"/>
      <c r="F595" s="264"/>
      <c r="G595" s="260"/>
      <c r="H595" s="264"/>
      <c r="I595" s="653">
        <f t="shared" si="10"/>
        <v>0</v>
      </c>
      <c r="L595" s="84"/>
      <c r="M595" s="84"/>
      <c r="N595" s="84"/>
      <c r="O595" s="84"/>
      <c r="P595" s="84"/>
      <c r="Q595" s="84"/>
      <c r="R595" s="84"/>
      <c r="S595" s="84"/>
      <c r="T595" s="84"/>
      <c r="X595" s="84"/>
      <c r="Y595" s="84"/>
      <c r="Z595" s="84"/>
    </row>
    <row r="596" spans="1:26">
      <c r="A596" s="84"/>
      <c r="B596" s="84"/>
      <c r="C596" s="84"/>
      <c r="D596" s="632" t="str">
        <f>IF($C596="","",VLOOKUP($C596,分類コード!$B$1:$C$9,2,0))</f>
        <v/>
      </c>
      <c r="E596" s="251"/>
      <c r="F596" s="264"/>
      <c r="G596" s="260"/>
      <c r="H596" s="264"/>
      <c r="I596" s="653">
        <f t="shared" si="10"/>
        <v>0</v>
      </c>
      <c r="L596" s="84"/>
      <c r="M596" s="84"/>
      <c r="N596" s="84"/>
      <c r="O596" s="84"/>
      <c r="P596" s="84"/>
      <c r="Q596" s="84"/>
      <c r="R596" s="84"/>
      <c r="S596" s="84"/>
      <c r="T596" s="84"/>
      <c r="X596" s="84"/>
      <c r="Y596" s="84"/>
      <c r="Z596" s="84"/>
    </row>
    <row r="597" spans="1:26">
      <c r="A597" s="84"/>
      <c r="B597" s="84"/>
      <c r="C597" s="84"/>
      <c r="D597" s="632" t="str">
        <f>IF($C597="","",VLOOKUP($C597,分類コード!$B$1:$C$9,2,0))</f>
        <v/>
      </c>
      <c r="E597" s="251"/>
      <c r="F597" s="264"/>
      <c r="G597" s="260"/>
      <c r="H597" s="264"/>
      <c r="I597" s="653">
        <f t="shared" ref="I597:I660" si="11">IF(ISERROR(LEN(F597)-FIND(".",F597))=TRUE,0,LEN(F597)-FIND(".",F597))</f>
        <v>0</v>
      </c>
      <c r="L597" s="84"/>
      <c r="M597" s="84"/>
      <c r="N597" s="84"/>
      <c r="O597" s="84"/>
      <c r="P597" s="84"/>
      <c r="Q597" s="84"/>
      <c r="R597" s="84"/>
      <c r="S597" s="84"/>
      <c r="T597" s="84"/>
      <c r="X597" s="84"/>
      <c r="Y597" s="84"/>
      <c r="Z597" s="84"/>
    </row>
    <row r="598" spans="1:26">
      <c r="A598" s="84"/>
      <c r="B598" s="84"/>
      <c r="C598" s="84"/>
      <c r="D598" s="632" t="str">
        <f>IF($C598="","",VLOOKUP($C598,分類コード!$B$1:$C$9,2,0))</f>
        <v/>
      </c>
      <c r="E598" s="251"/>
      <c r="F598" s="264"/>
      <c r="G598" s="260"/>
      <c r="H598" s="264"/>
      <c r="I598" s="653">
        <f t="shared" si="11"/>
        <v>0</v>
      </c>
      <c r="L598" s="84"/>
      <c r="M598" s="84"/>
      <c r="N598" s="84"/>
      <c r="O598" s="84"/>
      <c r="P598" s="84"/>
      <c r="Q598" s="84"/>
      <c r="R598" s="84"/>
      <c r="S598" s="84"/>
      <c r="T598" s="84"/>
      <c r="X598" s="84"/>
      <c r="Y598" s="84"/>
      <c r="Z598" s="84"/>
    </row>
    <row r="599" spans="1:26">
      <c r="A599" s="84"/>
      <c r="B599" s="84"/>
      <c r="C599" s="84"/>
      <c r="D599" s="632" t="str">
        <f>IF($C599="","",VLOOKUP($C599,分類コード!$B$1:$C$9,2,0))</f>
        <v/>
      </c>
      <c r="E599" s="251"/>
      <c r="F599" s="264"/>
      <c r="G599" s="260"/>
      <c r="H599" s="264"/>
      <c r="I599" s="653">
        <f t="shared" si="11"/>
        <v>0</v>
      </c>
      <c r="L599" s="84"/>
      <c r="M599" s="84"/>
      <c r="N599" s="84"/>
      <c r="O599" s="84"/>
      <c r="P599" s="84"/>
      <c r="Q599" s="84"/>
      <c r="R599" s="84"/>
      <c r="S599" s="84"/>
      <c r="T599" s="84"/>
      <c r="X599" s="84"/>
      <c r="Y599" s="84"/>
      <c r="Z599" s="84"/>
    </row>
    <row r="600" spans="1:26">
      <c r="A600" s="84"/>
      <c r="B600" s="84"/>
      <c r="C600" s="84"/>
      <c r="D600" s="632" t="str">
        <f>IF($C600="","",VLOOKUP($C600,分類コード!$B$1:$C$9,2,0))</f>
        <v/>
      </c>
      <c r="E600" s="251"/>
      <c r="F600" s="264"/>
      <c r="G600" s="260"/>
      <c r="H600" s="264"/>
      <c r="I600" s="653">
        <f t="shared" si="11"/>
        <v>0</v>
      </c>
      <c r="L600" s="84"/>
      <c r="M600" s="84"/>
      <c r="N600" s="84"/>
      <c r="O600" s="84"/>
      <c r="P600" s="84"/>
      <c r="Q600" s="84"/>
      <c r="R600" s="84"/>
      <c r="S600" s="84"/>
      <c r="T600" s="84"/>
      <c r="X600" s="84"/>
      <c r="Y600" s="84"/>
      <c r="Z600" s="84"/>
    </row>
    <row r="601" spans="1:26">
      <c r="A601" s="84"/>
      <c r="B601" s="84"/>
      <c r="C601" s="84"/>
      <c r="D601" s="632" t="str">
        <f>IF($C601="","",VLOOKUP($C601,分類コード!$B$1:$C$9,2,0))</f>
        <v/>
      </c>
      <c r="E601" s="251"/>
      <c r="F601" s="264"/>
      <c r="G601" s="260"/>
      <c r="H601" s="264"/>
      <c r="I601" s="653">
        <f t="shared" si="11"/>
        <v>0</v>
      </c>
      <c r="L601" s="84"/>
      <c r="M601" s="84"/>
      <c r="N601" s="84"/>
      <c r="O601" s="84"/>
      <c r="P601" s="84"/>
      <c r="Q601" s="84"/>
      <c r="R601" s="84"/>
      <c r="S601" s="84"/>
      <c r="T601" s="84"/>
      <c r="X601" s="84"/>
      <c r="Y601" s="84"/>
      <c r="Z601" s="84"/>
    </row>
    <row r="602" spans="1:26">
      <c r="A602" s="84"/>
      <c r="B602" s="84"/>
      <c r="C602" s="84"/>
      <c r="D602" s="632" t="str">
        <f>IF($C602="","",VLOOKUP($C602,分類コード!$B$1:$C$9,2,0))</f>
        <v/>
      </c>
      <c r="E602" s="251"/>
      <c r="F602" s="264"/>
      <c r="G602" s="260"/>
      <c r="H602" s="264"/>
      <c r="I602" s="653">
        <f t="shared" si="11"/>
        <v>0</v>
      </c>
      <c r="L602" s="84"/>
      <c r="M602" s="84"/>
      <c r="N602" s="84"/>
      <c r="O602" s="84"/>
      <c r="P602" s="84"/>
      <c r="Q602" s="84"/>
      <c r="R602" s="84"/>
      <c r="S602" s="84"/>
      <c r="T602" s="84"/>
      <c r="X602" s="84"/>
      <c r="Y602" s="84"/>
      <c r="Z602" s="84"/>
    </row>
    <row r="603" spans="1:26">
      <c r="A603" s="84"/>
      <c r="B603" s="84"/>
      <c r="C603" s="84"/>
      <c r="D603" s="632" t="str">
        <f>IF($C603="","",VLOOKUP($C603,分類コード!$B$1:$C$9,2,0))</f>
        <v/>
      </c>
      <c r="E603" s="251"/>
      <c r="F603" s="264"/>
      <c r="G603" s="260"/>
      <c r="H603" s="264"/>
      <c r="I603" s="653">
        <f t="shared" si="11"/>
        <v>0</v>
      </c>
      <c r="L603" s="84"/>
      <c r="M603" s="84"/>
      <c r="N603" s="84"/>
      <c r="O603" s="84"/>
      <c r="P603" s="84"/>
      <c r="Q603" s="84"/>
      <c r="R603" s="84"/>
      <c r="S603" s="84"/>
      <c r="T603" s="84"/>
      <c r="X603" s="84"/>
      <c r="Y603" s="84"/>
      <c r="Z603" s="84"/>
    </row>
    <row r="604" spans="1:26">
      <c r="A604" s="84"/>
      <c r="B604" s="84"/>
      <c r="C604" s="84"/>
      <c r="D604" s="632" t="str">
        <f>IF($C604="","",VLOOKUP($C604,分類コード!$B$1:$C$9,2,0))</f>
        <v/>
      </c>
      <c r="E604" s="251"/>
      <c r="F604" s="264"/>
      <c r="G604" s="260"/>
      <c r="H604" s="264"/>
      <c r="I604" s="653">
        <f t="shared" si="11"/>
        <v>0</v>
      </c>
      <c r="L604" s="84"/>
      <c r="M604" s="84"/>
      <c r="N604" s="84"/>
      <c r="O604" s="84"/>
      <c r="P604" s="84"/>
      <c r="Q604" s="84"/>
      <c r="R604" s="84"/>
      <c r="S604" s="84"/>
      <c r="T604" s="84"/>
      <c r="X604" s="84"/>
      <c r="Y604" s="84"/>
      <c r="Z604" s="84"/>
    </row>
    <row r="605" spans="1:26">
      <c r="A605" s="84"/>
      <c r="B605" s="84"/>
      <c r="C605" s="84"/>
      <c r="D605" s="632" t="str">
        <f>IF($C605="","",VLOOKUP($C605,分類コード!$B$1:$C$9,2,0))</f>
        <v/>
      </c>
      <c r="E605" s="251"/>
      <c r="F605" s="264"/>
      <c r="G605" s="260"/>
      <c r="H605" s="264"/>
      <c r="I605" s="653">
        <f t="shared" si="11"/>
        <v>0</v>
      </c>
      <c r="L605" s="84"/>
      <c r="M605" s="84"/>
      <c r="N605" s="84"/>
      <c r="O605" s="84"/>
      <c r="P605" s="84"/>
      <c r="Q605" s="84"/>
      <c r="R605" s="84"/>
      <c r="S605" s="84"/>
      <c r="T605" s="84"/>
      <c r="X605" s="84"/>
      <c r="Y605" s="84"/>
      <c r="Z605" s="84"/>
    </row>
    <row r="606" spans="1:26">
      <c r="A606" s="84"/>
      <c r="B606" s="84"/>
      <c r="C606" s="84"/>
      <c r="D606" s="632" t="str">
        <f>IF($C606="","",VLOOKUP($C606,分類コード!$B$1:$C$9,2,0))</f>
        <v/>
      </c>
      <c r="E606" s="251"/>
      <c r="F606" s="264"/>
      <c r="G606" s="260"/>
      <c r="H606" s="264"/>
      <c r="I606" s="653">
        <f t="shared" si="11"/>
        <v>0</v>
      </c>
      <c r="L606" s="84"/>
      <c r="M606" s="84"/>
      <c r="N606" s="84"/>
      <c r="O606" s="84"/>
      <c r="P606" s="84"/>
      <c r="Q606" s="84"/>
      <c r="R606" s="84"/>
      <c r="S606" s="84"/>
      <c r="T606" s="84"/>
      <c r="X606" s="84"/>
      <c r="Y606" s="84"/>
      <c r="Z606" s="84"/>
    </row>
    <row r="607" spans="1:26">
      <c r="A607" s="84"/>
      <c r="B607" s="84"/>
      <c r="C607" s="84"/>
      <c r="D607" s="632" t="str">
        <f>IF($C607="","",VLOOKUP($C607,分類コード!$B$1:$C$9,2,0))</f>
        <v/>
      </c>
      <c r="E607" s="251"/>
      <c r="F607" s="264"/>
      <c r="G607" s="260"/>
      <c r="H607" s="264"/>
      <c r="I607" s="653">
        <f t="shared" si="11"/>
        <v>0</v>
      </c>
      <c r="L607" s="84"/>
      <c r="M607" s="84"/>
      <c r="N607" s="84"/>
      <c r="O607" s="84"/>
      <c r="P607" s="84"/>
      <c r="Q607" s="84"/>
      <c r="R607" s="84"/>
      <c r="S607" s="84"/>
      <c r="T607" s="84"/>
      <c r="X607" s="84"/>
      <c r="Y607" s="84"/>
      <c r="Z607" s="84"/>
    </row>
    <row r="608" spans="1:26">
      <c r="A608" s="84"/>
      <c r="B608" s="84"/>
      <c r="C608" s="84"/>
      <c r="D608" s="632" t="str">
        <f>IF($C608="","",VLOOKUP($C608,分類コード!$B$1:$C$9,2,0))</f>
        <v/>
      </c>
      <c r="E608" s="251"/>
      <c r="F608" s="264"/>
      <c r="G608" s="260"/>
      <c r="H608" s="264"/>
      <c r="I608" s="653">
        <f t="shared" si="11"/>
        <v>0</v>
      </c>
      <c r="L608" s="84"/>
      <c r="M608" s="84"/>
      <c r="N608" s="84"/>
      <c r="O608" s="84"/>
      <c r="P608" s="84"/>
      <c r="Q608" s="84"/>
      <c r="R608" s="84"/>
      <c r="S608" s="84"/>
      <c r="T608" s="84"/>
      <c r="X608" s="84"/>
      <c r="Y608" s="84"/>
      <c r="Z608" s="84"/>
    </row>
    <row r="609" spans="1:26">
      <c r="A609" s="84"/>
      <c r="B609" s="84"/>
      <c r="C609" s="84"/>
      <c r="D609" s="632" t="str">
        <f>IF($C609="","",VLOOKUP($C609,分類コード!$B$1:$C$9,2,0))</f>
        <v/>
      </c>
      <c r="E609" s="251"/>
      <c r="F609" s="264"/>
      <c r="G609" s="260"/>
      <c r="H609" s="264"/>
      <c r="I609" s="653">
        <f t="shared" si="11"/>
        <v>0</v>
      </c>
      <c r="L609" s="84"/>
      <c r="M609" s="84"/>
      <c r="N609" s="84"/>
      <c r="O609" s="84"/>
      <c r="P609" s="84"/>
      <c r="Q609" s="84"/>
      <c r="R609" s="84"/>
      <c r="S609" s="84"/>
      <c r="T609" s="84"/>
      <c r="X609" s="84"/>
      <c r="Y609" s="84"/>
      <c r="Z609" s="84"/>
    </row>
    <row r="610" spans="1:26">
      <c r="A610" s="84"/>
      <c r="B610" s="84"/>
      <c r="C610" s="84"/>
      <c r="D610" s="632" t="str">
        <f>IF($C610="","",VLOOKUP($C610,分類コード!$B$1:$C$9,2,0))</f>
        <v/>
      </c>
      <c r="E610" s="251"/>
      <c r="F610" s="264"/>
      <c r="G610" s="260"/>
      <c r="H610" s="264"/>
      <c r="I610" s="653">
        <f t="shared" si="11"/>
        <v>0</v>
      </c>
      <c r="L610" s="84"/>
      <c r="M610" s="84"/>
      <c r="N610" s="84"/>
      <c r="O610" s="84"/>
      <c r="P610" s="84"/>
      <c r="Q610" s="84"/>
      <c r="R610" s="84"/>
      <c r="S610" s="84"/>
      <c r="T610" s="84"/>
      <c r="X610" s="84"/>
      <c r="Y610" s="84"/>
      <c r="Z610" s="84"/>
    </row>
    <row r="611" spans="1:26">
      <c r="A611" s="84"/>
      <c r="B611" s="84"/>
      <c r="C611" s="84"/>
      <c r="D611" s="632" t="str">
        <f>IF($C611="","",VLOOKUP($C611,分類コード!$B$1:$C$9,2,0))</f>
        <v/>
      </c>
      <c r="E611" s="251"/>
      <c r="F611" s="264"/>
      <c r="G611" s="260"/>
      <c r="H611" s="264"/>
      <c r="I611" s="653">
        <f t="shared" si="11"/>
        <v>0</v>
      </c>
      <c r="L611" s="84"/>
      <c r="M611" s="84"/>
      <c r="N611" s="84"/>
      <c r="O611" s="84"/>
      <c r="P611" s="84"/>
      <c r="Q611" s="84"/>
      <c r="R611" s="84"/>
      <c r="S611" s="84"/>
      <c r="T611" s="84"/>
      <c r="X611" s="84"/>
      <c r="Y611" s="84"/>
      <c r="Z611" s="84"/>
    </row>
    <row r="612" spans="1:26">
      <c r="A612" s="84"/>
      <c r="B612" s="84"/>
      <c r="C612" s="84"/>
      <c r="D612" s="632" t="str">
        <f>IF($C612="","",VLOOKUP($C612,分類コード!$B$1:$C$9,2,0))</f>
        <v/>
      </c>
      <c r="E612" s="251"/>
      <c r="F612" s="264"/>
      <c r="G612" s="260"/>
      <c r="H612" s="264"/>
      <c r="I612" s="653">
        <f t="shared" si="11"/>
        <v>0</v>
      </c>
      <c r="L612" s="84"/>
      <c r="M612" s="84"/>
      <c r="N612" s="84"/>
      <c r="O612" s="84"/>
      <c r="P612" s="84"/>
      <c r="Q612" s="84"/>
      <c r="R612" s="84"/>
      <c r="S612" s="84"/>
      <c r="T612" s="84"/>
      <c r="X612" s="84"/>
      <c r="Y612" s="84"/>
      <c r="Z612" s="84"/>
    </row>
    <row r="613" spans="1:26">
      <c r="A613" s="84"/>
      <c r="B613" s="84"/>
      <c r="C613" s="84"/>
      <c r="D613" s="632" t="str">
        <f>IF($C613="","",VLOOKUP($C613,分類コード!$B$1:$C$9,2,0))</f>
        <v/>
      </c>
      <c r="E613" s="251"/>
      <c r="F613" s="264"/>
      <c r="G613" s="260"/>
      <c r="H613" s="264"/>
      <c r="I613" s="653">
        <f t="shared" si="11"/>
        <v>0</v>
      </c>
      <c r="L613" s="84"/>
      <c r="M613" s="84"/>
      <c r="N613" s="84"/>
      <c r="O613" s="84"/>
      <c r="P613" s="84"/>
      <c r="Q613" s="84"/>
      <c r="R613" s="84"/>
      <c r="S613" s="84"/>
      <c r="T613" s="84"/>
      <c r="X613" s="84"/>
      <c r="Y613" s="84"/>
      <c r="Z613" s="84"/>
    </row>
    <row r="614" spans="1:26">
      <c r="A614" s="84"/>
      <c r="B614" s="84"/>
      <c r="C614" s="84"/>
      <c r="D614" s="632" t="str">
        <f>IF($C614="","",VLOOKUP($C614,分類コード!$B$1:$C$9,2,0))</f>
        <v/>
      </c>
      <c r="E614" s="251"/>
      <c r="F614" s="264"/>
      <c r="G614" s="260"/>
      <c r="H614" s="264"/>
      <c r="I614" s="653">
        <f t="shared" si="11"/>
        <v>0</v>
      </c>
      <c r="L614" s="84"/>
      <c r="M614" s="84"/>
      <c r="N614" s="84"/>
      <c r="O614" s="84"/>
      <c r="P614" s="84"/>
      <c r="Q614" s="84"/>
      <c r="R614" s="84"/>
      <c r="S614" s="84"/>
      <c r="T614" s="84"/>
      <c r="X614" s="84"/>
      <c r="Y614" s="84"/>
      <c r="Z614" s="84"/>
    </row>
    <row r="615" spans="1:26">
      <c r="A615" s="84"/>
      <c r="B615" s="84"/>
      <c r="C615" s="84"/>
      <c r="D615" s="632" t="str">
        <f>IF($C615="","",VLOOKUP($C615,分類コード!$B$1:$C$9,2,0))</f>
        <v/>
      </c>
      <c r="E615" s="251"/>
      <c r="F615" s="264"/>
      <c r="G615" s="260"/>
      <c r="H615" s="264"/>
      <c r="I615" s="653">
        <f t="shared" si="11"/>
        <v>0</v>
      </c>
      <c r="L615" s="84"/>
      <c r="M615" s="84"/>
      <c r="N615" s="84"/>
      <c r="O615" s="84"/>
      <c r="P615" s="84"/>
      <c r="Q615" s="84"/>
      <c r="R615" s="84"/>
      <c r="S615" s="84"/>
      <c r="T615" s="84"/>
      <c r="X615" s="84"/>
      <c r="Y615" s="84"/>
      <c r="Z615" s="84"/>
    </row>
    <row r="616" spans="1:26">
      <c r="A616" s="84"/>
      <c r="B616" s="84"/>
      <c r="C616" s="84"/>
      <c r="D616" s="632" t="str">
        <f>IF($C616="","",VLOOKUP($C616,分類コード!$B$1:$C$9,2,0))</f>
        <v/>
      </c>
      <c r="E616" s="251"/>
      <c r="F616" s="264"/>
      <c r="G616" s="260"/>
      <c r="H616" s="264"/>
      <c r="I616" s="653">
        <f t="shared" si="11"/>
        <v>0</v>
      </c>
      <c r="L616" s="84"/>
      <c r="M616" s="84"/>
      <c r="N616" s="84"/>
      <c r="O616" s="84"/>
      <c r="P616" s="84"/>
      <c r="Q616" s="84"/>
      <c r="R616" s="84"/>
      <c r="S616" s="84"/>
      <c r="T616" s="84"/>
      <c r="X616" s="84"/>
      <c r="Y616" s="84"/>
      <c r="Z616" s="84"/>
    </row>
    <row r="617" spans="1:26">
      <c r="A617" s="84"/>
      <c r="B617" s="84"/>
      <c r="C617" s="84"/>
      <c r="D617" s="632" t="str">
        <f>IF($C617="","",VLOOKUP($C617,分類コード!$B$1:$C$9,2,0))</f>
        <v/>
      </c>
      <c r="E617" s="251"/>
      <c r="F617" s="264"/>
      <c r="G617" s="260"/>
      <c r="H617" s="264"/>
      <c r="I617" s="653">
        <f t="shared" si="11"/>
        <v>0</v>
      </c>
      <c r="L617" s="84"/>
      <c r="M617" s="84"/>
      <c r="N617" s="84"/>
      <c r="O617" s="84"/>
      <c r="P617" s="84"/>
      <c r="Q617" s="84"/>
      <c r="R617" s="84"/>
      <c r="S617" s="84"/>
      <c r="T617" s="84"/>
      <c r="X617" s="84"/>
      <c r="Y617" s="84"/>
      <c r="Z617" s="84"/>
    </row>
    <row r="618" spans="1:26">
      <c r="A618" s="84"/>
      <c r="B618" s="84"/>
      <c r="C618" s="84"/>
      <c r="D618" s="632" t="str">
        <f>IF($C618="","",VLOOKUP($C618,分類コード!$B$1:$C$9,2,0))</f>
        <v/>
      </c>
      <c r="E618" s="251"/>
      <c r="F618" s="264"/>
      <c r="G618" s="260"/>
      <c r="H618" s="264"/>
      <c r="I618" s="653">
        <f t="shared" si="11"/>
        <v>0</v>
      </c>
      <c r="L618" s="84"/>
      <c r="M618" s="84"/>
      <c r="N618" s="84"/>
      <c r="O618" s="84"/>
      <c r="P618" s="84"/>
      <c r="Q618" s="84"/>
      <c r="R618" s="84"/>
      <c r="S618" s="84"/>
      <c r="T618" s="84"/>
      <c r="X618" s="84"/>
      <c r="Y618" s="84"/>
      <c r="Z618" s="84"/>
    </row>
    <row r="619" spans="1:26">
      <c r="A619" s="84"/>
      <c r="B619" s="84"/>
      <c r="C619" s="84"/>
      <c r="D619" s="632" t="str">
        <f>IF($C619="","",VLOOKUP($C619,分類コード!$B$1:$C$9,2,0))</f>
        <v/>
      </c>
      <c r="E619" s="251"/>
      <c r="F619" s="264"/>
      <c r="G619" s="260"/>
      <c r="H619" s="264"/>
      <c r="I619" s="653">
        <f t="shared" si="11"/>
        <v>0</v>
      </c>
      <c r="L619" s="84"/>
      <c r="M619" s="84"/>
      <c r="N619" s="84"/>
      <c r="O619" s="84"/>
      <c r="P619" s="84"/>
      <c r="Q619" s="84"/>
      <c r="R619" s="84"/>
      <c r="S619" s="84"/>
      <c r="T619" s="84"/>
      <c r="X619" s="84"/>
      <c r="Y619" s="84"/>
      <c r="Z619" s="84"/>
    </row>
    <row r="620" spans="1:26">
      <c r="A620" s="84"/>
      <c r="B620" s="84"/>
      <c r="C620" s="84"/>
      <c r="D620" s="632" t="str">
        <f>IF($C620="","",VLOOKUP($C620,分類コード!$B$1:$C$9,2,0))</f>
        <v/>
      </c>
      <c r="E620" s="251"/>
      <c r="F620" s="264"/>
      <c r="G620" s="260"/>
      <c r="H620" s="264"/>
      <c r="I620" s="653">
        <f t="shared" si="11"/>
        <v>0</v>
      </c>
      <c r="L620" s="84"/>
      <c r="M620" s="84"/>
      <c r="N620" s="84"/>
      <c r="O620" s="84"/>
      <c r="P620" s="84"/>
      <c r="Q620" s="84"/>
      <c r="R620" s="84"/>
      <c r="S620" s="84"/>
      <c r="T620" s="84"/>
      <c r="X620" s="84"/>
      <c r="Y620" s="84"/>
      <c r="Z620" s="84"/>
    </row>
    <row r="621" spans="1:26">
      <c r="A621" s="84"/>
      <c r="B621" s="84"/>
      <c r="C621" s="84"/>
      <c r="D621" s="632" t="str">
        <f>IF($C621="","",VLOOKUP($C621,分類コード!$B$1:$C$9,2,0))</f>
        <v/>
      </c>
      <c r="E621" s="251"/>
      <c r="F621" s="264"/>
      <c r="G621" s="260"/>
      <c r="H621" s="264"/>
      <c r="I621" s="653">
        <f t="shared" si="11"/>
        <v>0</v>
      </c>
      <c r="L621" s="84"/>
      <c r="M621" s="84"/>
      <c r="N621" s="84"/>
      <c r="O621" s="84"/>
      <c r="P621" s="84"/>
      <c r="Q621" s="84"/>
      <c r="R621" s="84"/>
      <c r="S621" s="84"/>
      <c r="T621" s="84"/>
      <c r="X621" s="84"/>
      <c r="Y621" s="84"/>
      <c r="Z621" s="84"/>
    </row>
    <row r="622" spans="1:26">
      <c r="A622" s="84"/>
      <c r="B622" s="84"/>
      <c r="C622" s="84"/>
      <c r="D622" s="632" t="str">
        <f>IF($C622="","",VLOOKUP($C622,分類コード!$B$1:$C$9,2,0))</f>
        <v/>
      </c>
      <c r="E622" s="251"/>
      <c r="F622" s="264"/>
      <c r="G622" s="260"/>
      <c r="H622" s="264"/>
      <c r="I622" s="653">
        <f t="shared" si="11"/>
        <v>0</v>
      </c>
      <c r="L622" s="84"/>
      <c r="M622" s="84"/>
      <c r="N622" s="84"/>
      <c r="O622" s="84"/>
      <c r="P622" s="84"/>
      <c r="Q622" s="84"/>
      <c r="R622" s="84"/>
      <c r="S622" s="84"/>
      <c r="T622" s="84"/>
      <c r="X622" s="84"/>
      <c r="Y622" s="84"/>
      <c r="Z622" s="84"/>
    </row>
    <row r="623" spans="1:26">
      <c r="A623" s="84"/>
      <c r="B623" s="84"/>
      <c r="C623" s="84"/>
      <c r="D623" s="632" t="str">
        <f>IF($C623="","",VLOOKUP($C623,分類コード!$B$1:$C$9,2,0))</f>
        <v/>
      </c>
      <c r="E623" s="251"/>
      <c r="F623" s="264"/>
      <c r="G623" s="260"/>
      <c r="H623" s="264"/>
      <c r="I623" s="653">
        <f t="shared" si="11"/>
        <v>0</v>
      </c>
      <c r="L623" s="84"/>
      <c r="M623" s="84"/>
      <c r="N623" s="84"/>
      <c r="O623" s="84"/>
      <c r="P623" s="84"/>
      <c r="Q623" s="84"/>
      <c r="R623" s="84"/>
      <c r="S623" s="84"/>
      <c r="T623" s="84"/>
      <c r="X623" s="84"/>
      <c r="Y623" s="84"/>
      <c r="Z623" s="84"/>
    </row>
    <row r="624" spans="1:26">
      <c r="A624" s="84"/>
      <c r="B624" s="84"/>
      <c r="C624" s="84"/>
      <c r="D624" s="632" t="str">
        <f>IF($C624="","",VLOOKUP($C624,分類コード!$B$1:$C$9,2,0))</f>
        <v/>
      </c>
      <c r="E624" s="251"/>
      <c r="F624" s="264"/>
      <c r="G624" s="260"/>
      <c r="H624" s="264"/>
      <c r="I624" s="653">
        <f t="shared" si="11"/>
        <v>0</v>
      </c>
      <c r="L624" s="84"/>
      <c r="M624" s="84"/>
      <c r="N624" s="84"/>
      <c r="O624" s="84"/>
      <c r="P624" s="84"/>
      <c r="Q624" s="84"/>
      <c r="R624" s="84"/>
      <c r="S624" s="84"/>
      <c r="T624" s="84"/>
      <c r="X624" s="84"/>
      <c r="Y624" s="84"/>
      <c r="Z624" s="84"/>
    </row>
    <row r="625" spans="1:26">
      <c r="A625" s="84"/>
      <c r="B625" s="84"/>
      <c r="C625" s="84"/>
      <c r="D625" s="632" t="str">
        <f>IF($C625="","",VLOOKUP($C625,分類コード!$B$1:$C$9,2,0))</f>
        <v/>
      </c>
      <c r="E625" s="251"/>
      <c r="F625" s="264"/>
      <c r="G625" s="260"/>
      <c r="H625" s="264"/>
      <c r="I625" s="653">
        <f t="shared" si="11"/>
        <v>0</v>
      </c>
      <c r="L625" s="84"/>
      <c r="M625" s="84"/>
      <c r="N625" s="84"/>
      <c r="O625" s="84"/>
      <c r="P625" s="84"/>
      <c r="Q625" s="84"/>
      <c r="R625" s="84"/>
      <c r="S625" s="84"/>
      <c r="T625" s="84"/>
      <c r="X625" s="84"/>
      <c r="Y625" s="84"/>
      <c r="Z625" s="84"/>
    </row>
    <row r="626" spans="1:26">
      <c r="A626" s="84"/>
      <c r="B626" s="84"/>
      <c r="C626" s="84"/>
      <c r="D626" s="632" t="str">
        <f>IF($C626="","",VLOOKUP($C626,分類コード!$B$1:$C$9,2,0))</f>
        <v/>
      </c>
      <c r="E626" s="251"/>
      <c r="F626" s="264"/>
      <c r="G626" s="260"/>
      <c r="H626" s="264"/>
      <c r="I626" s="653">
        <f t="shared" si="11"/>
        <v>0</v>
      </c>
      <c r="L626" s="84"/>
      <c r="M626" s="84"/>
      <c r="N626" s="84"/>
      <c r="O626" s="84"/>
      <c r="P626" s="84"/>
      <c r="Q626" s="84"/>
      <c r="R626" s="84"/>
      <c r="S626" s="84"/>
      <c r="T626" s="84"/>
      <c r="X626" s="84"/>
      <c r="Y626" s="84"/>
      <c r="Z626" s="84"/>
    </row>
    <row r="627" spans="1:26">
      <c r="A627" s="84"/>
      <c r="B627" s="84"/>
      <c r="C627" s="84"/>
      <c r="D627" s="632" t="str">
        <f>IF($C627="","",VLOOKUP($C627,分類コード!$B$1:$C$9,2,0))</f>
        <v/>
      </c>
      <c r="E627" s="251"/>
      <c r="F627" s="264"/>
      <c r="G627" s="260"/>
      <c r="H627" s="264"/>
      <c r="I627" s="653">
        <f t="shared" si="11"/>
        <v>0</v>
      </c>
      <c r="L627" s="84"/>
      <c r="M627" s="84"/>
      <c r="N627" s="84"/>
      <c r="O627" s="84"/>
      <c r="P627" s="84"/>
      <c r="Q627" s="84"/>
      <c r="R627" s="84"/>
      <c r="S627" s="84"/>
      <c r="T627" s="84"/>
      <c r="X627" s="84"/>
      <c r="Y627" s="84"/>
      <c r="Z627" s="84"/>
    </row>
    <row r="628" spans="1:26">
      <c r="A628" s="84"/>
      <c r="B628" s="84"/>
      <c r="C628" s="84"/>
      <c r="D628" s="632" t="str">
        <f>IF($C628="","",VLOOKUP($C628,分類コード!$B$1:$C$9,2,0))</f>
        <v/>
      </c>
      <c r="E628" s="251"/>
      <c r="F628" s="264"/>
      <c r="G628" s="260"/>
      <c r="H628" s="264"/>
      <c r="I628" s="653">
        <f t="shared" si="11"/>
        <v>0</v>
      </c>
      <c r="L628" s="84"/>
      <c r="M628" s="84"/>
      <c r="N628" s="84"/>
      <c r="O628" s="84"/>
      <c r="P628" s="84"/>
      <c r="Q628" s="84"/>
      <c r="R628" s="84"/>
      <c r="S628" s="84"/>
      <c r="T628" s="84"/>
      <c r="X628" s="84"/>
      <c r="Y628" s="84"/>
      <c r="Z628" s="84"/>
    </row>
    <row r="629" spans="1:26">
      <c r="A629" s="84"/>
      <c r="B629" s="84"/>
      <c r="C629" s="84"/>
      <c r="D629" s="632" t="str">
        <f>IF($C629="","",VLOOKUP($C629,分類コード!$B$1:$C$9,2,0))</f>
        <v/>
      </c>
      <c r="E629" s="251"/>
      <c r="F629" s="264"/>
      <c r="G629" s="260"/>
      <c r="H629" s="264"/>
      <c r="I629" s="653">
        <f t="shared" si="11"/>
        <v>0</v>
      </c>
      <c r="L629" s="84"/>
      <c r="M629" s="84"/>
      <c r="N629" s="84"/>
      <c r="O629" s="84"/>
      <c r="P629" s="84"/>
      <c r="Q629" s="84"/>
      <c r="R629" s="84"/>
      <c r="S629" s="84"/>
      <c r="T629" s="84"/>
      <c r="X629" s="84"/>
      <c r="Y629" s="84"/>
      <c r="Z629" s="84"/>
    </row>
    <row r="630" spans="1:26">
      <c r="A630" s="84"/>
      <c r="B630" s="84"/>
      <c r="C630" s="84"/>
      <c r="D630" s="632" t="str">
        <f>IF($C630="","",VLOOKUP($C630,分類コード!$B$1:$C$9,2,0))</f>
        <v/>
      </c>
      <c r="E630" s="251"/>
      <c r="F630" s="264"/>
      <c r="G630" s="260"/>
      <c r="H630" s="264"/>
      <c r="I630" s="653">
        <f t="shared" si="11"/>
        <v>0</v>
      </c>
      <c r="L630" s="84"/>
      <c r="M630" s="84"/>
      <c r="N630" s="84"/>
      <c r="O630" s="84"/>
      <c r="P630" s="84"/>
      <c r="Q630" s="84"/>
      <c r="R630" s="84"/>
      <c r="S630" s="84"/>
      <c r="T630" s="84"/>
      <c r="X630" s="84"/>
      <c r="Y630" s="84"/>
      <c r="Z630" s="84"/>
    </row>
    <row r="631" spans="1:26">
      <c r="A631" s="84"/>
      <c r="B631" s="84"/>
      <c r="C631" s="84"/>
      <c r="D631" s="632" t="str">
        <f>IF($C631="","",VLOOKUP($C631,分類コード!$B$1:$C$9,2,0))</f>
        <v/>
      </c>
      <c r="E631" s="251"/>
      <c r="F631" s="264"/>
      <c r="G631" s="260"/>
      <c r="H631" s="264"/>
      <c r="I631" s="653">
        <f t="shared" si="11"/>
        <v>0</v>
      </c>
      <c r="L631" s="84"/>
      <c r="M631" s="84"/>
      <c r="N631" s="84"/>
      <c r="O631" s="84"/>
      <c r="P631" s="84"/>
      <c r="Q631" s="84"/>
      <c r="R631" s="84"/>
      <c r="S631" s="84"/>
      <c r="T631" s="84"/>
      <c r="X631" s="84"/>
      <c r="Y631" s="84"/>
      <c r="Z631" s="84"/>
    </row>
    <row r="632" spans="1:26">
      <c r="A632" s="84"/>
      <c r="B632" s="84"/>
      <c r="C632" s="84"/>
      <c r="D632" s="632" t="str">
        <f>IF($C632="","",VLOOKUP($C632,分類コード!$B$1:$C$9,2,0))</f>
        <v/>
      </c>
      <c r="E632" s="251"/>
      <c r="F632" s="264"/>
      <c r="G632" s="260"/>
      <c r="H632" s="264"/>
      <c r="I632" s="653">
        <f t="shared" si="11"/>
        <v>0</v>
      </c>
      <c r="L632" s="84"/>
      <c r="M632" s="84"/>
      <c r="N632" s="84"/>
      <c r="O632" s="84"/>
      <c r="P632" s="84"/>
      <c r="Q632" s="84"/>
      <c r="R632" s="84"/>
      <c r="S632" s="84"/>
      <c r="T632" s="84"/>
      <c r="X632" s="84"/>
      <c r="Y632" s="84"/>
      <c r="Z632" s="84"/>
    </row>
    <row r="633" spans="1:26">
      <c r="A633" s="84"/>
      <c r="B633" s="84"/>
      <c r="C633" s="84"/>
      <c r="D633" s="632" t="str">
        <f>IF($C633="","",VLOOKUP($C633,分類コード!$B$1:$C$9,2,0))</f>
        <v/>
      </c>
      <c r="E633" s="251"/>
      <c r="F633" s="264"/>
      <c r="G633" s="260"/>
      <c r="H633" s="264"/>
      <c r="I633" s="653">
        <f t="shared" si="11"/>
        <v>0</v>
      </c>
      <c r="L633" s="84"/>
      <c r="M633" s="84"/>
      <c r="N633" s="84"/>
      <c r="O633" s="84"/>
      <c r="P633" s="84"/>
      <c r="Q633" s="84"/>
      <c r="R633" s="84"/>
      <c r="S633" s="84"/>
      <c r="T633" s="84"/>
      <c r="X633" s="84"/>
      <c r="Y633" s="84"/>
      <c r="Z633" s="84"/>
    </row>
    <row r="634" spans="1:26">
      <c r="A634" s="84"/>
      <c r="B634" s="84"/>
      <c r="C634" s="84"/>
      <c r="D634" s="632" t="str">
        <f>IF($C634="","",VLOOKUP($C634,分類コード!$B$1:$C$9,2,0))</f>
        <v/>
      </c>
      <c r="E634" s="251"/>
      <c r="F634" s="264"/>
      <c r="G634" s="260"/>
      <c r="H634" s="264"/>
      <c r="I634" s="653">
        <f t="shared" si="11"/>
        <v>0</v>
      </c>
      <c r="L634" s="84"/>
      <c r="M634" s="84"/>
      <c r="N634" s="84"/>
      <c r="O634" s="84"/>
      <c r="P634" s="84"/>
      <c r="Q634" s="84"/>
      <c r="R634" s="84"/>
      <c r="S634" s="84"/>
      <c r="T634" s="84"/>
      <c r="X634" s="84"/>
      <c r="Y634" s="84"/>
      <c r="Z634" s="84"/>
    </row>
    <row r="635" spans="1:26">
      <c r="A635" s="84"/>
      <c r="B635" s="84"/>
      <c r="C635" s="84"/>
      <c r="D635" s="632" t="str">
        <f>IF($C635="","",VLOOKUP($C635,分類コード!$B$1:$C$9,2,0))</f>
        <v/>
      </c>
      <c r="E635" s="251"/>
      <c r="F635" s="264"/>
      <c r="G635" s="260"/>
      <c r="H635" s="264"/>
      <c r="I635" s="653">
        <f t="shared" si="11"/>
        <v>0</v>
      </c>
      <c r="L635" s="84"/>
      <c r="M635" s="84"/>
      <c r="N635" s="84"/>
      <c r="O635" s="84"/>
      <c r="P635" s="84"/>
      <c r="Q635" s="84"/>
      <c r="R635" s="84"/>
      <c r="S635" s="84"/>
      <c r="T635" s="84"/>
      <c r="X635" s="84"/>
      <c r="Y635" s="84"/>
      <c r="Z635" s="84"/>
    </row>
    <row r="636" spans="1:26">
      <c r="A636" s="84"/>
      <c r="B636" s="84"/>
      <c r="C636" s="84"/>
      <c r="D636" s="632" t="str">
        <f>IF($C636="","",VLOOKUP($C636,分類コード!$B$1:$C$9,2,0))</f>
        <v/>
      </c>
      <c r="E636" s="251"/>
      <c r="F636" s="264"/>
      <c r="G636" s="260"/>
      <c r="H636" s="264"/>
      <c r="I636" s="653">
        <f t="shared" si="11"/>
        <v>0</v>
      </c>
      <c r="L636" s="84"/>
      <c r="M636" s="84"/>
      <c r="N636" s="84"/>
      <c r="O636" s="84"/>
      <c r="P636" s="84"/>
      <c r="Q636" s="84"/>
      <c r="R636" s="84"/>
      <c r="S636" s="84"/>
      <c r="T636" s="84"/>
      <c r="X636" s="84"/>
      <c r="Y636" s="84"/>
      <c r="Z636" s="84"/>
    </row>
    <row r="637" spans="1:26">
      <c r="A637" s="84"/>
      <c r="B637" s="84"/>
      <c r="C637" s="84"/>
      <c r="D637" s="632" t="str">
        <f>IF($C637="","",VLOOKUP($C637,分類コード!$B$1:$C$9,2,0))</f>
        <v/>
      </c>
      <c r="E637" s="251"/>
      <c r="F637" s="264"/>
      <c r="G637" s="260"/>
      <c r="H637" s="264"/>
      <c r="I637" s="653">
        <f t="shared" si="11"/>
        <v>0</v>
      </c>
      <c r="L637" s="84"/>
      <c r="M637" s="84"/>
      <c r="N637" s="84"/>
      <c r="O637" s="84"/>
      <c r="P637" s="84"/>
      <c r="Q637" s="84"/>
      <c r="R637" s="84"/>
      <c r="S637" s="84"/>
      <c r="T637" s="84"/>
      <c r="X637" s="84"/>
      <c r="Y637" s="84"/>
      <c r="Z637" s="84"/>
    </row>
    <row r="638" spans="1:26">
      <c r="A638" s="84"/>
      <c r="B638" s="84"/>
      <c r="C638" s="84"/>
      <c r="D638" s="632" t="str">
        <f>IF($C638="","",VLOOKUP($C638,分類コード!$B$1:$C$9,2,0))</f>
        <v/>
      </c>
      <c r="E638" s="251"/>
      <c r="F638" s="264"/>
      <c r="G638" s="260"/>
      <c r="H638" s="264"/>
      <c r="I638" s="653">
        <f t="shared" si="11"/>
        <v>0</v>
      </c>
      <c r="L638" s="84"/>
      <c r="M638" s="84"/>
      <c r="N638" s="84"/>
      <c r="O638" s="84"/>
      <c r="P638" s="84"/>
      <c r="Q638" s="84"/>
      <c r="R638" s="84"/>
      <c r="S638" s="84"/>
      <c r="T638" s="84"/>
      <c r="X638" s="84"/>
      <c r="Y638" s="84"/>
      <c r="Z638" s="84"/>
    </row>
    <row r="639" spans="1:26">
      <c r="A639" s="84"/>
      <c r="B639" s="84"/>
      <c r="C639" s="84"/>
      <c r="D639" s="632" t="str">
        <f>IF($C639="","",VLOOKUP($C639,分類コード!$B$1:$C$9,2,0))</f>
        <v/>
      </c>
      <c r="E639" s="251"/>
      <c r="F639" s="264"/>
      <c r="G639" s="260"/>
      <c r="H639" s="264"/>
      <c r="I639" s="653">
        <f t="shared" si="11"/>
        <v>0</v>
      </c>
      <c r="L639" s="84"/>
      <c r="M639" s="84"/>
      <c r="N639" s="84"/>
      <c r="O639" s="84"/>
      <c r="P639" s="84"/>
      <c r="Q639" s="84"/>
      <c r="R639" s="84"/>
      <c r="S639" s="84"/>
      <c r="T639" s="84"/>
      <c r="X639" s="84"/>
      <c r="Y639" s="84"/>
      <c r="Z639" s="84"/>
    </row>
    <row r="640" spans="1:26">
      <c r="A640" s="84"/>
      <c r="B640" s="84"/>
      <c r="C640" s="84"/>
      <c r="D640" s="632" t="str">
        <f>IF($C640="","",VLOOKUP($C640,分類コード!$B$1:$C$9,2,0))</f>
        <v/>
      </c>
      <c r="E640" s="251"/>
      <c r="F640" s="264"/>
      <c r="G640" s="260"/>
      <c r="H640" s="264"/>
      <c r="I640" s="653">
        <f t="shared" si="11"/>
        <v>0</v>
      </c>
      <c r="L640" s="84"/>
      <c r="M640" s="84"/>
      <c r="N640" s="84"/>
      <c r="O640" s="84"/>
      <c r="P640" s="84"/>
      <c r="Q640" s="84"/>
      <c r="R640" s="84"/>
      <c r="S640" s="84"/>
      <c r="T640" s="84"/>
      <c r="X640" s="84"/>
      <c r="Y640" s="84"/>
      <c r="Z640" s="84"/>
    </row>
    <row r="641" spans="1:26">
      <c r="A641" s="84"/>
      <c r="B641" s="84"/>
      <c r="C641" s="84"/>
      <c r="D641" s="632" t="str">
        <f>IF($C641="","",VLOOKUP($C641,分類コード!$B$1:$C$9,2,0))</f>
        <v/>
      </c>
      <c r="E641" s="251"/>
      <c r="F641" s="264"/>
      <c r="G641" s="260"/>
      <c r="H641" s="264"/>
      <c r="I641" s="653">
        <f t="shared" si="11"/>
        <v>0</v>
      </c>
      <c r="L641" s="84"/>
      <c r="M641" s="84"/>
      <c r="N641" s="84"/>
      <c r="O641" s="84"/>
      <c r="P641" s="84"/>
      <c r="Q641" s="84"/>
      <c r="R641" s="84"/>
      <c r="S641" s="84"/>
      <c r="T641" s="84"/>
      <c r="X641" s="84"/>
      <c r="Y641" s="84"/>
      <c r="Z641" s="84"/>
    </row>
    <row r="642" spans="1:26">
      <c r="A642" s="84"/>
      <c r="B642" s="84"/>
      <c r="C642" s="84"/>
      <c r="D642" s="632" t="str">
        <f>IF($C642="","",VLOOKUP($C642,分類コード!$B$1:$C$9,2,0))</f>
        <v/>
      </c>
      <c r="E642" s="251"/>
      <c r="F642" s="264"/>
      <c r="G642" s="260"/>
      <c r="H642" s="264"/>
      <c r="I642" s="653">
        <f t="shared" si="11"/>
        <v>0</v>
      </c>
      <c r="L642" s="84"/>
      <c r="M642" s="84"/>
      <c r="N642" s="84"/>
      <c r="O642" s="84"/>
      <c r="P642" s="84"/>
      <c r="Q642" s="84"/>
      <c r="R642" s="84"/>
      <c r="S642" s="84"/>
      <c r="T642" s="84"/>
      <c r="X642" s="84"/>
      <c r="Y642" s="84"/>
      <c r="Z642" s="84"/>
    </row>
    <row r="643" spans="1:26">
      <c r="A643" s="84"/>
      <c r="B643" s="84"/>
      <c r="C643" s="84"/>
      <c r="D643" s="632" t="str">
        <f>IF($C643="","",VLOOKUP($C643,分類コード!$B$1:$C$9,2,0))</f>
        <v/>
      </c>
      <c r="E643" s="251"/>
      <c r="F643" s="264"/>
      <c r="G643" s="260"/>
      <c r="H643" s="264"/>
      <c r="I643" s="653">
        <f t="shared" si="11"/>
        <v>0</v>
      </c>
      <c r="L643" s="84"/>
      <c r="M643" s="84"/>
      <c r="N643" s="84"/>
      <c r="O643" s="84"/>
      <c r="P643" s="84"/>
      <c r="Q643" s="84"/>
      <c r="R643" s="84"/>
      <c r="S643" s="84"/>
      <c r="T643" s="84"/>
      <c r="X643" s="84"/>
      <c r="Y643" s="84"/>
      <c r="Z643" s="84"/>
    </row>
    <row r="644" spans="1:26">
      <c r="A644" s="84"/>
      <c r="B644" s="84"/>
      <c r="C644" s="84"/>
      <c r="D644" s="632" t="str">
        <f>IF($C644="","",VLOOKUP($C644,分類コード!$B$1:$C$9,2,0))</f>
        <v/>
      </c>
      <c r="E644" s="251"/>
      <c r="F644" s="264"/>
      <c r="G644" s="260"/>
      <c r="H644" s="264"/>
      <c r="I644" s="653">
        <f t="shared" si="11"/>
        <v>0</v>
      </c>
      <c r="L644" s="84"/>
      <c r="M644" s="84"/>
      <c r="N644" s="84"/>
      <c r="O644" s="84"/>
      <c r="P644" s="84"/>
      <c r="Q644" s="84"/>
      <c r="R644" s="84"/>
      <c r="S644" s="84"/>
      <c r="T644" s="84"/>
      <c r="X644" s="84"/>
      <c r="Y644" s="84"/>
      <c r="Z644" s="84"/>
    </row>
    <row r="645" spans="1:26">
      <c r="A645" s="84"/>
      <c r="B645" s="84"/>
      <c r="C645" s="84"/>
      <c r="D645" s="632" t="str">
        <f>IF($C645="","",VLOOKUP($C645,分類コード!$B$1:$C$9,2,0))</f>
        <v/>
      </c>
      <c r="E645" s="251"/>
      <c r="F645" s="264"/>
      <c r="G645" s="260"/>
      <c r="H645" s="264"/>
      <c r="I645" s="653">
        <f t="shared" si="11"/>
        <v>0</v>
      </c>
      <c r="L645" s="84"/>
      <c r="M645" s="84"/>
      <c r="N645" s="84"/>
      <c r="O645" s="84"/>
      <c r="P645" s="84"/>
      <c r="Q645" s="84"/>
      <c r="R645" s="84"/>
      <c r="S645" s="84"/>
      <c r="T645" s="84"/>
      <c r="X645" s="84"/>
      <c r="Y645" s="84"/>
      <c r="Z645" s="84"/>
    </row>
    <row r="646" spans="1:26">
      <c r="A646" s="84"/>
      <c r="B646" s="84"/>
      <c r="C646" s="84"/>
      <c r="D646" s="632" t="str">
        <f>IF($C646="","",VLOOKUP($C646,分類コード!$B$1:$C$9,2,0))</f>
        <v/>
      </c>
      <c r="E646" s="251"/>
      <c r="F646" s="264"/>
      <c r="G646" s="260"/>
      <c r="H646" s="264"/>
      <c r="I646" s="653">
        <f t="shared" si="11"/>
        <v>0</v>
      </c>
      <c r="L646" s="84"/>
      <c r="M646" s="84"/>
      <c r="N646" s="84"/>
      <c r="O646" s="84"/>
      <c r="P646" s="84"/>
      <c r="Q646" s="84"/>
      <c r="R646" s="84"/>
      <c r="S646" s="84"/>
      <c r="T646" s="84"/>
      <c r="X646" s="84"/>
      <c r="Y646" s="84"/>
      <c r="Z646" s="84"/>
    </row>
    <row r="647" spans="1:26">
      <c r="A647" s="84"/>
      <c r="B647" s="84"/>
      <c r="C647" s="84"/>
      <c r="D647" s="632" t="str">
        <f>IF($C647="","",VLOOKUP($C647,分類コード!$B$1:$C$9,2,0))</f>
        <v/>
      </c>
      <c r="E647" s="251"/>
      <c r="F647" s="264"/>
      <c r="G647" s="260"/>
      <c r="H647" s="264"/>
      <c r="I647" s="653">
        <f t="shared" si="11"/>
        <v>0</v>
      </c>
      <c r="L647" s="84"/>
      <c r="M647" s="84"/>
      <c r="N647" s="84"/>
      <c r="O647" s="84"/>
      <c r="P647" s="84"/>
      <c r="Q647" s="84"/>
      <c r="R647" s="84"/>
      <c r="S647" s="84"/>
      <c r="T647" s="84"/>
      <c r="X647" s="84"/>
      <c r="Y647" s="84"/>
      <c r="Z647" s="84"/>
    </row>
    <row r="648" spans="1:26">
      <c r="A648" s="84"/>
      <c r="B648" s="84"/>
      <c r="C648" s="84"/>
      <c r="D648" s="632" t="str">
        <f>IF($C648="","",VLOOKUP($C648,分類コード!$B$1:$C$9,2,0))</f>
        <v/>
      </c>
      <c r="E648" s="251"/>
      <c r="F648" s="264"/>
      <c r="G648" s="260"/>
      <c r="H648" s="264"/>
      <c r="I648" s="653">
        <f t="shared" si="11"/>
        <v>0</v>
      </c>
      <c r="L648" s="84"/>
      <c r="M648" s="84"/>
      <c r="N648" s="84"/>
      <c r="O648" s="84"/>
      <c r="P648" s="84"/>
      <c r="Q648" s="84"/>
      <c r="R648" s="84"/>
      <c r="S648" s="84"/>
      <c r="T648" s="84"/>
      <c r="X648" s="84"/>
      <c r="Y648" s="84"/>
      <c r="Z648" s="84"/>
    </row>
    <row r="649" spans="1:26">
      <c r="A649" s="84"/>
      <c r="B649" s="84"/>
      <c r="C649" s="84"/>
      <c r="D649" s="632" t="str">
        <f>IF($C649="","",VLOOKUP($C649,分類コード!$B$1:$C$9,2,0))</f>
        <v/>
      </c>
      <c r="E649" s="251"/>
      <c r="F649" s="264"/>
      <c r="G649" s="260"/>
      <c r="H649" s="264"/>
      <c r="I649" s="653">
        <f t="shared" si="11"/>
        <v>0</v>
      </c>
      <c r="L649" s="84"/>
      <c r="M649" s="84"/>
      <c r="N649" s="84"/>
      <c r="O649" s="84"/>
      <c r="P649" s="84"/>
      <c r="Q649" s="84"/>
      <c r="R649" s="84"/>
      <c r="S649" s="84"/>
      <c r="T649" s="84"/>
      <c r="X649" s="84"/>
      <c r="Y649" s="84"/>
      <c r="Z649" s="84"/>
    </row>
    <row r="650" spans="1:26">
      <c r="A650" s="84"/>
      <c r="B650" s="84"/>
      <c r="C650" s="84"/>
      <c r="D650" s="632" t="str">
        <f>IF($C650="","",VLOOKUP($C650,分類コード!$B$1:$C$9,2,0))</f>
        <v/>
      </c>
      <c r="E650" s="251"/>
      <c r="F650" s="264"/>
      <c r="G650" s="260"/>
      <c r="H650" s="264"/>
      <c r="I650" s="653">
        <f t="shared" si="11"/>
        <v>0</v>
      </c>
      <c r="L650" s="84"/>
      <c r="M650" s="84"/>
      <c r="N650" s="84"/>
      <c r="O650" s="84"/>
      <c r="P650" s="84"/>
      <c r="Q650" s="84"/>
      <c r="R650" s="84"/>
      <c r="S650" s="84"/>
      <c r="T650" s="84"/>
      <c r="X650" s="84"/>
      <c r="Y650" s="84"/>
      <c r="Z650" s="84"/>
    </row>
    <row r="651" spans="1:26">
      <c r="A651" s="84"/>
      <c r="B651" s="84"/>
      <c r="C651" s="84"/>
      <c r="D651" s="632" t="str">
        <f>IF($C651="","",VLOOKUP($C651,分類コード!$B$1:$C$9,2,0))</f>
        <v/>
      </c>
      <c r="E651" s="251"/>
      <c r="F651" s="264"/>
      <c r="G651" s="260"/>
      <c r="H651" s="264"/>
      <c r="I651" s="653">
        <f t="shared" si="11"/>
        <v>0</v>
      </c>
      <c r="L651" s="84"/>
      <c r="M651" s="84"/>
      <c r="N651" s="84"/>
      <c r="O651" s="84"/>
      <c r="P651" s="84"/>
      <c r="Q651" s="84"/>
      <c r="R651" s="84"/>
      <c r="S651" s="84"/>
      <c r="T651" s="84"/>
      <c r="X651" s="84"/>
      <c r="Y651" s="84"/>
      <c r="Z651" s="84"/>
    </row>
    <row r="652" spans="1:26">
      <c r="A652" s="84"/>
      <c r="B652" s="84"/>
      <c r="C652" s="84"/>
      <c r="D652" s="632" t="str">
        <f>IF($C652="","",VLOOKUP($C652,分類コード!$B$1:$C$9,2,0))</f>
        <v/>
      </c>
      <c r="E652" s="251"/>
      <c r="F652" s="264"/>
      <c r="G652" s="260"/>
      <c r="H652" s="264"/>
      <c r="I652" s="653">
        <f t="shared" si="11"/>
        <v>0</v>
      </c>
      <c r="L652" s="84"/>
      <c r="M652" s="84"/>
      <c r="N652" s="84"/>
      <c r="O652" s="84"/>
      <c r="P652" s="84"/>
      <c r="Q652" s="84"/>
      <c r="R652" s="84"/>
      <c r="S652" s="84"/>
      <c r="T652" s="84"/>
      <c r="X652" s="84"/>
      <c r="Y652" s="84"/>
      <c r="Z652" s="84"/>
    </row>
    <row r="653" spans="1:26">
      <c r="A653" s="84"/>
      <c r="B653" s="84"/>
      <c r="C653" s="84"/>
      <c r="D653" s="632" t="str">
        <f>IF($C653="","",VLOOKUP($C653,分類コード!$B$1:$C$9,2,0))</f>
        <v/>
      </c>
      <c r="E653" s="251"/>
      <c r="F653" s="264"/>
      <c r="G653" s="260"/>
      <c r="H653" s="264"/>
      <c r="I653" s="653">
        <f t="shared" si="11"/>
        <v>0</v>
      </c>
      <c r="L653" s="84"/>
      <c r="M653" s="84"/>
      <c r="N653" s="84"/>
      <c r="O653" s="84"/>
      <c r="P653" s="84"/>
      <c r="Q653" s="84"/>
      <c r="R653" s="84"/>
      <c r="S653" s="84"/>
      <c r="T653" s="84"/>
      <c r="X653" s="84"/>
      <c r="Y653" s="84"/>
      <c r="Z653" s="84"/>
    </row>
    <row r="654" spans="1:26">
      <c r="A654" s="84"/>
      <c r="B654" s="84"/>
      <c r="C654" s="84"/>
      <c r="D654" s="632" t="str">
        <f>IF($C654="","",VLOOKUP($C654,分類コード!$B$1:$C$9,2,0))</f>
        <v/>
      </c>
      <c r="E654" s="251"/>
      <c r="F654" s="264"/>
      <c r="G654" s="260"/>
      <c r="H654" s="264"/>
      <c r="I654" s="653">
        <f t="shared" si="11"/>
        <v>0</v>
      </c>
      <c r="L654" s="84"/>
      <c r="M654" s="84"/>
      <c r="N654" s="84"/>
      <c r="O654" s="84"/>
      <c r="P654" s="84"/>
      <c r="Q654" s="84"/>
      <c r="R654" s="84"/>
      <c r="S654" s="84"/>
      <c r="T654" s="84"/>
      <c r="X654" s="84"/>
      <c r="Y654" s="84"/>
      <c r="Z654" s="84"/>
    </row>
    <row r="655" spans="1:26">
      <c r="A655" s="84"/>
      <c r="B655" s="84"/>
      <c r="C655" s="84"/>
      <c r="D655" s="632" t="str">
        <f>IF($C655="","",VLOOKUP($C655,分類コード!$B$1:$C$9,2,0))</f>
        <v/>
      </c>
      <c r="E655" s="251"/>
      <c r="F655" s="264"/>
      <c r="G655" s="260"/>
      <c r="H655" s="264"/>
      <c r="I655" s="653">
        <f t="shared" si="11"/>
        <v>0</v>
      </c>
      <c r="L655" s="84"/>
      <c r="M655" s="84"/>
      <c r="N655" s="84"/>
      <c r="O655" s="84"/>
      <c r="P655" s="84"/>
      <c r="Q655" s="84"/>
      <c r="R655" s="84"/>
      <c r="S655" s="84"/>
      <c r="T655" s="84"/>
      <c r="X655" s="84"/>
      <c r="Y655" s="84"/>
      <c r="Z655" s="84"/>
    </row>
    <row r="656" spans="1:26">
      <c r="A656" s="84"/>
      <c r="B656" s="84"/>
      <c r="C656" s="84"/>
      <c r="D656" s="632" t="str">
        <f>IF($C656="","",VLOOKUP($C656,分類コード!$B$1:$C$9,2,0))</f>
        <v/>
      </c>
      <c r="E656" s="251"/>
      <c r="F656" s="264"/>
      <c r="G656" s="260"/>
      <c r="H656" s="264"/>
      <c r="I656" s="653">
        <f t="shared" si="11"/>
        <v>0</v>
      </c>
      <c r="L656" s="84"/>
      <c r="M656" s="84"/>
      <c r="N656" s="84"/>
      <c r="O656" s="84"/>
      <c r="P656" s="84"/>
      <c r="Q656" s="84"/>
      <c r="R656" s="84"/>
      <c r="S656" s="84"/>
      <c r="T656" s="84"/>
      <c r="X656" s="84"/>
      <c r="Y656" s="84"/>
      <c r="Z656" s="84"/>
    </row>
    <row r="657" spans="1:26">
      <c r="A657" s="84"/>
      <c r="B657" s="84"/>
      <c r="C657" s="84"/>
      <c r="D657" s="632" t="str">
        <f>IF($C657="","",VLOOKUP($C657,分類コード!$B$1:$C$9,2,0))</f>
        <v/>
      </c>
      <c r="E657" s="251"/>
      <c r="F657" s="264"/>
      <c r="G657" s="260"/>
      <c r="H657" s="264"/>
      <c r="I657" s="653">
        <f t="shared" si="11"/>
        <v>0</v>
      </c>
      <c r="L657" s="84"/>
      <c r="M657" s="84"/>
      <c r="N657" s="84"/>
      <c r="O657" s="84"/>
      <c r="P657" s="84"/>
      <c r="Q657" s="84"/>
      <c r="R657" s="84"/>
      <c r="S657" s="84"/>
      <c r="T657" s="84"/>
      <c r="X657" s="84"/>
      <c r="Y657" s="84"/>
      <c r="Z657" s="84"/>
    </row>
    <row r="658" spans="1:26">
      <c r="A658" s="84"/>
      <c r="B658" s="84"/>
      <c r="C658" s="84"/>
      <c r="D658" s="632" t="str">
        <f>IF($C658="","",VLOOKUP($C658,分類コード!$B$1:$C$9,2,0))</f>
        <v/>
      </c>
      <c r="E658" s="251"/>
      <c r="F658" s="264"/>
      <c r="G658" s="260"/>
      <c r="H658" s="264"/>
      <c r="I658" s="653">
        <f t="shared" si="11"/>
        <v>0</v>
      </c>
      <c r="L658" s="84"/>
      <c r="M658" s="84"/>
      <c r="N658" s="84"/>
      <c r="O658" s="84"/>
      <c r="P658" s="84"/>
      <c r="Q658" s="84"/>
      <c r="R658" s="84"/>
      <c r="S658" s="84"/>
      <c r="T658" s="84"/>
      <c r="X658" s="84"/>
      <c r="Y658" s="84"/>
      <c r="Z658" s="84"/>
    </row>
    <row r="659" spans="1:26">
      <c r="A659" s="84"/>
      <c r="B659" s="84"/>
      <c r="C659" s="84"/>
      <c r="D659" s="632" t="str">
        <f>IF($C659="","",VLOOKUP($C659,分類コード!$B$1:$C$9,2,0))</f>
        <v/>
      </c>
      <c r="E659" s="251"/>
      <c r="F659" s="264"/>
      <c r="G659" s="260"/>
      <c r="H659" s="264"/>
      <c r="I659" s="653">
        <f t="shared" si="11"/>
        <v>0</v>
      </c>
      <c r="L659" s="84"/>
      <c r="M659" s="84"/>
      <c r="N659" s="84"/>
      <c r="O659" s="84"/>
      <c r="P659" s="84"/>
      <c r="Q659" s="84"/>
      <c r="R659" s="84"/>
      <c r="S659" s="84"/>
      <c r="T659" s="84"/>
      <c r="X659" s="84"/>
      <c r="Y659" s="84"/>
      <c r="Z659" s="84"/>
    </row>
    <row r="660" spans="1:26">
      <c r="A660" s="84"/>
      <c r="B660" s="84"/>
      <c r="C660" s="84"/>
      <c r="D660" s="632" t="str">
        <f>IF($C660="","",VLOOKUP($C660,分類コード!$B$1:$C$9,2,0))</f>
        <v/>
      </c>
      <c r="E660" s="251"/>
      <c r="F660" s="264"/>
      <c r="G660" s="260"/>
      <c r="H660" s="264"/>
      <c r="I660" s="653">
        <f t="shared" si="11"/>
        <v>0</v>
      </c>
      <c r="L660" s="84"/>
      <c r="M660" s="84"/>
      <c r="N660" s="84"/>
      <c r="O660" s="84"/>
      <c r="P660" s="84"/>
      <c r="Q660" s="84"/>
      <c r="R660" s="84"/>
      <c r="S660" s="84"/>
      <c r="T660" s="84"/>
      <c r="X660" s="84"/>
      <c r="Y660" s="84"/>
      <c r="Z660" s="84"/>
    </row>
    <row r="661" spans="1:26">
      <c r="A661" s="84"/>
      <c r="B661" s="84"/>
      <c r="C661" s="84"/>
      <c r="D661" s="632" t="str">
        <f>IF($C661="","",VLOOKUP($C661,分類コード!$B$1:$C$9,2,0))</f>
        <v/>
      </c>
      <c r="E661" s="251"/>
      <c r="F661" s="264"/>
      <c r="G661" s="260"/>
      <c r="H661" s="264"/>
      <c r="I661" s="653">
        <f t="shared" ref="I661:I724" si="12">IF(ISERROR(LEN(F661)-FIND(".",F661))=TRUE,0,LEN(F661)-FIND(".",F661))</f>
        <v>0</v>
      </c>
      <c r="L661" s="84"/>
      <c r="M661" s="84"/>
      <c r="N661" s="84"/>
      <c r="O661" s="84"/>
      <c r="P661" s="84"/>
      <c r="Q661" s="84"/>
      <c r="R661" s="84"/>
      <c r="S661" s="84"/>
      <c r="T661" s="84"/>
      <c r="X661" s="84"/>
      <c r="Y661" s="84"/>
      <c r="Z661" s="84"/>
    </row>
    <row r="662" spans="1:26">
      <c r="A662" s="84"/>
      <c r="B662" s="84"/>
      <c r="C662" s="84"/>
      <c r="D662" s="632" t="str">
        <f>IF($C662="","",VLOOKUP($C662,分類コード!$B$1:$C$9,2,0))</f>
        <v/>
      </c>
      <c r="E662" s="251"/>
      <c r="F662" s="264"/>
      <c r="G662" s="260"/>
      <c r="H662" s="264"/>
      <c r="I662" s="653">
        <f t="shared" si="12"/>
        <v>0</v>
      </c>
      <c r="L662" s="84"/>
      <c r="M662" s="84"/>
      <c r="N662" s="84"/>
      <c r="O662" s="84"/>
      <c r="P662" s="84"/>
      <c r="Q662" s="84"/>
      <c r="R662" s="84"/>
      <c r="S662" s="84"/>
      <c r="T662" s="84"/>
      <c r="X662" s="84"/>
      <c r="Y662" s="84"/>
      <c r="Z662" s="84"/>
    </row>
    <row r="663" spans="1:26">
      <c r="A663" s="84"/>
      <c r="B663" s="84"/>
      <c r="C663" s="84"/>
      <c r="D663" s="632" t="str">
        <f>IF($C663="","",VLOOKUP($C663,分類コード!$B$1:$C$9,2,0))</f>
        <v/>
      </c>
      <c r="E663" s="251"/>
      <c r="F663" s="264"/>
      <c r="G663" s="260"/>
      <c r="H663" s="264"/>
      <c r="I663" s="653">
        <f t="shared" si="12"/>
        <v>0</v>
      </c>
      <c r="L663" s="84"/>
      <c r="M663" s="84"/>
      <c r="N663" s="84"/>
      <c r="O663" s="84"/>
      <c r="P663" s="84"/>
      <c r="Q663" s="84"/>
      <c r="R663" s="84"/>
      <c r="S663" s="84"/>
      <c r="T663" s="84"/>
      <c r="X663" s="84"/>
      <c r="Y663" s="84"/>
      <c r="Z663" s="84"/>
    </row>
    <row r="664" spans="1:26">
      <c r="A664" s="84"/>
      <c r="B664" s="84"/>
      <c r="C664" s="84"/>
      <c r="D664" s="632" t="str">
        <f>IF($C664="","",VLOOKUP($C664,分類コード!$B$1:$C$9,2,0))</f>
        <v/>
      </c>
      <c r="E664" s="251"/>
      <c r="F664" s="264"/>
      <c r="G664" s="260"/>
      <c r="H664" s="264"/>
      <c r="I664" s="653">
        <f t="shared" si="12"/>
        <v>0</v>
      </c>
      <c r="L664" s="84"/>
      <c r="M664" s="84"/>
      <c r="N664" s="84"/>
      <c r="O664" s="84"/>
      <c r="P664" s="84"/>
      <c r="Q664" s="84"/>
      <c r="R664" s="84"/>
      <c r="S664" s="84"/>
      <c r="T664" s="84"/>
      <c r="X664" s="84"/>
      <c r="Y664" s="84"/>
      <c r="Z664" s="84"/>
    </row>
    <row r="665" spans="1:26">
      <c r="A665" s="84"/>
      <c r="B665" s="84"/>
      <c r="C665" s="84"/>
      <c r="D665" s="632" t="str">
        <f>IF($C665="","",VLOOKUP($C665,分類コード!$B$1:$C$9,2,0))</f>
        <v/>
      </c>
      <c r="E665" s="251"/>
      <c r="F665" s="264"/>
      <c r="G665" s="260"/>
      <c r="H665" s="264"/>
      <c r="I665" s="653">
        <f t="shared" si="12"/>
        <v>0</v>
      </c>
      <c r="L665" s="84"/>
      <c r="M665" s="84"/>
      <c r="N665" s="84"/>
      <c r="O665" s="84"/>
      <c r="P665" s="84"/>
      <c r="Q665" s="84"/>
      <c r="R665" s="84"/>
      <c r="S665" s="84"/>
      <c r="T665" s="84"/>
      <c r="X665" s="84"/>
      <c r="Y665" s="84"/>
      <c r="Z665" s="84"/>
    </row>
    <row r="666" spans="1:26">
      <c r="A666" s="84"/>
      <c r="B666" s="84"/>
      <c r="C666" s="84"/>
      <c r="D666" s="632" t="str">
        <f>IF($C666="","",VLOOKUP($C666,分類コード!$B$1:$C$9,2,0))</f>
        <v/>
      </c>
      <c r="E666" s="251"/>
      <c r="F666" s="264"/>
      <c r="G666" s="260"/>
      <c r="H666" s="264"/>
      <c r="I666" s="653">
        <f t="shared" si="12"/>
        <v>0</v>
      </c>
      <c r="L666" s="84"/>
      <c r="M666" s="84"/>
      <c r="N666" s="84"/>
      <c r="O666" s="84"/>
      <c r="P666" s="84"/>
      <c r="Q666" s="84"/>
      <c r="R666" s="84"/>
      <c r="S666" s="84"/>
      <c r="T666" s="84"/>
      <c r="X666" s="84"/>
      <c r="Y666" s="84"/>
      <c r="Z666" s="84"/>
    </row>
    <row r="667" spans="1:26">
      <c r="A667" s="84"/>
      <c r="B667" s="84"/>
      <c r="C667" s="84"/>
      <c r="D667" s="632" t="str">
        <f>IF($C667="","",VLOOKUP($C667,分類コード!$B$1:$C$9,2,0))</f>
        <v/>
      </c>
      <c r="E667" s="251"/>
      <c r="F667" s="264"/>
      <c r="G667" s="260"/>
      <c r="H667" s="264"/>
      <c r="I667" s="653">
        <f t="shared" si="12"/>
        <v>0</v>
      </c>
      <c r="L667" s="84"/>
      <c r="M667" s="84"/>
      <c r="N667" s="84"/>
      <c r="O667" s="84"/>
      <c r="P667" s="84"/>
      <c r="Q667" s="84"/>
      <c r="R667" s="84"/>
      <c r="S667" s="84"/>
      <c r="T667" s="84"/>
      <c r="X667" s="84"/>
      <c r="Y667" s="84"/>
      <c r="Z667" s="84"/>
    </row>
    <row r="668" spans="1:26">
      <c r="A668" s="84"/>
      <c r="B668" s="84"/>
      <c r="C668" s="84"/>
      <c r="D668" s="632" t="str">
        <f>IF($C668="","",VLOOKUP($C668,分類コード!$B$1:$C$9,2,0))</f>
        <v/>
      </c>
      <c r="E668" s="251"/>
      <c r="F668" s="264"/>
      <c r="G668" s="260"/>
      <c r="H668" s="264"/>
      <c r="I668" s="653">
        <f t="shared" si="12"/>
        <v>0</v>
      </c>
      <c r="L668" s="84"/>
      <c r="M668" s="84"/>
      <c r="N668" s="84"/>
      <c r="O668" s="84"/>
      <c r="P668" s="84"/>
      <c r="Q668" s="84"/>
      <c r="R668" s="84"/>
      <c r="S668" s="84"/>
      <c r="T668" s="84"/>
      <c r="X668" s="84"/>
      <c r="Y668" s="84"/>
      <c r="Z668" s="84"/>
    </row>
    <row r="669" spans="1:26">
      <c r="A669" s="84"/>
      <c r="B669" s="84"/>
      <c r="C669" s="84"/>
      <c r="D669" s="632" t="str">
        <f>IF($C669="","",VLOOKUP($C669,分類コード!$B$1:$C$9,2,0))</f>
        <v/>
      </c>
      <c r="E669" s="251"/>
      <c r="F669" s="264"/>
      <c r="G669" s="260"/>
      <c r="H669" s="264"/>
      <c r="I669" s="653">
        <f t="shared" si="12"/>
        <v>0</v>
      </c>
      <c r="L669" s="84"/>
      <c r="M669" s="84"/>
      <c r="N669" s="84"/>
      <c r="O669" s="84"/>
      <c r="P669" s="84"/>
      <c r="Q669" s="84"/>
      <c r="R669" s="84"/>
      <c r="S669" s="84"/>
      <c r="T669" s="84"/>
      <c r="X669" s="84"/>
      <c r="Y669" s="84"/>
      <c r="Z669" s="84"/>
    </row>
    <row r="670" spans="1:26">
      <c r="A670" s="84"/>
      <c r="B670" s="84"/>
      <c r="C670" s="84"/>
      <c r="D670" s="632" t="str">
        <f>IF($C670="","",VLOOKUP($C670,分類コード!$B$1:$C$9,2,0))</f>
        <v/>
      </c>
      <c r="E670" s="251"/>
      <c r="F670" s="264"/>
      <c r="G670" s="260"/>
      <c r="H670" s="264"/>
      <c r="I670" s="653">
        <f t="shared" si="12"/>
        <v>0</v>
      </c>
      <c r="L670" s="84"/>
      <c r="M670" s="84"/>
      <c r="N670" s="84"/>
      <c r="O670" s="84"/>
      <c r="P670" s="84"/>
      <c r="Q670" s="84"/>
      <c r="R670" s="84"/>
      <c r="S670" s="84"/>
      <c r="T670" s="84"/>
      <c r="X670" s="84"/>
      <c r="Y670" s="84"/>
      <c r="Z670" s="84"/>
    </row>
    <row r="671" spans="1:26">
      <c r="A671" s="84"/>
      <c r="B671" s="84"/>
      <c r="C671" s="84"/>
      <c r="D671" s="632" t="str">
        <f>IF($C671="","",VLOOKUP($C671,分類コード!$B$1:$C$9,2,0))</f>
        <v/>
      </c>
      <c r="E671" s="251"/>
      <c r="F671" s="264"/>
      <c r="G671" s="260"/>
      <c r="H671" s="264"/>
      <c r="I671" s="653">
        <f t="shared" si="12"/>
        <v>0</v>
      </c>
      <c r="L671" s="84"/>
      <c r="M671" s="84"/>
      <c r="N671" s="84"/>
      <c r="O671" s="84"/>
      <c r="P671" s="84"/>
      <c r="Q671" s="84"/>
      <c r="R671" s="84"/>
      <c r="S671" s="84"/>
      <c r="T671" s="84"/>
      <c r="X671" s="84"/>
      <c r="Y671" s="84"/>
      <c r="Z671" s="84"/>
    </row>
    <row r="672" spans="1:26">
      <c r="A672" s="84"/>
      <c r="B672" s="84"/>
      <c r="C672" s="84"/>
      <c r="D672" s="632" t="str">
        <f>IF($C672="","",VLOOKUP($C672,分類コード!$B$1:$C$9,2,0))</f>
        <v/>
      </c>
      <c r="E672" s="251"/>
      <c r="F672" s="264"/>
      <c r="G672" s="260"/>
      <c r="H672" s="264"/>
      <c r="I672" s="653">
        <f t="shared" si="12"/>
        <v>0</v>
      </c>
      <c r="L672" s="84"/>
      <c r="M672" s="84"/>
      <c r="N672" s="84"/>
      <c r="O672" s="84"/>
      <c r="P672" s="84"/>
      <c r="Q672" s="84"/>
      <c r="R672" s="84"/>
      <c r="S672" s="84"/>
      <c r="T672" s="84"/>
      <c r="X672" s="84"/>
      <c r="Y672" s="84"/>
      <c r="Z672" s="84"/>
    </row>
    <row r="673" spans="1:26">
      <c r="A673" s="84"/>
      <c r="B673" s="84"/>
      <c r="C673" s="84"/>
      <c r="D673" s="632" t="str">
        <f>IF($C673="","",VLOOKUP($C673,分類コード!$B$1:$C$9,2,0))</f>
        <v/>
      </c>
      <c r="E673" s="251"/>
      <c r="F673" s="264"/>
      <c r="G673" s="260"/>
      <c r="H673" s="264"/>
      <c r="I673" s="653">
        <f t="shared" si="12"/>
        <v>0</v>
      </c>
      <c r="L673" s="84"/>
      <c r="M673" s="84"/>
      <c r="N673" s="84"/>
      <c r="O673" s="84"/>
      <c r="P673" s="84"/>
      <c r="Q673" s="84"/>
      <c r="R673" s="84"/>
      <c r="S673" s="84"/>
      <c r="T673" s="84"/>
      <c r="X673" s="84"/>
      <c r="Y673" s="84"/>
      <c r="Z673" s="84"/>
    </row>
    <row r="674" spans="1:26">
      <c r="A674" s="84"/>
      <c r="B674" s="84"/>
      <c r="C674" s="84"/>
      <c r="D674" s="632" t="str">
        <f>IF($C674="","",VLOOKUP($C674,分類コード!$B$1:$C$9,2,0))</f>
        <v/>
      </c>
      <c r="E674" s="251"/>
      <c r="F674" s="264"/>
      <c r="G674" s="260"/>
      <c r="H674" s="264"/>
      <c r="I674" s="653">
        <f t="shared" si="12"/>
        <v>0</v>
      </c>
      <c r="L674" s="84"/>
      <c r="M674" s="84"/>
      <c r="N674" s="84"/>
      <c r="O674" s="84"/>
      <c r="P674" s="84"/>
      <c r="Q674" s="84"/>
      <c r="R674" s="84"/>
      <c r="S674" s="84"/>
      <c r="T674" s="84"/>
      <c r="X674" s="84"/>
      <c r="Y674" s="84"/>
      <c r="Z674" s="84"/>
    </row>
    <row r="675" spans="1:26">
      <c r="A675" s="84"/>
      <c r="B675" s="84"/>
      <c r="C675" s="84"/>
      <c r="D675" s="632" t="str">
        <f>IF($C675="","",VLOOKUP($C675,分類コード!$B$1:$C$9,2,0))</f>
        <v/>
      </c>
      <c r="E675" s="251"/>
      <c r="F675" s="264"/>
      <c r="G675" s="260"/>
      <c r="H675" s="264"/>
      <c r="I675" s="653">
        <f t="shared" si="12"/>
        <v>0</v>
      </c>
      <c r="L675" s="84"/>
      <c r="M675" s="84"/>
      <c r="N675" s="84"/>
      <c r="O675" s="84"/>
      <c r="P675" s="84"/>
      <c r="Q675" s="84"/>
      <c r="R675" s="84"/>
      <c r="S675" s="84"/>
      <c r="T675" s="84"/>
      <c r="X675" s="84"/>
      <c r="Y675" s="84"/>
      <c r="Z675" s="84"/>
    </row>
    <row r="676" spans="1:26">
      <c r="A676" s="84"/>
      <c r="B676" s="84"/>
      <c r="C676" s="84"/>
      <c r="D676" s="632" t="str">
        <f>IF($C676="","",VLOOKUP($C676,分類コード!$B$1:$C$9,2,0))</f>
        <v/>
      </c>
      <c r="E676" s="251"/>
      <c r="F676" s="264"/>
      <c r="G676" s="260"/>
      <c r="H676" s="264"/>
      <c r="I676" s="653">
        <f t="shared" si="12"/>
        <v>0</v>
      </c>
      <c r="L676" s="84"/>
      <c r="M676" s="84"/>
      <c r="N676" s="84"/>
      <c r="O676" s="84"/>
      <c r="P676" s="84"/>
      <c r="Q676" s="84"/>
      <c r="R676" s="84"/>
      <c r="S676" s="84"/>
      <c r="T676" s="84"/>
      <c r="X676" s="84"/>
      <c r="Y676" s="84"/>
      <c r="Z676" s="84"/>
    </row>
    <row r="677" spans="1:26">
      <c r="A677" s="84"/>
      <c r="B677" s="84"/>
      <c r="C677" s="84"/>
      <c r="D677" s="632" t="str">
        <f>IF($C677="","",VLOOKUP($C677,分類コード!$B$1:$C$9,2,0))</f>
        <v/>
      </c>
      <c r="E677" s="251"/>
      <c r="F677" s="264"/>
      <c r="G677" s="260"/>
      <c r="H677" s="264"/>
      <c r="I677" s="653">
        <f t="shared" si="12"/>
        <v>0</v>
      </c>
      <c r="L677" s="84"/>
      <c r="M677" s="84"/>
      <c r="N677" s="84"/>
      <c r="O677" s="84"/>
      <c r="P677" s="84"/>
      <c r="Q677" s="84"/>
      <c r="R677" s="84"/>
      <c r="S677" s="84"/>
      <c r="T677" s="84"/>
      <c r="X677" s="84"/>
      <c r="Y677" s="84"/>
      <c r="Z677" s="84"/>
    </row>
    <row r="678" spans="1:26">
      <c r="A678" s="84"/>
      <c r="B678" s="84"/>
      <c r="C678" s="84"/>
      <c r="D678" s="632" t="str">
        <f>IF($C678="","",VLOOKUP($C678,分類コード!$B$1:$C$9,2,0))</f>
        <v/>
      </c>
      <c r="E678" s="251"/>
      <c r="F678" s="264"/>
      <c r="G678" s="260"/>
      <c r="H678" s="264"/>
      <c r="I678" s="653">
        <f t="shared" si="12"/>
        <v>0</v>
      </c>
      <c r="L678" s="84"/>
      <c r="M678" s="84"/>
      <c r="N678" s="84"/>
      <c r="O678" s="84"/>
      <c r="P678" s="84"/>
      <c r="Q678" s="84"/>
      <c r="R678" s="84"/>
      <c r="S678" s="84"/>
      <c r="T678" s="84"/>
      <c r="X678" s="84"/>
      <c r="Y678" s="84"/>
      <c r="Z678" s="84"/>
    </row>
    <row r="679" spans="1:26">
      <c r="A679" s="84"/>
      <c r="B679" s="84"/>
      <c r="C679" s="84"/>
      <c r="D679" s="632" t="str">
        <f>IF($C679="","",VLOOKUP($C679,分類コード!$B$1:$C$9,2,0))</f>
        <v/>
      </c>
      <c r="E679" s="251"/>
      <c r="F679" s="264"/>
      <c r="G679" s="260"/>
      <c r="H679" s="264"/>
      <c r="I679" s="653">
        <f t="shared" si="12"/>
        <v>0</v>
      </c>
      <c r="L679" s="84"/>
      <c r="M679" s="84"/>
      <c r="N679" s="84"/>
      <c r="O679" s="84"/>
      <c r="P679" s="84"/>
      <c r="Q679" s="84"/>
      <c r="R679" s="84"/>
      <c r="S679" s="84"/>
      <c r="T679" s="84"/>
      <c r="X679" s="84"/>
      <c r="Y679" s="84"/>
      <c r="Z679" s="84"/>
    </row>
    <row r="680" spans="1:26">
      <c r="A680" s="84"/>
      <c r="B680" s="84"/>
      <c r="C680" s="84"/>
      <c r="D680" s="632" t="str">
        <f>IF($C680="","",VLOOKUP($C680,分類コード!$B$1:$C$9,2,0))</f>
        <v/>
      </c>
      <c r="E680" s="251"/>
      <c r="F680" s="264"/>
      <c r="G680" s="260"/>
      <c r="H680" s="264"/>
      <c r="I680" s="653">
        <f t="shared" si="12"/>
        <v>0</v>
      </c>
      <c r="L680" s="84"/>
      <c r="M680" s="84"/>
      <c r="N680" s="84"/>
      <c r="O680" s="84"/>
      <c r="P680" s="84"/>
      <c r="Q680" s="84"/>
      <c r="R680" s="84"/>
      <c r="S680" s="84"/>
      <c r="T680" s="84"/>
      <c r="X680" s="84"/>
      <c r="Y680" s="84"/>
      <c r="Z680" s="84"/>
    </row>
    <row r="681" spans="1:26">
      <c r="A681" s="84"/>
      <c r="B681" s="84"/>
      <c r="C681" s="84"/>
      <c r="D681" s="632" t="str">
        <f>IF($C681="","",VLOOKUP($C681,分類コード!$B$1:$C$9,2,0))</f>
        <v/>
      </c>
      <c r="E681" s="251"/>
      <c r="F681" s="264"/>
      <c r="G681" s="260"/>
      <c r="H681" s="264"/>
      <c r="I681" s="653">
        <f t="shared" si="12"/>
        <v>0</v>
      </c>
      <c r="L681" s="84"/>
      <c r="M681" s="84"/>
      <c r="N681" s="84"/>
      <c r="O681" s="84"/>
      <c r="P681" s="84"/>
      <c r="Q681" s="84"/>
      <c r="R681" s="84"/>
      <c r="S681" s="84"/>
      <c r="T681" s="84"/>
      <c r="X681" s="84"/>
      <c r="Y681" s="84"/>
      <c r="Z681" s="84"/>
    </row>
    <row r="682" spans="1:26">
      <c r="A682" s="84"/>
      <c r="B682" s="84"/>
      <c r="C682" s="84"/>
      <c r="D682" s="632" t="str">
        <f>IF($C682="","",VLOOKUP($C682,分類コード!$B$1:$C$9,2,0))</f>
        <v/>
      </c>
      <c r="E682" s="251"/>
      <c r="F682" s="264"/>
      <c r="G682" s="260"/>
      <c r="H682" s="264"/>
      <c r="I682" s="653">
        <f t="shared" si="12"/>
        <v>0</v>
      </c>
      <c r="L682" s="84"/>
      <c r="M682" s="84"/>
      <c r="N682" s="84"/>
      <c r="O682" s="84"/>
      <c r="P682" s="84"/>
      <c r="Q682" s="84"/>
      <c r="R682" s="84"/>
      <c r="S682" s="84"/>
      <c r="T682" s="84"/>
      <c r="X682" s="84"/>
      <c r="Y682" s="84"/>
      <c r="Z682" s="84"/>
    </row>
    <row r="683" spans="1:26">
      <c r="A683" s="84"/>
      <c r="B683" s="84"/>
      <c r="C683" s="84"/>
      <c r="D683" s="632" t="str">
        <f>IF($C683="","",VLOOKUP($C683,分類コード!$B$1:$C$9,2,0))</f>
        <v/>
      </c>
      <c r="E683" s="251"/>
      <c r="F683" s="264"/>
      <c r="G683" s="260"/>
      <c r="H683" s="264"/>
      <c r="I683" s="653">
        <f t="shared" si="12"/>
        <v>0</v>
      </c>
      <c r="L683" s="84"/>
      <c r="M683" s="84"/>
      <c r="N683" s="84"/>
      <c r="O683" s="84"/>
      <c r="P683" s="84"/>
      <c r="Q683" s="84"/>
      <c r="R683" s="84"/>
      <c r="S683" s="84"/>
      <c r="T683" s="84"/>
      <c r="X683" s="84"/>
      <c r="Y683" s="84"/>
      <c r="Z683" s="84"/>
    </row>
    <row r="684" spans="1:26">
      <c r="A684" s="84"/>
      <c r="B684" s="84"/>
      <c r="C684" s="84"/>
      <c r="D684" s="632" t="str">
        <f>IF($C684="","",VLOOKUP($C684,分類コード!$B$1:$C$9,2,0))</f>
        <v/>
      </c>
      <c r="E684" s="251"/>
      <c r="F684" s="264"/>
      <c r="G684" s="260"/>
      <c r="H684" s="264"/>
      <c r="I684" s="653">
        <f t="shared" si="12"/>
        <v>0</v>
      </c>
      <c r="L684" s="84"/>
      <c r="M684" s="84"/>
      <c r="N684" s="84"/>
      <c r="O684" s="84"/>
      <c r="P684" s="84"/>
      <c r="Q684" s="84"/>
      <c r="R684" s="84"/>
      <c r="S684" s="84"/>
      <c r="T684" s="84"/>
      <c r="X684" s="84"/>
      <c r="Y684" s="84"/>
      <c r="Z684" s="84"/>
    </row>
    <row r="685" spans="1:26">
      <c r="A685" s="84"/>
      <c r="B685" s="84"/>
      <c r="C685" s="84"/>
      <c r="D685" s="632" t="str">
        <f>IF($C685="","",VLOOKUP($C685,分類コード!$B$1:$C$9,2,0))</f>
        <v/>
      </c>
      <c r="E685" s="251"/>
      <c r="F685" s="264"/>
      <c r="G685" s="260"/>
      <c r="H685" s="264"/>
      <c r="I685" s="653">
        <f t="shared" si="12"/>
        <v>0</v>
      </c>
      <c r="L685" s="84"/>
      <c r="M685" s="84"/>
      <c r="N685" s="84"/>
      <c r="O685" s="84"/>
      <c r="P685" s="84"/>
      <c r="Q685" s="84"/>
      <c r="R685" s="84"/>
      <c r="S685" s="84"/>
      <c r="T685" s="84"/>
      <c r="X685" s="84"/>
      <c r="Y685" s="84"/>
      <c r="Z685" s="84"/>
    </row>
    <row r="686" spans="1:26">
      <c r="A686" s="84"/>
      <c r="B686" s="84"/>
      <c r="C686" s="84"/>
      <c r="D686" s="632" t="str">
        <f>IF($C686="","",VLOOKUP($C686,分類コード!$B$1:$C$9,2,0))</f>
        <v/>
      </c>
      <c r="E686" s="251"/>
      <c r="F686" s="264"/>
      <c r="G686" s="260"/>
      <c r="H686" s="264"/>
      <c r="I686" s="653">
        <f t="shared" si="12"/>
        <v>0</v>
      </c>
      <c r="L686" s="84"/>
      <c r="M686" s="84"/>
      <c r="N686" s="84"/>
      <c r="O686" s="84"/>
      <c r="P686" s="84"/>
      <c r="Q686" s="84"/>
      <c r="R686" s="84"/>
      <c r="S686" s="84"/>
      <c r="T686" s="84"/>
      <c r="X686" s="84"/>
      <c r="Y686" s="84"/>
      <c r="Z686" s="84"/>
    </row>
    <row r="687" spans="1:26">
      <c r="A687" s="84"/>
      <c r="B687" s="84"/>
      <c r="C687" s="84"/>
      <c r="D687" s="632" t="str">
        <f>IF($C687="","",VLOOKUP($C687,分類コード!$B$1:$C$9,2,0))</f>
        <v/>
      </c>
      <c r="E687" s="251"/>
      <c r="F687" s="264"/>
      <c r="G687" s="260"/>
      <c r="H687" s="264"/>
      <c r="I687" s="653">
        <f t="shared" si="12"/>
        <v>0</v>
      </c>
      <c r="L687" s="84"/>
      <c r="M687" s="84"/>
      <c r="N687" s="84"/>
      <c r="O687" s="84"/>
      <c r="P687" s="84"/>
      <c r="Q687" s="84"/>
      <c r="R687" s="84"/>
      <c r="S687" s="84"/>
      <c r="T687" s="84"/>
      <c r="X687" s="84"/>
      <c r="Y687" s="84"/>
      <c r="Z687" s="84"/>
    </row>
    <row r="688" spans="1:26">
      <c r="A688" s="84"/>
      <c r="B688" s="84"/>
      <c r="C688" s="84"/>
      <c r="D688" s="632" t="str">
        <f>IF($C688="","",VLOOKUP($C688,分類コード!$B$1:$C$9,2,0))</f>
        <v/>
      </c>
      <c r="E688" s="251"/>
      <c r="F688" s="264"/>
      <c r="G688" s="260"/>
      <c r="H688" s="264"/>
      <c r="I688" s="653">
        <f t="shared" si="12"/>
        <v>0</v>
      </c>
      <c r="L688" s="84"/>
      <c r="M688" s="84"/>
      <c r="N688" s="84"/>
      <c r="O688" s="84"/>
      <c r="P688" s="84"/>
      <c r="Q688" s="84"/>
      <c r="R688" s="84"/>
      <c r="S688" s="84"/>
      <c r="T688" s="84"/>
      <c r="X688" s="84"/>
      <c r="Y688" s="84"/>
      <c r="Z688" s="84"/>
    </row>
    <row r="689" spans="1:26">
      <c r="A689" s="84"/>
      <c r="B689" s="84"/>
      <c r="C689" s="84"/>
      <c r="D689" s="632" t="str">
        <f>IF($C689="","",VLOOKUP($C689,分類コード!$B$1:$C$9,2,0))</f>
        <v/>
      </c>
      <c r="E689" s="251"/>
      <c r="F689" s="264"/>
      <c r="G689" s="260"/>
      <c r="H689" s="264"/>
      <c r="I689" s="653">
        <f t="shared" si="12"/>
        <v>0</v>
      </c>
      <c r="L689" s="84"/>
      <c r="M689" s="84"/>
      <c r="N689" s="84"/>
      <c r="O689" s="84"/>
      <c r="P689" s="84"/>
      <c r="Q689" s="84"/>
      <c r="R689" s="84"/>
      <c r="S689" s="84"/>
      <c r="T689" s="84"/>
      <c r="X689" s="84"/>
      <c r="Y689" s="84"/>
      <c r="Z689" s="84"/>
    </row>
    <row r="690" spans="1:26">
      <c r="A690" s="84"/>
      <c r="B690" s="84"/>
      <c r="C690" s="84"/>
      <c r="D690" s="632" t="str">
        <f>IF($C690="","",VLOOKUP($C690,分類コード!$B$1:$C$9,2,0))</f>
        <v/>
      </c>
      <c r="E690" s="251"/>
      <c r="F690" s="264"/>
      <c r="G690" s="260"/>
      <c r="H690" s="264"/>
      <c r="I690" s="653">
        <f t="shared" si="12"/>
        <v>0</v>
      </c>
      <c r="L690" s="84"/>
      <c r="M690" s="84"/>
      <c r="N690" s="84"/>
      <c r="O690" s="84"/>
      <c r="P690" s="84"/>
      <c r="Q690" s="84"/>
      <c r="R690" s="84"/>
      <c r="S690" s="84"/>
      <c r="T690" s="84"/>
      <c r="X690" s="84"/>
      <c r="Y690" s="84"/>
      <c r="Z690" s="84"/>
    </row>
    <row r="691" spans="1:26">
      <c r="A691" s="84"/>
      <c r="B691" s="84"/>
      <c r="C691" s="84"/>
      <c r="D691" s="632" t="str">
        <f>IF($C691="","",VLOOKUP($C691,分類コード!$B$1:$C$9,2,0))</f>
        <v/>
      </c>
      <c r="E691" s="251"/>
      <c r="F691" s="264"/>
      <c r="G691" s="260"/>
      <c r="H691" s="264"/>
      <c r="I691" s="653">
        <f t="shared" si="12"/>
        <v>0</v>
      </c>
      <c r="L691" s="84"/>
      <c r="M691" s="84"/>
      <c r="N691" s="84"/>
      <c r="O691" s="84"/>
      <c r="P691" s="84"/>
      <c r="Q691" s="84"/>
      <c r="R691" s="84"/>
      <c r="S691" s="84"/>
      <c r="T691" s="84"/>
      <c r="X691" s="84"/>
      <c r="Y691" s="84"/>
      <c r="Z691" s="84"/>
    </row>
    <row r="692" spans="1:26">
      <c r="A692" s="84"/>
      <c r="B692" s="84"/>
      <c r="C692" s="84"/>
      <c r="D692" s="632" t="str">
        <f>IF($C692="","",VLOOKUP($C692,分類コード!$B$1:$C$9,2,0))</f>
        <v/>
      </c>
      <c r="E692" s="251"/>
      <c r="F692" s="264"/>
      <c r="G692" s="260"/>
      <c r="H692" s="264"/>
      <c r="I692" s="653">
        <f t="shared" si="12"/>
        <v>0</v>
      </c>
      <c r="L692" s="84"/>
      <c r="M692" s="84"/>
      <c r="N692" s="84"/>
      <c r="O692" s="84"/>
      <c r="P692" s="84"/>
      <c r="Q692" s="84"/>
      <c r="R692" s="84"/>
      <c r="S692" s="84"/>
      <c r="T692" s="84"/>
      <c r="X692" s="84"/>
      <c r="Y692" s="84"/>
      <c r="Z692" s="84"/>
    </row>
    <row r="693" spans="1:26">
      <c r="A693" s="84"/>
      <c r="B693" s="84"/>
      <c r="C693" s="84"/>
      <c r="D693" s="632" t="str">
        <f>IF($C693="","",VLOOKUP($C693,分類コード!$B$1:$C$9,2,0))</f>
        <v/>
      </c>
      <c r="E693" s="251"/>
      <c r="F693" s="264"/>
      <c r="G693" s="260"/>
      <c r="H693" s="264"/>
      <c r="I693" s="653">
        <f t="shared" si="12"/>
        <v>0</v>
      </c>
      <c r="L693" s="84"/>
      <c r="M693" s="84"/>
      <c r="N693" s="84"/>
      <c r="O693" s="84"/>
      <c r="P693" s="84"/>
      <c r="Q693" s="84"/>
      <c r="R693" s="84"/>
      <c r="S693" s="84"/>
      <c r="T693" s="84"/>
      <c r="X693" s="84"/>
      <c r="Y693" s="84"/>
      <c r="Z693" s="84"/>
    </row>
    <row r="694" spans="1:26">
      <c r="A694" s="84"/>
      <c r="B694" s="84"/>
      <c r="C694" s="84"/>
      <c r="D694" s="632" t="str">
        <f>IF($C694="","",VLOOKUP($C694,分類コード!$B$1:$C$9,2,0))</f>
        <v/>
      </c>
      <c r="E694" s="251"/>
      <c r="F694" s="264"/>
      <c r="G694" s="260"/>
      <c r="H694" s="264"/>
      <c r="I694" s="653">
        <f t="shared" si="12"/>
        <v>0</v>
      </c>
      <c r="L694" s="84"/>
      <c r="M694" s="84"/>
      <c r="N694" s="84"/>
      <c r="O694" s="84"/>
      <c r="P694" s="84"/>
      <c r="Q694" s="84"/>
      <c r="R694" s="84"/>
      <c r="S694" s="84"/>
      <c r="T694" s="84"/>
      <c r="X694" s="84"/>
      <c r="Y694" s="84"/>
      <c r="Z694" s="84"/>
    </row>
    <row r="695" spans="1:26">
      <c r="A695" s="84"/>
      <c r="B695" s="84"/>
      <c r="C695" s="84"/>
      <c r="D695" s="632" t="str">
        <f>IF($C695="","",VLOOKUP($C695,分類コード!$B$1:$C$9,2,0))</f>
        <v/>
      </c>
      <c r="E695" s="251"/>
      <c r="F695" s="264"/>
      <c r="G695" s="260"/>
      <c r="H695" s="264"/>
      <c r="I695" s="653">
        <f t="shared" si="12"/>
        <v>0</v>
      </c>
      <c r="L695" s="84"/>
      <c r="M695" s="84"/>
      <c r="N695" s="84"/>
      <c r="O695" s="84"/>
      <c r="P695" s="84"/>
      <c r="Q695" s="84"/>
      <c r="R695" s="84"/>
      <c r="S695" s="84"/>
      <c r="T695" s="84"/>
      <c r="X695" s="84"/>
      <c r="Y695" s="84"/>
      <c r="Z695" s="84"/>
    </row>
    <row r="696" spans="1:26">
      <c r="A696" s="84"/>
      <c r="B696" s="84"/>
      <c r="C696" s="84"/>
      <c r="D696" s="632" t="str">
        <f>IF($C696="","",VLOOKUP($C696,分類コード!$B$1:$C$9,2,0))</f>
        <v/>
      </c>
      <c r="E696" s="251"/>
      <c r="F696" s="264"/>
      <c r="G696" s="260"/>
      <c r="H696" s="264"/>
      <c r="I696" s="653">
        <f t="shared" si="12"/>
        <v>0</v>
      </c>
      <c r="L696" s="84"/>
      <c r="M696" s="84"/>
      <c r="N696" s="84"/>
      <c r="O696" s="84"/>
      <c r="P696" s="84"/>
      <c r="Q696" s="84"/>
      <c r="R696" s="84"/>
      <c r="S696" s="84"/>
      <c r="T696" s="84"/>
      <c r="X696" s="84"/>
      <c r="Y696" s="84"/>
      <c r="Z696" s="84"/>
    </row>
    <row r="697" spans="1:26">
      <c r="A697" s="84"/>
      <c r="B697" s="84"/>
      <c r="C697" s="84"/>
      <c r="D697" s="632" t="str">
        <f>IF($C697="","",VLOOKUP($C697,分類コード!$B$1:$C$9,2,0))</f>
        <v/>
      </c>
      <c r="E697" s="251"/>
      <c r="F697" s="264"/>
      <c r="G697" s="260"/>
      <c r="H697" s="264"/>
      <c r="I697" s="653">
        <f t="shared" si="12"/>
        <v>0</v>
      </c>
      <c r="L697" s="84"/>
      <c r="M697" s="84"/>
      <c r="N697" s="84"/>
      <c r="O697" s="84"/>
      <c r="P697" s="84"/>
      <c r="Q697" s="84"/>
      <c r="R697" s="84"/>
      <c r="S697" s="84"/>
      <c r="T697" s="84"/>
      <c r="X697" s="84"/>
      <c r="Y697" s="84"/>
      <c r="Z697" s="84"/>
    </row>
    <row r="698" spans="1:26">
      <c r="A698" s="84"/>
      <c r="B698" s="84"/>
      <c r="C698" s="84"/>
      <c r="D698" s="632" t="str">
        <f>IF($C698="","",VLOOKUP($C698,分類コード!$B$1:$C$9,2,0))</f>
        <v/>
      </c>
      <c r="E698" s="251"/>
      <c r="F698" s="264"/>
      <c r="G698" s="260"/>
      <c r="H698" s="264"/>
      <c r="I698" s="653">
        <f t="shared" si="12"/>
        <v>0</v>
      </c>
      <c r="L698" s="84"/>
      <c r="M698" s="84"/>
      <c r="N698" s="84"/>
      <c r="O698" s="84"/>
      <c r="P698" s="84"/>
      <c r="Q698" s="84"/>
      <c r="R698" s="84"/>
      <c r="S698" s="84"/>
      <c r="T698" s="84"/>
      <c r="X698" s="84"/>
      <c r="Y698" s="84"/>
      <c r="Z698" s="84"/>
    </row>
    <row r="699" spans="1:26">
      <c r="A699" s="84"/>
      <c r="B699" s="84"/>
      <c r="C699" s="84"/>
      <c r="D699" s="632" t="str">
        <f>IF($C699="","",VLOOKUP($C699,分類コード!$B$1:$C$9,2,0))</f>
        <v/>
      </c>
      <c r="E699" s="251"/>
      <c r="F699" s="264"/>
      <c r="G699" s="260"/>
      <c r="H699" s="264"/>
      <c r="I699" s="653">
        <f t="shared" si="12"/>
        <v>0</v>
      </c>
      <c r="L699" s="84"/>
      <c r="M699" s="84"/>
      <c r="N699" s="84"/>
      <c r="O699" s="84"/>
      <c r="P699" s="84"/>
      <c r="Q699" s="84"/>
      <c r="R699" s="84"/>
      <c r="S699" s="84"/>
      <c r="T699" s="84"/>
      <c r="X699" s="84"/>
      <c r="Y699" s="84"/>
      <c r="Z699" s="84"/>
    </row>
    <row r="700" spans="1:26">
      <c r="A700" s="84"/>
      <c r="B700" s="84"/>
      <c r="C700" s="84"/>
      <c r="D700" s="632" t="str">
        <f>IF($C700="","",VLOOKUP($C700,分類コード!$B$1:$C$9,2,0))</f>
        <v/>
      </c>
      <c r="E700" s="251"/>
      <c r="F700" s="264"/>
      <c r="G700" s="260"/>
      <c r="H700" s="264"/>
      <c r="I700" s="653">
        <f t="shared" si="12"/>
        <v>0</v>
      </c>
      <c r="L700" s="84"/>
      <c r="M700" s="84"/>
      <c r="N700" s="84"/>
      <c r="O700" s="84"/>
      <c r="P700" s="84"/>
      <c r="Q700" s="84"/>
      <c r="R700" s="84"/>
      <c r="S700" s="84"/>
      <c r="T700" s="84"/>
      <c r="X700" s="84"/>
      <c r="Y700" s="84"/>
      <c r="Z700" s="84"/>
    </row>
    <row r="701" spans="1:26">
      <c r="A701" s="84"/>
      <c r="B701" s="84"/>
      <c r="C701" s="84"/>
      <c r="D701" s="632" t="str">
        <f>IF($C701="","",VLOOKUP($C701,分類コード!$B$1:$C$9,2,0))</f>
        <v/>
      </c>
      <c r="E701" s="251"/>
      <c r="F701" s="264"/>
      <c r="G701" s="260"/>
      <c r="H701" s="264"/>
      <c r="I701" s="653">
        <f t="shared" si="12"/>
        <v>0</v>
      </c>
      <c r="L701" s="84"/>
      <c r="M701" s="84"/>
      <c r="N701" s="84"/>
      <c r="O701" s="84"/>
      <c r="P701" s="84"/>
      <c r="Q701" s="84"/>
      <c r="R701" s="84"/>
      <c r="S701" s="84"/>
      <c r="T701" s="84"/>
      <c r="X701" s="84"/>
      <c r="Y701" s="84"/>
      <c r="Z701" s="84"/>
    </row>
    <row r="702" spans="1:26">
      <c r="A702" s="84"/>
      <c r="B702" s="84"/>
      <c r="C702" s="84"/>
      <c r="D702" s="632" t="str">
        <f>IF($C702="","",VLOOKUP($C702,分類コード!$B$1:$C$9,2,0))</f>
        <v/>
      </c>
      <c r="E702" s="251"/>
      <c r="F702" s="264"/>
      <c r="G702" s="260"/>
      <c r="H702" s="264"/>
      <c r="I702" s="653">
        <f t="shared" si="12"/>
        <v>0</v>
      </c>
      <c r="L702" s="84"/>
      <c r="M702" s="84"/>
      <c r="N702" s="84"/>
      <c r="O702" s="84"/>
      <c r="P702" s="84"/>
      <c r="Q702" s="84"/>
      <c r="R702" s="84"/>
      <c r="S702" s="84"/>
      <c r="T702" s="84"/>
      <c r="X702" s="84"/>
      <c r="Y702" s="84"/>
      <c r="Z702" s="84"/>
    </row>
    <row r="703" spans="1:26">
      <c r="A703" s="84"/>
      <c r="B703" s="84"/>
      <c r="C703" s="84"/>
      <c r="D703" s="632" t="str">
        <f>IF($C703="","",VLOOKUP($C703,分類コード!$B$1:$C$9,2,0))</f>
        <v/>
      </c>
      <c r="E703" s="251"/>
      <c r="F703" s="264"/>
      <c r="G703" s="260"/>
      <c r="H703" s="264"/>
      <c r="I703" s="653">
        <f t="shared" si="12"/>
        <v>0</v>
      </c>
      <c r="L703" s="84"/>
      <c r="M703" s="84"/>
      <c r="N703" s="84"/>
      <c r="O703" s="84"/>
      <c r="P703" s="84"/>
      <c r="Q703" s="84"/>
      <c r="R703" s="84"/>
      <c r="S703" s="84"/>
      <c r="T703" s="84"/>
      <c r="X703" s="84"/>
      <c r="Y703" s="84"/>
      <c r="Z703" s="84"/>
    </row>
    <row r="704" spans="1:26">
      <c r="A704" s="84"/>
      <c r="B704" s="84"/>
      <c r="C704" s="84"/>
      <c r="D704" s="632" t="str">
        <f>IF($C704="","",VLOOKUP($C704,分類コード!$B$1:$C$9,2,0))</f>
        <v/>
      </c>
      <c r="E704" s="251"/>
      <c r="F704" s="264"/>
      <c r="G704" s="260"/>
      <c r="H704" s="264"/>
      <c r="I704" s="653">
        <f t="shared" si="12"/>
        <v>0</v>
      </c>
      <c r="L704" s="84"/>
      <c r="M704" s="84"/>
      <c r="N704" s="84"/>
      <c r="O704" s="84"/>
      <c r="P704" s="84"/>
      <c r="Q704" s="84"/>
      <c r="R704" s="84"/>
      <c r="S704" s="84"/>
      <c r="T704" s="84"/>
      <c r="X704" s="84"/>
      <c r="Y704" s="84"/>
      <c r="Z704" s="84"/>
    </row>
    <row r="705" spans="1:26">
      <c r="A705" s="84"/>
      <c r="B705" s="84"/>
      <c r="C705" s="84"/>
      <c r="D705" s="632" t="str">
        <f>IF($C705="","",VLOOKUP($C705,分類コード!$B$1:$C$9,2,0))</f>
        <v/>
      </c>
      <c r="E705" s="251"/>
      <c r="F705" s="264"/>
      <c r="G705" s="260"/>
      <c r="H705" s="264"/>
      <c r="I705" s="653">
        <f t="shared" si="12"/>
        <v>0</v>
      </c>
      <c r="L705" s="84"/>
      <c r="M705" s="84"/>
      <c r="N705" s="84"/>
      <c r="O705" s="84"/>
      <c r="P705" s="84"/>
      <c r="Q705" s="84"/>
      <c r="R705" s="84"/>
      <c r="S705" s="84"/>
      <c r="T705" s="84"/>
      <c r="X705" s="84"/>
      <c r="Y705" s="84"/>
      <c r="Z705" s="84"/>
    </row>
    <row r="706" spans="1:26">
      <c r="A706" s="84"/>
      <c r="B706" s="84"/>
      <c r="C706" s="84"/>
      <c r="D706" s="632" t="str">
        <f>IF($C706="","",VLOOKUP($C706,分類コード!$B$1:$C$9,2,0))</f>
        <v/>
      </c>
      <c r="E706" s="251"/>
      <c r="F706" s="264"/>
      <c r="G706" s="260"/>
      <c r="H706" s="264"/>
      <c r="I706" s="653">
        <f t="shared" si="12"/>
        <v>0</v>
      </c>
      <c r="L706" s="84"/>
      <c r="M706" s="84"/>
      <c r="N706" s="84"/>
      <c r="O706" s="84"/>
      <c r="P706" s="84"/>
      <c r="Q706" s="84"/>
      <c r="R706" s="84"/>
      <c r="S706" s="84"/>
      <c r="T706" s="84"/>
      <c r="X706" s="84"/>
      <c r="Y706" s="84"/>
      <c r="Z706" s="84"/>
    </row>
    <row r="707" spans="1:26">
      <c r="A707" s="84"/>
      <c r="B707" s="84"/>
      <c r="C707" s="84"/>
      <c r="D707" s="632" t="str">
        <f>IF($C707="","",VLOOKUP($C707,分類コード!$B$1:$C$9,2,0))</f>
        <v/>
      </c>
      <c r="E707" s="251"/>
      <c r="F707" s="264"/>
      <c r="G707" s="260"/>
      <c r="H707" s="264"/>
      <c r="I707" s="653">
        <f t="shared" si="12"/>
        <v>0</v>
      </c>
      <c r="L707" s="84"/>
      <c r="M707" s="84"/>
      <c r="N707" s="84"/>
      <c r="O707" s="84"/>
      <c r="P707" s="84"/>
      <c r="Q707" s="84"/>
      <c r="R707" s="84"/>
      <c r="S707" s="84"/>
      <c r="T707" s="84"/>
      <c r="X707" s="84"/>
      <c r="Y707" s="84"/>
      <c r="Z707" s="84"/>
    </row>
    <row r="708" spans="1:26">
      <c r="A708" s="84"/>
      <c r="B708" s="84"/>
      <c r="C708" s="84"/>
      <c r="D708" s="632" t="str">
        <f>IF($C708="","",VLOOKUP($C708,分類コード!$B$1:$C$9,2,0))</f>
        <v/>
      </c>
      <c r="E708" s="251"/>
      <c r="F708" s="264"/>
      <c r="G708" s="260"/>
      <c r="H708" s="264"/>
      <c r="I708" s="653">
        <f t="shared" si="12"/>
        <v>0</v>
      </c>
      <c r="L708" s="84"/>
      <c r="M708" s="84"/>
      <c r="N708" s="84"/>
      <c r="O708" s="84"/>
      <c r="P708" s="84"/>
      <c r="Q708" s="84"/>
      <c r="R708" s="84"/>
      <c r="S708" s="84"/>
      <c r="T708" s="84"/>
      <c r="X708" s="84"/>
      <c r="Y708" s="84"/>
      <c r="Z708" s="84"/>
    </row>
    <row r="709" spans="1:26">
      <c r="A709" s="84"/>
      <c r="B709" s="84"/>
      <c r="C709" s="84"/>
      <c r="D709" s="632" t="str">
        <f>IF($C709="","",VLOOKUP($C709,分類コード!$B$1:$C$9,2,0))</f>
        <v/>
      </c>
      <c r="E709" s="251"/>
      <c r="F709" s="264"/>
      <c r="G709" s="260"/>
      <c r="H709" s="264"/>
      <c r="I709" s="653">
        <f t="shared" si="12"/>
        <v>0</v>
      </c>
      <c r="L709" s="84"/>
      <c r="M709" s="84"/>
      <c r="N709" s="84"/>
      <c r="O709" s="84"/>
      <c r="P709" s="84"/>
      <c r="Q709" s="84"/>
      <c r="R709" s="84"/>
      <c r="S709" s="84"/>
      <c r="T709" s="84"/>
      <c r="X709" s="84"/>
      <c r="Y709" s="84"/>
      <c r="Z709" s="84"/>
    </row>
    <row r="710" spans="1:26">
      <c r="A710" s="84"/>
      <c r="B710" s="84"/>
      <c r="C710" s="84"/>
      <c r="D710" s="632" t="str">
        <f>IF($C710="","",VLOOKUP($C710,分類コード!$B$1:$C$9,2,0))</f>
        <v/>
      </c>
      <c r="E710" s="251"/>
      <c r="F710" s="264"/>
      <c r="G710" s="260"/>
      <c r="H710" s="264"/>
      <c r="I710" s="653">
        <f t="shared" si="12"/>
        <v>0</v>
      </c>
      <c r="L710" s="84"/>
      <c r="M710" s="84"/>
      <c r="N710" s="84"/>
      <c r="O710" s="84"/>
      <c r="P710" s="84"/>
      <c r="Q710" s="84"/>
      <c r="R710" s="84"/>
      <c r="S710" s="84"/>
      <c r="T710" s="84"/>
      <c r="X710" s="84"/>
      <c r="Y710" s="84"/>
      <c r="Z710" s="84"/>
    </row>
    <row r="711" spans="1:26">
      <c r="A711" s="84"/>
      <c r="B711" s="84"/>
      <c r="C711" s="84"/>
      <c r="D711" s="632" t="str">
        <f>IF($C711="","",VLOOKUP($C711,分類コード!$B$1:$C$9,2,0))</f>
        <v/>
      </c>
      <c r="E711" s="251"/>
      <c r="F711" s="264"/>
      <c r="G711" s="260"/>
      <c r="H711" s="264"/>
      <c r="I711" s="653">
        <f t="shared" si="12"/>
        <v>0</v>
      </c>
      <c r="L711" s="84"/>
      <c r="M711" s="84"/>
      <c r="N711" s="84"/>
      <c r="O711" s="84"/>
      <c r="P711" s="84"/>
      <c r="Q711" s="84"/>
      <c r="R711" s="84"/>
      <c r="S711" s="84"/>
      <c r="T711" s="84"/>
      <c r="X711" s="84"/>
      <c r="Y711" s="84"/>
      <c r="Z711" s="84"/>
    </row>
    <row r="712" spans="1:26">
      <c r="A712" s="84"/>
      <c r="B712" s="84"/>
      <c r="C712" s="84"/>
      <c r="D712" s="632" t="str">
        <f>IF($C712="","",VLOOKUP($C712,分類コード!$B$1:$C$9,2,0))</f>
        <v/>
      </c>
      <c r="E712" s="251"/>
      <c r="F712" s="264"/>
      <c r="G712" s="260"/>
      <c r="H712" s="264"/>
      <c r="I712" s="653">
        <f t="shared" si="12"/>
        <v>0</v>
      </c>
      <c r="L712" s="84"/>
      <c r="M712" s="84"/>
      <c r="N712" s="84"/>
      <c r="O712" s="84"/>
      <c r="P712" s="84"/>
      <c r="Q712" s="84"/>
      <c r="R712" s="84"/>
      <c r="S712" s="84"/>
      <c r="T712" s="84"/>
      <c r="X712" s="84"/>
      <c r="Y712" s="84"/>
      <c r="Z712" s="84"/>
    </row>
    <row r="713" spans="1:26">
      <c r="A713" s="84"/>
      <c r="B713" s="84"/>
      <c r="C713" s="84"/>
      <c r="D713" s="632" t="str">
        <f>IF($C713="","",VLOOKUP($C713,分類コード!$B$1:$C$9,2,0))</f>
        <v/>
      </c>
      <c r="E713" s="251"/>
      <c r="F713" s="264"/>
      <c r="G713" s="260"/>
      <c r="H713" s="264"/>
      <c r="I713" s="653">
        <f t="shared" si="12"/>
        <v>0</v>
      </c>
      <c r="L713" s="84"/>
      <c r="M713" s="84"/>
      <c r="N713" s="84"/>
      <c r="O713" s="84"/>
      <c r="P713" s="84"/>
      <c r="Q713" s="84"/>
      <c r="R713" s="84"/>
      <c r="S713" s="84"/>
      <c r="T713" s="84"/>
      <c r="X713" s="84"/>
      <c r="Y713" s="84"/>
      <c r="Z713" s="84"/>
    </row>
    <row r="714" spans="1:26">
      <c r="A714" s="84"/>
      <c r="B714" s="84"/>
      <c r="C714" s="84"/>
      <c r="D714" s="632" t="str">
        <f>IF($C714="","",VLOOKUP($C714,分類コード!$B$1:$C$9,2,0))</f>
        <v/>
      </c>
      <c r="E714" s="251"/>
      <c r="F714" s="264"/>
      <c r="G714" s="260"/>
      <c r="H714" s="264"/>
      <c r="I714" s="653">
        <f t="shared" si="12"/>
        <v>0</v>
      </c>
      <c r="L714" s="84"/>
      <c r="M714" s="84"/>
      <c r="N714" s="84"/>
      <c r="O714" s="84"/>
      <c r="P714" s="84"/>
      <c r="Q714" s="84"/>
      <c r="R714" s="84"/>
      <c r="S714" s="84"/>
      <c r="T714" s="84"/>
      <c r="X714" s="84"/>
      <c r="Y714" s="84"/>
      <c r="Z714" s="84"/>
    </row>
    <row r="715" spans="1:26">
      <c r="A715" s="84"/>
      <c r="B715" s="84"/>
      <c r="C715" s="84"/>
      <c r="D715" s="632" t="str">
        <f>IF($C715="","",VLOOKUP($C715,分類コード!$B$1:$C$9,2,0))</f>
        <v/>
      </c>
      <c r="E715" s="251"/>
      <c r="F715" s="264"/>
      <c r="G715" s="260"/>
      <c r="H715" s="264"/>
      <c r="I715" s="653">
        <f t="shared" si="12"/>
        <v>0</v>
      </c>
      <c r="L715" s="84"/>
      <c r="M715" s="84"/>
      <c r="N715" s="84"/>
      <c r="O715" s="84"/>
      <c r="P715" s="84"/>
      <c r="Q715" s="84"/>
      <c r="R715" s="84"/>
      <c r="S715" s="84"/>
      <c r="T715" s="84"/>
      <c r="X715" s="84"/>
      <c r="Y715" s="84"/>
      <c r="Z715" s="84"/>
    </row>
    <row r="716" spans="1:26">
      <c r="A716" s="84"/>
      <c r="B716" s="84"/>
      <c r="C716" s="84"/>
      <c r="D716" s="632" t="str">
        <f>IF($C716="","",VLOOKUP($C716,分類コード!$B$1:$C$9,2,0))</f>
        <v/>
      </c>
      <c r="E716" s="251"/>
      <c r="F716" s="264"/>
      <c r="G716" s="260"/>
      <c r="H716" s="264"/>
      <c r="I716" s="653">
        <f t="shared" si="12"/>
        <v>0</v>
      </c>
      <c r="L716" s="84"/>
      <c r="M716" s="84"/>
      <c r="N716" s="84"/>
      <c r="O716" s="84"/>
      <c r="P716" s="84"/>
      <c r="Q716" s="84"/>
      <c r="R716" s="84"/>
      <c r="S716" s="84"/>
      <c r="T716" s="84"/>
      <c r="X716" s="84"/>
      <c r="Y716" s="84"/>
      <c r="Z716" s="84"/>
    </row>
    <row r="717" spans="1:26">
      <c r="A717" s="84"/>
      <c r="B717" s="84"/>
      <c r="C717" s="84"/>
      <c r="D717" s="632" t="str">
        <f>IF($C717="","",VLOOKUP($C717,分類コード!$B$1:$C$9,2,0))</f>
        <v/>
      </c>
      <c r="E717" s="251"/>
      <c r="F717" s="264"/>
      <c r="G717" s="260"/>
      <c r="H717" s="264"/>
      <c r="I717" s="653">
        <f t="shared" si="12"/>
        <v>0</v>
      </c>
      <c r="L717" s="84"/>
      <c r="M717" s="84"/>
      <c r="N717" s="84"/>
      <c r="O717" s="84"/>
      <c r="P717" s="84"/>
      <c r="Q717" s="84"/>
      <c r="R717" s="84"/>
      <c r="S717" s="84"/>
      <c r="T717" s="84"/>
      <c r="X717" s="84"/>
      <c r="Y717" s="84"/>
      <c r="Z717" s="84"/>
    </row>
    <row r="718" spans="1:26">
      <c r="A718" s="84"/>
      <c r="B718" s="84"/>
      <c r="C718" s="84"/>
      <c r="D718" s="632" t="str">
        <f>IF($C718="","",VLOOKUP($C718,分類コード!$B$1:$C$9,2,0))</f>
        <v/>
      </c>
      <c r="E718" s="251"/>
      <c r="F718" s="264"/>
      <c r="G718" s="260"/>
      <c r="H718" s="264"/>
      <c r="I718" s="653">
        <f t="shared" si="12"/>
        <v>0</v>
      </c>
      <c r="L718" s="84"/>
      <c r="M718" s="84"/>
      <c r="N718" s="84"/>
      <c r="O718" s="84"/>
      <c r="P718" s="84"/>
      <c r="Q718" s="84"/>
      <c r="R718" s="84"/>
      <c r="S718" s="84"/>
      <c r="T718" s="84"/>
      <c r="X718" s="84"/>
      <c r="Y718" s="84"/>
      <c r="Z718" s="84"/>
    </row>
    <row r="719" spans="1:26">
      <c r="A719" s="84"/>
      <c r="B719" s="84"/>
      <c r="C719" s="84"/>
      <c r="D719" s="632" t="str">
        <f>IF($C719="","",VLOOKUP($C719,分類コード!$B$1:$C$9,2,0))</f>
        <v/>
      </c>
      <c r="E719" s="251"/>
      <c r="F719" s="264"/>
      <c r="G719" s="260"/>
      <c r="H719" s="264"/>
      <c r="I719" s="653">
        <f t="shared" si="12"/>
        <v>0</v>
      </c>
      <c r="L719" s="84"/>
      <c r="M719" s="84"/>
      <c r="N719" s="84"/>
      <c r="O719" s="84"/>
      <c r="P719" s="84"/>
      <c r="Q719" s="84"/>
      <c r="R719" s="84"/>
      <c r="S719" s="84"/>
      <c r="T719" s="84"/>
      <c r="X719" s="84"/>
      <c r="Y719" s="84"/>
      <c r="Z719" s="84"/>
    </row>
    <row r="720" spans="1:26">
      <c r="A720" s="84"/>
      <c r="B720" s="84"/>
      <c r="C720" s="84"/>
      <c r="D720" s="632" t="str">
        <f>IF($C720="","",VLOOKUP($C720,分類コード!$B$1:$C$9,2,0))</f>
        <v/>
      </c>
      <c r="E720" s="251"/>
      <c r="F720" s="264"/>
      <c r="G720" s="260"/>
      <c r="H720" s="264"/>
      <c r="I720" s="653">
        <f t="shared" si="12"/>
        <v>0</v>
      </c>
      <c r="L720" s="84"/>
      <c r="M720" s="84"/>
      <c r="N720" s="84"/>
      <c r="O720" s="84"/>
      <c r="P720" s="84"/>
      <c r="Q720" s="84"/>
      <c r="R720" s="84"/>
      <c r="S720" s="84"/>
      <c r="T720" s="84"/>
      <c r="X720" s="84"/>
      <c r="Y720" s="84"/>
      <c r="Z720" s="84"/>
    </row>
    <row r="721" spans="1:26">
      <c r="A721" s="84"/>
      <c r="B721" s="84"/>
      <c r="C721" s="84"/>
      <c r="D721" s="632" t="str">
        <f>IF($C721="","",VLOOKUP($C721,分類コード!$B$1:$C$9,2,0))</f>
        <v/>
      </c>
      <c r="E721" s="251"/>
      <c r="F721" s="264"/>
      <c r="G721" s="260"/>
      <c r="H721" s="264"/>
      <c r="I721" s="653">
        <f t="shared" si="12"/>
        <v>0</v>
      </c>
      <c r="L721" s="84"/>
      <c r="M721" s="84"/>
      <c r="N721" s="84"/>
      <c r="O721" s="84"/>
      <c r="P721" s="84"/>
      <c r="Q721" s="84"/>
      <c r="R721" s="84"/>
      <c r="S721" s="84"/>
      <c r="T721" s="84"/>
      <c r="X721" s="84"/>
      <c r="Y721" s="84"/>
      <c r="Z721" s="84"/>
    </row>
    <row r="722" spans="1:26">
      <c r="A722" s="84"/>
      <c r="B722" s="84"/>
      <c r="C722" s="84"/>
      <c r="D722" s="632" t="str">
        <f>IF($C722="","",VLOOKUP($C722,分類コード!$B$1:$C$9,2,0))</f>
        <v/>
      </c>
      <c r="E722" s="251"/>
      <c r="F722" s="264"/>
      <c r="G722" s="260"/>
      <c r="H722" s="264"/>
      <c r="I722" s="653">
        <f t="shared" si="12"/>
        <v>0</v>
      </c>
      <c r="L722" s="84"/>
      <c r="M722" s="84"/>
      <c r="N722" s="84"/>
      <c r="O722" s="84"/>
      <c r="P722" s="84"/>
      <c r="Q722" s="84"/>
      <c r="R722" s="84"/>
      <c r="S722" s="84"/>
      <c r="T722" s="84"/>
      <c r="X722" s="84"/>
      <c r="Y722" s="84"/>
      <c r="Z722" s="84"/>
    </row>
    <row r="723" spans="1:26">
      <c r="A723" s="84"/>
      <c r="B723" s="84"/>
      <c r="C723" s="84"/>
      <c r="D723" s="632" t="str">
        <f>IF($C723="","",VLOOKUP($C723,分類コード!$B$1:$C$9,2,0))</f>
        <v/>
      </c>
      <c r="E723" s="251"/>
      <c r="F723" s="264"/>
      <c r="G723" s="260"/>
      <c r="H723" s="264"/>
      <c r="I723" s="653">
        <f t="shared" si="12"/>
        <v>0</v>
      </c>
      <c r="L723" s="84"/>
      <c r="M723" s="84"/>
      <c r="N723" s="84"/>
      <c r="O723" s="84"/>
      <c r="P723" s="84"/>
      <c r="Q723" s="84"/>
      <c r="R723" s="84"/>
      <c r="S723" s="84"/>
      <c r="T723" s="84"/>
      <c r="X723" s="84"/>
      <c r="Y723" s="84"/>
      <c r="Z723" s="84"/>
    </row>
    <row r="724" spans="1:26">
      <c r="A724" s="84"/>
      <c r="B724" s="84"/>
      <c r="C724" s="84"/>
      <c r="D724" s="632" t="str">
        <f>IF($C724="","",VLOOKUP($C724,分類コード!$B$1:$C$9,2,0))</f>
        <v/>
      </c>
      <c r="E724" s="251"/>
      <c r="F724" s="264"/>
      <c r="G724" s="260"/>
      <c r="H724" s="264"/>
      <c r="I724" s="653">
        <f t="shared" si="12"/>
        <v>0</v>
      </c>
      <c r="L724" s="84"/>
      <c r="M724" s="84"/>
      <c r="N724" s="84"/>
      <c r="O724" s="84"/>
      <c r="P724" s="84"/>
      <c r="Q724" s="84"/>
      <c r="R724" s="84"/>
      <c r="S724" s="84"/>
      <c r="T724" s="84"/>
      <c r="X724" s="84"/>
      <c r="Y724" s="84"/>
      <c r="Z724" s="84"/>
    </row>
    <row r="725" spans="1:26">
      <c r="A725" s="84"/>
      <c r="B725" s="84"/>
      <c r="C725" s="84"/>
      <c r="D725" s="632" t="str">
        <f>IF($C725="","",VLOOKUP($C725,分類コード!$B$1:$C$9,2,0))</f>
        <v/>
      </c>
      <c r="E725" s="251"/>
      <c r="F725" s="264"/>
      <c r="G725" s="260"/>
      <c r="H725" s="264"/>
      <c r="I725" s="653">
        <f t="shared" ref="I725:I788" si="13">IF(ISERROR(LEN(F725)-FIND(".",F725))=TRUE,0,LEN(F725)-FIND(".",F725))</f>
        <v>0</v>
      </c>
      <c r="L725" s="84"/>
      <c r="M725" s="84"/>
      <c r="N725" s="84"/>
      <c r="O725" s="84"/>
      <c r="P725" s="84"/>
      <c r="Q725" s="84"/>
      <c r="R725" s="84"/>
      <c r="S725" s="84"/>
      <c r="T725" s="84"/>
      <c r="X725" s="84"/>
      <c r="Y725" s="84"/>
      <c r="Z725" s="84"/>
    </row>
    <row r="726" spans="1:26">
      <c r="A726" s="84"/>
      <c r="B726" s="84"/>
      <c r="C726" s="84"/>
      <c r="D726" s="632" t="str">
        <f>IF($C726="","",VLOOKUP($C726,分類コード!$B$1:$C$9,2,0))</f>
        <v/>
      </c>
      <c r="E726" s="251"/>
      <c r="F726" s="264"/>
      <c r="G726" s="260"/>
      <c r="H726" s="264"/>
      <c r="I726" s="653">
        <f t="shared" si="13"/>
        <v>0</v>
      </c>
      <c r="L726" s="84"/>
      <c r="M726" s="84"/>
      <c r="N726" s="84"/>
      <c r="O726" s="84"/>
      <c r="P726" s="84"/>
      <c r="Q726" s="84"/>
      <c r="R726" s="84"/>
      <c r="S726" s="84"/>
      <c r="T726" s="84"/>
      <c r="X726" s="84"/>
      <c r="Y726" s="84"/>
      <c r="Z726" s="84"/>
    </row>
    <row r="727" spans="1:26">
      <c r="A727" s="84"/>
      <c r="B727" s="84"/>
      <c r="C727" s="84"/>
      <c r="D727" s="632" t="str">
        <f>IF($C727="","",VLOOKUP($C727,分類コード!$B$1:$C$9,2,0))</f>
        <v/>
      </c>
      <c r="E727" s="251"/>
      <c r="F727" s="264"/>
      <c r="G727" s="260"/>
      <c r="H727" s="264"/>
      <c r="I727" s="653">
        <f t="shared" si="13"/>
        <v>0</v>
      </c>
      <c r="L727" s="84"/>
      <c r="M727" s="84"/>
      <c r="N727" s="84"/>
      <c r="O727" s="84"/>
      <c r="P727" s="84"/>
      <c r="Q727" s="84"/>
      <c r="R727" s="84"/>
      <c r="S727" s="84"/>
      <c r="T727" s="84"/>
      <c r="X727" s="84"/>
      <c r="Y727" s="84"/>
      <c r="Z727" s="84"/>
    </row>
    <row r="728" spans="1:26">
      <c r="A728" s="84"/>
      <c r="B728" s="84"/>
      <c r="C728" s="84"/>
      <c r="D728" s="632" t="str">
        <f>IF($C728="","",VLOOKUP($C728,分類コード!$B$1:$C$9,2,0))</f>
        <v/>
      </c>
      <c r="E728" s="251"/>
      <c r="F728" s="264"/>
      <c r="G728" s="260"/>
      <c r="H728" s="264"/>
      <c r="I728" s="653">
        <f t="shared" si="13"/>
        <v>0</v>
      </c>
      <c r="L728" s="84"/>
      <c r="M728" s="84"/>
      <c r="N728" s="84"/>
      <c r="O728" s="84"/>
      <c r="P728" s="84"/>
      <c r="Q728" s="84"/>
      <c r="R728" s="84"/>
      <c r="S728" s="84"/>
      <c r="T728" s="84"/>
      <c r="X728" s="84"/>
      <c r="Y728" s="84"/>
      <c r="Z728" s="84"/>
    </row>
    <row r="729" spans="1:26">
      <c r="A729" s="84"/>
      <c r="B729" s="84"/>
      <c r="C729" s="84"/>
      <c r="D729" s="632" t="str">
        <f>IF($C729="","",VLOOKUP($C729,分類コード!$B$1:$C$9,2,0))</f>
        <v/>
      </c>
      <c r="E729" s="251"/>
      <c r="F729" s="264"/>
      <c r="G729" s="260"/>
      <c r="H729" s="264"/>
      <c r="I729" s="653">
        <f t="shared" si="13"/>
        <v>0</v>
      </c>
      <c r="L729" s="84"/>
      <c r="M729" s="84"/>
      <c r="N729" s="84"/>
      <c r="O729" s="84"/>
      <c r="P729" s="84"/>
      <c r="Q729" s="84"/>
      <c r="R729" s="84"/>
      <c r="S729" s="84"/>
      <c r="T729" s="84"/>
      <c r="X729" s="84"/>
      <c r="Y729" s="84"/>
      <c r="Z729" s="84"/>
    </row>
    <row r="730" spans="1:26">
      <c r="A730" s="84"/>
      <c r="B730" s="84"/>
      <c r="C730" s="84"/>
      <c r="D730" s="632" t="str">
        <f>IF($C730="","",VLOOKUP($C730,分類コード!$B$1:$C$9,2,0))</f>
        <v/>
      </c>
      <c r="E730" s="251"/>
      <c r="F730" s="264"/>
      <c r="G730" s="260"/>
      <c r="H730" s="264"/>
      <c r="I730" s="653">
        <f t="shared" si="13"/>
        <v>0</v>
      </c>
      <c r="L730" s="84"/>
      <c r="M730" s="84"/>
      <c r="N730" s="84"/>
      <c r="O730" s="84"/>
      <c r="P730" s="84"/>
      <c r="Q730" s="84"/>
      <c r="R730" s="84"/>
      <c r="S730" s="84"/>
      <c r="T730" s="84"/>
      <c r="X730" s="84"/>
      <c r="Y730" s="84"/>
      <c r="Z730" s="84"/>
    </row>
    <row r="731" spans="1:26">
      <c r="A731" s="84"/>
      <c r="B731" s="84"/>
      <c r="C731" s="84"/>
      <c r="D731" s="632" t="str">
        <f>IF($C731="","",VLOOKUP($C731,分類コード!$B$1:$C$9,2,0))</f>
        <v/>
      </c>
      <c r="E731" s="251"/>
      <c r="F731" s="264"/>
      <c r="G731" s="260"/>
      <c r="H731" s="264"/>
      <c r="I731" s="653">
        <f t="shared" si="13"/>
        <v>0</v>
      </c>
      <c r="L731" s="84"/>
      <c r="M731" s="84"/>
      <c r="N731" s="84"/>
      <c r="O731" s="84"/>
      <c r="P731" s="84"/>
      <c r="Q731" s="84"/>
      <c r="R731" s="84"/>
      <c r="S731" s="84"/>
      <c r="T731" s="84"/>
      <c r="X731" s="84"/>
      <c r="Y731" s="84"/>
      <c r="Z731" s="84"/>
    </row>
    <row r="732" spans="1:26">
      <c r="A732" s="84"/>
      <c r="B732" s="84"/>
      <c r="C732" s="84"/>
      <c r="D732" s="632" t="str">
        <f>IF($C732="","",VLOOKUP($C732,分類コード!$B$1:$C$9,2,0))</f>
        <v/>
      </c>
      <c r="E732" s="251"/>
      <c r="F732" s="264"/>
      <c r="G732" s="260"/>
      <c r="H732" s="264"/>
      <c r="I732" s="653">
        <f t="shared" si="13"/>
        <v>0</v>
      </c>
      <c r="L732" s="84"/>
      <c r="M732" s="84"/>
      <c r="N732" s="84"/>
      <c r="O732" s="84"/>
      <c r="P732" s="84"/>
      <c r="Q732" s="84"/>
      <c r="R732" s="84"/>
      <c r="S732" s="84"/>
      <c r="T732" s="84"/>
      <c r="X732" s="84"/>
      <c r="Y732" s="84"/>
      <c r="Z732" s="84"/>
    </row>
    <row r="733" spans="1:26">
      <c r="A733" s="84"/>
      <c r="B733" s="84"/>
      <c r="C733" s="84"/>
      <c r="D733" s="632" t="str">
        <f>IF($C733="","",VLOOKUP($C733,分類コード!$B$1:$C$9,2,0))</f>
        <v/>
      </c>
      <c r="E733" s="251"/>
      <c r="F733" s="264"/>
      <c r="G733" s="260"/>
      <c r="H733" s="264"/>
      <c r="I733" s="653">
        <f t="shared" si="13"/>
        <v>0</v>
      </c>
      <c r="L733" s="84"/>
      <c r="M733" s="84"/>
      <c r="N733" s="84"/>
      <c r="O733" s="84"/>
      <c r="P733" s="84"/>
      <c r="Q733" s="84"/>
      <c r="R733" s="84"/>
      <c r="S733" s="84"/>
      <c r="T733" s="84"/>
      <c r="X733" s="84"/>
      <c r="Y733" s="84"/>
      <c r="Z733" s="84"/>
    </row>
    <row r="734" spans="1:26">
      <c r="A734" s="84"/>
      <c r="B734" s="84"/>
      <c r="C734" s="84"/>
      <c r="D734" s="632" t="str">
        <f>IF($C734="","",VLOOKUP($C734,分類コード!$B$1:$C$9,2,0))</f>
        <v/>
      </c>
      <c r="E734" s="251"/>
      <c r="F734" s="264"/>
      <c r="G734" s="260"/>
      <c r="H734" s="264"/>
      <c r="I734" s="653">
        <f t="shared" si="13"/>
        <v>0</v>
      </c>
      <c r="L734" s="84"/>
      <c r="M734" s="84"/>
      <c r="N734" s="84"/>
      <c r="O734" s="84"/>
      <c r="P734" s="84"/>
      <c r="Q734" s="84"/>
      <c r="R734" s="84"/>
      <c r="S734" s="84"/>
      <c r="T734" s="84"/>
      <c r="X734" s="84"/>
      <c r="Y734" s="84"/>
      <c r="Z734" s="84"/>
    </row>
    <row r="735" spans="1:26">
      <c r="A735" s="84"/>
      <c r="B735" s="84"/>
      <c r="C735" s="84"/>
      <c r="D735" s="632" t="str">
        <f>IF($C735="","",VLOOKUP($C735,分類コード!$B$1:$C$9,2,0))</f>
        <v/>
      </c>
      <c r="E735" s="251"/>
      <c r="F735" s="264"/>
      <c r="G735" s="260"/>
      <c r="H735" s="264"/>
      <c r="I735" s="653">
        <f t="shared" si="13"/>
        <v>0</v>
      </c>
      <c r="L735" s="84"/>
      <c r="M735" s="84"/>
      <c r="N735" s="84"/>
      <c r="O735" s="84"/>
      <c r="P735" s="84"/>
      <c r="Q735" s="84"/>
      <c r="R735" s="84"/>
      <c r="S735" s="84"/>
      <c r="T735" s="84"/>
      <c r="X735" s="84"/>
      <c r="Y735" s="84"/>
      <c r="Z735" s="84"/>
    </row>
    <row r="736" spans="1:26">
      <c r="A736" s="84"/>
      <c r="B736" s="84"/>
      <c r="C736" s="84"/>
      <c r="D736" s="632" t="str">
        <f>IF($C736="","",VLOOKUP($C736,分類コード!$B$1:$C$9,2,0))</f>
        <v/>
      </c>
      <c r="E736" s="251"/>
      <c r="F736" s="264"/>
      <c r="G736" s="260"/>
      <c r="H736" s="264"/>
      <c r="I736" s="653">
        <f t="shared" si="13"/>
        <v>0</v>
      </c>
      <c r="L736" s="84"/>
      <c r="M736" s="84"/>
      <c r="N736" s="84"/>
      <c r="O736" s="84"/>
      <c r="P736" s="84"/>
      <c r="Q736" s="84"/>
      <c r="R736" s="84"/>
      <c r="S736" s="84"/>
      <c r="T736" s="84"/>
      <c r="X736" s="84"/>
      <c r="Y736" s="84"/>
      <c r="Z736" s="84"/>
    </row>
    <row r="737" spans="1:26">
      <c r="A737" s="84"/>
      <c r="B737" s="84"/>
      <c r="C737" s="84"/>
      <c r="D737" s="632" t="str">
        <f>IF($C737="","",VLOOKUP($C737,分類コード!$B$1:$C$9,2,0))</f>
        <v/>
      </c>
      <c r="E737" s="251"/>
      <c r="F737" s="264"/>
      <c r="G737" s="260"/>
      <c r="H737" s="264"/>
      <c r="I737" s="653">
        <f t="shared" si="13"/>
        <v>0</v>
      </c>
      <c r="L737" s="84"/>
      <c r="M737" s="84"/>
      <c r="N737" s="84"/>
      <c r="O737" s="84"/>
      <c r="P737" s="84"/>
      <c r="Q737" s="84"/>
      <c r="R737" s="84"/>
      <c r="S737" s="84"/>
      <c r="T737" s="84"/>
      <c r="X737" s="84"/>
      <c r="Y737" s="84"/>
      <c r="Z737" s="84"/>
    </row>
    <row r="738" spans="1:26">
      <c r="A738" s="84"/>
      <c r="B738" s="84"/>
      <c r="C738" s="84"/>
      <c r="D738" s="632" t="str">
        <f>IF($C738="","",VLOOKUP($C738,分類コード!$B$1:$C$9,2,0))</f>
        <v/>
      </c>
      <c r="E738" s="251"/>
      <c r="F738" s="264"/>
      <c r="G738" s="260"/>
      <c r="H738" s="264"/>
      <c r="I738" s="653">
        <f t="shared" si="13"/>
        <v>0</v>
      </c>
      <c r="L738" s="84"/>
      <c r="M738" s="84"/>
      <c r="N738" s="84"/>
      <c r="O738" s="84"/>
      <c r="P738" s="84"/>
      <c r="Q738" s="84"/>
      <c r="R738" s="84"/>
      <c r="S738" s="84"/>
      <c r="T738" s="84"/>
      <c r="X738" s="84"/>
      <c r="Y738" s="84"/>
      <c r="Z738" s="84"/>
    </row>
    <row r="739" spans="1:26">
      <c r="A739" s="84"/>
      <c r="B739" s="84"/>
      <c r="C739" s="84"/>
      <c r="D739" s="632" t="str">
        <f>IF($C739="","",VLOOKUP($C739,分類コード!$B$1:$C$9,2,0))</f>
        <v/>
      </c>
      <c r="E739" s="251"/>
      <c r="F739" s="264"/>
      <c r="G739" s="260"/>
      <c r="H739" s="264"/>
      <c r="I739" s="653">
        <f t="shared" si="13"/>
        <v>0</v>
      </c>
      <c r="L739" s="84"/>
      <c r="M739" s="84"/>
      <c r="N739" s="84"/>
      <c r="O739" s="84"/>
      <c r="P739" s="84"/>
      <c r="Q739" s="84"/>
      <c r="R739" s="84"/>
      <c r="S739" s="84"/>
      <c r="T739" s="84"/>
      <c r="X739" s="84"/>
      <c r="Y739" s="84"/>
      <c r="Z739" s="84"/>
    </row>
    <row r="740" spans="1:26">
      <c r="A740" s="84"/>
      <c r="B740" s="84"/>
      <c r="C740" s="84"/>
      <c r="D740" s="632" t="str">
        <f>IF($C740="","",VLOOKUP($C740,分類コード!$B$1:$C$9,2,0))</f>
        <v/>
      </c>
      <c r="E740" s="251"/>
      <c r="F740" s="264"/>
      <c r="G740" s="260"/>
      <c r="H740" s="264"/>
      <c r="I740" s="653">
        <f t="shared" si="13"/>
        <v>0</v>
      </c>
      <c r="L740" s="84"/>
      <c r="M740" s="84"/>
      <c r="N740" s="84"/>
      <c r="O740" s="84"/>
      <c r="P740" s="84"/>
      <c r="Q740" s="84"/>
      <c r="R740" s="84"/>
      <c r="S740" s="84"/>
      <c r="T740" s="84"/>
      <c r="X740" s="84"/>
      <c r="Y740" s="84"/>
      <c r="Z740" s="84"/>
    </row>
    <row r="741" spans="1:26">
      <c r="A741" s="84"/>
      <c r="B741" s="84"/>
      <c r="C741" s="84"/>
      <c r="D741" s="632" t="str">
        <f>IF($C741="","",VLOOKUP($C741,分類コード!$B$1:$C$9,2,0))</f>
        <v/>
      </c>
      <c r="E741" s="251"/>
      <c r="F741" s="264"/>
      <c r="G741" s="260"/>
      <c r="H741" s="264"/>
      <c r="I741" s="653">
        <f t="shared" si="13"/>
        <v>0</v>
      </c>
      <c r="L741" s="84"/>
      <c r="M741" s="84"/>
      <c r="N741" s="84"/>
      <c r="O741" s="84"/>
      <c r="P741" s="84"/>
      <c r="Q741" s="84"/>
      <c r="R741" s="84"/>
      <c r="S741" s="84"/>
      <c r="T741" s="84"/>
      <c r="X741" s="84"/>
      <c r="Y741" s="84"/>
      <c r="Z741" s="84"/>
    </row>
    <row r="742" spans="1:26">
      <c r="A742" s="84"/>
      <c r="B742" s="84"/>
      <c r="C742" s="84"/>
      <c r="D742" s="632" t="str">
        <f>IF($C742="","",VLOOKUP($C742,分類コード!$B$1:$C$9,2,0))</f>
        <v/>
      </c>
      <c r="E742" s="251"/>
      <c r="F742" s="264"/>
      <c r="G742" s="260"/>
      <c r="H742" s="264"/>
      <c r="I742" s="653">
        <f t="shared" si="13"/>
        <v>0</v>
      </c>
      <c r="L742" s="84"/>
      <c r="M742" s="84"/>
      <c r="N742" s="84"/>
      <c r="O742" s="84"/>
      <c r="P742" s="84"/>
      <c r="Q742" s="84"/>
      <c r="R742" s="84"/>
      <c r="S742" s="84"/>
      <c r="T742" s="84"/>
      <c r="X742" s="84"/>
      <c r="Y742" s="84"/>
      <c r="Z742" s="84"/>
    </row>
    <row r="743" spans="1:26">
      <c r="A743" s="84"/>
      <c r="B743" s="84"/>
      <c r="C743" s="84"/>
      <c r="D743" s="632" t="str">
        <f>IF($C743="","",VLOOKUP($C743,分類コード!$B$1:$C$9,2,0))</f>
        <v/>
      </c>
      <c r="E743" s="251"/>
      <c r="F743" s="264"/>
      <c r="G743" s="260"/>
      <c r="H743" s="264"/>
      <c r="I743" s="653">
        <f t="shared" si="13"/>
        <v>0</v>
      </c>
      <c r="L743" s="84"/>
      <c r="M743" s="84"/>
      <c r="N743" s="84"/>
      <c r="O743" s="84"/>
      <c r="P743" s="84"/>
      <c r="Q743" s="84"/>
      <c r="R743" s="84"/>
      <c r="S743" s="84"/>
      <c r="T743" s="84"/>
      <c r="X743" s="84"/>
      <c r="Y743" s="84"/>
      <c r="Z743" s="84"/>
    </row>
    <row r="744" spans="1:26">
      <c r="A744" s="84"/>
      <c r="B744" s="84"/>
      <c r="C744" s="84"/>
      <c r="D744" s="632" t="str">
        <f>IF($C744="","",VLOOKUP($C744,分類コード!$B$1:$C$9,2,0))</f>
        <v/>
      </c>
      <c r="E744" s="251"/>
      <c r="F744" s="264"/>
      <c r="G744" s="260"/>
      <c r="H744" s="264"/>
      <c r="I744" s="653">
        <f t="shared" si="13"/>
        <v>0</v>
      </c>
      <c r="L744" s="84"/>
      <c r="M744" s="84"/>
      <c r="N744" s="84"/>
      <c r="O744" s="84"/>
      <c r="P744" s="84"/>
      <c r="Q744" s="84"/>
      <c r="R744" s="84"/>
      <c r="S744" s="84"/>
      <c r="T744" s="84"/>
      <c r="X744" s="84"/>
      <c r="Y744" s="84"/>
      <c r="Z744" s="84"/>
    </row>
    <row r="745" spans="1:26">
      <c r="A745" s="84"/>
      <c r="B745" s="84"/>
      <c r="C745" s="84"/>
      <c r="D745" s="632" t="str">
        <f>IF($C745="","",VLOOKUP($C745,分類コード!$B$1:$C$9,2,0))</f>
        <v/>
      </c>
      <c r="E745" s="251"/>
      <c r="F745" s="264"/>
      <c r="G745" s="260"/>
      <c r="H745" s="264"/>
      <c r="I745" s="653">
        <f t="shared" si="13"/>
        <v>0</v>
      </c>
      <c r="L745" s="84"/>
      <c r="M745" s="84"/>
      <c r="N745" s="84"/>
      <c r="O745" s="84"/>
      <c r="P745" s="84"/>
      <c r="Q745" s="84"/>
      <c r="R745" s="84"/>
      <c r="S745" s="84"/>
      <c r="T745" s="84"/>
      <c r="X745" s="84"/>
      <c r="Y745" s="84"/>
      <c r="Z745" s="84"/>
    </row>
    <row r="746" spans="1:26">
      <c r="A746" s="84"/>
      <c r="B746" s="84"/>
      <c r="C746" s="84"/>
      <c r="D746" s="632" t="str">
        <f>IF($C746="","",VLOOKUP($C746,分類コード!$B$1:$C$9,2,0))</f>
        <v/>
      </c>
      <c r="E746" s="251"/>
      <c r="F746" s="264"/>
      <c r="G746" s="260"/>
      <c r="H746" s="264"/>
      <c r="I746" s="653">
        <f t="shared" si="13"/>
        <v>0</v>
      </c>
      <c r="L746" s="84"/>
      <c r="M746" s="84"/>
      <c r="N746" s="84"/>
      <c r="O746" s="84"/>
      <c r="P746" s="84"/>
      <c r="Q746" s="84"/>
      <c r="R746" s="84"/>
      <c r="S746" s="84"/>
      <c r="T746" s="84"/>
      <c r="X746" s="84"/>
      <c r="Y746" s="84"/>
      <c r="Z746" s="84"/>
    </row>
    <row r="747" spans="1:26">
      <c r="A747" s="84"/>
      <c r="B747" s="84"/>
      <c r="C747" s="84"/>
      <c r="D747" s="632" t="str">
        <f>IF($C747="","",VLOOKUP($C747,分類コード!$B$1:$C$9,2,0))</f>
        <v/>
      </c>
      <c r="E747" s="251"/>
      <c r="F747" s="264"/>
      <c r="G747" s="260"/>
      <c r="H747" s="264"/>
      <c r="I747" s="653">
        <f t="shared" si="13"/>
        <v>0</v>
      </c>
      <c r="L747" s="84"/>
      <c r="M747" s="84"/>
      <c r="N747" s="84"/>
      <c r="O747" s="84"/>
      <c r="P747" s="84"/>
      <c r="Q747" s="84"/>
      <c r="R747" s="84"/>
      <c r="S747" s="84"/>
      <c r="T747" s="84"/>
      <c r="X747" s="84"/>
      <c r="Y747" s="84"/>
      <c r="Z747" s="84"/>
    </row>
    <row r="748" spans="1:26">
      <c r="A748" s="84"/>
      <c r="B748" s="84"/>
      <c r="C748" s="84"/>
      <c r="D748" s="632" t="str">
        <f>IF($C748="","",VLOOKUP($C748,分類コード!$B$1:$C$9,2,0))</f>
        <v/>
      </c>
      <c r="E748" s="251"/>
      <c r="F748" s="264"/>
      <c r="G748" s="260"/>
      <c r="H748" s="264"/>
      <c r="I748" s="653">
        <f t="shared" si="13"/>
        <v>0</v>
      </c>
      <c r="L748" s="84"/>
      <c r="M748" s="84"/>
      <c r="N748" s="84"/>
      <c r="O748" s="84"/>
      <c r="P748" s="84"/>
      <c r="Q748" s="84"/>
      <c r="R748" s="84"/>
      <c r="S748" s="84"/>
      <c r="T748" s="84"/>
      <c r="X748" s="84"/>
      <c r="Y748" s="84"/>
      <c r="Z748" s="84"/>
    </row>
    <row r="749" spans="1:26">
      <c r="A749" s="84"/>
      <c r="B749" s="84"/>
      <c r="C749" s="84"/>
      <c r="D749" s="632" t="str">
        <f>IF($C749="","",VLOOKUP($C749,分類コード!$B$1:$C$9,2,0))</f>
        <v/>
      </c>
      <c r="E749" s="251"/>
      <c r="F749" s="264"/>
      <c r="G749" s="260"/>
      <c r="H749" s="264"/>
      <c r="I749" s="653">
        <f t="shared" si="13"/>
        <v>0</v>
      </c>
      <c r="L749" s="84"/>
      <c r="M749" s="84"/>
      <c r="N749" s="84"/>
      <c r="O749" s="84"/>
      <c r="P749" s="84"/>
      <c r="Q749" s="84"/>
      <c r="R749" s="84"/>
      <c r="S749" s="84"/>
      <c r="T749" s="84"/>
      <c r="X749" s="84"/>
      <c r="Y749" s="84"/>
      <c r="Z749" s="84"/>
    </row>
    <row r="750" spans="1:26">
      <c r="A750" s="84"/>
      <c r="B750" s="84"/>
      <c r="C750" s="84"/>
      <c r="D750" s="632" t="str">
        <f>IF($C750="","",VLOOKUP($C750,分類コード!$B$1:$C$9,2,0))</f>
        <v/>
      </c>
      <c r="E750" s="251"/>
      <c r="F750" s="264"/>
      <c r="G750" s="260"/>
      <c r="H750" s="264"/>
      <c r="I750" s="653">
        <f t="shared" si="13"/>
        <v>0</v>
      </c>
      <c r="L750" s="84"/>
      <c r="M750" s="84"/>
      <c r="N750" s="84"/>
      <c r="O750" s="84"/>
      <c r="P750" s="84"/>
      <c r="Q750" s="84"/>
      <c r="R750" s="84"/>
      <c r="S750" s="84"/>
      <c r="T750" s="84"/>
      <c r="X750" s="84"/>
      <c r="Y750" s="84"/>
      <c r="Z750" s="84"/>
    </row>
    <row r="751" spans="1:26">
      <c r="A751" s="84"/>
      <c r="B751" s="84"/>
      <c r="C751" s="84"/>
      <c r="D751" s="632" t="str">
        <f>IF($C751="","",VLOOKUP($C751,分類コード!$B$1:$C$9,2,0))</f>
        <v/>
      </c>
      <c r="E751" s="251"/>
      <c r="F751" s="264"/>
      <c r="G751" s="260"/>
      <c r="H751" s="264"/>
      <c r="I751" s="653">
        <f t="shared" si="13"/>
        <v>0</v>
      </c>
      <c r="L751" s="84"/>
      <c r="M751" s="84"/>
      <c r="N751" s="84"/>
      <c r="O751" s="84"/>
      <c r="P751" s="84"/>
      <c r="Q751" s="84"/>
      <c r="R751" s="84"/>
      <c r="S751" s="84"/>
      <c r="T751" s="84"/>
      <c r="X751" s="84"/>
      <c r="Y751" s="84"/>
      <c r="Z751" s="84"/>
    </row>
    <row r="752" spans="1:26">
      <c r="A752" s="84"/>
      <c r="B752" s="84"/>
      <c r="C752" s="84"/>
      <c r="D752" s="632" t="str">
        <f>IF($C752="","",VLOOKUP($C752,分類コード!$B$1:$C$9,2,0))</f>
        <v/>
      </c>
      <c r="E752" s="251"/>
      <c r="F752" s="264"/>
      <c r="G752" s="260"/>
      <c r="H752" s="264"/>
      <c r="I752" s="653">
        <f t="shared" si="13"/>
        <v>0</v>
      </c>
      <c r="L752" s="84"/>
      <c r="M752" s="84"/>
      <c r="N752" s="84"/>
      <c r="O752" s="84"/>
      <c r="P752" s="84"/>
      <c r="Q752" s="84"/>
      <c r="R752" s="84"/>
      <c r="S752" s="84"/>
      <c r="T752" s="84"/>
      <c r="X752" s="84"/>
      <c r="Y752" s="84"/>
      <c r="Z752" s="84"/>
    </row>
    <row r="753" spans="1:26">
      <c r="A753" s="84"/>
      <c r="B753" s="84"/>
      <c r="C753" s="84"/>
      <c r="D753" s="632" t="str">
        <f>IF($C753="","",VLOOKUP($C753,分類コード!$B$1:$C$9,2,0))</f>
        <v/>
      </c>
      <c r="E753" s="251"/>
      <c r="F753" s="264"/>
      <c r="G753" s="260"/>
      <c r="H753" s="264"/>
      <c r="I753" s="653">
        <f t="shared" si="13"/>
        <v>0</v>
      </c>
      <c r="L753" s="84"/>
      <c r="M753" s="84"/>
      <c r="N753" s="84"/>
      <c r="O753" s="84"/>
      <c r="P753" s="84"/>
      <c r="Q753" s="84"/>
      <c r="R753" s="84"/>
      <c r="S753" s="84"/>
      <c r="T753" s="84"/>
      <c r="X753" s="84"/>
      <c r="Y753" s="84"/>
      <c r="Z753" s="84"/>
    </row>
    <row r="754" spans="1:26">
      <c r="A754" s="84"/>
      <c r="B754" s="84"/>
      <c r="C754" s="84"/>
      <c r="D754" s="632" t="str">
        <f>IF($C754="","",VLOOKUP($C754,分類コード!$B$1:$C$9,2,0))</f>
        <v/>
      </c>
      <c r="E754" s="251"/>
      <c r="F754" s="264"/>
      <c r="G754" s="260"/>
      <c r="H754" s="264"/>
      <c r="I754" s="653">
        <f t="shared" si="13"/>
        <v>0</v>
      </c>
      <c r="L754" s="84"/>
      <c r="M754" s="84"/>
      <c r="N754" s="84"/>
      <c r="O754" s="84"/>
      <c r="P754" s="84"/>
      <c r="Q754" s="84"/>
      <c r="R754" s="84"/>
      <c r="S754" s="84"/>
      <c r="T754" s="84"/>
      <c r="X754" s="84"/>
      <c r="Y754" s="84"/>
      <c r="Z754" s="84"/>
    </row>
    <row r="755" spans="1:26">
      <c r="A755" s="84"/>
      <c r="B755" s="84"/>
      <c r="C755" s="84"/>
      <c r="D755" s="632" t="str">
        <f>IF($C755="","",VLOOKUP($C755,分類コード!$B$1:$C$9,2,0))</f>
        <v/>
      </c>
      <c r="E755" s="251"/>
      <c r="F755" s="264"/>
      <c r="G755" s="260"/>
      <c r="H755" s="264"/>
      <c r="I755" s="653">
        <f t="shared" si="13"/>
        <v>0</v>
      </c>
      <c r="L755" s="84"/>
      <c r="M755" s="84"/>
      <c r="N755" s="84"/>
      <c r="O755" s="84"/>
      <c r="P755" s="84"/>
      <c r="Q755" s="84"/>
      <c r="R755" s="84"/>
      <c r="S755" s="84"/>
      <c r="T755" s="84"/>
      <c r="X755" s="84"/>
      <c r="Y755" s="84"/>
      <c r="Z755" s="84"/>
    </row>
    <row r="756" spans="1:26">
      <c r="A756" s="84"/>
      <c r="B756" s="84"/>
      <c r="C756" s="84"/>
      <c r="D756" s="632" t="str">
        <f>IF($C756="","",VLOOKUP($C756,分類コード!$B$1:$C$9,2,0))</f>
        <v/>
      </c>
      <c r="E756" s="251"/>
      <c r="F756" s="264"/>
      <c r="G756" s="260"/>
      <c r="H756" s="264"/>
      <c r="I756" s="653">
        <f t="shared" si="13"/>
        <v>0</v>
      </c>
      <c r="L756" s="84"/>
      <c r="M756" s="84"/>
      <c r="N756" s="84"/>
      <c r="O756" s="84"/>
      <c r="P756" s="84"/>
      <c r="Q756" s="84"/>
      <c r="R756" s="84"/>
      <c r="S756" s="84"/>
      <c r="T756" s="84"/>
      <c r="X756" s="84"/>
      <c r="Y756" s="84"/>
      <c r="Z756" s="84"/>
    </row>
    <row r="757" spans="1:26">
      <c r="A757" s="84"/>
      <c r="B757" s="84"/>
      <c r="C757" s="84"/>
      <c r="D757" s="632" t="str">
        <f>IF($C757="","",VLOOKUP($C757,分類コード!$B$1:$C$9,2,0))</f>
        <v/>
      </c>
      <c r="E757" s="251"/>
      <c r="F757" s="264"/>
      <c r="G757" s="260"/>
      <c r="H757" s="264"/>
      <c r="I757" s="653">
        <f t="shared" si="13"/>
        <v>0</v>
      </c>
      <c r="L757" s="84"/>
      <c r="M757" s="84"/>
      <c r="N757" s="84"/>
      <c r="O757" s="84"/>
      <c r="P757" s="84"/>
      <c r="Q757" s="84"/>
      <c r="R757" s="84"/>
      <c r="S757" s="84"/>
      <c r="T757" s="84"/>
      <c r="X757" s="84"/>
      <c r="Y757" s="84"/>
      <c r="Z757" s="84"/>
    </row>
    <row r="758" spans="1:26">
      <c r="A758" s="84"/>
      <c r="B758" s="84"/>
      <c r="C758" s="84"/>
      <c r="D758" s="632" t="str">
        <f>IF($C758="","",VLOOKUP($C758,分類コード!$B$1:$C$9,2,0))</f>
        <v/>
      </c>
      <c r="E758" s="251"/>
      <c r="F758" s="264"/>
      <c r="G758" s="260"/>
      <c r="H758" s="264"/>
      <c r="I758" s="653">
        <f t="shared" si="13"/>
        <v>0</v>
      </c>
      <c r="L758" s="84"/>
      <c r="M758" s="84"/>
      <c r="N758" s="84"/>
      <c r="O758" s="84"/>
      <c r="P758" s="84"/>
      <c r="Q758" s="84"/>
      <c r="R758" s="84"/>
      <c r="S758" s="84"/>
      <c r="T758" s="84"/>
      <c r="X758" s="84"/>
      <c r="Y758" s="84"/>
      <c r="Z758" s="84"/>
    </row>
    <row r="759" spans="1:26">
      <c r="A759" s="84"/>
      <c r="B759" s="84"/>
      <c r="C759" s="84"/>
      <c r="D759" s="632" t="str">
        <f>IF($C759="","",VLOOKUP($C759,分類コード!$B$1:$C$9,2,0))</f>
        <v/>
      </c>
      <c r="E759" s="251"/>
      <c r="F759" s="264"/>
      <c r="G759" s="260"/>
      <c r="H759" s="264"/>
      <c r="I759" s="653">
        <f t="shared" si="13"/>
        <v>0</v>
      </c>
      <c r="L759" s="84"/>
      <c r="M759" s="84"/>
      <c r="N759" s="84"/>
      <c r="O759" s="84"/>
      <c r="P759" s="84"/>
      <c r="Q759" s="84"/>
      <c r="R759" s="84"/>
      <c r="S759" s="84"/>
      <c r="T759" s="84"/>
      <c r="X759" s="84"/>
      <c r="Y759" s="84"/>
      <c r="Z759" s="84"/>
    </row>
    <row r="760" spans="1:26">
      <c r="A760" s="84"/>
      <c r="B760" s="84"/>
      <c r="C760" s="84"/>
      <c r="D760" s="632" t="str">
        <f>IF($C760="","",VLOOKUP($C760,分類コード!$B$1:$C$9,2,0))</f>
        <v/>
      </c>
      <c r="E760" s="251"/>
      <c r="F760" s="264"/>
      <c r="G760" s="260"/>
      <c r="H760" s="264"/>
      <c r="I760" s="653">
        <f t="shared" si="13"/>
        <v>0</v>
      </c>
      <c r="L760" s="84"/>
      <c r="M760" s="84"/>
      <c r="N760" s="84"/>
      <c r="O760" s="84"/>
      <c r="P760" s="84"/>
      <c r="Q760" s="84"/>
      <c r="R760" s="84"/>
      <c r="S760" s="84"/>
      <c r="T760" s="84"/>
      <c r="X760" s="84"/>
      <c r="Y760" s="84"/>
      <c r="Z760" s="84"/>
    </row>
    <row r="761" spans="1:26">
      <c r="A761" s="84"/>
      <c r="B761" s="84"/>
      <c r="C761" s="84"/>
      <c r="D761" s="632" t="str">
        <f>IF($C761="","",VLOOKUP($C761,分類コード!$B$1:$C$9,2,0))</f>
        <v/>
      </c>
      <c r="E761" s="251"/>
      <c r="F761" s="264"/>
      <c r="G761" s="260"/>
      <c r="H761" s="264"/>
      <c r="I761" s="653">
        <f t="shared" si="13"/>
        <v>0</v>
      </c>
      <c r="L761" s="84"/>
      <c r="M761" s="84"/>
      <c r="N761" s="84"/>
      <c r="O761" s="84"/>
      <c r="P761" s="84"/>
      <c r="Q761" s="84"/>
      <c r="R761" s="84"/>
      <c r="S761" s="84"/>
      <c r="T761" s="84"/>
      <c r="X761" s="84"/>
      <c r="Y761" s="84"/>
      <c r="Z761" s="84"/>
    </row>
    <row r="762" spans="1:26">
      <c r="A762" s="84"/>
      <c r="B762" s="84"/>
      <c r="C762" s="84"/>
      <c r="D762" s="632" t="str">
        <f>IF($C762="","",VLOOKUP($C762,分類コード!$B$1:$C$9,2,0))</f>
        <v/>
      </c>
      <c r="E762" s="251"/>
      <c r="F762" s="264"/>
      <c r="G762" s="260"/>
      <c r="H762" s="264"/>
      <c r="I762" s="653">
        <f t="shared" si="13"/>
        <v>0</v>
      </c>
      <c r="L762" s="84"/>
      <c r="M762" s="84"/>
      <c r="N762" s="84"/>
      <c r="O762" s="84"/>
      <c r="P762" s="84"/>
      <c r="Q762" s="84"/>
      <c r="R762" s="84"/>
      <c r="S762" s="84"/>
      <c r="T762" s="84"/>
      <c r="X762" s="84"/>
      <c r="Y762" s="84"/>
      <c r="Z762" s="84"/>
    </row>
    <row r="763" spans="1:26">
      <c r="A763" s="84"/>
      <c r="B763" s="84"/>
      <c r="C763" s="84"/>
      <c r="D763" s="632" t="str">
        <f>IF($C763="","",VLOOKUP($C763,分類コード!$B$1:$C$9,2,0))</f>
        <v/>
      </c>
      <c r="E763" s="251"/>
      <c r="F763" s="264"/>
      <c r="G763" s="260"/>
      <c r="H763" s="264"/>
      <c r="I763" s="653">
        <f t="shared" si="13"/>
        <v>0</v>
      </c>
      <c r="L763" s="84"/>
      <c r="M763" s="84"/>
      <c r="N763" s="84"/>
      <c r="O763" s="84"/>
      <c r="P763" s="84"/>
      <c r="Q763" s="84"/>
      <c r="R763" s="84"/>
      <c r="S763" s="84"/>
      <c r="T763" s="84"/>
      <c r="X763" s="84"/>
      <c r="Y763" s="84"/>
      <c r="Z763" s="84"/>
    </row>
    <row r="764" spans="1:26">
      <c r="A764" s="84"/>
      <c r="B764" s="84"/>
      <c r="C764" s="84"/>
      <c r="D764" s="632" t="str">
        <f>IF($C764="","",VLOOKUP($C764,分類コード!$B$1:$C$9,2,0))</f>
        <v/>
      </c>
      <c r="E764" s="251"/>
      <c r="F764" s="264"/>
      <c r="G764" s="260"/>
      <c r="H764" s="264"/>
      <c r="I764" s="653">
        <f t="shared" si="13"/>
        <v>0</v>
      </c>
      <c r="L764" s="84"/>
      <c r="M764" s="84"/>
      <c r="N764" s="84"/>
      <c r="O764" s="84"/>
      <c r="P764" s="84"/>
      <c r="Q764" s="84"/>
      <c r="R764" s="84"/>
      <c r="S764" s="84"/>
      <c r="T764" s="84"/>
      <c r="X764" s="84"/>
      <c r="Y764" s="84"/>
      <c r="Z764" s="84"/>
    </row>
    <row r="765" spans="1:26">
      <c r="A765" s="84"/>
      <c r="B765" s="84"/>
      <c r="C765" s="84"/>
      <c r="D765" s="632" t="str">
        <f>IF($C765="","",VLOOKUP($C765,分類コード!$B$1:$C$9,2,0))</f>
        <v/>
      </c>
      <c r="E765" s="251"/>
      <c r="F765" s="264"/>
      <c r="G765" s="260"/>
      <c r="H765" s="264"/>
      <c r="I765" s="653">
        <f t="shared" si="13"/>
        <v>0</v>
      </c>
      <c r="L765" s="84"/>
      <c r="M765" s="84"/>
      <c r="N765" s="84"/>
      <c r="O765" s="84"/>
      <c r="P765" s="84"/>
      <c r="Q765" s="84"/>
      <c r="R765" s="84"/>
      <c r="S765" s="84"/>
      <c r="T765" s="84"/>
      <c r="X765" s="84"/>
      <c r="Y765" s="84"/>
      <c r="Z765" s="84"/>
    </row>
    <row r="766" spans="1:26">
      <c r="A766" s="84"/>
      <c r="B766" s="84"/>
      <c r="C766" s="84"/>
      <c r="D766" s="632" t="str">
        <f>IF($C766="","",VLOOKUP($C766,分類コード!$B$1:$C$9,2,0))</f>
        <v/>
      </c>
      <c r="E766" s="251"/>
      <c r="F766" s="264"/>
      <c r="G766" s="260"/>
      <c r="H766" s="264"/>
      <c r="I766" s="653">
        <f t="shared" si="13"/>
        <v>0</v>
      </c>
      <c r="L766" s="84"/>
      <c r="M766" s="84"/>
      <c r="N766" s="84"/>
      <c r="O766" s="84"/>
      <c r="P766" s="84"/>
      <c r="Q766" s="84"/>
      <c r="R766" s="84"/>
      <c r="S766" s="84"/>
      <c r="T766" s="84"/>
      <c r="X766" s="84"/>
      <c r="Y766" s="84"/>
      <c r="Z766" s="84"/>
    </row>
    <row r="767" spans="1:26">
      <c r="A767" s="84"/>
      <c r="B767" s="84"/>
      <c r="C767" s="84"/>
      <c r="D767" s="632" t="str">
        <f>IF($C767="","",VLOOKUP($C767,分類コード!$B$1:$C$9,2,0))</f>
        <v/>
      </c>
      <c r="E767" s="251"/>
      <c r="F767" s="264"/>
      <c r="G767" s="260"/>
      <c r="H767" s="264"/>
      <c r="I767" s="653">
        <f t="shared" si="13"/>
        <v>0</v>
      </c>
      <c r="L767" s="84"/>
      <c r="M767" s="84"/>
      <c r="N767" s="84"/>
      <c r="O767" s="84"/>
      <c r="P767" s="84"/>
      <c r="Q767" s="84"/>
      <c r="R767" s="84"/>
      <c r="S767" s="84"/>
      <c r="T767" s="84"/>
      <c r="X767" s="84"/>
      <c r="Y767" s="84"/>
      <c r="Z767" s="84"/>
    </row>
    <row r="768" spans="1:26">
      <c r="A768" s="84"/>
      <c r="B768" s="84"/>
      <c r="C768" s="84"/>
      <c r="D768" s="632" t="str">
        <f>IF($C768="","",VLOOKUP($C768,分類コード!$B$1:$C$9,2,0))</f>
        <v/>
      </c>
      <c r="E768" s="251"/>
      <c r="F768" s="264"/>
      <c r="G768" s="260"/>
      <c r="H768" s="264"/>
      <c r="I768" s="653">
        <f t="shared" si="13"/>
        <v>0</v>
      </c>
      <c r="L768" s="84"/>
      <c r="M768" s="84"/>
      <c r="N768" s="84"/>
      <c r="O768" s="84"/>
      <c r="P768" s="84"/>
      <c r="Q768" s="84"/>
      <c r="R768" s="84"/>
      <c r="S768" s="84"/>
      <c r="T768" s="84"/>
      <c r="X768" s="84"/>
      <c r="Y768" s="84"/>
      <c r="Z768" s="84"/>
    </row>
    <row r="769" spans="1:26">
      <c r="A769" s="84"/>
      <c r="B769" s="84"/>
      <c r="C769" s="84"/>
      <c r="D769" s="632" t="str">
        <f>IF($C769="","",VLOOKUP($C769,分類コード!$B$1:$C$9,2,0))</f>
        <v/>
      </c>
      <c r="E769" s="251"/>
      <c r="F769" s="264"/>
      <c r="G769" s="260"/>
      <c r="H769" s="264"/>
      <c r="I769" s="653">
        <f t="shared" si="13"/>
        <v>0</v>
      </c>
      <c r="L769" s="84"/>
      <c r="M769" s="84"/>
      <c r="N769" s="84"/>
      <c r="O769" s="84"/>
      <c r="P769" s="84"/>
      <c r="Q769" s="84"/>
      <c r="R769" s="84"/>
      <c r="S769" s="84"/>
      <c r="T769" s="84"/>
      <c r="X769" s="84"/>
      <c r="Y769" s="84"/>
      <c r="Z769" s="84"/>
    </row>
    <row r="770" spans="1:26">
      <c r="A770" s="84"/>
      <c r="B770" s="84"/>
      <c r="C770" s="84"/>
      <c r="D770" s="632" t="str">
        <f>IF($C770="","",VLOOKUP($C770,分類コード!$B$1:$C$9,2,0))</f>
        <v/>
      </c>
      <c r="E770" s="251"/>
      <c r="F770" s="264"/>
      <c r="G770" s="260"/>
      <c r="H770" s="264"/>
      <c r="I770" s="653">
        <f t="shared" si="13"/>
        <v>0</v>
      </c>
      <c r="L770" s="84"/>
      <c r="M770" s="84"/>
      <c r="N770" s="84"/>
      <c r="O770" s="84"/>
      <c r="P770" s="84"/>
      <c r="Q770" s="84"/>
      <c r="R770" s="84"/>
      <c r="S770" s="84"/>
      <c r="T770" s="84"/>
      <c r="X770" s="84"/>
      <c r="Y770" s="84"/>
      <c r="Z770" s="84"/>
    </row>
    <row r="771" spans="1:26">
      <c r="A771" s="84"/>
      <c r="B771" s="84"/>
      <c r="C771" s="84"/>
      <c r="D771" s="632" t="str">
        <f>IF($C771="","",VLOOKUP($C771,分類コード!$B$1:$C$9,2,0))</f>
        <v/>
      </c>
      <c r="E771" s="251"/>
      <c r="F771" s="264"/>
      <c r="G771" s="260"/>
      <c r="H771" s="264"/>
      <c r="I771" s="653">
        <f t="shared" si="13"/>
        <v>0</v>
      </c>
      <c r="L771" s="84"/>
      <c r="M771" s="84"/>
      <c r="N771" s="84"/>
      <c r="O771" s="84"/>
      <c r="P771" s="84"/>
      <c r="Q771" s="84"/>
      <c r="R771" s="84"/>
      <c r="S771" s="84"/>
      <c r="T771" s="84"/>
      <c r="X771" s="84"/>
      <c r="Y771" s="84"/>
      <c r="Z771" s="84"/>
    </row>
    <row r="772" spans="1:26">
      <c r="A772" s="84"/>
      <c r="B772" s="84"/>
      <c r="C772" s="84"/>
      <c r="D772" s="632" t="str">
        <f>IF($C772="","",VLOOKUP($C772,分類コード!$B$1:$C$9,2,0))</f>
        <v/>
      </c>
      <c r="E772" s="251"/>
      <c r="F772" s="264"/>
      <c r="G772" s="260"/>
      <c r="H772" s="264"/>
      <c r="I772" s="653">
        <f t="shared" si="13"/>
        <v>0</v>
      </c>
      <c r="L772" s="84"/>
      <c r="M772" s="84"/>
      <c r="N772" s="84"/>
      <c r="O772" s="84"/>
      <c r="P772" s="84"/>
      <c r="Q772" s="84"/>
      <c r="R772" s="84"/>
      <c r="S772" s="84"/>
      <c r="T772" s="84"/>
      <c r="X772" s="84"/>
      <c r="Y772" s="84"/>
      <c r="Z772" s="84"/>
    </row>
    <row r="773" spans="1:26">
      <c r="A773" s="84"/>
      <c r="B773" s="84"/>
      <c r="C773" s="84"/>
      <c r="D773" s="632" t="str">
        <f>IF($C773="","",VLOOKUP($C773,分類コード!$B$1:$C$9,2,0))</f>
        <v/>
      </c>
      <c r="E773" s="251"/>
      <c r="F773" s="264"/>
      <c r="G773" s="260"/>
      <c r="H773" s="264"/>
      <c r="I773" s="653">
        <f t="shared" si="13"/>
        <v>0</v>
      </c>
      <c r="L773" s="84"/>
      <c r="M773" s="84"/>
      <c r="N773" s="84"/>
      <c r="O773" s="84"/>
      <c r="P773" s="84"/>
      <c r="Q773" s="84"/>
      <c r="R773" s="84"/>
      <c r="S773" s="84"/>
      <c r="T773" s="84"/>
      <c r="X773" s="84"/>
      <c r="Y773" s="84"/>
      <c r="Z773" s="84"/>
    </row>
    <row r="774" spans="1:26">
      <c r="A774" s="84"/>
      <c r="B774" s="84"/>
      <c r="C774" s="84"/>
      <c r="D774" s="632" t="str">
        <f>IF($C774="","",VLOOKUP($C774,分類コード!$B$1:$C$9,2,0))</f>
        <v/>
      </c>
      <c r="E774" s="251"/>
      <c r="F774" s="264"/>
      <c r="G774" s="260"/>
      <c r="H774" s="264"/>
      <c r="I774" s="653">
        <f t="shared" si="13"/>
        <v>0</v>
      </c>
      <c r="L774" s="84"/>
      <c r="M774" s="84"/>
      <c r="N774" s="84"/>
      <c r="O774" s="84"/>
      <c r="P774" s="84"/>
      <c r="Q774" s="84"/>
      <c r="R774" s="84"/>
      <c r="S774" s="84"/>
      <c r="T774" s="84"/>
      <c r="X774" s="84"/>
      <c r="Y774" s="84"/>
      <c r="Z774" s="84"/>
    </row>
    <row r="775" spans="1:26">
      <c r="A775" s="84"/>
      <c r="B775" s="84"/>
      <c r="C775" s="84"/>
      <c r="D775" s="632" t="str">
        <f>IF($C775="","",VLOOKUP($C775,分類コード!$B$1:$C$9,2,0))</f>
        <v/>
      </c>
      <c r="E775" s="251"/>
      <c r="F775" s="264"/>
      <c r="G775" s="260"/>
      <c r="H775" s="264"/>
      <c r="I775" s="653">
        <f t="shared" si="13"/>
        <v>0</v>
      </c>
      <c r="L775" s="84"/>
      <c r="M775" s="84"/>
      <c r="N775" s="84"/>
      <c r="O775" s="84"/>
      <c r="P775" s="84"/>
      <c r="Q775" s="84"/>
      <c r="R775" s="84"/>
      <c r="S775" s="84"/>
      <c r="T775" s="84"/>
      <c r="X775" s="84"/>
      <c r="Y775" s="84"/>
      <c r="Z775" s="84"/>
    </row>
    <row r="776" spans="1:26">
      <c r="A776" s="84"/>
      <c r="B776" s="84"/>
      <c r="C776" s="84"/>
      <c r="D776" s="632" t="str">
        <f>IF($C776="","",VLOOKUP($C776,分類コード!$B$1:$C$9,2,0))</f>
        <v/>
      </c>
      <c r="E776" s="251"/>
      <c r="F776" s="264"/>
      <c r="G776" s="260"/>
      <c r="H776" s="264"/>
      <c r="I776" s="653">
        <f t="shared" si="13"/>
        <v>0</v>
      </c>
      <c r="L776" s="84"/>
      <c r="M776" s="84"/>
      <c r="N776" s="84"/>
      <c r="O776" s="84"/>
      <c r="P776" s="84"/>
      <c r="Q776" s="84"/>
      <c r="R776" s="84"/>
      <c r="S776" s="84"/>
      <c r="T776" s="84"/>
      <c r="X776" s="84"/>
      <c r="Y776" s="84"/>
      <c r="Z776" s="84"/>
    </row>
    <row r="777" spans="1:26">
      <c r="A777" s="84"/>
      <c r="B777" s="84"/>
      <c r="C777" s="84"/>
      <c r="D777" s="632" t="str">
        <f>IF($C777="","",VLOOKUP($C777,分類コード!$B$1:$C$9,2,0))</f>
        <v/>
      </c>
      <c r="E777" s="251"/>
      <c r="F777" s="264"/>
      <c r="G777" s="260"/>
      <c r="H777" s="264"/>
      <c r="I777" s="653">
        <f t="shared" si="13"/>
        <v>0</v>
      </c>
      <c r="L777" s="84"/>
      <c r="M777" s="84"/>
      <c r="N777" s="84"/>
      <c r="O777" s="84"/>
      <c r="P777" s="84"/>
      <c r="Q777" s="84"/>
      <c r="R777" s="84"/>
      <c r="S777" s="84"/>
      <c r="T777" s="84"/>
      <c r="X777" s="84"/>
      <c r="Y777" s="84"/>
      <c r="Z777" s="84"/>
    </row>
    <row r="778" spans="1:26">
      <c r="A778" s="84"/>
      <c r="B778" s="84"/>
      <c r="C778" s="84"/>
      <c r="D778" s="632" t="str">
        <f>IF($C778="","",VLOOKUP($C778,分類コード!$B$1:$C$9,2,0))</f>
        <v/>
      </c>
      <c r="E778" s="251"/>
      <c r="F778" s="264"/>
      <c r="G778" s="260"/>
      <c r="H778" s="264"/>
      <c r="I778" s="653">
        <f t="shared" si="13"/>
        <v>0</v>
      </c>
      <c r="L778" s="84"/>
      <c r="M778" s="84"/>
      <c r="N778" s="84"/>
      <c r="O778" s="84"/>
      <c r="P778" s="84"/>
      <c r="Q778" s="84"/>
      <c r="R778" s="84"/>
      <c r="S778" s="84"/>
      <c r="T778" s="84"/>
      <c r="X778" s="84"/>
      <c r="Y778" s="84"/>
      <c r="Z778" s="84"/>
    </row>
    <row r="779" spans="1:26">
      <c r="A779" s="84"/>
      <c r="B779" s="84"/>
      <c r="C779" s="84"/>
      <c r="D779" s="632" t="str">
        <f>IF($C779="","",VLOOKUP($C779,分類コード!$B$1:$C$9,2,0))</f>
        <v/>
      </c>
      <c r="E779" s="251"/>
      <c r="F779" s="264"/>
      <c r="G779" s="260"/>
      <c r="H779" s="264"/>
      <c r="I779" s="653">
        <f t="shared" si="13"/>
        <v>0</v>
      </c>
      <c r="L779" s="84"/>
      <c r="M779" s="84"/>
      <c r="N779" s="84"/>
      <c r="O779" s="84"/>
      <c r="P779" s="84"/>
      <c r="Q779" s="84"/>
      <c r="R779" s="84"/>
      <c r="S779" s="84"/>
      <c r="T779" s="84"/>
      <c r="X779" s="84"/>
      <c r="Y779" s="84"/>
      <c r="Z779" s="84"/>
    </row>
    <row r="780" spans="1:26">
      <c r="A780" s="84"/>
      <c r="B780" s="84"/>
      <c r="C780" s="84"/>
      <c r="D780" s="632" t="str">
        <f>IF($C780="","",VLOOKUP($C780,分類コード!$B$1:$C$9,2,0))</f>
        <v/>
      </c>
      <c r="E780" s="251"/>
      <c r="F780" s="264"/>
      <c r="G780" s="260"/>
      <c r="H780" s="264"/>
      <c r="I780" s="653">
        <f t="shared" si="13"/>
        <v>0</v>
      </c>
      <c r="L780" s="84"/>
      <c r="M780" s="84"/>
      <c r="N780" s="84"/>
      <c r="O780" s="84"/>
      <c r="P780" s="84"/>
      <c r="Q780" s="84"/>
      <c r="R780" s="84"/>
      <c r="S780" s="84"/>
      <c r="T780" s="84"/>
      <c r="X780" s="84"/>
      <c r="Y780" s="84"/>
      <c r="Z780" s="84"/>
    </row>
    <row r="781" spans="1:26">
      <c r="A781" s="84"/>
      <c r="B781" s="84"/>
      <c r="C781" s="84"/>
      <c r="D781" s="632" t="str">
        <f>IF($C781="","",VLOOKUP($C781,分類コード!$B$1:$C$9,2,0))</f>
        <v/>
      </c>
      <c r="E781" s="251"/>
      <c r="F781" s="264"/>
      <c r="G781" s="260"/>
      <c r="H781" s="264"/>
      <c r="I781" s="653">
        <f t="shared" si="13"/>
        <v>0</v>
      </c>
      <c r="L781" s="84"/>
      <c r="M781" s="84"/>
      <c r="N781" s="84"/>
      <c r="O781" s="84"/>
      <c r="P781" s="84"/>
      <c r="Q781" s="84"/>
      <c r="R781" s="84"/>
      <c r="S781" s="84"/>
      <c r="T781" s="84"/>
      <c r="X781" s="84"/>
      <c r="Y781" s="84"/>
      <c r="Z781" s="84"/>
    </row>
    <row r="782" spans="1:26">
      <c r="A782" s="84"/>
      <c r="B782" s="84"/>
      <c r="C782" s="84"/>
      <c r="D782" s="632" t="str">
        <f>IF($C782="","",VLOOKUP($C782,分類コード!$B$1:$C$9,2,0))</f>
        <v/>
      </c>
      <c r="E782" s="251"/>
      <c r="F782" s="264"/>
      <c r="G782" s="260"/>
      <c r="H782" s="264"/>
      <c r="I782" s="653">
        <f t="shared" si="13"/>
        <v>0</v>
      </c>
      <c r="L782" s="84"/>
      <c r="M782" s="84"/>
      <c r="N782" s="84"/>
      <c r="O782" s="84"/>
      <c r="P782" s="84"/>
      <c r="Q782" s="84"/>
      <c r="R782" s="84"/>
      <c r="S782" s="84"/>
      <c r="T782" s="84"/>
      <c r="X782" s="84"/>
      <c r="Y782" s="84"/>
      <c r="Z782" s="84"/>
    </row>
    <row r="783" spans="1:26">
      <c r="A783" s="84"/>
      <c r="B783" s="84"/>
      <c r="C783" s="84"/>
      <c r="D783" s="632" t="str">
        <f>IF($C783="","",VLOOKUP($C783,分類コード!$B$1:$C$9,2,0))</f>
        <v/>
      </c>
      <c r="E783" s="251"/>
      <c r="F783" s="264"/>
      <c r="G783" s="260"/>
      <c r="H783" s="264"/>
      <c r="I783" s="653">
        <f t="shared" si="13"/>
        <v>0</v>
      </c>
      <c r="L783" s="84"/>
      <c r="M783" s="84"/>
      <c r="N783" s="84"/>
      <c r="O783" s="84"/>
      <c r="P783" s="84"/>
      <c r="Q783" s="84"/>
      <c r="R783" s="84"/>
      <c r="S783" s="84"/>
      <c r="T783" s="84"/>
      <c r="X783" s="84"/>
      <c r="Y783" s="84"/>
      <c r="Z783" s="84"/>
    </row>
    <row r="784" spans="1:26">
      <c r="A784" s="84"/>
      <c r="B784" s="84"/>
      <c r="C784" s="84"/>
      <c r="D784" s="632" t="str">
        <f>IF($C784="","",VLOOKUP($C784,分類コード!$B$1:$C$9,2,0))</f>
        <v/>
      </c>
      <c r="E784" s="251"/>
      <c r="F784" s="264"/>
      <c r="G784" s="260"/>
      <c r="H784" s="264"/>
      <c r="I784" s="653">
        <f t="shared" si="13"/>
        <v>0</v>
      </c>
      <c r="L784" s="84"/>
      <c r="M784" s="84"/>
      <c r="N784" s="84"/>
      <c r="O784" s="84"/>
      <c r="P784" s="84"/>
      <c r="Q784" s="84"/>
      <c r="R784" s="84"/>
      <c r="S784" s="84"/>
      <c r="T784" s="84"/>
      <c r="X784" s="84"/>
      <c r="Y784" s="84"/>
      <c r="Z784" s="84"/>
    </row>
    <row r="785" spans="1:26">
      <c r="A785" s="84"/>
      <c r="B785" s="84"/>
      <c r="C785" s="84"/>
      <c r="D785" s="632" t="str">
        <f>IF($C785="","",VLOOKUP($C785,分類コード!$B$1:$C$9,2,0))</f>
        <v/>
      </c>
      <c r="E785" s="251"/>
      <c r="F785" s="264"/>
      <c r="G785" s="260"/>
      <c r="H785" s="264"/>
      <c r="I785" s="653">
        <f t="shared" si="13"/>
        <v>0</v>
      </c>
      <c r="L785" s="84"/>
      <c r="M785" s="84"/>
      <c r="N785" s="84"/>
      <c r="O785" s="84"/>
      <c r="P785" s="84"/>
      <c r="Q785" s="84"/>
      <c r="R785" s="84"/>
      <c r="S785" s="84"/>
      <c r="T785" s="84"/>
      <c r="X785" s="84"/>
      <c r="Y785" s="84"/>
      <c r="Z785" s="84"/>
    </row>
    <row r="786" spans="1:26">
      <c r="A786" s="84"/>
      <c r="B786" s="84"/>
      <c r="C786" s="84"/>
      <c r="D786" s="632" t="str">
        <f>IF($C786="","",VLOOKUP($C786,分類コード!$B$1:$C$9,2,0))</f>
        <v/>
      </c>
      <c r="E786" s="251"/>
      <c r="F786" s="264"/>
      <c r="G786" s="260"/>
      <c r="H786" s="264"/>
      <c r="I786" s="653">
        <f t="shared" si="13"/>
        <v>0</v>
      </c>
      <c r="L786" s="84"/>
      <c r="M786" s="84"/>
      <c r="N786" s="84"/>
      <c r="O786" s="84"/>
      <c r="P786" s="84"/>
      <c r="Q786" s="84"/>
      <c r="R786" s="84"/>
      <c r="S786" s="84"/>
      <c r="T786" s="84"/>
      <c r="X786" s="84"/>
      <c r="Y786" s="84"/>
      <c r="Z786" s="84"/>
    </row>
    <row r="787" spans="1:26">
      <c r="A787" s="84"/>
      <c r="B787" s="84"/>
      <c r="C787" s="84"/>
      <c r="D787" s="632" t="str">
        <f>IF($C787="","",VLOOKUP($C787,分類コード!$B$1:$C$9,2,0))</f>
        <v/>
      </c>
      <c r="E787" s="251"/>
      <c r="F787" s="264"/>
      <c r="G787" s="260"/>
      <c r="H787" s="264"/>
      <c r="I787" s="653">
        <f t="shared" si="13"/>
        <v>0</v>
      </c>
      <c r="L787" s="84"/>
      <c r="M787" s="84"/>
      <c r="N787" s="84"/>
      <c r="O787" s="84"/>
      <c r="P787" s="84"/>
      <c r="Q787" s="84"/>
      <c r="R787" s="84"/>
      <c r="S787" s="84"/>
      <c r="T787" s="84"/>
      <c r="X787" s="84"/>
      <c r="Y787" s="84"/>
      <c r="Z787" s="84"/>
    </row>
    <row r="788" spans="1:26">
      <c r="A788" s="84"/>
      <c r="B788" s="84"/>
      <c r="C788" s="84"/>
      <c r="D788" s="632" t="str">
        <f>IF($C788="","",VLOOKUP($C788,分類コード!$B$1:$C$9,2,0))</f>
        <v/>
      </c>
      <c r="E788" s="251"/>
      <c r="F788" s="264"/>
      <c r="G788" s="260"/>
      <c r="H788" s="264"/>
      <c r="I788" s="653">
        <f t="shared" si="13"/>
        <v>0</v>
      </c>
      <c r="L788" s="84"/>
      <c r="M788" s="84"/>
      <c r="N788" s="84"/>
      <c r="O788" s="84"/>
      <c r="P788" s="84"/>
      <c r="Q788" s="84"/>
      <c r="R788" s="84"/>
      <c r="S788" s="84"/>
      <c r="T788" s="84"/>
      <c r="X788" s="84"/>
      <c r="Y788" s="84"/>
      <c r="Z788" s="84"/>
    </row>
    <row r="789" spans="1:26">
      <c r="A789" s="84"/>
      <c r="B789" s="84"/>
      <c r="C789" s="84"/>
      <c r="D789" s="632" t="str">
        <f>IF($C789="","",VLOOKUP($C789,分類コード!$B$1:$C$9,2,0))</f>
        <v/>
      </c>
      <c r="E789" s="251"/>
      <c r="F789" s="264"/>
      <c r="G789" s="260"/>
      <c r="H789" s="264"/>
      <c r="I789" s="653">
        <f t="shared" ref="I789:I852" si="14">IF(ISERROR(LEN(F789)-FIND(".",F789))=TRUE,0,LEN(F789)-FIND(".",F789))</f>
        <v>0</v>
      </c>
      <c r="L789" s="84"/>
      <c r="M789" s="84"/>
      <c r="N789" s="84"/>
      <c r="O789" s="84"/>
      <c r="P789" s="84"/>
      <c r="Q789" s="84"/>
      <c r="R789" s="84"/>
      <c r="S789" s="84"/>
      <c r="T789" s="84"/>
      <c r="X789" s="84"/>
      <c r="Y789" s="84"/>
      <c r="Z789" s="84"/>
    </row>
    <row r="790" spans="1:26">
      <c r="A790" s="84"/>
      <c r="B790" s="84"/>
      <c r="C790" s="84"/>
      <c r="D790" s="632" t="str">
        <f>IF($C790="","",VLOOKUP($C790,分類コード!$B$1:$C$9,2,0))</f>
        <v/>
      </c>
      <c r="E790" s="251"/>
      <c r="F790" s="264"/>
      <c r="G790" s="260"/>
      <c r="H790" s="264"/>
      <c r="I790" s="653">
        <f t="shared" si="14"/>
        <v>0</v>
      </c>
      <c r="L790" s="84"/>
      <c r="M790" s="84"/>
      <c r="N790" s="84"/>
      <c r="O790" s="84"/>
      <c r="P790" s="84"/>
      <c r="Q790" s="84"/>
      <c r="R790" s="84"/>
      <c r="S790" s="84"/>
      <c r="T790" s="84"/>
      <c r="X790" s="84"/>
      <c r="Y790" s="84"/>
      <c r="Z790" s="84"/>
    </row>
    <row r="791" spans="1:26">
      <c r="A791" s="84"/>
      <c r="B791" s="84"/>
      <c r="C791" s="84"/>
      <c r="D791" s="632" t="str">
        <f>IF($C791="","",VLOOKUP($C791,分類コード!$B$1:$C$9,2,0))</f>
        <v/>
      </c>
      <c r="E791" s="251"/>
      <c r="F791" s="264"/>
      <c r="G791" s="260"/>
      <c r="H791" s="264"/>
      <c r="I791" s="653">
        <f t="shared" si="14"/>
        <v>0</v>
      </c>
      <c r="L791" s="84"/>
      <c r="M791" s="84"/>
      <c r="N791" s="84"/>
      <c r="O791" s="84"/>
      <c r="P791" s="84"/>
      <c r="Q791" s="84"/>
      <c r="R791" s="84"/>
      <c r="S791" s="84"/>
      <c r="T791" s="84"/>
      <c r="X791" s="84"/>
      <c r="Y791" s="84"/>
      <c r="Z791" s="84"/>
    </row>
    <row r="792" spans="1:26">
      <c r="A792" s="84"/>
      <c r="B792" s="84"/>
      <c r="C792" s="84"/>
      <c r="D792" s="632" t="str">
        <f>IF($C792="","",VLOOKUP($C792,分類コード!$B$1:$C$9,2,0))</f>
        <v/>
      </c>
      <c r="E792" s="251"/>
      <c r="F792" s="264"/>
      <c r="G792" s="260"/>
      <c r="H792" s="264"/>
      <c r="I792" s="653">
        <f t="shared" si="14"/>
        <v>0</v>
      </c>
      <c r="L792" s="84"/>
      <c r="M792" s="84"/>
      <c r="N792" s="84"/>
      <c r="O792" s="84"/>
      <c r="P792" s="84"/>
      <c r="Q792" s="84"/>
      <c r="R792" s="84"/>
      <c r="S792" s="84"/>
      <c r="T792" s="84"/>
      <c r="X792" s="84"/>
      <c r="Y792" s="84"/>
      <c r="Z792" s="84"/>
    </row>
    <row r="793" spans="1:26">
      <c r="A793" s="84"/>
      <c r="B793" s="84"/>
      <c r="C793" s="84"/>
      <c r="D793" s="632" t="str">
        <f>IF($C793="","",VLOOKUP($C793,分類コード!$B$1:$C$9,2,0))</f>
        <v/>
      </c>
      <c r="E793" s="251"/>
      <c r="F793" s="264"/>
      <c r="G793" s="260"/>
      <c r="H793" s="264"/>
      <c r="I793" s="653">
        <f t="shared" si="14"/>
        <v>0</v>
      </c>
      <c r="L793" s="84"/>
      <c r="M793" s="84"/>
      <c r="N793" s="84"/>
      <c r="O793" s="84"/>
      <c r="P793" s="84"/>
      <c r="Q793" s="84"/>
      <c r="R793" s="84"/>
      <c r="S793" s="84"/>
      <c r="T793" s="84"/>
      <c r="X793" s="84"/>
      <c r="Y793" s="84"/>
      <c r="Z793" s="84"/>
    </row>
    <row r="794" spans="1:26">
      <c r="A794" s="84"/>
      <c r="B794" s="84"/>
      <c r="C794" s="84"/>
      <c r="D794" s="632" t="str">
        <f>IF($C794="","",VLOOKUP($C794,分類コード!$B$1:$C$9,2,0))</f>
        <v/>
      </c>
      <c r="E794" s="251"/>
      <c r="F794" s="264"/>
      <c r="G794" s="260"/>
      <c r="H794" s="264"/>
      <c r="I794" s="653">
        <f t="shared" si="14"/>
        <v>0</v>
      </c>
      <c r="L794" s="84"/>
      <c r="M794" s="84"/>
      <c r="N794" s="84"/>
      <c r="O794" s="84"/>
      <c r="P794" s="84"/>
      <c r="Q794" s="84"/>
      <c r="R794" s="84"/>
      <c r="S794" s="84"/>
      <c r="T794" s="84"/>
      <c r="X794" s="84"/>
      <c r="Y794" s="84"/>
      <c r="Z794" s="84"/>
    </row>
    <row r="795" spans="1:26">
      <c r="A795" s="84"/>
      <c r="B795" s="84"/>
      <c r="C795" s="84"/>
      <c r="D795" s="632" t="str">
        <f>IF($C795="","",VLOOKUP($C795,分類コード!$B$1:$C$9,2,0))</f>
        <v/>
      </c>
      <c r="E795" s="251"/>
      <c r="F795" s="264"/>
      <c r="G795" s="260"/>
      <c r="H795" s="264"/>
      <c r="I795" s="653">
        <f t="shared" si="14"/>
        <v>0</v>
      </c>
      <c r="L795" s="84"/>
      <c r="M795" s="84"/>
      <c r="N795" s="84"/>
      <c r="O795" s="84"/>
      <c r="P795" s="84"/>
      <c r="Q795" s="84"/>
      <c r="R795" s="84"/>
      <c r="S795" s="84"/>
      <c r="T795" s="84"/>
      <c r="X795" s="84"/>
      <c r="Y795" s="84"/>
      <c r="Z795" s="84"/>
    </row>
    <row r="796" spans="1:26">
      <c r="A796" s="84"/>
      <c r="B796" s="84"/>
      <c r="C796" s="84"/>
      <c r="D796" s="632" t="str">
        <f>IF($C796="","",VLOOKUP($C796,分類コード!$B$1:$C$9,2,0))</f>
        <v/>
      </c>
      <c r="E796" s="251"/>
      <c r="F796" s="264"/>
      <c r="G796" s="260"/>
      <c r="H796" s="264"/>
      <c r="I796" s="653">
        <f t="shared" si="14"/>
        <v>0</v>
      </c>
      <c r="L796" s="84"/>
      <c r="M796" s="84"/>
      <c r="N796" s="84"/>
      <c r="O796" s="84"/>
      <c r="P796" s="84"/>
      <c r="Q796" s="84"/>
      <c r="R796" s="84"/>
      <c r="S796" s="84"/>
      <c r="T796" s="84"/>
      <c r="X796" s="84"/>
      <c r="Y796" s="84"/>
      <c r="Z796" s="84"/>
    </row>
    <row r="797" spans="1:26">
      <c r="A797" s="84"/>
      <c r="B797" s="84"/>
      <c r="C797" s="84"/>
      <c r="D797" s="632" t="str">
        <f>IF($C797="","",VLOOKUP($C797,分類コード!$B$1:$C$9,2,0))</f>
        <v/>
      </c>
      <c r="E797" s="251"/>
      <c r="F797" s="264"/>
      <c r="G797" s="260"/>
      <c r="H797" s="264"/>
      <c r="I797" s="653">
        <f t="shared" si="14"/>
        <v>0</v>
      </c>
      <c r="L797" s="84"/>
      <c r="M797" s="84"/>
      <c r="N797" s="84"/>
      <c r="O797" s="84"/>
      <c r="P797" s="84"/>
      <c r="Q797" s="84"/>
      <c r="R797" s="84"/>
      <c r="S797" s="84"/>
      <c r="T797" s="84"/>
      <c r="X797" s="84"/>
      <c r="Y797" s="84"/>
      <c r="Z797" s="84"/>
    </row>
    <row r="798" spans="1:26">
      <c r="A798" s="84"/>
      <c r="B798" s="84"/>
      <c r="C798" s="84"/>
      <c r="D798" s="632" t="str">
        <f>IF($C798="","",VLOOKUP($C798,分類コード!$B$1:$C$9,2,0))</f>
        <v/>
      </c>
      <c r="E798" s="251"/>
      <c r="F798" s="264"/>
      <c r="G798" s="260"/>
      <c r="H798" s="264"/>
      <c r="I798" s="653">
        <f t="shared" si="14"/>
        <v>0</v>
      </c>
      <c r="L798" s="84"/>
      <c r="M798" s="84"/>
      <c r="N798" s="84"/>
      <c r="O798" s="84"/>
      <c r="P798" s="84"/>
      <c r="Q798" s="84"/>
      <c r="R798" s="84"/>
      <c r="S798" s="84"/>
      <c r="T798" s="84"/>
      <c r="X798" s="84"/>
      <c r="Y798" s="84"/>
      <c r="Z798" s="84"/>
    </row>
    <row r="799" spans="1:26">
      <c r="A799" s="84"/>
      <c r="B799" s="84"/>
      <c r="C799" s="84"/>
      <c r="D799" s="632" t="str">
        <f>IF($C799="","",VLOOKUP($C799,分類コード!$B$1:$C$9,2,0))</f>
        <v/>
      </c>
      <c r="E799" s="251"/>
      <c r="F799" s="264"/>
      <c r="G799" s="260"/>
      <c r="H799" s="264"/>
      <c r="I799" s="653">
        <f t="shared" si="14"/>
        <v>0</v>
      </c>
      <c r="L799" s="84"/>
      <c r="M799" s="84"/>
      <c r="N799" s="84"/>
      <c r="O799" s="84"/>
      <c r="P799" s="84"/>
      <c r="Q799" s="84"/>
      <c r="R799" s="84"/>
      <c r="S799" s="84"/>
      <c r="T799" s="84"/>
      <c r="X799" s="84"/>
      <c r="Y799" s="84"/>
      <c r="Z799" s="84"/>
    </row>
    <row r="800" spans="1:26">
      <c r="A800" s="84"/>
      <c r="B800" s="84"/>
      <c r="C800" s="84"/>
      <c r="D800" s="632" t="str">
        <f>IF($C800="","",VLOOKUP($C800,分類コード!$B$1:$C$9,2,0))</f>
        <v/>
      </c>
      <c r="E800" s="251"/>
      <c r="F800" s="264"/>
      <c r="G800" s="260"/>
      <c r="H800" s="264"/>
      <c r="I800" s="653">
        <f t="shared" si="14"/>
        <v>0</v>
      </c>
      <c r="L800" s="84"/>
      <c r="M800" s="84"/>
      <c r="N800" s="84"/>
      <c r="O800" s="84"/>
      <c r="P800" s="84"/>
      <c r="Q800" s="84"/>
      <c r="R800" s="84"/>
      <c r="S800" s="84"/>
      <c r="T800" s="84"/>
      <c r="X800" s="84"/>
      <c r="Y800" s="84"/>
      <c r="Z800" s="84"/>
    </row>
    <row r="801" spans="1:26">
      <c r="A801" s="84"/>
      <c r="B801" s="84"/>
      <c r="C801" s="84"/>
      <c r="D801" s="632" t="str">
        <f>IF($C801="","",VLOOKUP($C801,分類コード!$B$1:$C$9,2,0))</f>
        <v/>
      </c>
      <c r="E801" s="251"/>
      <c r="F801" s="264"/>
      <c r="G801" s="260"/>
      <c r="H801" s="264"/>
      <c r="I801" s="653">
        <f t="shared" si="14"/>
        <v>0</v>
      </c>
      <c r="L801" s="84"/>
      <c r="M801" s="84"/>
      <c r="N801" s="84"/>
      <c r="O801" s="84"/>
      <c r="P801" s="84"/>
      <c r="Q801" s="84"/>
      <c r="R801" s="84"/>
      <c r="S801" s="84"/>
      <c r="T801" s="84"/>
      <c r="X801" s="84"/>
      <c r="Y801" s="84"/>
      <c r="Z801" s="84"/>
    </row>
    <row r="802" spans="1:26">
      <c r="A802" s="84"/>
      <c r="B802" s="84"/>
      <c r="C802" s="84"/>
      <c r="D802" s="632" t="str">
        <f>IF($C802="","",VLOOKUP($C802,分類コード!$B$1:$C$9,2,0))</f>
        <v/>
      </c>
      <c r="E802" s="251"/>
      <c r="F802" s="264"/>
      <c r="G802" s="260"/>
      <c r="H802" s="264"/>
      <c r="I802" s="653">
        <f t="shared" si="14"/>
        <v>0</v>
      </c>
      <c r="L802" s="84"/>
      <c r="M802" s="84"/>
      <c r="N802" s="84"/>
      <c r="O802" s="84"/>
      <c r="P802" s="84"/>
      <c r="Q802" s="84"/>
      <c r="R802" s="84"/>
      <c r="S802" s="84"/>
      <c r="T802" s="84"/>
      <c r="X802" s="84"/>
      <c r="Y802" s="84"/>
      <c r="Z802" s="84"/>
    </row>
    <row r="803" spans="1:26">
      <c r="A803" s="84"/>
      <c r="B803" s="84"/>
      <c r="C803" s="84"/>
      <c r="D803" s="632" t="str">
        <f>IF($C803="","",VLOOKUP($C803,分類コード!$B$1:$C$9,2,0))</f>
        <v/>
      </c>
      <c r="E803" s="251"/>
      <c r="F803" s="264"/>
      <c r="G803" s="260"/>
      <c r="H803" s="264"/>
      <c r="I803" s="653">
        <f t="shared" si="14"/>
        <v>0</v>
      </c>
      <c r="L803" s="84"/>
      <c r="M803" s="84"/>
      <c r="N803" s="84"/>
      <c r="O803" s="84"/>
      <c r="P803" s="84"/>
      <c r="Q803" s="84"/>
      <c r="R803" s="84"/>
      <c r="S803" s="84"/>
      <c r="T803" s="84"/>
      <c r="X803" s="84"/>
      <c r="Y803" s="84"/>
      <c r="Z803" s="84"/>
    </row>
    <row r="804" spans="1:26">
      <c r="A804" s="84"/>
      <c r="B804" s="84"/>
      <c r="C804" s="84"/>
      <c r="D804" s="632" t="str">
        <f>IF($C804="","",VLOOKUP($C804,分類コード!$B$1:$C$9,2,0))</f>
        <v/>
      </c>
      <c r="E804" s="251"/>
      <c r="F804" s="264"/>
      <c r="G804" s="260"/>
      <c r="H804" s="264"/>
      <c r="I804" s="653">
        <f t="shared" si="14"/>
        <v>0</v>
      </c>
      <c r="L804" s="84"/>
      <c r="M804" s="84"/>
      <c r="N804" s="84"/>
      <c r="O804" s="84"/>
      <c r="P804" s="84"/>
      <c r="Q804" s="84"/>
      <c r="R804" s="84"/>
      <c r="S804" s="84"/>
      <c r="T804" s="84"/>
      <c r="X804" s="84"/>
      <c r="Y804" s="84"/>
      <c r="Z804" s="84"/>
    </row>
    <row r="805" spans="1:26">
      <c r="A805" s="84"/>
      <c r="B805" s="84"/>
      <c r="C805" s="84"/>
      <c r="D805" s="632" t="str">
        <f>IF($C805="","",VLOOKUP($C805,分類コード!$B$1:$C$9,2,0))</f>
        <v/>
      </c>
      <c r="E805" s="251"/>
      <c r="F805" s="264"/>
      <c r="G805" s="260"/>
      <c r="H805" s="264"/>
      <c r="I805" s="653">
        <f t="shared" si="14"/>
        <v>0</v>
      </c>
      <c r="L805" s="84"/>
      <c r="M805" s="84"/>
      <c r="N805" s="84"/>
      <c r="O805" s="84"/>
      <c r="P805" s="84"/>
      <c r="Q805" s="84"/>
      <c r="R805" s="84"/>
      <c r="S805" s="84"/>
      <c r="T805" s="84"/>
      <c r="X805" s="84"/>
      <c r="Y805" s="84"/>
      <c r="Z805" s="84"/>
    </row>
    <row r="806" spans="1:26">
      <c r="A806" s="84"/>
      <c r="B806" s="84"/>
      <c r="C806" s="84"/>
      <c r="D806" s="632" t="str">
        <f>IF($C806="","",VLOOKUP($C806,分類コード!$B$1:$C$9,2,0))</f>
        <v/>
      </c>
      <c r="E806" s="251"/>
      <c r="F806" s="264"/>
      <c r="G806" s="260"/>
      <c r="H806" s="264"/>
      <c r="I806" s="653">
        <f t="shared" si="14"/>
        <v>0</v>
      </c>
      <c r="L806" s="84"/>
      <c r="M806" s="84"/>
      <c r="N806" s="84"/>
      <c r="O806" s="84"/>
      <c r="P806" s="84"/>
      <c r="Q806" s="84"/>
      <c r="R806" s="84"/>
      <c r="S806" s="84"/>
      <c r="T806" s="84"/>
      <c r="X806" s="84"/>
      <c r="Y806" s="84"/>
      <c r="Z806" s="84"/>
    </row>
    <row r="807" spans="1:26">
      <c r="A807" s="84"/>
      <c r="B807" s="84"/>
      <c r="C807" s="84"/>
      <c r="D807" s="632" t="str">
        <f>IF($C807="","",VLOOKUP($C807,分類コード!$B$1:$C$9,2,0))</f>
        <v/>
      </c>
      <c r="E807" s="251"/>
      <c r="F807" s="264"/>
      <c r="G807" s="260"/>
      <c r="H807" s="264"/>
      <c r="I807" s="653">
        <f t="shared" si="14"/>
        <v>0</v>
      </c>
      <c r="L807" s="84"/>
      <c r="M807" s="84"/>
      <c r="N807" s="84"/>
      <c r="O807" s="84"/>
      <c r="P807" s="84"/>
      <c r="Q807" s="84"/>
      <c r="R807" s="84"/>
      <c r="S807" s="84"/>
      <c r="T807" s="84"/>
      <c r="X807" s="84"/>
      <c r="Y807" s="84"/>
      <c r="Z807" s="84"/>
    </row>
    <row r="808" spans="1:26">
      <c r="A808" s="84"/>
      <c r="B808" s="84"/>
      <c r="C808" s="84"/>
      <c r="D808" s="632" t="str">
        <f>IF($C808="","",VLOOKUP($C808,分類コード!$B$1:$C$9,2,0))</f>
        <v/>
      </c>
      <c r="E808" s="251"/>
      <c r="F808" s="264"/>
      <c r="G808" s="260"/>
      <c r="H808" s="264"/>
      <c r="I808" s="653">
        <f t="shared" si="14"/>
        <v>0</v>
      </c>
      <c r="L808" s="84"/>
      <c r="M808" s="84"/>
      <c r="N808" s="84"/>
      <c r="O808" s="84"/>
      <c r="P808" s="84"/>
      <c r="Q808" s="84"/>
      <c r="R808" s="84"/>
      <c r="S808" s="84"/>
      <c r="T808" s="84"/>
      <c r="X808" s="84"/>
      <c r="Y808" s="84"/>
      <c r="Z808" s="84"/>
    </row>
    <row r="809" spans="1:26">
      <c r="A809" s="84"/>
      <c r="B809" s="84"/>
      <c r="C809" s="84"/>
      <c r="D809" s="632" t="str">
        <f>IF($C809="","",VLOOKUP($C809,分類コード!$B$1:$C$9,2,0))</f>
        <v/>
      </c>
      <c r="E809" s="251"/>
      <c r="F809" s="264"/>
      <c r="G809" s="260"/>
      <c r="H809" s="264"/>
      <c r="I809" s="653">
        <f t="shared" si="14"/>
        <v>0</v>
      </c>
      <c r="L809" s="84"/>
      <c r="M809" s="84"/>
      <c r="N809" s="84"/>
      <c r="O809" s="84"/>
      <c r="P809" s="84"/>
      <c r="Q809" s="84"/>
      <c r="R809" s="84"/>
      <c r="S809" s="84"/>
      <c r="T809" s="84"/>
      <c r="X809" s="84"/>
      <c r="Y809" s="84"/>
      <c r="Z809" s="84"/>
    </row>
    <row r="810" spans="1:26">
      <c r="A810" s="84"/>
      <c r="B810" s="84"/>
      <c r="C810" s="84"/>
      <c r="D810" s="632" t="str">
        <f>IF($C810="","",VLOOKUP($C810,分類コード!$B$1:$C$9,2,0))</f>
        <v/>
      </c>
      <c r="E810" s="251"/>
      <c r="F810" s="264"/>
      <c r="G810" s="260"/>
      <c r="H810" s="264"/>
      <c r="I810" s="653">
        <f t="shared" si="14"/>
        <v>0</v>
      </c>
      <c r="L810" s="84"/>
      <c r="M810" s="84"/>
      <c r="N810" s="84"/>
      <c r="O810" s="84"/>
      <c r="P810" s="84"/>
      <c r="Q810" s="84"/>
      <c r="R810" s="84"/>
      <c r="S810" s="84"/>
      <c r="T810" s="84"/>
      <c r="X810" s="84"/>
      <c r="Y810" s="84"/>
      <c r="Z810" s="84"/>
    </row>
    <row r="811" spans="1:26">
      <c r="A811" s="84"/>
      <c r="B811" s="84"/>
      <c r="C811" s="84"/>
      <c r="D811" s="632" t="str">
        <f>IF($C811="","",VLOOKUP($C811,分類コード!$B$1:$C$9,2,0))</f>
        <v/>
      </c>
      <c r="E811" s="251"/>
      <c r="F811" s="264"/>
      <c r="G811" s="260"/>
      <c r="H811" s="264"/>
      <c r="I811" s="653">
        <f t="shared" si="14"/>
        <v>0</v>
      </c>
      <c r="L811" s="84"/>
      <c r="M811" s="84"/>
      <c r="N811" s="84"/>
      <c r="O811" s="84"/>
      <c r="P811" s="84"/>
      <c r="Q811" s="84"/>
      <c r="R811" s="84"/>
      <c r="S811" s="84"/>
      <c r="T811" s="84"/>
      <c r="X811" s="84"/>
      <c r="Y811" s="84"/>
      <c r="Z811" s="84"/>
    </row>
    <row r="812" spans="1:26">
      <c r="A812" s="84"/>
      <c r="B812" s="84"/>
      <c r="C812" s="84"/>
      <c r="D812" s="632" t="str">
        <f>IF($C812="","",VLOOKUP($C812,分類コード!$B$1:$C$9,2,0))</f>
        <v/>
      </c>
      <c r="E812" s="251"/>
      <c r="F812" s="264"/>
      <c r="G812" s="260"/>
      <c r="H812" s="264"/>
      <c r="I812" s="653">
        <f t="shared" si="14"/>
        <v>0</v>
      </c>
      <c r="L812" s="84"/>
      <c r="M812" s="84"/>
      <c r="N812" s="84"/>
      <c r="O812" s="84"/>
      <c r="P812" s="84"/>
      <c r="Q812" s="84"/>
      <c r="R812" s="84"/>
      <c r="S812" s="84"/>
      <c r="T812" s="84"/>
      <c r="X812" s="84"/>
      <c r="Y812" s="84"/>
      <c r="Z812" s="84"/>
    </row>
    <row r="813" spans="1:26">
      <c r="A813" s="84"/>
      <c r="B813" s="84"/>
      <c r="C813" s="84"/>
      <c r="D813" s="632" t="str">
        <f>IF($C813="","",VLOOKUP($C813,分類コード!$B$1:$C$9,2,0))</f>
        <v/>
      </c>
      <c r="E813" s="251"/>
      <c r="F813" s="264"/>
      <c r="G813" s="260"/>
      <c r="H813" s="264"/>
      <c r="I813" s="653">
        <f t="shared" si="14"/>
        <v>0</v>
      </c>
      <c r="L813" s="84"/>
      <c r="M813" s="84"/>
      <c r="N813" s="84"/>
      <c r="O813" s="84"/>
      <c r="P813" s="84"/>
      <c r="Q813" s="84"/>
      <c r="R813" s="84"/>
      <c r="S813" s="84"/>
      <c r="T813" s="84"/>
      <c r="X813" s="84"/>
      <c r="Y813" s="84"/>
      <c r="Z813" s="84"/>
    </row>
    <row r="814" spans="1:26">
      <c r="A814" s="84"/>
      <c r="B814" s="84"/>
      <c r="C814" s="84"/>
      <c r="D814" s="632" t="str">
        <f>IF($C814="","",VLOOKUP($C814,分類コード!$B$1:$C$9,2,0))</f>
        <v/>
      </c>
      <c r="E814" s="251"/>
      <c r="F814" s="264"/>
      <c r="G814" s="260"/>
      <c r="H814" s="264"/>
      <c r="I814" s="653">
        <f t="shared" si="14"/>
        <v>0</v>
      </c>
      <c r="L814" s="84"/>
      <c r="M814" s="84"/>
      <c r="N814" s="84"/>
      <c r="O814" s="84"/>
      <c r="P814" s="84"/>
      <c r="Q814" s="84"/>
      <c r="R814" s="84"/>
      <c r="S814" s="84"/>
      <c r="T814" s="84"/>
      <c r="X814" s="84"/>
      <c r="Y814" s="84"/>
      <c r="Z814" s="84"/>
    </row>
    <row r="815" spans="1:26">
      <c r="A815" s="84"/>
      <c r="B815" s="84"/>
      <c r="C815" s="84"/>
      <c r="D815" s="632" t="str">
        <f>IF($C815="","",VLOOKUP($C815,分類コード!$B$1:$C$9,2,0))</f>
        <v/>
      </c>
      <c r="E815" s="251"/>
      <c r="F815" s="264"/>
      <c r="G815" s="260"/>
      <c r="H815" s="264"/>
      <c r="I815" s="653">
        <f t="shared" si="14"/>
        <v>0</v>
      </c>
      <c r="L815" s="84"/>
      <c r="M815" s="84"/>
      <c r="N815" s="84"/>
      <c r="O815" s="84"/>
      <c r="P815" s="84"/>
      <c r="Q815" s="84"/>
      <c r="R815" s="84"/>
      <c r="S815" s="84"/>
      <c r="T815" s="84"/>
      <c r="X815" s="84"/>
      <c r="Y815" s="84"/>
      <c r="Z815" s="84"/>
    </row>
    <row r="816" spans="1:26">
      <c r="A816" s="84"/>
      <c r="B816" s="84"/>
      <c r="C816" s="84"/>
      <c r="D816" s="632" t="str">
        <f>IF($C816="","",VLOOKUP($C816,分類コード!$B$1:$C$9,2,0))</f>
        <v/>
      </c>
      <c r="E816" s="251"/>
      <c r="F816" s="264"/>
      <c r="G816" s="260"/>
      <c r="H816" s="264"/>
      <c r="I816" s="653">
        <f t="shared" si="14"/>
        <v>0</v>
      </c>
      <c r="L816" s="84"/>
      <c r="M816" s="84"/>
      <c r="N816" s="84"/>
      <c r="O816" s="84"/>
      <c r="P816" s="84"/>
      <c r="Q816" s="84"/>
      <c r="R816" s="84"/>
      <c r="S816" s="84"/>
      <c r="T816" s="84"/>
      <c r="X816" s="84"/>
      <c r="Y816" s="84"/>
      <c r="Z816" s="84"/>
    </row>
    <row r="817" spans="1:26">
      <c r="A817" s="84"/>
      <c r="B817" s="84"/>
      <c r="C817" s="84"/>
      <c r="D817" s="632" t="str">
        <f>IF($C817="","",VLOOKUP($C817,分類コード!$B$1:$C$9,2,0))</f>
        <v/>
      </c>
      <c r="E817" s="251"/>
      <c r="F817" s="264"/>
      <c r="G817" s="260"/>
      <c r="H817" s="264"/>
      <c r="I817" s="653">
        <f t="shared" si="14"/>
        <v>0</v>
      </c>
      <c r="L817" s="84"/>
      <c r="M817" s="84"/>
      <c r="N817" s="84"/>
      <c r="O817" s="84"/>
      <c r="P817" s="84"/>
      <c r="Q817" s="84"/>
      <c r="R817" s="84"/>
      <c r="S817" s="84"/>
      <c r="T817" s="84"/>
      <c r="X817" s="84"/>
      <c r="Y817" s="84"/>
      <c r="Z817" s="84"/>
    </row>
    <row r="818" spans="1:26">
      <c r="A818" s="84"/>
      <c r="B818" s="84"/>
      <c r="C818" s="84"/>
      <c r="D818" s="632" t="str">
        <f>IF($C818="","",VLOOKUP($C818,分類コード!$B$1:$C$9,2,0))</f>
        <v/>
      </c>
      <c r="E818" s="251"/>
      <c r="F818" s="264"/>
      <c r="G818" s="260"/>
      <c r="H818" s="264"/>
      <c r="I818" s="653">
        <f t="shared" si="14"/>
        <v>0</v>
      </c>
      <c r="L818" s="84"/>
      <c r="M818" s="84"/>
      <c r="N818" s="84"/>
      <c r="O818" s="84"/>
      <c r="P818" s="84"/>
      <c r="Q818" s="84"/>
      <c r="R818" s="84"/>
      <c r="S818" s="84"/>
      <c r="T818" s="84"/>
      <c r="X818" s="84"/>
      <c r="Y818" s="84"/>
      <c r="Z818" s="84"/>
    </row>
    <row r="819" spans="1:26">
      <c r="A819" s="84"/>
      <c r="B819" s="84"/>
      <c r="C819" s="84"/>
      <c r="D819" s="632" t="str">
        <f>IF($C819="","",VLOOKUP($C819,分類コード!$B$1:$C$9,2,0))</f>
        <v/>
      </c>
      <c r="E819" s="251"/>
      <c r="F819" s="264"/>
      <c r="G819" s="260"/>
      <c r="H819" s="264"/>
      <c r="I819" s="653">
        <f t="shared" si="14"/>
        <v>0</v>
      </c>
      <c r="L819" s="84"/>
      <c r="M819" s="84"/>
      <c r="N819" s="84"/>
      <c r="O819" s="84"/>
      <c r="P819" s="84"/>
      <c r="Q819" s="84"/>
      <c r="R819" s="84"/>
      <c r="S819" s="84"/>
      <c r="T819" s="84"/>
      <c r="X819" s="84"/>
      <c r="Y819" s="84"/>
      <c r="Z819" s="84"/>
    </row>
    <row r="820" spans="1:26">
      <c r="A820" s="84"/>
      <c r="B820" s="84"/>
      <c r="C820" s="84"/>
      <c r="D820" s="632" t="str">
        <f>IF($C820="","",VLOOKUP($C820,分類コード!$B$1:$C$9,2,0))</f>
        <v/>
      </c>
      <c r="E820" s="251"/>
      <c r="F820" s="264"/>
      <c r="G820" s="260"/>
      <c r="H820" s="264"/>
      <c r="I820" s="653">
        <f t="shared" si="14"/>
        <v>0</v>
      </c>
      <c r="L820" s="84"/>
      <c r="M820" s="84"/>
      <c r="N820" s="84"/>
      <c r="O820" s="84"/>
      <c r="P820" s="84"/>
      <c r="Q820" s="84"/>
      <c r="R820" s="84"/>
      <c r="S820" s="84"/>
      <c r="T820" s="84"/>
      <c r="X820" s="84"/>
      <c r="Y820" s="84"/>
      <c r="Z820" s="84"/>
    </row>
    <row r="821" spans="1:26">
      <c r="A821" s="84"/>
      <c r="B821" s="84"/>
      <c r="C821" s="84"/>
      <c r="D821" s="632" t="str">
        <f>IF($C821="","",VLOOKUP($C821,分類コード!$B$1:$C$9,2,0))</f>
        <v/>
      </c>
      <c r="E821" s="251"/>
      <c r="F821" s="264"/>
      <c r="G821" s="260"/>
      <c r="H821" s="264"/>
      <c r="I821" s="653">
        <f t="shared" si="14"/>
        <v>0</v>
      </c>
      <c r="L821" s="84"/>
      <c r="M821" s="84"/>
      <c r="N821" s="84"/>
      <c r="O821" s="84"/>
      <c r="P821" s="84"/>
      <c r="Q821" s="84"/>
      <c r="R821" s="84"/>
      <c r="S821" s="84"/>
      <c r="T821" s="84"/>
      <c r="X821" s="84"/>
      <c r="Y821" s="84"/>
      <c r="Z821" s="84"/>
    </row>
    <row r="822" spans="1:26">
      <c r="A822" s="84"/>
      <c r="B822" s="84"/>
      <c r="C822" s="84"/>
      <c r="D822" s="632" t="str">
        <f>IF($C822="","",VLOOKUP($C822,分類コード!$B$1:$C$9,2,0))</f>
        <v/>
      </c>
      <c r="E822" s="251"/>
      <c r="F822" s="264"/>
      <c r="G822" s="260"/>
      <c r="H822" s="264"/>
      <c r="I822" s="653">
        <f t="shared" si="14"/>
        <v>0</v>
      </c>
      <c r="L822" s="84"/>
      <c r="M822" s="84"/>
      <c r="N822" s="84"/>
      <c r="O822" s="84"/>
      <c r="P822" s="84"/>
      <c r="Q822" s="84"/>
      <c r="R822" s="84"/>
      <c r="S822" s="84"/>
      <c r="T822" s="84"/>
      <c r="X822" s="84"/>
      <c r="Y822" s="84"/>
      <c r="Z822" s="84"/>
    </row>
    <row r="823" spans="1:26">
      <c r="A823" s="84"/>
      <c r="B823" s="84"/>
      <c r="C823" s="84"/>
      <c r="D823" s="632" t="str">
        <f>IF($C823="","",VLOOKUP($C823,分類コード!$B$1:$C$9,2,0))</f>
        <v/>
      </c>
      <c r="E823" s="251"/>
      <c r="F823" s="264"/>
      <c r="G823" s="260"/>
      <c r="H823" s="264"/>
      <c r="I823" s="653">
        <f t="shared" si="14"/>
        <v>0</v>
      </c>
      <c r="L823" s="84"/>
      <c r="M823" s="84"/>
      <c r="N823" s="84"/>
      <c r="O823" s="84"/>
      <c r="P823" s="84"/>
      <c r="Q823" s="84"/>
      <c r="R823" s="84"/>
      <c r="S823" s="84"/>
      <c r="T823" s="84"/>
      <c r="X823" s="84"/>
      <c r="Y823" s="84"/>
      <c r="Z823" s="84"/>
    </row>
    <row r="824" spans="1:26">
      <c r="A824" s="84"/>
      <c r="B824" s="84"/>
      <c r="C824" s="84"/>
      <c r="D824" s="632" t="str">
        <f>IF($C824="","",VLOOKUP($C824,分類コード!$B$1:$C$9,2,0))</f>
        <v/>
      </c>
      <c r="E824" s="251"/>
      <c r="F824" s="264"/>
      <c r="G824" s="260"/>
      <c r="H824" s="264"/>
      <c r="I824" s="653">
        <f t="shared" si="14"/>
        <v>0</v>
      </c>
      <c r="L824" s="84"/>
      <c r="M824" s="84"/>
      <c r="N824" s="84"/>
      <c r="O824" s="84"/>
      <c r="P824" s="84"/>
      <c r="Q824" s="84"/>
      <c r="R824" s="84"/>
      <c r="S824" s="84"/>
      <c r="T824" s="84"/>
      <c r="X824" s="84"/>
      <c r="Y824" s="84"/>
      <c r="Z824" s="84"/>
    </row>
    <row r="825" spans="1:26">
      <c r="A825" s="84"/>
      <c r="B825" s="84"/>
      <c r="C825" s="84"/>
      <c r="D825" s="632" t="str">
        <f>IF($C825="","",VLOOKUP($C825,分類コード!$B$1:$C$9,2,0))</f>
        <v/>
      </c>
      <c r="E825" s="251"/>
      <c r="F825" s="264"/>
      <c r="G825" s="260"/>
      <c r="H825" s="264"/>
      <c r="I825" s="653">
        <f t="shared" si="14"/>
        <v>0</v>
      </c>
      <c r="L825" s="84"/>
      <c r="M825" s="84"/>
      <c r="N825" s="84"/>
      <c r="O825" s="84"/>
      <c r="P825" s="84"/>
      <c r="Q825" s="84"/>
      <c r="R825" s="84"/>
      <c r="S825" s="84"/>
      <c r="T825" s="84"/>
      <c r="X825" s="84"/>
      <c r="Y825" s="84"/>
      <c r="Z825" s="84"/>
    </row>
    <row r="826" spans="1:26">
      <c r="A826" s="84"/>
      <c r="B826" s="84"/>
      <c r="C826" s="84"/>
      <c r="D826" s="632" t="str">
        <f>IF($C826="","",VLOOKUP($C826,分類コード!$B$1:$C$9,2,0))</f>
        <v/>
      </c>
      <c r="E826" s="251"/>
      <c r="F826" s="264"/>
      <c r="G826" s="260"/>
      <c r="H826" s="264"/>
      <c r="I826" s="653">
        <f t="shared" si="14"/>
        <v>0</v>
      </c>
      <c r="L826" s="84"/>
      <c r="M826" s="84"/>
      <c r="N826" s="84"/>
      <c r="O826" s="84"/>
      <c r="P826" s="84"/>
      <c r="Q826" s="84"/>
      <c r="R826" s="84"/>
      <c r="S826" s="84"/>
      <c r="T826" s="84"/>
      <c r="X826" s="84"/>
      <c r="Y826" s="84"/>
      <c r="Z826" s="84"/>
    </row>
    <row r="827" spans="1:26">
      <c r="A827" s="84"/>
      <c r="B827" s="84"/>
      <c r="C827" s="84"/>
      <c r="D827" s="632" t="str">
        <f>IF($C827="","",VLOOKUP($C827,分類コード!$B$1:$C$9,2,0))</f>
        <v/>
      </c>
      <c r="E827" s="251"/>
      <c r="F827" s="264"/>
      <c r="G827" s="260"/>
      <c r="H827" s="264"/>
      <c r="I827" s="653">
        <f t="shared" si="14"/>
        <v>0</v>
      </c>
      <c r="L827" s="84"/>
      <c r="M827" s="84"/>
      <c r="N827" s="84"/>
      <c r="O827" s="84"/>
      <c r="P827" s="84"/>
      <c r="Q827" s="84"/>
      <c r="R827" s="84"/>
      <c r="S827" s="84"/>
      <c r="T827" s="84"/>
      <c r="X827" s="84"/>
      <c r="Y827" s="84"/>
      <c r="Z827" s="84"/>
    </row>
    <row r="828" spans="1:26">
      <c r="A828" s="84"/>
      <c r="B828" s="84"/>
      <c r="C828" s="84"/>
      <c r="D828" s="632" t="str">
        <f>IF($C828="","",VLOOKUP($C828,分類コード!$B$1:$C$9,2,0))</f>
        <v/>
      </c>
      <c r="E828" s="251"/>
      <c r="F828" s="264"/>
      <c r="G828" s="260"/>
      <c r="H828" s="264"/>
      <c r="I828" s="653">
        <f t="shared" si="14"/>
        <v>0</v>
      </c>
      <c r="L828" s="84"/>
      <c r="M828" s="84"/>
      <c r="N828" s="84"/>
      <c r="O828" s="84"/>
      <c r="P828" s="84"/>
      <c r="Q828" s="84"/>
      <c r="R828" s="84"/>
      <c r="S828" s="84"/>
      <c r="T828" s="84"/>
      <c r="X828" s="84"/>
      <c r="Y828" s="84"/>
      <c r="Z828" s="84"/>
    </row>
    <row r="829" spans="1:26">
      <c r="A829" s="84"/>
      <c r="B829" s="84"/>
      <c r="C829" s="84"/>
      <c r="D829" s="632" t="str">
        <f>IF($C829="","",VLOOKUP($C829,分類コード!$B$1:$C$9,2,0))</f>
        <v/>
      </c>
      <c r="E829" s="251"/>
      <c r="F829" s="264"/>
      <c r="G829" s="260"/>
      <c r="H829" s="264"/>
      <c r="I829" s="653">
        <f t="shared" si="14"/>
        <v>0</v>
      </c>
      <c r="L829" s="84"/>
      <c r="M829" s="84"/>
      <c r="N829" s="84"/>
      <c r="O829" s="84"/>
      <c r="P829" s="84"/>
      <c r="Q829" s="84"/>
      <c r="R829" s="84"/>
      <c r="S829" s="84"/>
      <c r="T829" s="84"/>
      <c r="X829" s="84"/>
      <c r="Y829" s="84"/>
      <c r="Z829" s="84"/>
    </row>
    <row r="830" spans="1:26">
      <c r="A830" s="84"/>
      <c r="B830" s="84"/>
      <c r="C830" s="84"/>
      <c r="D830" s="632" t="str">
        <f>IF($C830="","",VLOOKUP($C830,分類コード!$B$1:$C$9,2,0))</f>
        <v/>
      </c>
      <c r="E830" s="251"/>
      <c r="F830" s="264"/>
      <c r="G830" s="260"/>
      <c r="H830" s="264"/>
      <c r="I830" s="653">
        <f t="shared" si="14"/>
        <v>0</v>
      </c>
      <c r="L830" s="84"/>
      <c r="M830" s="84"/>
      <c r="N830" s="84"/>
      <c r="O830" s="84"/>
      <c r="P830" s="84"/>
      <c r="Q830" s="84"/>
      <c r="R830" s="84"/>
      <c r="S830" s="84"/>
      <c r="T830" s="84"/>
      <c r="X830" s="84"/>
      <c r="Y830" s="84"/>
      <c r="Z830" s="84"/>
    </row>
    <row r="831" spans="1:26">
      <c r="A831" s="84"/>
      <c r="B831" s="84"/>
      <c r="C831" s="84"/>
      <c r="D831" s="632" t="str">
        <f>IF($C831="","",VLOOKUP($C831,分類コード!$B$1:$C$9,2,0))</f>
        <v/>
      </c>
      <c r="E831" s="251"/>
      <c r="F831" s="264"/>
      <c r="G831" s="260"/>
      <c r="H831" s="264"/>
      <c r="I831" s="653">
        <f t="shared" si="14"/>
        <v>0</v>
      </c>
      <c r="L831" s="84"/>
      <c r="M831" s="84"/>
      <c r="N831" s="84"/>
      <c r="O831" s="84"/>
      <c r="P831" s="84"/>
      <c r="Q831" s="84"/>
      <c r="R831" s="84"/>
      <c r="S831" s="84"/>
      <c r="T831" s="84"/>
      <c r="X831" s="84"/>
      <c r="Y831" s="84"/>
      <c r="Z831" s="84"/>
    </row>
    <row r="832" spans="1:26">
      <c r="A832" s="84"/>
      <c r="B832" s="84"/>
      <c r="C832" s="84"/>
      <c r="D832" s="632" t="str">
        <f>IF($C832="","",VLOOKUP($C832,分類コード!$B$1:$C$9,2,0))</f>
        <v/>
      </c>
      <c r="E832" s="251"/>
      <c r="F832" s="264"/>
      <c r="G832" s="260"/>
      <c r="H832" s="264"/>
      <c r="I832" s="653">
        <f t="shared" si="14"/>
        <v>0</v>
      </c>
      <c r="L832" s="84"/>
      <c r="M832" s="84"/>
      <c r="N832" s="84"/>
      <c r="O832" s="84"/>
      <c r="P832" s="84"/>
      <c r="Q832" s="84"/>
      <c r="R832" s="84"/>
      <c r="S832" s="84"/>
      <c r="T832" s="84"/>
      <c r="X832" s="84"/>
      <c r="Y832" s="84"/>
      <c r="Z832" s="84"/>
    </row>
    <row r="833" spans="1:26">
      <c r="A833" s="84"/>
      <c r="B833" s="84"/>
      <c r="C833" s="84"/>
      <c r="D833" s="632" t="str">
        <f>IF($C833="","",VLOOKUP($C833,分類コード!$B$1:$C$9,2,0))</f>
        <v/>
      </c>
      <c r="E833" s="251"/>
      <c r="F833" s="264"/>
      <c r="G833" s="260"/>
      <c r="H833" s="264"/>
      <c r="I833" s="653">
        <f t="shared" si="14"/>
        <v>0</v>
      </c>
      <c r="L833" s="84"/>
      <c r="M833" s="84"/>
      <c r="N833" s="84"/>
      <c r="O833" s="84"/>
      <c r="P833" s="84"/>
      <c r="Q833" s="84"/>
      <c r="R833" s="84"/>
      <c r="S833" s="84"/>
      <c r="T833" s="84"/>
      <c r="X833" s="84"/>
      <c r="Y833" s="84"/>
      <c r="Z833" s="84"/>
    </row>
    <row r="834" spans="1:26">
      <c r="A834" s="84"/>
      <c r="B834" s="84"/>
      <c r="C834" s="84"/>
      <c r="D834" s="632" t="str">
        <f>IF($C834="","",VLOOKUP($C834,分類コード!$B$1:$C$9,2,0))</f>
        <v/>
      </c>
      <c r="E834" s="251"/>
      <c r="F834" s="264"/>
      <c r="G834" s="260"/>
      <c r="H834" s="264"/>
      <c r="I834" s="653">
        <f t="shared" si="14"/>
        <v>0</v>
      </c>
      <c r="L834" s="84"/>
      <c r="M834" s="84"/>
      <c r="N834" s="84"/>
      <c r="O834" s="84"/>
      <c r="P834" s="84"/>
      <c r="Q834" s="84"/>
      <c r="R834" s="84"/>
      <c r="S834" s="84"/>
      <c r="T834" s="84"/>
      <c r="X834" s="84"/>
      <c r="Y834" s="84"/>
      <c r="Z834" s="84"/>
    </row>
    <row r="835" spans="1:26">
      <c r="A835" s="84"/>
      <c r="B835" s="84"/>
      <c r="C835" s="84"/>
      <c r="D835" s="632" t="str">
        <f>IF($C835="","",VLOOKUP($C835,分類コード!$B$1:$C$9,2,0))</f>
        <v/>
      </c>
      <c r="E835" s="251"/>
      <c r="F835" s="264"/>
      <c r="G835" s="260"/>
      <c r="H835" s="264"/>
      <c r="I835" s="653">
        <f t="shared" si="14"/>
        <v>0</v>
      </c>
      <c r="L835" s="84"/>
      <c r="M835" s="84"/>
      <c r="N835" s="84"/>
      <c r="O835" s="84"/>
      <c r="P835" s="84"/>
      <c r="Q835" s="84"/>
      <c r="R835" s="84"/>
      <c r="S835" s="84"/>
      <c r="T835" s="84"/>
      <c r="X835" s="84"/>
      <c r="Y835" s="84"/>
      <c r="Z835" s="84"/>
    </row>
    <row r="836" spans="1:26">
      <c r="A836" s="84"/>
      <c r="B836" s="84"/>
      <c r="C836" s="84"/>
      <c r="D836" s="632" t="str">
        <f>IF($C836="","",VLOOKUP($C836,分類コード!$B$1:$C$9,2,0))</f>
        <v/>
      </c>
      <c r="E836" s="251"/>
      <c r="F836" s="264"/>
      <c r="G836" s="260"/>
      <c r="H836" s="264"/>
      <c r="I836" s="653">
        <f t="shared" si="14"/>
        <v>0</v>
      </c>
      <c r="L836" s="84"/>
      <c r="M836" s="84"/>
      <c r="N836" s="84"/>
      <c r="O836" s="84"/>
      <c r="P836" s="84"/>
      <c r="Q836" s="84"/>
      <c r="R836" s="84"/>
      <c r="S836" s="84"/>
      <c r="T836" s="84"/>
      <c r="X836" s="84"/>
      <c r="Y836" s="84"/>
      <c r="Z836" s="84"/>
    </row>
    <row r="837" spans="1:26">
      <c r="A837" s="84"/>
      <c r="B837" s="84"/>
      <c r="C837" s="84"/>
      <c r="D837" s="632" t="str">
        <f>IF($C837="","",VLOOKUP($C837,分類コード!$B$1:$C$9,2,0))</f>
        <v/>
      </c>
      <c r="E837" s="251"/>
      <c r="F837" s="264"/>
      <c r="G837" s="260"/>
      <c r="H837" s="264"/>
      <c r="I837" s="653">
        <f t="shared" si="14"/>
        <v>0</v>
      </c>
      <c r="L837" s="84"/>
      <c r="M837" s="84"/>
      <c r="N837" s="84"/>
      <c r="O837" s="84"/>
      <c r="P837" s="84"/>
      <c r="Q837" s="84"/>
      <c r="R837" s="84"/>
      <c r="S837" s="84"/>
      <c r="T837" s="84"/>
      <c r="X837" s="84"/>
      <c r="Y837" s="84"/>
      <c r="Z837" s="84"/>
    </row>
    <row r="838" spans="1:26">
      <c r="A838" s="84"/>
      <c r="B838" s="84"/>
      <c r="C838" s="84"/>
      <c r="D838" s="632" t="str">
        <f>IF($C838="","",VLOOKUP($C838,分類コード!$B$1:$C$9,2,0))</f>
        <v/>
      </c>
      <c r="E838" s="251"/>
      <c r="F838" s="264"/>
      <c r="G838" s="260"/>
      <c r="H838" s="264"/>
      <c r="I838" s="653">
        <f t="shared" si="14"/>
        <v>0</v>
      </c>
      <c r="L838" s="84"/>
      <c r="M838" s="84"/>
      <c r="N838" s="84"/>
      <c r="O838" s="84"/>
      <c r="P838" s="84"/>
      <c r="Q838" s="84"/>
      <c r="R838" s="84"/>
      <c r="S838" s="84"/>
      <c r="T838" s="84"/>
      <c r="X838" s="84"/>
      <c r="Y838" s="84"/>
      <c r="Z838" s="84"/>
    </row>
    <row r="839" spans="1:26">
      <c r="A839" s="84"/>
      <c r="B839" s="84"/>
      <c r="C839" s="84"/>
      <c r="D839" s="632" t="str">
        <f>IF($C839="","",VLOOKUP($C839,分類コード!$B$1:$C$9,2,0))</f>
        <v/>
      </c>
      <c r="E839" s="251"/>
      <c r="F839" s="264"/>
      <c r="G839" s="260"/>
      <c r="H839" s="264"/>
      <c r="I839" s="653">
        <f t="shared" si="14"/>
        <v>0</v>
      </c>
      <c r="L839" s="84"/>
      <c r="M839" s="84"/>
      <c r="N839" s="84"/>
      <c r="O839" s="84"/>
      <c r="P839" s="84"/>
      <c r="Q839" s="84"/>
      <c r="R839" s="84"/>
      <c r="S839" s="84"/>
      <c r="T839" s="84"/>
      <c r="X839" s="84"/>
      <c r="Y839" s="84"/>
      <c r="Z839" s="84"/>
    </row>
    <row r="840" spans="1:26">
      <c r="A840" s="84"/>
      <c r="B840" s="84"/>
      <c r="C840" s="84"/>
      <c r="D840" s="632" t="str">
        <f>IF($C840="","",VLOOKUP($C840,分類コード!$B$1:$C$9,2,0))</f>
        <v/>
      </c>
      <c r="E840" s="251"/>
      <c r="F840" s="264"/>
      <c r="G840" s="260"/>
      <c r="H840" s="264"/>
      <c r="I840" s="653">
        <f t="shared" si="14"/>
        <v>0</v>
      </c>
      <c r="L840" s="84"/>
      <c r="M840" s="84"/>
      <c r="N840" s="84"/>
      <c r="O840" s="84"/>
      <c r="P840" s="84"/>
      <c r="Q840" s="84"/>
      <c r="R840" s="84"/>
      <c r="S840" s="84"/>
      <c r="T840" s="84"/>
      <c r="X840" s="84"/>
      <c r="Y840" s="84"/>
      <c r="Z840" s="84"/>
    </row>
    <row r="841" spans="1:26">
      <c r="A841" s="84"/>
      <c r="B841" s="84"/>
      <c r="C841" s="84"/>
      <c r="D841" s="632" t="str">
        <f>IF($C841="","",VLOOKUP($C841,分類コード!$B$1:$C$9,2,0))</f>
        <v/>
      </c>
      <c r="E841" s="251"/>
      <c r="F841" s="264"/>
      <c r="G841" s="260"/>
      <c r="H841" s="264"/>
      <c r="I841" s="653">
        <f t="shared" si="14"/>
        <v>0</v>
      </c>
      <c r="L841" s="84"/>
      <c r="M841" s="84"/>
      <c r="N841" s="84"/>
      <c r="O841" s="84"/>
      <c r="P841" s="84"/>
      <c r="Q841" s="84"/>
      <c r="R841" s="84"/>
      <c r="S841" s="84"/>
      <c r="T841" s="84"/>
      <c r="X841" s="84"/>
      <c r="Y841" s="84"/>
      <c r="Z841" s="84"/>
    </row>
    <row r="842" spans="1:26">
      <c r="A842" s="84"/>
      <c r="B842" s="84"/>
      <c r="C842" s="84"/>
      <c r="D842" s="632" t="str">
        <f>IF($C842="","",VLOOKUP($C842,分類コード!$B$1:$C$9,2,0))</f>
        <v/>
      </c>
      <c r="E842" s="251"/>
      <c r="F842" s="264"/>
      <c r="G842" s="260"/>
      <c r="H842" s="264"/>
      <c r="I842" s="653">
        <f t="shared" si="14"/>
        <v>0</v>
      </c>
      <c r="L842" s="84"/>
      <c r="M842" s="84"/>
      <c r="N842" s="84"/>
      <c r="O842" s="84"/>
      <c r="P842" s="84"/>
      <c r="Q842" s="84"/>
      <c r="R842" s="84"/>
      <c r="S842" s="84"/>
      <c r="T842" s="84"/>
      <c r="X842" s="84"/>
      <c r="Y842" s="84"/>
      <c r="Z842" s="84"/>
    </row>
    <row r="843" spans="1:26">
      <c r="A843" s="84"/>
      <c r="B843" s="84"/>
      <c r="C843" s="84"/>
      <c r="D843" s="632" t="str">
        <f>IF($C843="","",VLOOKUP($C843,分類コード!$B$1:$C$9,2,0))</f>
        <v/>
      </c>
      <c r="E843" s="251"/>
      <c r="F843" s="264"/>
      <c r="G843" s="260"/>
      <c r="H843" s="264"/>
      <c r="I843" s="653">
        <f t="shared" si="14"/>
        <v>0</v>
      </c>
      <c r="L843" s="84"/>
      <c r="M843" s="84"/>
      <c r="N843" s="84"/>
      <c r="O843" s="84"/>
      <c r="P843" s="84"/>
      <c r="Q843" s="84"/>
      <c r="R843" s="84"/>
      <c r="S843" s="84"/>
      <c r="T843" s="84"/>
      <c r="X843" s="84"/>
      <c r="Y843" s="84"/>
      <c r="Z843" s="84"/>
    </row>
    <row r="844" spans="1:26">
      <c r="A844" s="84"/>
      <c r="B844" s="84"/>
      <c r="C844" s="84"/>
      <c r="D844" s="632" t="str">
        <f>IF($C844="","",VLOOKUP($C844,分類コード!$B$1:$C$9,2,0))</f>
        <v/>
      </c>
      <c r="E844" s="251"/>
      <c r="F844" s="264"/>
      <c r="G844" s="260"/>
      <c r="H844" s="264"/>
      <c r="I844" s="653">
        <f t="shared" si="14"/>
        <v>0</v>
      </c>
      <c r="L844" s="84"/>
      <c r="M844" s="84"/>
      <c r="N844" s="84"/>
      <c r="O844" s="84"/>
      <c r="P844" s="84"/>
      <c r="Q844" s="84"/>
      <c r="R844" s="84"/>
      <c r="S844" s="84"/>
      <c r="T844" s="84"/>
      <c r="X844" s="84"/>
      <c r="Y844" s="84"/>
      <c r="Z844" s="84"/>
    </row>
    <row r="845" spans="1:26">
      <c r="A845" s="84"/>
      <c r="B845" s="84"/>
      <c r="C845" s="84"/>
      <c r="D845" s="632" t="str">
        <f>IF($C845="","",VLOOKUP($C845,分類コード!$B$1:$C$9,2,0))</f>
        <v/>
      </c>
      <c r="E845" s="251"/>
      <c r="F845" s="264"/>
      <c r="G845" s="260"/>
      <c r="H845" s="264"/>
      <c r="I845" s="653">
        <f t="shared" si="14"/>
        <v>0</v>
      </c>
      <c r="L845" s="84"/>
      <c r="M845" s="84"/>
      <c r="N845" s="84"/>
      <c r="O845" s="84"/>
      <c r="P845" s="84"/>
      <c r="Q845" s="84"/>
      <c r="R845" s="84"/>
      <c r="S845" s="84"/>
      <c r="T845" s="84"/>
      <c r="X845" s="84"/>
      <c r="Y845" s="84"/>
      <c r="Z845" s="84"/>
    </row>
    <row r="846" spans="1:26">
      <c r="A846" s="84"/>
      <c r="B846" s="84"/>
      <c r="C846" s="84"/>
      <c r="D846" s="632" t="str">
        <f>IF($C846="","",VLOOKUP($C846,分類コード!$B$1:$C$9,2,0))</f>
        <v/>
      </c>
      <c r="E846" s="251"/>
      <c r="F846" s="264"/>
      <c r="G846" s="260"/>
      <c r="H846" s="264"/>
      <c r="I846" s="653">
        <f t="shared" si="14"/>
        <v>0</v>
      </c>
      <c r="L846" s="84"/>
      <c r="M846" s="84"/>
      <c r="N846" s="84"/>
      <c r="O846" s="84"/>
      <c r="P846" s="84"/>
      <c r="Q846" s="84"/>
      <c r="R846" s="84"/>
      <c r="S846" s="84"/>
      <c r="T846" s="84"/>
      <c r="X846" s="84"/>
      <c r="Y846" s="84"/>
      <c r="Z846" s="84"/>
    </row>
    <row r="847" spans="1:26">
      <c r="A847" s="84"/>
      <c r="B847" s="84"/>
      <c r="C847" s="84"/>
      <c r="D847" s="632" t="str">
        <f>IF($C847="","",VLOOKUP($C847,分類コード!$B$1:$C$9,2,0))</f>
        <v/>
      </c>
      <c r="E847" s="251"/>
      <c r="F847" s="264"/>
      <c r="G847" s="260"/>
      <c r="H847" s="264"/>
      <c r="I847" s="653">
        <f t="shared" si="14"/>
        <v>0</v>
      </c>
      <c r="L847" s="84"/>
      <c r="M847" s="84"/>
      <c r="N847" s="84"/>
      <c r="O847" s="84"/>
      <c r="P847" s="84"/>
      <c r="Q847" s="84"/>
      <c r="R847" s="84"/>
      <c r="S847" s="84"/>
      <c r="T847" s="84"/>
      <c r="X847" s="84"/>
      <c r="Y847" s="84"/>
      <c r="Z847" s="84"/>
    </row>
    <row r="848" spans="1:26">
      <c r="A848" s="84"/>
      <c r="B848" s="84"/>
      <c r="C848" s="84"/>
      <c r="D848" s="632" t="str">
        <f>IF($C848="","",VLOOKUP($C848,分類コード!$B$1:$C$9,2,0))</f>
        <v/>
      </c>
      <c r="E848" s="251"/>
      <c r="F848" s="264"/>
      <c r="G848" s="260"/>
      <c r="H848" s="264"/>
      <c r="I848" s="653">
        <f t="shared" si="14"/>
        <v>0</v>
      </c>
      <c r="L848" s="84"/>
      <c r="M848" s="84"/>
      <c r="N848" s="84"/>
      <c r="O848" s="84"/>
      <c r="P848" s="84"/>
      <c r="Q848" s="84"/>
      <c r="R848" s="84"/>
      <c r="S848" s="84"/>
      <c r="T848" s="84"/>
      <c r="X848" s="84"/>
      <c r="Y848" s="84"/>
      <c r="Z848" s="84"/>
    </row>
    <row r="849" spans="1:26">
      <c r="A849" s="84"/>
      <c r="B849" s="84"/>
      <c r="C849" s="84"/>
      <c r="D849" s="632" t="str">
        <f>IF($C849="","",VLOOKUP($C849,分類コード!$B$1:$C$9,2,0))</f>
        <v/>
      </c>
      <c r="E849" s="251"/>
      <c r="F849" s="264"/>
      <c r="G849" s="260"/>
      <c r="H849" s="264"/>
      <c r="I849" s="653">
        <f t="shared" si="14"/>
        <v>0</v>
      </c>
      <c r="L849" s="84"/>
      <c r="M849" s="84"/>
      <c r="N849" s="84"/>
      <c r="O849" s="84"/>
      <c r="P849" s="84"/>
      <c r="Q849" s="84"/>
      <c r="R849" s="84"/>
      <c r="S849" s="84"/>
      <c r="T849" s="84"/>
      <c r="X849" s="84"/>
      <c r="Y849" s="84"/>
      <c r="Z849" s="84"/>
    </row>
    <row r="850" spans="1:26">
      <c r="A850" s="84"/>
      <c r="B850" s="84"/>
      <c r="C850" s="84"/>
      <c r="D850" s="632" t="str">
        <f>IF($C850="","",VLOOKUP($C850,分類コード!$B$1:$C$9,2,0))</f>
        <v/>
      </c>
      <c r="E850" s="251"/>
      <c r="F850" s="264"/>
      <c r="G850" s="260"/>
      <c r="H850" s="264"/>
      <c r="I850" s="653">
        <f t="shared" si="14"/>
        <v>0</v>
      </c>
      <c r="L850" s="84"/>
      <c r="M850" s="84"/>
      <c r="N850" s="84"/>
      <c r="O850" s="84"/>
      <c r="P850" s="84"/>
      <c r="Q850" s="84"/>
      <c r="R850" s="84"/>
      <c r="S850" s="84"/>
      <c r="T850" s="84"/>
      <c r="X850" s="84"/>
      <c r="Y850" s="84"/>
      <c r="Z850" s="84"/>
    </row>
    <row r="851" spans="1:26">
      <c r="A851" s="84"/>
      <c r="B851" s="84"/>
      <c r="C851" s="84"/>
      <c r="D851" s="632" t="str">
        <f>IF($C851="","",VLOOKUP($C851,分類コード!$B$1:$C$9,2,0))</f>
        <v/>
      </c>
      <c r="E851" s="251"/>
      <c r="F851" s="264"/>
      <c r="G851" s="260"/>
      <c r="H851" s="264"/>
      <c r="I851" s="653">
        <f t="shared" si="14"/>
        <v>0</v>
      </c>
      <c r="L851" s="84"/>
      <c r="M851" s="84"/>
      <c r="N851" s="84"/>
      <c r="O851" s="84"/>
      <c r="P851" s="84"/>
      <c r="Q851" s="84"/>
      <c r="R851" s="84"/>
      <c r="S851" s="84"/>
      <c r="T851" s="84"/>
      <c r="X851" s="84"/>
      <c r="Y851" s="84"/>
      <c r="Z851" s="84"/>
    </row>
    <row r="852" spans="1:26">
      <c r="A852" s="84"/>
      <c r="B852" s="84"/>
      <c r="C852" s="84"/>
      <c r="D852" s="632" t="str">
        <f>IF($C852="","",VLOOKUP($C852,分類コード!$B$1:$C$9,2,0))</f>
        <v/>
      </c>
      <c r="E852" s="251"/>
      <c r="F852" s="264"/>
      <c r="G852" s="260"/>
      <c r="H852" s="264"/>
      <c r="I852" s="653">
        <f t="shared" si="14"/>
        <v>0</v>
      </c>
      <c r="L852" s="84"/>
      <c r="M852" s="84"/>
      <c r="N852" s="84"/>
      <c r="O852" s="84"/>
      <c r="P852" s="84"/>
      <c r="Q852" s="84"/>
      <c r="R852" s="84"/>
      <c r="S852" s="84"/>
      <c r="T852" s="84"/>
      <c r="X852" s="84"/>
      <c r="Y852" s="84"/>
      <c r="Z852" s="84"/>
    </row>
    <row r="853" spans="1:26">
      <c r="A853" s="84"/>
      <c r="B853" s="84"/>
      <c r="C853" s="84"/>
      <c r="D853" s="632" t="str">
        <f>IF($C853="","",VLOOKUP($C853,分類コード!$B$1:$C$9,2,0))</f>
        <v/>
      </c>
      <c r="E853" s="251"/>
      <c r="F853" s="264"/>
      <c r="G853" s="260"/>
      <c r="H853" s="264"/>
      <c r="I853" s="653">
        <f t="shared" ref="I853:I916" si="15">IF(ISERROR(LEN(F853)-FIND(".",F853))=TRUE,0,LEN(F853)-FIND(".",F853))</f>
        <v>0</v>
      </c>
      <c r="L853" s="84"/>
      <c r="M853" s="84"/>
      <c r="N853" s="84"/>
      <c r="O853" s="84"/>
      <c r="P853" s="84"/>
      <c r="Q853" s="84"/>
      <c r="R853" s="84"/>
      <c r="S853" s="84"/>
      <c r="T853" s="84"/>
      <c r="X853" s="84"/>
      <c r="Y853" s="84"/>
      <c r="Z853" s="84"/>
    </row>
    <row r="854" spans="1:26">
      <c r="A854" s="84"/>
      <c r="B854" s="84"/>
      <c r="C854" s="84"/>
      <c r="D854" s="632" t="str">
        <f>IF($C854="","",VLOOKUP($C854,分類コード!$B$1:$C$9,2,0))</f>
        <v/>
      </c>
      <c r="E854" s="251"/>
      <c r="F854" s="264"/>
      <c r="G854" s="260"/>
      <c r="H854" s="264"/>
      <c r="I854" s="653">
        <f t="shared" si="15"/>
        <v>0</v>
      </c>
      <c r="L854" s="84"/>
      <c r="M854" s="84"/>
      <c r="N854" s="84"/>
      <c r="O854" s="84"/>
      <c r="P854" s="84"/>
      <c r="Q854" s="84"/>
      <c r="R854" s="84"/>
      <c r="S854" s="84"/>
      <c r="T854" s="84"/>
      <c r="X854" s="84"/>
      <c r="Y854" s="84"/>
      <c r="Z854" s="84"/>
    </row>
    <row r="855" spans="1:26">
      <c r="A855" s="84"/>
      <c r="B855" s="84"/>
      <c r="C855" s="84"/>
      <c r="D855" s="632" t="str">
        <f>IF($C855="","",VLOOKUP($C855,分類コード!$B$1:$C$9,2,0))</f>
        <v/>
      </c>
      <c r="E855" s="251"/>
      <c r="F855" s="264"/>
      <c r="G855" s="260"/>
      <c r="H855" s="264"/>
      <c r="I855" s="653">
        <f t="shared" si="15"/>
        <v>0</v>
      </c>
      <c r="L855" s="84"/>
      <c r="M855" s="84"/>
      <c r="N855" s="84"/>
      <c r="O855" s="84"/>
      <c r="P855" s="84"/>
      <c r="Q855" s="84"/>
      <c r="R855" s="84"/>
      <c r="S855" s="84"/>
      <c r="T855" s="84"/>
      <c r="X855" s="84"/>
      <c r="Y855" s="84"/>
      <c r="Z855" s="84"/>
    </row>
    <row r="856" spans="1:26">
      <c r="A856" s="84"/>
      <c r="B856" s="84"/>
      <c r="C856" s="84"/>
      <c r="D856" s="632" t="str">
        <f>IF($C856="","",VLOOKUP($C856,分類コード!$B$1:$C$9,2,0))</f>
        <v/>
      </c>
      <c r="E856" s="251"/>
      <c r="F856" s="264"/>
      <c r="G856" s="260"/>
      <c r="H856" s="264"/>
      <c r="I856" s="653">
        <f t="shared" si="15"/>
        <v>0</v>
      </c>
      <c r="L856" s="84"/>
      <c r="M856" s="84"/>
      <c r="N856" s="84"/>
      <c r="O856" s="84"/>
      <c r="P856" s="84"/>
      <c r="Q856" s="84"/>
      <c r="R856" s="84"/>
      <c r="S856" s="84"/>
      <c r="T856" s="84"/>
      <c r="X856" s="84"/>
      <c r="Y856" s="84"/>
      <c r="Z856" s="84"/>
    </row>
    <row r="857" spans="1:26">
      <c r="A857" s="84"/>
      <c r="B857" s="84"/>
      <c r="C857" s="84"/>
      <c r="D857" s="632" t="str">
        <f>IF($C857="","",VLOOKUP($C857,分類コード!$B$1:$C$9,2,0))</f>
        <v/>
      </c>
      <c r="E857" s="251"/>
      <c r="F857" s="264"/>
      <c r="G857" s="260"/>
      <c r="H857" s="264"/>
      <c r="I857" s="653">
        <f t="shared" si="15"/>
        <v>0</v>
      </c>
      <c r="L857" s="84"/>
      <c r="M857" s="84"/>
      <c r="N857" s="84"/>
      <c r="O857" s="84"/>
      <c r="P857" s="84"/>
      <c r="Q857" s="84"/>
      <c r="R857" s="84"/>
      <c r="S857" s="84"/>
      <c r="T857" s="84"/>
      <c r="X857" s="84"/>
      <c r="Y857" s="84"/>
      <c r="Z857" s="84"/>
    </row>
    <row r="858" spans="1:26">
      <c r="A858" s="84"/>
      <c r="B858" s="84"/>
      <c r="C858" s="84"/>
      <c r="D858" s="632" t="str">
        <f>IF($C858="","",VLOOKUP($C858,分類コード!$B$1:$C$9,2,0))</f>
        <v/>
      </c>
      <c r="E858" s="251"/>
      <c r="F858" s="264"/>
      <c r="G858" s="260"/>
      <c r="H858" s="264"/>
      <c r="I858" s="653">
        <f t="shared" si="15"/>
        <v>0</v>
      </c>
      <c r="L858" s="84"/>
      <c r="M858" s="84"/>
      <c r="N858" s="84"/>
      <c r="O858" s="84"/>
      <c r="P858" s="84"/>
      <c r="Q858" s="84"/>
      <c r="R858" s="84"/>
      <c r="S858" s="84"/>
      <c r="T858" s="84"/>
      <c r="X858" s="84"/>
      <c r="Y858" s="84"/>
      <c r="Z858" s="84"/>
    </row>
    <row r="859" spans="1:26">
      <c r="A859" s="84"/>
      <c r="B859" s="84"/>
      <c r="C859" s="84"/>
      <c r="D859" s="632" t="str">
        <f>IF($C859="","",VLOOKUP($C859,分類コード!$B$1:$C$9,2,0))</f>
        <v/>
      </c>
      <c r="E859" s="251"/>
      <c r="F859" s="264"/>
      <c r="G859" s="260"/>
      <c r="H859" s="264"/>
      <c r="I859" s="653">
        <f t="shared" si="15"/>
        <v>0</v>
      </c>
      <c r="L859" s="84"/>
      <c r="M859" s="84"/>
      <c r="N859" s="84"/>
      <c r="O859" s="84"/>
      <c r="P859" s="84"/>
      <c r="Q859" s="84"/>
      <c r="R859" s="84"/>
      <c r="S859" s="84"/>
      <c r="T859" s="84"/>
      <c r="X859" s="84"/>
      <c r="Y859" s="84"/>
      <c r="Z859" s="84"/>
    </row>
    <row r="860" spans="1:26">
      <c r="A860" s="84"/>
      <c r="B860" s="84"/>
      <c r="C860" s="84"/>
      <c r="D860" s="632" t="str">
        <f>IF($C860="","",VLOOKUP($C860,分類コード!$B$1:$C$9,2,0))</f>
        <v/>
      </c>
      <c r="E860" s="251"/>
      <c r="F860" s="264"/>
      <c r="G860" s="260"/>
      <c r="H860" s="264"/>
      <c r="I860" s="653">
        <f t="shared" si="15"/>
        <v>0</v>
      </c>
      <c r="L860" s="84"/>
      <c r="M860" s="84"/>
      <c r="N860" s="84"/>
      <c r="O860" s="84"/>
      <c r="P860" s="84"/>
      <c r="Q860" s="84"/>
      <c r="R860" s="84"/>
      <c r="S860" s="84"/>
      <c r="T860" s="84"/>
      <c r="X860" s="84"/>
      <c r="Y860" s="84"/>
      <c r="Z860" s="84"/>
    </row>
    <row r="861" spans="1:26">
      <c r="A861" s="84"/>
      <c r="B861" s="84"/>
      <c r="C861" s="84"/>
      <c r="D861" s="632" t="str">
        <f>IF($C861="","",VLOOKUP($C861,分類コード!$B$1:$C$9,2,0))</f>
        <v/>
      </c>
      <c r="E861" s="251"/>
      <c r="F861" s="264"/>
      <c r="G861" s="37"/>
      <c r="H861" s="264"/>
      <c r="I861" s="653">
        <f t="shared" si="15"/>
        <v>0</v>
      </c>
      <c r="J861" s="262"/>
      <c r="L861" s="84"/>
      <c r="M861" s="84"/>
      <c r="N861" s="84"/>
      <c r="O861" s="84"/>
      <c r="P861" s="84"/>
      <c r="Q861" s="84"/>
      <c r="R861" s="84"/>
      <c r="S861" s="84"/>
      <c r="T861" s="84"/>
      <c r="X861" s="84"/>
      <c r="Y861" s="84"/>
      <c r="Z861" s="84"/>
    </row>
    <row r="862" spans="1:26">
      <c r="A862" s="84"/>
      <c r="B862" s="84"/>
      <c r="C862" s="84"/>
      <c r="D862" s="632" t="str">
        <f>IF($C862="","",VLOOKUP($C862,分類コード!$B$1:$C$9,2,0))</f>
        <v/>
      </c>
      <c r="E862" s="251"/>
      <c r="F862" s="264"/>
      <c r="G862" s="37"/>
      <c r="H862" s="264"/>
      <c r="I862" s="653">
        <f t="shared" si="15"/>
        <v>0</v>
      </c>
      <c r="L862" s="84"/>
      <c r="M862" s="84"/>
      <c r="N862" s="84"/>
      <c r="O862" s="84"/>
      <c r="P862" s="84"/>
      <c r="Q862" s="84"/>
      <c r="R862" s="84"/>
      <c r="S862" s="84"/>
      <c r="T862" s="84"/>
      <c r="X862" s="84"/>
      <c r="Y862" s="84"/>
      <c r="Z862" s="84"/>
    </row>
    <row r="863" spans="1:26">
      <c r="A863" s="84"/>
      <c r="B863" s="84"/>
      <c r="C863" s="84"/>
      <c r="D863" s="632" t="str">
        <f>IF($C863="","",VLOOKUP($C863,分類コード!$B$1:$C$9,2,0))</f>
        <v/>
      </c>
      <c r="E863" s="251"/>
      <c r="F863" s="264"/>
      <c r="G863" s="37"/>
      <c r="H863" s="264"/>
      <c r="I863" s="653">
        <f t="shared" si="15"/>
        <v>0</v>
      </c>
      <c r="L863" s="84"/>
      <c r="M863" s="84"/>
      <c r="N863" s="84"/>
      <c r="O863" s="84"/>
      <c r="P863" s="84"/>
      <c r="Q863" s="84"/>
      <c r="R863" s="84"/>
      <c r="S863" s="84"/>
      <c r="T863" s="84"/>
      <c r="X863" s="84"/>
      <c r="Y863" s="84"/>
      <c r="Z863" s="84"/>
    </row>
    <row r="864" spans="1:26">
      <c r="A864" s="84"/>
      <c r="B864" s="84"/>
      <c r="C864" s="84"/>
      <c r="D864" s="632" t="str">
        <f>IF($C864="","",VLOOKUP($C864,分類コード!$B$1:$C$9,2,0))</f>
        <v/>
      </c>
      <c r="E864" s="251"/>
      <c r="F864" s="264"/>
      <c r="G864" s="37"/>
      <c r="H864" s="264"/>
      <c r="I864" s="653">
        <f t="shared" si="15"/>
        <v>0</v>
      </c>
      <c r="L864" s="84"/>
      <c r="M864" s="84"/>
      <c r="N864" s="84"/>
      <c r="O864" s="84"/>
      <c r="P864" s="84"/>
      <c r="Q864" s="84"/>
      <c r="R864" s="84"/>
      <c r="S864" s="84"/>
      <c r="T864" s="84"/>
      <c r="X864" s="84"/>
      <c r="Y864" s="84"/>
      <c r="Z864" s="84"/>
    </row>
    <row r="865" spans="1:26">
      <c r="A865" s="84"/>
      <c r="B865" s="84"/>
      <c r="C865" s="84"/>
      <c r="D865" s="632" t="str">
        <f>IF($C865="","",VLOOKUP($C865,分類コード!$B$1:$C$9,2,0))</f>
        <v/>
      </c>
      <c r="E865" s="251"/>
      <c r="F865" s="264"/>
      <c r="G865" s="37"/>
      <c r="H865" s="264"/>
      <c r="I865" s="653">
        <f t="shared" si="15"/>
        <v>0</v>
      </c>
      <c r="L865" s="84"/>
      <c r="M865" s="84"/>
      <c r="N865" s="84"/>
      <c r="O865" s="84"/>
      <c r="P865" s="84"/>
      <c r="Q865" s="84"/>
      <c r="R865" s="84"/>
      <c r="S865" s="84"/>
      <c r="T865" s="84"/>
      <c r="X865" s="84"/>
      <c r="Y865" s="84"/>
      <c r="Z865" s="84"/>
    </row>
    <row r="866" spans="1:26">
      <c r="A866" s="84"/>
      <c r="B866" s="84"/>
      <c r="C866" s="84"/>
      <c r="D866" s="632" t="str">
        <f>IF($C866="","",VLOOKUP($C866,分類コード!$B$1:$C$9,2,0))</f>
        <v/>
      </c>
      <c r="E866" s="251"/>
      <c r="F866" s="264"/>
      <c r="G866" s="37"/>
      <c r="H866" s="264"/>
      <c r="I866" s="653">
        <f t="shared" si="15"/>
        <v>0</v>
      </c>
      <c r="L866" s="84"/>
      <c r="M866" s="84"/>
      <c r="N866" s="84"/>
      <c r="O866" s="84"/>
      <c r="P866" s="84"/>
      <c r="Q866" s="84"/>
      <c r="R866" s="84"/>
      <c r="S866" s="84"/>
      <c r="T866" s="84"/>
      <c r="X866" s="84"/>
      <c r="Y866" s="84"/>
      <c r="Z866" s="84"/>
    </row>
    <row r="867" spans="1:26">
      <c r="A867" s="84"/>
      <c r="B867" s="84"/>
      <c r="C867" s="84"/>
      <c r="D867" s="632" t="str">
        <f>IF($C867="","",VLOOKUP($C867,分類コード!$B$1:$C$9,2,0))</f>
        <v/>
      </c>
      <c r="E867" s="251"/>
      <c r="F867" s="264"/>
      <c r="G867" s="37"/>
      <c r="H867" s="264"/>
      <c r="I867" s="653">
        <f t="shared" si="15"/>
        <v>0</v>
      </c>
      <c r="L867" s="84"/>
      <c r="M867" s="84"/>
      <c r="N867" s="84"/>
      <c r="O867" s="84"/>
      <c r="P867" s="84"/>
      <c r="Q867" s="84"/>
      <c r="R867" s="84"/>
      <c r="S867" s="84"/>
      <c r="T867" s="84"/>
      <c r="X867" s="84"/>
      <c r="Y867" s="84"/>
      <c r="Z867" s="84"/>
    </row>
    <row r="868" spans="1:26">
      <c r="A868" s="84"/>
      <c r="B868" s="84"/>
      <c r="C868" s="84"/>
      <c r="D868" s="632" t="str">
        <f>IF($C868="","",VLOOKUP($C868,分類コード!$B$1:$C$9,2,0))</f>
        <v/>
      </c>
      <c r="E868" s="251"/>
      <c r="F868" s="264"/>
      <c r="G868" s="37"/>
      <c r="H868" s="264"/>
      <c r="I868" s="653">
        <f t="shared" si="15"/>
        <v>0</v>
      </c>
      <c r="L868" s="84"/>
      <c r="M868" s="84"/>
      <c r="N868" s="84"/>
      <c r="O868" s="84"/>
      <c r="P868" s="84"/>
      <c r="Q868" s="84"/>
      <c r="R868" s="84"/>
      <c r="S868" s="84"/>
      <c r="T868" s="84"/>
      <c r="X868" s="84"/>
      <c r="Y868" s="84"/>
      <c r="Z868" s="84"/>
    </row>
    <row r="869" spans="1:26">
      <c r="A869" s="84"/>
      <c r="B869" s="84"/>
      <c r="C869" s="84"/>
      <c r="D869" s="632" t="str">
        <f>IF($C869="","",VLOOKUP($C869,分類コード!$B$1:$C$9,2,0))</f>
        <v/>
      </c>
      <c r="E869" s="251"/>
      <c r="F869" s="264"/>
      <c r="G869" s="37"/>
      <c r="H869" s="264"/>
      <c r="I869" s="653">
        <f t="shared" si="15"/>
        <v>0</v>
      </c>
      <c r="L869" s="84"/>
      <c r="M869" s="84"/>
      <c r="N869" s="84"/>
      <c r="O869" s="84"/>
      <c r="P869" s="84"/>
      <c r="Q869" s="84"/>
      <c r="R869" s="84"/>
      <c r="S869" s="84"/>
      <c r="T869" s="84"/>
      <c r="X869" s="84"/>
      <c r="Y869" s="84"/>
      <c r="Z869" s="84"/>
    </row>
    <row r="870" spans="1:26">
      <c r="A870" s="84"/>
      <c r="B870" s="84"/>
      <c r="C870" s="84"/>
      <c r="D870" s="632" t="str">
        <f>IF($C870="","",VLOOKUP($C870,分類コード!$B$1:$C$9,2,0))</f>
        <v/>
      </c>
      <c r="E870" s="251"/>
      <c r="F870" s="264"/>
      <c r="G870" s="37"/>
      <c r="H870" s="264"/>
      <c r="I870" s="653">
        <f t="shared" si="15"/>
        <v>0</v>
      </c>
      <c r="L870" s="84"/>
      <c r="M870" s="84"/>
      <c r="N870" s="84"/>
      <c r="O870" s="84"/>
      <c r="P870" s="84"/>
      <c r="Q870" s="84"/>
      <c r="R870" s="84"/>
      <c r="S870" s="84"/>
      <c r="T870" s="84"/>
      <c r="X870" s="84"/>
      <c r="Y870" s="84"/>
      <c r="Z870" s="84"/>
    </row>
    <row r="871" spans="1:26">
      <c r="A871" s="84"/>
      <c r="B871" s="84"/>
      <c r="C871" s="84"/>
      <c r="D871" s="632" t="str">
        <f>IF($C871="","",VLOOKUP($C871,分類コード!$B$1:$C$9,2,0))</f>
        <v/>
      </c>
      <c r="E871" s="251"/>
      <c r="F871" s="264"/>
      <c r="G871" s="37"/>
      <c r="H871" s="264"/>
      <c r="I871" s="653">
        <f t="shared" si="15"/>
        <v>0</v>
      </c>
      <c r="L871" s="84"/>
      <c r="M871" s="84"/>
      <c r="N871" s="84"/>
      <c r="O871" s="84"/>
      <c r="P871" s="84"/>
      <c r="Q871" s="84"/>
      <c r="R871" s="84"/>
      <c r="S871" s="84"/>
      <c r="T871" s="84"/>
      <c r="X871" s="84"/>
      <c r="Y871" s="84"/>
      <c r="Z871" s="84"/>
    </row>
    <row r="872" spans="1:26">
      <c r="A872" s="84"/>
      <c r="B872" s="84"/>
      <c r="C872" s="84"/>
      <c r="D872" s="632" t="str">
        <f>IF($C872="","",VLOOKUP($C872,分類コード!$B$1:$C$9,2,0))</f>
        <v/>
      </c>
      <c r="E872" s="251"/>
      <c r="F872" s="264"/>
      <c r="G872" s="37"/>
      <c r="H872" s="264"/>
      <c r="I872" s="653">
        <f t="shared" si="15"/>
        <v>0</v>
      </c>
      <c r="L872" s="84"/>
      <c r="M872" s="84"/>
      <c r="N872" s="84"/>
      <c r="O872" s="84"/>
      <c r="P872" s="84"/>
      <c r="Q872" s="84"/>
      <c r="R872" s="84"/>
      <c r="S872" s="84"/>
      <c r="T872" s="84"/>
      <c r="X872" s="84"/>
      <c r="Y872" s="84"/>
      <c r="Z872" s="84"/>
    </row>
    <row r="873" spans="1:26">
      <c r="A873" s="84"/>
      <c r="B873" s="84"/>
      <c r="C873" s="84"/>
      <c r="D873" s="632" t="str">
        <f>IF($C873="","",VLOOKUP($C873,分類コード!$B$1:$C$9,2,0))</f>
        <v/>
      </c>
      <c r="E873" s="251"/>
      <c r="F873" s="264"/>
      <c r="G873" s="37"/>
      <c r="H873" s="264"/>
      <c r="I873" s="653">
        <f t="shared" si="15"/>
        <v>0</v>
      </c>
      <c r="L873" s="84"/>
      <c r="M873" s="84"/>
      <c r="N873" s="84"/>
      <c r="O873" s="84"/>
      <c r="P873" s="84"/>
      <c r="Q873" s="84"/>
      <c r="R873" s="84"/>
      <c r="S873" s="84"/>
      <c r="T873" s="84"/>
      <c r="X873" s="84"/>
      <c r="Y873" s="84"/>
      <c r="Z873" s="84"/>
    </row>
    <row r="874" spans="1:26">
      <c r="A874" s="84"/>
      <c r="B874" s="84"/>
      <c r="C874" s="84"/>
      <c r="D874" s="632" t="str">
        <f>IF($C874="","",VLOOKUP($C874,分類コード!$B$1:$C$9,2,0))</f>
        <v/>
      </c>
      <c r="E874" s="251"/>
      <c r="F874" s="264"/>
      <c r="G874" s="37"/>
      <c r="H874" s="264"/>
      <c r="I874" s="653">
        <f t="shared" si="15"/>
        <v>0</v>
      </c>
      <c r="L874" s="84"/>
      <c r="M874" s="84"/>
      <c r="N874" s="84"/>
      <c r="O874" s="84"/>
      <c r="P874" s="84"/>
      <c r="Q874" s="84"/>
      <c r="R874" s="84"/>
      <c r="S874" s="84"/>
      <c r="T874" s="84"/>
      <c r="X874" s="84"/>
      <c r="Y874" s="84"/>
      <c r="Z874" s="84"/>
    </row>
    <row r="875" spans="1:26">
      <c r="A875" s="84"/>
      <c r="B875" s="84"/>
      <c r="C875" s="84"/>
      <c r="D875" s="632" t="str">
        <f>IF($C875="","",VLOOKUP($C875,分類コード!$B$1:$C$9,2,0))</f>
        <v/>
      </c>
      <c r="E875" s="251"/>
      <c r="F875" s="264"/>
      <c r="G875" s="37"/>
      <c r="H875" s="264"/>
      <c r="I875" s="653">
        <f t="shared" si="15"/>
        <v>0</v>
      </c>
      <c r="L875" s="84"/>
      <c r="M875" s="84"/>
      <c r="N875" s="84"/>
      <c r="O875" s="84"/>
      <c r="P875" s="84"/>
      <c r="Q875" s="84"/>
      <c r="R875" s="84"/>
      <c r="S875" s="84"/>
      <c r="T875" s="84"/>
      <c r="X875" s="84"/>
      <c r="Y875" s="84"/>
      <c r="Z875" s="84"/>
    </row>
    <row r="876" spans="1:26">
      <c r="A876" s="84"/>
      <c r="B876" s="84"/>
      <c r="C876" s="84"/>
      <c r="D876" s="632" t="str">
        <f>IF($C876="","",VLOOKUP($C876,分類コード!$B$1:$C$9,2,0))</f>
        <v/>
      </c>
      <c r="E876" s="251"/>
      <c r="F876" s="264"/>
      <c r="G876" s="37"/>
      <c r="H876" s="264"/>
      <c r="I876" s="653">
        <f t="shared" si="15"/>
        <v>0</v>
      </c>
      <c r="L876" s="84"/>
      <c r="M876" s="84"/>
      <c r="N876" s="84"/>
      <c r="O876" s="84"/>
      <c r="P876" s="84"/>
      <c r="Q876" s="84"/>
      <c r="R876" s="84"/>
      <c r="S876" s="84"/>
      <c r="T876" s="84"/>
      <c r="X876" s="84"/>
      <c r="Y876" s="84"/>
      <c r="Z876" s="84"/>
    </row>
    <row r="877" spans="1:26">
      <c r="A877" s="84"/>
      <c r="B877" s="84"/>
      <c r="C877" s="84"/>
      <c r="D877" s="632" t="str">
        <f>IF($C877="","",VLOOKUP($C877,分類コード!$B$1:$C$9,2,0))</f>
        <v/>
      </c>
      <c r="E877" s="251"/>
      <c r="F877" s="264"/>
      <c r="G877" s="37"/>
      <c r="H877" s="264"/>
      <c r="I877" s="653">
        <f t="shared" si="15"/>
        <v>0</v>
      </c>
      <c r="L877" s="84"/>
      <c r="M877" s="84"/>
      <c r="N877" s="84"/>
      <c r="O877" s="84"/>
      <c r="P877" s="84"/>
      <c r="Q877" s="84"/>
      <c r="R877" s="84"/>
      <c r="S877" s="84"/>
      <c r="T877" s="84"/>
      <c r="X877" s="84"/>
      <c r="Y877" s="84"/>
      <c r="Z877" s="84"/>
    </row>
    <row r="878" spans="1:26">
      <c r="A878" s="84"/>
      <c r="B878" s="84"/>
      <c r="C878" s="84"/>
      <c r="D878" s="632" t="str">
        <f>IF($C878="","",VLOOKUP($C878,分類コード!$B$1:$C$9,2,0))</f>
        <v/>
      </c>
      <c r="E878" s="251"/>
      <c r="F878" s="264"/>
      <c r="G878" s="37"/>
      <c r="H878" s="264"/>
      <c r="I878" s="653">
        <f t="shared" si="15"/>
        <v>0</v>
      </c>
      <c r="L878" s="84"/>
      <c r="M878" s="84"/>
      <c r="N878" s="84"/>
      <c r="O878" s="84"/>
      <c r="P878" s="84"/>
      <c r="Q878" s="84"/>
      <c r="R878" s="84"/>
      <c r="S878" s="84"/>
      <c r="T878" s="84"/>
      <c r="X878" s="84"/>
      <c r="Y878" s="84"/>
      <c r="Z878" s="84"/>
    </row>
    <row r="879" spans="1:26">
      <c r="A879" s="84"/>
      <c r="B879" s="84"/>
      <c r="C879" s="84"/>
      <c r="D879" s="632" t="str">
        <f>IF($C879="","",VLOOKUP($C879,分類コード!$B$1:$C$9,2,0))</f>
        <v/>
      </c>
      <c r="E879" s="251"/>
      <c r="F879" s="264"/>
      <c r="G879" s="37"/>
      <c r="H879" s="264"/>
      <c r="I879" s="653">
        <f t="shared" si="15"/>
        <v>0</v>
      </c>
      <c r="L879" s="84"/>
      <c r="M879" s="84"/>
      <c r="N879" s="84"/>
      <c r="O879" s="84"/>
      <c r="P879" s="84"/>
      <c r="Q879" s="84"/>
      <c r="R879" s="84"/>
      <c r="S879" s="84"/>
      <c r="T879" s="84"/>
      <c r="X879" s="84"/>
      <c r="Y879" s="84"/>
      <c r="Z879" s="84"/>
    </row>
    <row r="880" spans="1:26">
      <c r="A880" s="84"/>
      <c r="B880" s="84"/>
      <c r="C880" s="84"/>
      <c r="D880" s="632" t="str">
        <f>IF($C880="","",VLOOKUP($C880,分類コード!$B$1:$C$9,2,0))</f>
        <v/>
      </c>
      <c r="E880" s="251"/>
      <c r="F880" s="264"/>
      <c r="G880" s="37"/>
      <c r="H880" s="264"/>
      <c r="I880" s="653">
        <f t="shared" si="15"/>
        <v>0</v>
      </c>
      <c r="L880" s="84"/>
      <c r="M880" s="84"/>
      <c r="N880" s="84"/>
      <c r="O880" s="84"/>
      <c r="P880" s="84"/>
      <c r="Q880" s="84"/>
      <c r="R880" s="84"/>
      <c r="S880" s="84"/>
      <c r="T880" s="84"/>
      <c r="X880" s="84"/>
      <c r="Y880" s="84"/>
      <c r="Z880" s="84"/>
    </row>
    <row r="881" spans="1:26">
      <c r="A881" s="84"/>
      <c r="B881" s="84"/>
      <c r="C881" s="84"/>
      <c r="D881" s="632" t="str">
        <f>IF($C881="","",VLOOKUP($C881,分類コード!$B$1:$C$9,2,0))</f>
        <v/>
      </c>
      <c r="E881" s="251"/>
      <c r="F881" s="264"/>
      <c r="G881" s="37"/>
      <c r="H881" s="264"/>
      <c r="I881" s="653">
        <f t="shared" si="15"/>
        <v>0</v>
      </c>
      <c r="L881" s="84"/>
      <c r="M881" s="84"/>
      <c r="N881" s="84"/>
      <c r="O881" s="84"/>
      <c r="P881" s="84"/>
      <c r="Q881" s="84"/>
      <c r="R881" s="84"/>
      <c r="S881" s="84"/>
      <c r="T881" s="84"/>
      <c r="X881" s="84"/>
      <c r="Y881" s="84"/>
      <c r="Z881" s="84"/>
    </row>
    <row r="882" spans="1:26">
      <c r="A882" s="84"/>
      <c r="B882" s="84"/>
      <c r="C882" s="84"/>
      <c r="D882" s="632" t="str">
        <f>IF($C882="","",VLOOKUP($C882,分類コード!$B$1:$C$9,2,0))</f>
        <v/>
      </c>
      <c r="E882" s="251"/>
      <c r="F882" s="264"/>
      <c r="G882" s="37"/>
      <c r="H882" s="264"/>
      <c r="I882" s="653">
        <f t="shared" si="15"/>
        <v>0</v>
      </c>
      <c r="L882" s="84"/>
      <c r="M882" s="84"/>
      <c r="N882" s="84"/>
      <c r="O882" s="84"/>
      <c r="P882" s="84"/>
      <c r="Q882" s="84"/>
      <c r="R882" s="84"/>
      <c r="S882" s="84"/>
      <c r="T882" s="84"/>
      <c r="X882" s="84"/>
      <c r="Y882" s="84"/>
      <c r="Z882" s="84"/>
    </row>
    <row r="883" spans="1:26">
      <c r="A883" s="84"/>
      <c r="B883" s="84"/>
      <c r="C883" s="84"/>
      <c r="D883" s="632" t="str">
        <f>IF($C883="","",VLOOKUP($C883,分類コード!$B$1:$C$9,2,0))</f>
        <v/>
      </c>
      <c r="E883" s="251"/>
      <c r="F883" s="264"/>
      <c r="G883" s="37"/>
      <c r="H883" s="264"/>
      <c r="I883" s="653">
        <f t="shared" si="15"/>
        <v>0</v>
      </c>
      <c r="L883" s="84"/>
      <c r="M883" s="84"/>
      <c r="N883" s="84"/>
      <c r="O883" s="84"/>
      <c r="P883" s="84"/>
      <c r="Q883" s="84"/>
      <c r="R883" s="84"/>
      <c r="S883" s="84"/>
      <c r="T883" s="84"/>
      <c r="X883" s="84"/>
      <c r="Y883" s="84"/>
      <c r="Z883" s="84"/>
    </row>
    <row r="884" spans="1:26">
      <c r="A884" s="84"/>
      <c r="B884" s="84"/>
      <c r="C884" s="84"/>
      <c r="D884" s="632" t="str">
        <f>IF($C884="","",VLOOKUP($C884,分類コード!$B$1:$C$9,2,0))</f>
        <v/>
      </c>
      <c r="E884" s="251"/>
      <c r="F884" s="264"/>
      <c r="G884" s="37"/>
      <c r="H884" s="264"/>
      <c r="I884" s="653">
        <f t="shared" si="15"/>
        <v>0</v>
      </c>
      <c r="L884" s="84"/>
      <c r="M884" s="84"/>
      <c r="N884" s="84"/>
      <c r="O884" s="84"/>
      <c r="P884" s="84"/>
      <c r="Q884" s="84"/>
      <c r="R884" s="84"/>
      <c r="S884" s="84"/>
      <c r="T884" s="84"/>
      <c r="X884" s="84"/>
      <c r="Y884" s="84"/>
      <c r="Z884" s="84"/>
    </row>
    <row r="885" spans="1:26">
      <c r="A885" s="84"/>
      <c r="B885" s="84"/>
      <c r="C885" s="84"/>
      <c r="D885" s="632" t="str">
        <f>IF($C885="","",VLOOKUP($C885,分類コード!$B$1:$C$9,2,0))</f>
        <v/>
      </c>
      <c r="E885" s="251"/>
      <c r="F885" s="264"/>
      <c r="G885" s="37"/>
      <c r="H885" s="264"/>
      <c r="I885" s="653">
        <f t="shared" si="15"/>
        <v>0</v>
      </c>
      <c r="L885" s="84"/>
      <c r="M885" s="84"/>
      <c r="N885" s="84"/>
      <c r="O885" s="84"/>
      <c r="P885" s="84"/>
      <c r="Q885" s="84"/>
      <c r="R885" s="84"/>
      <c r="S885" s="84"/>
      <c r="T885" s="84"/>
      <c r="X885" s="84"/>
      <c r="Y885" s="84"/>
      <c r="Z885" s="84"/>
    </row>
    <row r="886" spans="1:26">
      <c r="A886" s="84"/>
      <c r="B886" s="84"/>
      <c r="C886" s="84"/>
      <c r="D886" s="632" t="str">
        <f>IF($C886="","",VLOOKUP($C886,分類コード!$B$1:$C$9,2,0))</f>
        <v/>
      </c>
      <c r="E886" s="251"/>
      <c r="F886" s="264"/>
      <c r="G886" s="37"/>
      <c r="H886" s="264"/>
      <c r="I886" s="653">
        <f t="shared" si="15"/>
        <v>0</v>
      </c>
      <c r="L886" s="84"/>
      <c r="M886" s="84"/>
      <c r="N886" s="84"/>
      <c r="O886" s="84"/>
      <c r="P886" s="84"/>
      <c r="Q886" s="84"/>
      <c r="R886" s="84"/>
      <c r="S886" s="84"/>
      <c r="T886" s="84"/>
      <c r="X886" s="84"/>
      <c r="Y886" s="84"/>
      <c r="Z886" s="84"/>
    </row>
    <row r="887" spans="1:26">
      <c r="A887" s="84"/>
      <c r="B887" s="84"/>
      <c r="C887" s="84"/>
      <c r="D887" s="632" t="str">
        <f>IF($C887="","",VLOOKUP($C887,分類コード!$B$1:$C$9,2,0))</f>
        <v/>
      </c>
      <c r="E887" s="251"/>
      <c r="F887" s="264"/>
      <c r="G887" s="37"/>
      <c r="H887" s="264"/>
      <c r="I887" s="653">
        <f t="shared" si="15"/>
        <v>0</v>
      </c>
      <c r="L887" s="84"/>
      <c r="M887" s="84"/>
      <c r="N887" s="84"/>
      <c r="O887" s="84"/>
      <c r="P887" s="84"/>
      <c r="Q887" s="84"/>
      <c r="R887" s="84"/>
      <c r="S887" s="84"/>
      <c r="T887" s="84"/>
      <c r="X887" s="84"/>
      <c r="Y887" s="84"/>
      <c r="Z887" s="84"/>
    </row>
    <row r="888" spans="1:26">
      <c r="A888" s="84"/>
      <c r="B888" s="84"/>
      <c r="C888" s="84"/>
      <c r="D888" s="632" t="str">
        <f>IF($C888="","",VLOOKUP($C888,分類コード!$B$1:$C$9,2,0))</f>
        <v/>
      </c>
      <c r="E888" s="251"/>
      <c r="F888" s="264"/>
      <c r="G888" s="37"/>
      <c r="H888" s="264"/>
      <c r="I888" s="653">
        <f t="shared" si="15"/>
        <v>0</v>
      </c>
      <c r="L888" s="84"/>
      <c r="M888" s="84"/>
      <c r="N888" s="84"/>
      <c r="O888" s="84"/>
      <c r="P888" s="84"/>
      <c r="Q888" s="84"/>
      <c r="R888" s="84"/>
      <c r="S888" s="84"/>
      <c r="T888" s="84"/>
      <c r="X888" s="84"/>
      <c r="Y888" s="84"/>
      <c r="Z888" s="84"/>
    </row>
    <row r="889" spans="1:26">
      <c r="A889" s="84"/>
      <c r="B889" s="84"/>
      <c r="C889" s="84"/>
      <c r="D889" s="632" t="str">
        <f>IF($C889="","",VLOOKUP($C889,分類コード!$B$1:$C$9,2,0))</f>
        <v/>
      </c>
      <c r="E889" s="251"/>
      <c r="F889" s="264"/>
      <c r="G889" s="37"/>
      <c r="H889" s="264"/>
      <c r="I889" s="653">
        <f t="shared" si="15"/>
        <v>0</v>
      </c>
      <c r="L889" s="84"/>
      <c r="M889" s="84"/>
      <c r="N889" s="84"/>
      <c r="O889" s="84"/>
      <c r="P889" s="84"/>
      <c r="Q889" s="84"/>
      <c r="R889" s="84"/>
      <c r="S889" s="84"/>
      <c r="T889" s="84"/>
      <c r="X889" s="84"/>
      <c r="Y889" s="84"/>
      <c r="Z889" s="84"/>
    </row>
    <row r="890" spans="1:26">
      <c r="A890" s="84"/>
      <c r="B890" s="84"/>
      <c r="C890" s="84"/>
      <c r="D890" s="632" t="str">
        <f>IF($C890="","",VLOOKUP($C890,分類コード!$B$1:$C$9,2,0))</f>
        <v/>
      </c>
      <c r="E890" s="251"/>
      <c r="F890" s="264"/>
      <c r="G890" s="37"/>
      <c r="H890" s="264"/>
      <c r="I890" s="653">
        <f t="shared" si="15"/>
        <v>0</v>
      </c>
      <c r="L890" s="84"/>
      <c r="M890" s="84"/>
      <c r="N890" s="84"/>
      <c r="O890" s="84"/>
      <c r="P890" s="84"/>
      <c r="Q890" s="84"/>
      <c r="R890" s="84"/>
      <c r="S890" s="84"/>
      <c r="T890" s="84"/>
      <c r="X890" s="84"/>
      <c r="Y890" s="84"/>
      <c r="Z890" s="84"/>
    </row>
    <row r="891" spans="1:26">
      <c r="A891" s="84"/>
      <c r="B891" s="84"/>
      <c r="C891" s="84"/>
      <c r="D891" s="632" t="str">
        <f>IF($C891="","",VLOOKUP($C891,分類コード!$B$1:$C$9,2,0))</f>
        <v/>
      </c>
      <c r="E891" s="251"/>
      <c r="F891" s="264"/>
      <c r="G891" s="37"/>
      <c r="H891" s="264"/>
      <c r="I891" s="653">
        <f t="shared" si="15"/>
        <v>0</v>
      </c>
      <c r="L891" s="84"/>
      <c r="M891" s="84"/>
      <c r="N891" s="84"/>
      <c r="O891" s="84"/>
      <c r="P891" s="84"/>
      <c r="Q891" s="84"/>
      <c r="R891" s="84"/>
      <c r="S891" s="84"/>
      <c r="T891" s="84"/>
      <c r="X891" s="84"/>
      <c r="Y891" s="84"/>
      <c r="Z891" s="84"/>
    </row>
    <row r="892" spans="1:26">
      <c r="A892" s="84"/>
      <c r="B892" s="84"/>
      <c r="C892" s="84"/>
      <c r="D892" s="632" t="str">
        <f>IF($C892="","",VLOOKUP($C892,分類コード!$B$1:$C$9,2,0))</f>
        <v/>
      </c>
      <c r="E892" s="251"/>
      <c r="F892" s="264"/>
      <c r="G892" s="37"/>
      <c r="H892" s="264"/>
      <c r="I892" s="653">
        <f t="shared" si="15"/>
        <v>0</v>
      </c>
      <c r="L892" s="84"/>
      <c r="M892" s="84"/>
      <c r="N892" s="84"/>
      <c r="O892" s="84"/>
      <c r="P892" s="84"/>
      <c r="Q892" s="84"/>
      <c r="R892" s="84"/>
      <c r="S892" s="84"/>
      <c r="T892" s="84"/>
      <c r="X892" s="84"/>
      <c r="Y892" s="84"/>
      <c r="Z892" s="84"/>
    </row>
    <row r="893" spans="1:26">
      <c r="A893" s="84"/>
      <c r="B893" s="84"/>
      <c r="C893" s="84"/>
      <c r="D893" s="632" t="str">
        <f>IF($C893="","",VLOOKUP($C893,分類コード!$B$1:$C$9,2,0))</f>
        <v/>
      </c>
      <c r="E893" s="251"/>
      <c r="F893" s="264"/>
      <c r="G893" s="37"/>
      <c r="H893" s="264"/>
      <c r="I893" s="653">
        <f t="shared" si="15"/>
        <v>0</v>
      </c>
      <c r="L893" s="84"/>
      <c r="M893" s="84"/>
      <c r="N893" s="84"/>
      <c r="O893" s="84"/>
      <c r="P893" s="84"/>
      <c r="Q893" s="84"/>
      <c r="R893" s="84"/>
      <c r="S893" s="84"/>
      <c r="T893" s="84"/>
      <c r="X893" s="84"/>
      <c r="Y893" s="84"/>
      <c r="Z893" s="84"/>
    </row>
    <row r="894" spans="1:26">
      <c r="A894" s="84"/>
      <c r="B894" s="84"/>
      <c r="C894" s="84"/>
      <c r="D894" s="632" t="str">
        <f>IF($C894="","",VLOOKUP($C894,分類コード!$B$1:$C$9,2,0))</f>
        <v/>
      </c>
      <c r="E894" s="251"/>
      <c r="F894" s="264"/>
      <c r="G894" s="37"/>
      <c r="H894" s="264"/>
      <c r="I894" s="653">
        <f t="shared" si="15"/>
        <v>0</v>
      </c>
      <c r="L894" s="84"/>
      <c r="M894" s="84"/>
      <c r="N894" s="84"/>
      <c r="O894" s="84"/>
      <c r="P894" s="84"/>
      <c r="Q894" s="84"/>
      <c r="R894" s="84"/>
      <c r="S894" s="84"/>
      <c r="T894" s="84"/>
      <c r="X894" s="84"/>
      <c r="Y894" s="84"/>
      <c r="Z894" s="84"/>
    </row>
    <row r="895" spans="1:26">
      <c r="A895" s="84"/>
      <c r="B895" s="84"/>
      <c r="C895" s="84"/>
      <c r="D895" s="632" t="str">
        <f>IF($C895="","",VLOOKUP($C895,分類コード!$B$1:$C$9,2,0))</f>
        <v/>
      </c>
      <c r="E895" s="251"/>
      <c r="F895" s="264"/>
      <c r="G895" s="37"/>
      <c r="H895" s="264"/>
      <c r="I895" s="653">
        <f t="shared" si="15"/>
        <v>0</v>
      </c>
      <c r="L895" s="84"/>
      <c r="M895" s="84"/>
      <c r="N895" s="84"/>
      <c r="O895" s="84"/>
      <c r="P895" s="84"/>
      <c r="Q895" s="84"/>
      <c r="R895" s="84"/>
      <c r="S895" s="84"/>
      <c r="T895" s="84"/>
      <c r="X895" s="84"/>
      <c r="Y895" s="84"/>
      <c r="Z895" s="84"/>
    </row>
    <row r="896" spans="1:26">
      <c r="A896" s="84"/>
      <c r="B896" s="84"/>
      <c r="C896" s="84"/>
      <c r="D896" s="632" t="str">
        <f>IF($C896="","",VLOOKUP($C896,分類コード!$B$1:$C$9,2,0))</f>
        <v/>
      </c>
      <c r="E896" s="251"/>
      <c r="F896" s="264"/>
      <c r="G896" s="37"/>
      <c r="H896" s="264"/>
      <c r="I896" s="653">
        <f t="shared" si="15"/>
        <v>0</v>
      </c>
      <c r="L896" s="84"/>
      <c r="M896" s="84"/>
      <c r="N896" s="84"/>
      <c r="O896" s="84"/>
      <c r="P896" s="84"/>
      <c r="Q896" s="84"/>
      <c r="R896" s="84"/>
      <c r="S896" s="84"/>
      <c r="T896" s="84"/>
      <c r="X896" s="84"/>
      <c r="Y896" s="84"/>
      <c r="Z896" s="84"/>
    </row>
    <row r="897" spans="1:26">
      <c r="A897" s="84"/>
      <c r="B897" s="84"/>
      <c r="C897" s="84"/>
      <c r="D897" s="632" t="str">
        <f>IF($C897="","",VLOOKUP($C897,分類コード!$B$1:$C$9,2,0))</f>
        <v/>
      </c>
      <c r="E897" s="251"/>
      <c r="F897" s="264"/>
      <c r="G897" s="37"/>
      <c r="H897" s="264"/>
      <c r="I897" s="653">
        <f t="shared" si="15"/>
        <v>0</v>
      </c>
      <c r="L897" s="84"/>
      <c r="M897" s="84"/>
      <c r="N897" s="84"/>
      <c r="O897" s="84"/>
      <c r="P897" s="84"/>
      <c r="Q897" s="84"/>
      <c r="R897" s="84"/>
      <c r="S897" s="84"/>
      <c r="T897" s="84"/>
      <c r="X897" s="84"/>
      <c r="Y897" s="84"/>
      <c r="Z897" s="84"/>
    </row>
    <row r="898" spans="1:26">
      <c r="A898" s="84"/>
      <c r="B898" s="84"/>
      <c r="C898" s="84"/>
      <c r="D898" s="632" t="str">
        <f>IF($C898="","",VLOOKUP($C898,分類コード!$B$1:$C$9,2,0))</f>
        <v/>
      </c>
      <c r="E898" s="251"/>
      <c r="F898" s="264"/>
      <c r="G898" s="37"/>
      <c r="H898" s="264"/>
      <c r="I898" s="653">
        <f t="shared" si="15"/>
        <v>0</v>
      </c>
      <c r="L898" s="84"/>
      <c r="M898" s="84"/>
      <c r="N898" s="84"/>
      <c r="O898" s="84"/>
      <c r="P898" s="84"/>
      <c r="Q898" s="84"/>
      <c r="R898" s="84"/>
      <c r="S898" s="84"/>
      <c r="T898" s="84"/>
      <c r="X898" s="84"/>
      <c r="Y898" s="84"/>
      <c r="Z898" s="84"/>
    </row>
    <row r="899" spans="1:26">
      <c r="A899" s="84"/>
      <c r="B899" s="84"/>
      <c r="C899" s="84"/>
      <c r="D899" s="632" t="str">
        <f>IF($C899="","",VLOOKUP($C899,分類コード!$B$1:$C$9,2,0))</f>
        <v/>
      </c>
      <c r="E899" s="251"/>
      <c r="F899" s="264"/>
      <c r="G899" s="37"/>
      <c r="H899" s="264"/>
      <c r="I899" s="653">
        <f t="shared" si="15"/>
        <v>0</v>
      </c>
      <c r="L899" s="84"/>
      <c r="M899" s="84"/>
      <c r="N899" s="84"/>
      <c r="O899" s="84"/>
      <c r="P899" s="84"/>
      <c r="Q899" s="84"/>
      <c r="R899" s="84"/>
      <c r="S899" s="84"/>
      <c r="T899" s="84"/>
      <c r="X899" s="84"/>
      <c r="Y899" s="84"/>
      <c r="Z899" s="84"/>
    </row>
    <row r="900" spans="1:26">
      <c r="A900" s="84"/>
      <c r="B900" s="84"/>
      <c r="C900" s="84"/>
      <c r="D900" s="632" t="str">
        <f>IF($C900="","",VLOOKUP($C900,分類コード!$B$1:$C$9,2,0))</f>
        <v/>
      </c>
      <c r="E900" s="251"/>
      <c r="F900" s="264"/>
      <c r="G900" s="37"/>
      <c r="H900" s="264"/>
      <c r="I900" s="653">
        <f t="shared" si="15"/>
        <v>0</v>
      </c>
      <c r="L900" s="84"/>
      <c r="M900" s="84"/>
      <c r="N900" s="84"/>
      <c r="O900" s="84"/>
      <c r="P900" s="84"/>
      <c r="Q900" s="84"/>
      <c r="R900" s="84"/>
      <c r="S900" s="84"/>
      <c r="T900" s="84"/>
      <c r="X900" s="84"/>
      <c r="Y900" s="84"/>
      <c r="Z900" s="84"/>
    </row>
    <row r="901" spans="1:26">
      <c r="A901" s="84"/>
      <c r="B901" s="84"/>
      <c r="C901" s="84"/>
      <c r="D901" s="632" t="str">
        <f>IF($C901="","",VLOOKUP($C901,分類コード!$B$1:$C$9,2,0))</f>
        <v/>
      </c>
      <c r="E901" s="251"/>
      <c r="F901" s="264"/>
      <c r="G901" s="37"/>
      <c r="H901" s="264"/>
      <c r="I901" s="653">
        <f t="shared" si="15"/>
        <v>0</v>
      </c>
      <c r="L901" s="84"/>
      <c r="M901" s="84"/>
      <c r="N901" s="84"/>
      <c r="O901" s="84"/>
      <c r="P901" s="84"/>
      <c r="Q901" s="84"/>
      <c r="R901" s="84"/>
      <c r="S901" s="84"/>
      <c r="T901" s="84"/>
      <c r="X901" s="84"/>
      <c r="Y901" s="84"/>
      <c r="Z901" s="84"/>
    </row>
    <row r="902" spans="1:26">
      <c r="A902" s="84"/>
      <c r="B902" s="84"/>
      <c r="C902" s="84"/>
      <c r="D902" s="632" t="str">
        <f>IF($C902="","",VLOOKUP($C902,分類コード!$B$1:$C$9,2,0))</f>
        <v/>
      </c>
      <c r="E902" s="251"/>
      <c r="F902" s="264"/>
      <c r="G902" s="37"/>
      <c r="H902" s="264"/>
      <c r="I902" s="653">
        <f t="shared" si="15"/>
        <v>0</v>
      </c>
      <c r="L902" s="84"/>
      <c r="M902" s="84"/>
      <c r="N902" s="84"/>
      <c r="O902" s="84"/>
      <c r="P902" s="84"/>
      <c r="Q902" s="84"/>
      <c r="R902" s="84"/>
      <c r="S902" s="84"/>
      <c r="T902" s="84"/>
      <c r="X902" s="84"/>
      <c r="Y902" s="84"/>
      <c r="Z902" s="84"/>
    </row>
    <row r="903" spans="1:26">
      <c r="A903" s="84"/>
      <c r="B903" s="84"/>
      <c r="C903" s="84"/>
      <c r="D903" s="632" t="str">
        <f>IF($C903="","",VLOOKUP($C903,分類コード!$B$1:$C$9,2,0))</f>
        <v/>
      </c>
      <c r="E903" s="251"/>
      <c r="F903" s="264"/>
      <c r="G903" s="37"/>
      <c r="H903" s="264"/>
      <c r="I903" s="653">
        <f t="shared" si="15"/>
        <v>0</v>
      </c>
      <c r="L903" s="84"/>
      <c r="M903" s="84"/>
      <c r="N903" s="84"/>
      <c r="O903" s="84"/>
      <c r="P903" s="84"/>
      <c r="Q903" s="84"/>
      <c r="R903" s="84"/>
      <c r="S903" s="84"/>
      <c r="T903" s="84"/>
      <c r="X903" s="84"/>
      <c r="Y903" s="84"/>
      <c r="Z903" s="84"/>
    </row>
    <row r="904" spans="1:26">
      <c r="A904" s="84"/>
      <c r="B904" s="84"/>
      <c r="C904" s="84"/>
      <c r="D904" s="632" t="str">
        <f>IF($C904="","",VLOOKUP($C904,分類コード!$B$1:$C$9,2,0))</f>
        <v/>
      </c>
      <c r="E904" s="251"/>
      <c r="F904" s="264"/>
      <c r="G904" s="37"/>
      <c r="H904" s="264"/>
      <c r="I904" s="653">
        <f t="shared" si="15"/>
        <v>0</v>
      </c>
      <c r="L904" s="84"/>
      <c r="M904" s="84"/>
      <c r="N904" s="84"/>
      <c r="O904" s="84"/>
      <c r="P904" s="84"/>
      <c r="Q904" s="84"/>
      <c r="R904" s="84"/>
      <c r="S904" s="84"/>
      <c r="T904" s="84"/>
      <c r="X904" s="84"/>
      <c r="Y904" s="84"/>
      <c r="Z904" s="84"/>
    </row>
    <row r="905" spans="1:26">
      <c r="A905" s="84"/>
      <c r="B905" s="84"/>
      <c r="C905" s="84"/>
      <c r="D905" s="632" t="str">
        <f>IF($C905="","",VLOOKUP($C905,分類コード!$B$1:$C$9,2,0))</f>
        <v/>
      </c>
      <c r="E905" s="251"/>
      <c r="F905" s="264"/>
      <c r="G905" s="37"/>
      <c r="H905" s="264"/>
      <c r="I905" s="653">
        <f t="shared" si="15"/>
        <v>0</v>
      </c>
      <c r="L905" s="84"/>
      <c r="M905" s="84"/>
      <c r="N905" s="84"/>
      <c r="O905" s="84"/>
      <c r="P905" s="84"/>
      <c r="Q905" s="84"/>
      <c r="R905" s="84"/>
      <c r="S905" s="84"/>
      <c r="T905" s="84"/>
      <c r="X905" s="84"/>
      <c r="Y905" s="84"/>
      <c r="Z905" s="84"/>
    </row>
    <row r="906" spans="1:26">
      <c r="A906" s="84"/>
      <c r="B906" s="84"/>
      <c r="C906" s="84"/>
      <c r="D906" s="632" t="str">
        <f>IF($C906="","",VLOOKUP($C906,分類コード!$B$1:$C$9,2,0))</f>
        <v/>
      </c>
      <c r="E906" s="251"/>
      <c r="F906" s="264"/>
      <c r="G906" s="37"/>
      <c r="H906" s="264"/>
      <c r="I906" s="653">
        <f t="shared" si="15"/>
        <v>0</v>
      </c>
      <c r="L906" s="84"/>
      <c r="M906" s="84"/>
      <c r="N906" s="84"/>
      <c r="O906" s="84"/>
      <c r="P906" s="84"/>
      <c r="Q906" s="84"/>
      <c r="R906" s="84"/>
      <c r="S906" s="84"/>
      <c r="T906" s="84"/>
      <c r="X906" s="84"/>
      <c r="Y906" s="84"/>
      <c r="Z906" s="84"/>
    </row>
    <row r="907" spans="1:26">
      <c r="A907" s="84"/>
      <c r="B907" s="84"/>
      <c r="C907" s="84"/>
      <c r="D907" s="632" t="str">
        <f>IF($C907="","",VLOOKUP($C907,分類コード!$B$1:$C$9,2,0))</f>
        <v/>
      </c>
      <c r="E907" s="251"/>
      <c r="F907" s="264"/>
      <c r="G907" s="37"/>
      <c r="H907" s="264"/>
      <c r="I907" s="653">
        <f t="shared" si="15"/>
        <v>0</v>
      </c>
      <c r="L907" s="84"/>
      <c r="M907" s="84"/>
      <c r="N907" s="84"/>
      <c r="O907" s="84"/>
      <c r="P907" s="84"/>
      <c r="Q907" s="84"/>
      <c r="R907" s="84"/>
      <c r="S907" s="84"/>
      <c r="T907" s="84"/>
      <c r="X907" s="84"/>
      <c r="Y907" s="84"/>
      <c r="Z907" s="84"/>
    </row>
    <row r="908" spans="1:26">
      <c r="A908" s="84"/>
      <c r="B908" s="84"/>
      <c r="C908" s="84"/>
      <c r="D908" s="632" t="str">
        <f>IF($C908="","",VLOOKUP($C908,分類コード!$B$1:$C$9,2,0))</f>
        <v/>
      </c>
      <c r="E908" s="251"/>
      <c r="F908" s="264"/>
      <c r="G908" s="37"/>
      <c r="H908" s="264"/>
      <c r="I908" s="653">
        <f t="shared" si="15"/>
        <v>0</v>
      </c>
      <c r="L908" s="84"/>
      <c r="M908" s="84"/>
      <c r="N908" s="84"/>
      <c r="O908" s="84"/>
      <c r="P908" s="84"/>
      <c r="Q908" s="84"/>
      <c r="R908" s="84"/>
      <c r="S908" s="84"/>
      <c r="T908" s="84"/>
      <c r="X908" s="84"/>
      <c r="Y908" s="84"/>
      <c r="Z908" s="84"/>
    </row>
    <row r="909" spans="1:26">
      <c r="A909" s="84"/>
      <c r="B909" s="84"/>
      <c r="C909" s="84"/>
      <c r="D909" s="632" t="str">
        <f>IF($C909="","",VLOOKUP($C909,分類コード!$B$1:$C$9,2,0))</f>
        <v/>
      </c>
      <c r="E909" s="251"/>
      <c r="F909" s="264"/>
      <c r="G909" s="37"/>
      <c r="H909" s="264"/>
      <c r="I909" s="653">
        <f t="shared" si="15"/>
        <v>0</v>
      </c>
      <c r="L909" s="84"/>
      <c r="M909" s="84"/>
      <c r="N909" s="84"/>
      <c r="O909" s="84"/>
      <c r="P909" s="84"/>
      <c r="Q909" s="84"/>
      <c r="R909" s="84"/>
      <c r="S909" s="84"/>
      <c r="T909" s="84"/>
      <c r="X909" s="84"/>
      <c r="Y909" s="84"/>
      <c r="Z909" s="84"/>
    </row>
    <row r="910" spans="1:26">
      <c r="A910" s="84"/>
      <c r="B910" s="84"/>
      <c r="C910" s="84"/>
      <c r="D910" s="632" t="str">
        <f>IF($C910="","",VLOOKUP($C910,分類コード!$B$1:$C$9,2,0))</f>
        <v/>
      </c>
      <c r="E910" s="251"/>
      <c r="F910" s="264"/>
      <c r="G910" s="37"/>
      <c r="H910" s="264"/>
      <c r="I910" s="653">
        <f t="shared" si="15"/>
        <v>0</v>
      </c>
      <c r="L910" s="84"/>
      <c r="M910" s="84"/>
      <c r="N910" s="84"/>
      <c r="O910" s="84"/>
      <c r="P910" s="84"/>
      <c r="Q910" s="84"/>
      <c r="R910" s="84"/>
      <c r="S910" s="84"/>
      <c r="T910" s="84"/>
      <c r="X910" s="84"/>
      <c r="Y910" s="84"/>
      <c r="Z910" s="84"/>
    </row>
    <row r="911" spans="1:26">
      <c r="A911" s="84"/>
      <c r="B911" s="84"/>
      <c r="C911" s="84"/>
      <c r="D911" s="632" t="str">
        <f>IF($C911="","",VLOOKUP($C911,分類コード!$B$1:$C$9,2,0))</f>
        <v/>
      </c>
      <c r="E911" s="251"/>
      <c r="F911" s="264"/>
      <c r="G911" s="37"/>
      <c r="H911" s="264"/>
      <c r="I911" s="653">
        <f t="shared" si="15"/>
        <v>0</v>
      </c>
      <c r="L911" s="84"/>
      <c r="M911" s="84"/>
      <c r="N911" s="84"/>
      <c r="O911" s="84"/>
      <c r="P911" s="84"/>
      <c r="Q911" s="84"/>
      <c r="R911" s="84"/>
      <c r="S911" s="84"/>
      <c r="T911" s="84"/>
      <c r="X911" s="84"/>
      <c r="Y911" s="84"/>
      <c r="Z911" s="84"/>
    </row>
    <row r="912" spans="1:26">
      <c r="A912" s="84"/>
      <c r="B912" s="84"/>
      <c r="C912" s="84"/>
      <c r="D912" s="632" t="str">
        <f>IF($C912="","",VLOOKUP($C912,分類コード!$B$1:$C$9,2,0))</f>
        <v/>
      </c>
      <c r="E912" s="251"/>
      <c r="F912" s="264"/>
      <c r="G912" s="37"/>
      <c r="H912" s="264"/>
      <c r="I912" s="653">
        <f t="shared" si="15"/>
        <v>0</v>
      </c>
      <c r="L912" s="84"/>
      <c r="M912" s="84"/>
      <c r="N912" s="84"/>
      <c r="O912" s="84"/>
      <c r="P912" s="84"/>
      <c r="Q912" s="84"/>
      <c r="R912" s="84"/>
      <c r="S912" s="84"/>
      <c r="T912" s="84"/>
      <c r="X912" s="84"/>
      <c r="Y912" s="84"/>
      <c r="Z912" s="84"/>
    </row>
    <row r="913" spans="1:26">
      <c r="A913" s="84"/>
      <c r="B913" s="84"/>
      <c r="C913" s="84"/>
      <c r="D913" s="632" t="str">
        <f>IF($C913="","",VLOOKUP($C913,分類コード!$B$1:$C$9,2,0))</f>
        <v/>
      </c>
      <c r="E913" s="251"/>
      <c r="F913" s="264"/>
      <c r="G913" s="37"/>
      <c r="H913" s="264"/>
      <c r="I913" s="653">
        <f t="shared" si="15"/>
        <v>0</v>
      </c>
      <c r="L913" s="84"/>
      <c r="M913" s="84"/>
      <c r="N913" s="84"/>
      <c r="O913" s="84"/>
      <c r="P913" s="84"/>
      <c r="Q913" s="84"/>
      <c r="R913" s="84"/>
      <c r="S913" s="84"/>
      <c r="T913" s="84"/>
      <c r="X913" s="84"/>
      <c r="Y913" s="84"/>
      <c r="Z913" s="84"/>
    </row>
    <row r="914" spans="1:26">
      <c r="A914" s="84"/>
      <c r="B914" s="84"/>
      <c r="C914" s="84"/>
      <c r="D914" s="632" t="str">
        <f>IF($C914="","",VLOOKUP($C914,分類コード!$B$1:$C$9,2,0))</f>
        <v/>
      </c>
      <c r="E914" s="251"/>
      <c r="F914" s="264"/>
      <c r="G914" s="37"/>
      <c r="H914" s="264"/>
      <c r="I914" s="653">
        <f t="shared" si="15"/>
        <v>0</v>
      </c>
      <c r="L914" s="84"/>
      <c r="M914" s="84"/>
      <c r="N914" s="84"/>
      <c r="O914" s="84"/>
      <c r="P914" s="84"/>
      <c r="Q914" s="84"/>
      <c r="R914" s="84"/>
      <c r="S914" s="84"/>
      <c r="T914" s="84"/>
      <c r="X914" s="84"/>
      <c r="Y914" s="84"/>
      <c r="Z914" s="84"/>
    </row>
    <row r="915" spans="1:26">
      <c r="A915" s="84"/>
      <c r="B915" s="84"/>
      <c r="C915" s="84"/>
      <c r="D915" s="632" t="str">
        <f>IF($C915="","",VLOOKUP($C915,分類コード!$B$1:$C$9,2,0))</f>
        <v/>
      </c>
      <c r="E915" s="251"/>
      <c r="F915" s="264"/>
      <c r="G915" s="37"/>
      <c r="H915" s="264"/>
      <c r="I915" s="653">
        <f t="shared" si="15"/>
        <v>0</v>
      </c>
      <c r="L915" s="84"/>
      <c r="M915" s="84"/>
      <c r="N915" s="84"/>
      <c r="O915" s="84"/>
      <c r="P915" s="84"/>
      <c r="Q915" s="84"/>
      <c r="R915" s="84"/>
      <c r="S915" s="84"/>
      <c r="T915" s="84"/>
      <c r="X915" s="84"/>
      <c r="Y915" s="84"/>
      <c r="Z915" s="84"/>
    </row>
    <row r="916" spans="1:26">
      <c r="A916" s="84"/>
      <c r="B916" s="84"/>
      <c r="C916" s="84"/>
      <c r="D916" s="632" t="str">
        <f>IF($C916="","",VLOOKUP($C916,分類コード!$B$1:$C$9,2,0))</f>
        <v/>
      </c>
      <c r="E916" s="251"/>
      <c r="F916" s="264"/>
      <c r="G916" s="37"/>
      <c r="H916" s="264"/>
      <c r="I916" s="653">
        <f t="shared" si="15"/>
        <v>0</v>
      </c>
      <c r="L916" s="84"/>
      <c r="M916" s="84"/>
      <c r="N916" s="84"/>
      <c r="O916" s="84"/>
      <c r="P916" s="84"/>
      <c r="Q916" s="84"/>
      <c r="R916" s="84"/>
      <c r="S916" s="84"/>
      <c r="T916" s="84"/>
      <c r="X916" s="84"/>
      <c r="Y916" s="84"/>
      <c r="Z916" s="84"/>
    </row>
    <row r="917" spans="1:26">
      <c r="A917" s="84"/>
      <c r="B917" s="84"/>
      <c r="C917" s="84"/>
      <c r="D917" s="632" t="str">
        <f>IF($C917="","",VLOOKUP($C917,分類コード!$B$1:$C$9,2,0))</f>
        <v/>
      </c>
      <c r="E917" s="251"/>
      <c r="F917" s="264"/>
      <c r="G917" s="37"/>
      <c r="H917" s="264"/>
      <c r="I917" s="653">
        <f t="shared" ref="I917:I980" si="16">IF(ISERROR(LEN(F917)-FIND(".",F917))=TRUE,0,LEN(F917)-FIND(".",F917))</f>
        <v>0</v>
      </c>
      <c r="L917" s="84"/>
      <c r="M917" s="84"/>
      <c r="N917" s="84"/>
      <c r="O917" s="84"/>
      <c r="P917" s="84"/>
      <c r="Q917" s="84"/>
      <c r="R917" s="84"/>
      <c r="S917" s="84"/>
      <c r="T917" s="84"/>
      <c r="X917" s="84"/>
      <c r="Y917" s="84"/>
      <c r="Z917" s="84"/>
    </row>
    <row r="918" spans="1:26">
      <c r="A918" s="84"/>
      <c r="B918" s="84"/>
      <c r="C918" s="84"/>
      <c r="D918" s="632" t="str">
        <f>IF($C918="","",VLOOKUP($C918,分類コード!$B$1:$C$9,2,0))</f>
        <v/>
      </c>
      <c r="E918" s="251"/>
      <c r="F918" s="264"/>
      <c r="G918" s="37"/>
      <c r="H918" s="264"/>
      <c r="I918" s="653">
        <f t="shared" si="16"/>
        <v>0</v>
      </c>
      <c r="L918" s="84"/>
      <c r="M918" s="84"/>
      <c r="N918" s="84"/>
      <c r="O918" s="84"/>
      <c r="P918" s="84"/>
      <c r="Q918" s="84"/>
      <c r="R918" s="84"/>
      <c r="S918" s="84"/>
      <c r="T918" s="84"/>
      <c r="X918" s="84"/>
      <c r="Y918" s="84"/>
      <c r="Z918" s="84"/>
    </row>
    <row r="919" spans="1:26">
      <c r="A919" s="84"/>
      <c r="B919" s="84"/>
      <c r="C919" s="84"/>
      <c r="D919" s="632" t="str">
        <f>IF($C919="","",VLOOKUP($C919,分類コード!$B$1:$C$9,2,0))</f>
        <v/>
      </c>
      <c r="E919" s="251"/>
      <c r="F919" s="264"/>
      <c r="G919" s="37"/>
      <c r="H919" s="264"/>
      <c r="I919" s="653">
        <f t="shared" si="16"/>
        <v>0</v>
      </c>
      <c r="L919" s="84"/>
      <c r="M919" s="84"/>
      <c r="N919" s="84"/>
      <c r="O919" s="84"/>
      <c r="P919" s="84"/>
      <c r="Q919" s="84"/>
      <c r="R919" s="84"/>
      <c r="S919" s="84"/>
      <c r="T919" s="84"/>
      <c r="X919" s="84"/>
      <c r="Y919" s="84"/>
      <c r="Z919" s="84"/>
    </row>
    <row r="920" spans="1:26">
      <c r="A920" s="84"/>
      <c r="B920" s="84"/>
      <c r="C920" s="84"/>
      <c r="D920" s="632" t="str">
        <f>IF($C920="","",VLOOKUP($C920,分類コード!$B$1:$C$9,2,0))</f>
        <v/>
      </c>
      <c r="E920" s="251"/>
      <c r="F920" s="264"/>
      <c r="G920" s="37"/>
      <c r="H920" s="264"/>
      <c r="I920" s="653">
        <f t="shared" si="16"/>
        <v>0</v>
      </c>
      <c r="L920" s="84"/>
      <c r="M920" s="84"/>
      <c r="N920" s="84"/>
      <c r="O920" s="84"/>
      <c r="P920" s="84"/>
      <c r="Q920" s="84"/>
      <c r="R920" s="84"/>
      <c r="S920" s="84"/>
      <c r="T920" s="84"/>
      <c r="X920" s="84"/>
      <c r="Y920" s="84"/>
      <c r="Z920" s="84"/>
    </row>
    <row r="921" spans="1:26">
      <c r="A921" s="84"/>
      <c r="B921" s="84"/>
      <c r="C921" s="84"/>
      <c r="D921" s="632" t="str">
        <f>IF($C921="","",VLOOKUP($C921,分類コード!$B$1:$C$9,2,0))</f>
        <v/>
      </c>
      <c r="E921" s="251"/>
      <c r="F921" s="264"/>
      <c r="G921" s="37"/>
      <c r="H921" s="264"/>
      <c r="I921" s="653">
        <f t="shared" si="16"/>
        <v>0</v>
      </c>
      <c r="L921" s="84"/>
      <c r="M921" s="84"/>
      <c r="N921" s="84"/>
      <c r="O921" s="84"/>
      <c r="P921" s="84"/>
      <c r="Q921" s="84"/>
      <c r="R921" s="84"/>
      <c r="S921" s="84"/>
      <c r="T921" s="84"/>
      <c r="X921" s="84"/>
      <c r="Y921" s="84"/>
      <c r="Z921" s="84"/>
    </row>
    <row r="922" spans="1:26">
      <c r="A922" s="84"/>
      <c r="B922" s="84"/>
      <c r="C922" s="84"/>
      <c r="D922" s="632" t="str">
        <f>IF($C922="","",VLOOKUP($C922,分類コード!$B$1:$C$9,2,0))</f>
        <v/>
      </c>
      <c r="E922" s="251"/>
      <c r="F922" s="264"/>
      <c r="G922" s="37"/>
      <c r="H922" s="264"/>
      <c r="I922" s="653">
        <f t="shared" si="16"/>
        <v>0</v>
      </c>
      <c r="L922" s="84"/>
      <c r="M922" s="84"/>
      <c r="N922" s="84"/>
      <c r="O922" s="84"/>
      <c r="P922" s="84"/>
      <c r="Q922" s="84"/>
      <c r="R922" s="84"/>
      <c r="S922" s="84"/>
      <c r="T922" s="84"/>
      <c r="X922" s="84"/>
      <c r="Y922" s="84"/>
      <c r="Z922" s="84"/>
    </row>
    <row r="923" spans="1:26">
      <c r="A923" s="84"/>
      <c r="B923" s="84"/>
      <c r="C923" s="84"/>
      <c r="D923" s="632" t="str">
        <f>IF($C923="","",VLOOKUP($C923,分類コード!$B$1:$C$9,2,0))</f>
        <v/>
      </c>
      <c r="E923" s="251"/>
      <c r="F923" s="264"/>
      <c r="G923" s="37"/>
      <c r="H923" s="264"/>
      <c r="I923" s="653">
        <f t="shared" si="16"/>
        <v>0</v>
      </c>
      <c r="L923" s="84"/>
      <c r="M923" s="84"/>
      <c r="N923" s="84"/>
      <c r="O923" s="84"/>
      <c r="P923" s="84"/>
      <c r="Q923" s="84"/>
      <c r="R923" s="84"/>
      <c r="S923" s="84"/>
      <c r="T923" s="84"/>
      <c r="X923" s="84"/>
      <c r="Y923" s="84"/>
      <c r="Z923" s="84"/>
    </row>
    <row r="924" spans="1:26">
      <c r="A924" s="84"/>
      <c r="B924" s="84"/>
      <c r="C924" s="84"/>
      <c r="D924" s="632" t="str">
        <f>IF($C924="","",VLOOKUP($C924,分類コード!$B$1:$C$9,2,0))</f>
        <v/>
      </c>
      <c r="E924" s="251"/>
      <c r="F924" s="264"/>
      <c r="G924" s="37"/>
      <c r="H924" s="264"/>
      <c r="I924" s="653">
        <f t="shared" si="16"/>
        <v>0</v>
      </c>
      <c r="L924" s="84"/>
      <c r="M924" s="84"/>
      <c r="N924" s="84"/>
      <c r="O924" s="84"/>
      <c r="P924" s="84"/>
      <c r="Q924" s="84"/>
      <c r="R924" s="84"/>
      <c r="S924" s="84"/>
      <c r="T924" s="84"/>
      <c r="X924" s="84"/>
      <c r="Y924" s="84"/>
      <c r="Z924" s="84"/>
    </row>
    <row r="925" spans="1:26">
      <c r="A925" s="84"/>
      <c r="B925" s="84"/>
      <c r="C925" s="84"/>
      <c r="D925" s="632" t="str">
        <f>IF($C925="","",VLOOKUP($C925,分類コード!$B$1:$C$9,2,0))</f>
        <v/>
      </c>
      <c r="E925" s="251"/>
      <c r="F925" s="264"/>
      <c r="G925" s="37"/>
      <c r="H925" s="264"/>
      <c r="I925" s="653">
        <f t="shared" si="16"/>
        <v>0</v>
      </c>
      <c r="L925" s="84"/>
      <c r="M925" s="84"/>
      <c r="N925" s="84"/>
      <c r="O925" s="84"/>
      <c r="P925" s="84"/>
      <c r="Q925" s="84"/>
      <c r="R925" s="84"/>
      <c r="S925" s="84"/>
      <c r="T925" s="84"/>
      <c r="X925" s="84"/>
      <c r="Y925" s="84"/>
      <c r="Z925" s="84"/>
    </row>
    <row r="926" spans="1:26">
      <c r="A926" s="84"/>
      <c r="B926" s="84"/>
      <c r="C926" s="84"/>
      <c r="D926" s="632" t="str">
        <f>IF($C926="","",VLOOKUP($C926,分類コード!$B$1:$C$9,2,0))</f>
        <v/>
      </c>
      <c r="E926" s="251"/>
      <c r="F926" s="264"/>
      <c r="G926" s="37"/>
      <c r="H926" s="264"/>
      <c r="I926" s="653">
        <f t="shared" si="16"/>
        <v>0</v>
      </c>
      <c r="L926" s="84"/>
      <c r="M926" s="84"/>
      <c r="N926" s="84"/>
      <c r="O926" s="84"/>
      <c r="P926" s="84"/>
      <c r="Q926" s="84"/>
      <c r="R926" s="84"/>
      <c r="S926" s="84"/>
      <c r="T926" s="84"/>
      <c r="X926" s="84"/>
      <c r="Y926" s="84"/>
      <c r="Z926" s="84"/>
    </row>
    <row r="927" spans="1:26">
      <c r="A927" s="84"/>
      <c r="B927" s="84"/>
      <c r="C927" s="84"/>
      <c r="D927" s="632" t="str">
        <f>IF($C927="","",VLOOKUP($C927,分類コード!$B$1:$C$9,2,0))</f>
        <v/>
      </c>
      <c r="E927" s="251"/>
      <c r="F927" s="264"/>
      <c r="G927" s="37"/>
      <c r="H927" s="264"/>
      <c r="I927" s="653">
        <f t="shared" si="16"/>
        <v>0</v>
      </c>
      <c r="L927" s="84"/>
      <c r="M927" s="84"/>
      <c r="N927" s="84"/>
      <c r="O927" s="84"/>
      <c r="P927" s="84"/>
      <c r="Q927" s="84"/>
      <c r="R927" s="84"/>
      <c r="S927" s="84"/>
      <c r="T927" s="84"/>
      <c r="X927" s="84"/>
      <c r="Y927" s="84"/>
      <c r="Z927" s="84"/>
    </row>
    <row r="928" spans="1:26">
      <c r="A928" s="84"/>
      <c r="B928" s="84"/>
      <c r="C928" s="84"/>
      <c r="D928" s="632" t="str">
        <f>IF($C928="","",VLOOKUP($C928,分類コード!$B$1:$C$9,2,0))</f>
        <v/>
      </c>
      <c r="E928" s="251"/>
      <c r="F928" s="264"/>
      <c r="G928" s="37"/>
      <c r="H928" s="264"/>
      <c r="I928" s="653">
        <f t="shared" si="16"/>
        <v>0</v>
      </c>
      <c r="L928" s="84"/>
      <c r="M928" s="84"/>
      <c r="N928" s="84"/>
      <c r="O928" s="84"/>
      <c r="P928" s="84"/>
      <c r="Q928" s="84"/>
      <c r="R928" s="84"/>
      <c r="S928" s="84"/>
      <c r="T928" s="84"/>
      <c r="X928" s="84"/>
      <c r="Y928" s="84"/>
      <c r="Z928" s="84"/>
    </row>
    <row r="929" spans="1:26">
      <c r="A929" s="84"/>
      <c r="B929" s="84"/>
      <c r="C929" s="84"/>
      <c r="D929" s="632" t="str">
        <f>IF($C929="","",VLOOKUP($C929,分類コード!$B$1:$C$9,2,0))</f>
        <v/>
      </c>
      <c r="E929" s="251"/>
      <c r="F929" s="264"/>
      <c r="G929" s="37"/>
      <c r="H929" s="264"/>
      <c r="I929" s="653">
        <f t="shared" si="16"/>
        <v>0</v>
      </c>
      <c r="L929" s="84"/>
      <c r="M929" s="84"/>
      <c r="N929" s="84"/>
      <c r="O929" s="84"/>
      <c r="P929" s="84"/>
      <c r="Q929" s="84"/>
      <c r="R929" s="84"/>
      <c r="S929" s="84"/>
      <c r="T929" s="84"/>
      <c r="X929" s="84"/>
      <c r="Y929" s="84"/>
      <c r="Z929" s="84"/>
    </row>
    <row r="930" spans="1:26">
      <c r="A930" s="84"/>
      <c r="B930" s="84"/>
      <c r="C930" s="84"/>
      <c r="D930" s="632" t="str">
        <f>IF($C930="","",VLOOKUP($C930,分類コード!$B$1:$C$9,2,0))</f>
        <v/>
      </c>
      <c r="E930" s="251"/>
      <c r="F930" s="264"/>
      <c r="G930" s="37"/>
      <c r="H930" s="264"/>
      <c r="I930" s="653">
        <f t="shared" si="16"/>
        <v>0</v>
      </c>
      <c r="L930" s="84"/>
      <c r="M930" s="84"/>
      <c r="N930" s="84"/>
      <c r="O930" s="84"/>
      <c r="P930" s="84"/>
      <c r="Q930" s="84"/>
      <c r="R930" s="84"/>
      <c r="S930" s="84"/>
      <c r="T930" s="84"/>
      <c r="X930" s="84"/>
      <c r="Y930" s="84"/>
      <c r="Z930" s="84"/>
    </row>
    <row r="931" spans="1:26">
      <c r="A931" s="84"/>
      <c r="B931" s="84"/>
      <c r="C931" s="84"/>
      <c r="D931" s="632" t="str">
        <f>IF($C931="","",VLOOKUP($C931,分類コード!$B$1:$C$9,2,0))</f>
        <v/>
      </c>
      <c r="E931" s="251"/>
      <c r="F931" s="264"/>
      <c r="G931" s="37"/>
      <c r="H931" s="264"/>
      <c r="I931" s="653">
        <f t="shared" si="16"/>
        <v>0</v>
      </c>
      <c r="L931" s="84"/>
      <c r="M931" s="84"/>
      <c r="N931" s="84"/>
      <c r="O931" s="84"/>
      <c r="P931" s="84"/>
      <c r="Q931" s="84"/>
      <c r="R931" s="84"/>
      <c r="S931" s="84"/>
      <c r="T931" s="84"/>
      <c r="X931" s="84"/>
      <c r="Y931" s="84"/>
      <c r="Z931" s="84"/>
    </row>
    <row r="932" spans="1:26">
      <c r="A932" s="84"/>
      <c r="B932" s="84"/>
      <c r="C932" s="84"/>
      <c r="D932" s="632" t="str">
        <f>IF($C932="","",VLOOKUP($C932,分類コード!$B$1:$C$9,2,0))</f>
        <v/>
      </c>
      <c r="E932" s="251"/>
      <c r="F932" s="264"/>
      <c r="G932" s="37"/>
      <c r="H932" s="264"/>
      <c r="I932" s="653">
        <f t="shared" si="16"/>
        <v>0</v>
      </c>
      <c r="L932" s="84"/>
      <c r="M932" s="84"/>
      <c r="N932" s="84"/>
      <c r="O932" s="84"/>
      <c r="P932" s="84"/>
      <c r="Q932" s="84"/>
      <c r="R932" s="84"/>
      <c r="S932" s="84"/>
      <c r="T932" s="84"/>
      <c r="X932" s="84"/>
      <c r="Y932" s="84"/>
      <c r="Z932" s="84"/>
    </row>
    <row r="933" spans="1:26">
      <c r="A933" s="84"/>
      <c r="B933" s="84"/>
      <c r="C933" s="84"/>
      <c r="D933" s="632" t="str">
        <f>IF($C933="","",VLOOKUP($C933,分類コード!$B$1:$C$9,2,0))</f>
        <v/>
      </c>
      <c r="E933" s="251"/>
      <c r="F933" s="264"/>
      <c r="G933" s="37"/>
      <c r="H933" s="264"/>
      <c r="I933" s="653">
        <f t="shared" si="16"/>
        <v>0</v>
      </c>
      <c r="L933" s="84"/>
      <c r="M933" s="84"/>
      <c r="N933" s="84"/>
      <c r="O933" s="84"/>
      <c r="P933" s="84"/>
      <c r="Q933" s="84"/>
      <c r="R933" s="84"/>
      <c r="S933" s="84"/>
      <c r="T933" s="84"/>
      <c r="X933" s="84"/>
      <c r="Y933" s="84"/>
      <c r="Z933" s="84"/>
    </row>
    <row r="934" spans="1:26">
      <c r="A934" s="84"/>
      <c r="B934" s="84"/>
      <c r="C934" s="84"/>
      <c r="D934" s="632" t="str">
        <f>IF($C934="","",VLOOKUP($C934,分類コード!$B$1:$C$9,2,0))</f>
        <v/>
      </c>
      <c r="E934" s="251"/>
      <c r="F934" s="264"/>
      <c r="G934" s="37"/>
      <c r="H934" s="264"/>
      <c r="I934" s="653">
        <f t="shared" si="16"/>
        <v>0</v>
      </c>
      <c r="L934" s="84"/>
      <c r="M934" s="84"/>
      <c r="N934" s="84"/>
      <c r="O934" s="84"/>
      <c r="P934" s="84"/>
      <c r="Q934" s="84"/>
      <c r="R934" s="84"/>
      <c r="S934" s="84"/>
      <c r="T934" s="84"/>
      <c r="X934" s="84"/>
      <c r="Y934" s="84"/>
      <c r="Z934" s="84"/>
    </row>
    <row r="935" spans="1:26">
      <c r="A935" s="84"/>
      <c r="B935" s="84"/>
      <c r="C935" s="84"/>
      <c r="D935" s="632" t="str">
        <f>IF($C935="","",VLOOKUP($C935,分類コード!$B$1:$C$9,2,0))</f>
        <v/>
      </c>
      <c r="E935" s="251"/>
      <c r="F935" s="264"/>
      <c r="G935" s="37"/>
      <c r="H935" s="264"/>
      <c r="I935" s="653">
        <f t="shared" si="16"/>
        <v>0</v>
      </c>
      <c r="L935" s="84"/>
      <c r="M935" s="84"/>
      <c r="N935" s="84"/>
      <c r="O935" s="84"/>
      <c r="P935" s="84"/>
      <c r="Q935" s="84"/>
      <c r="R935" s="84"/>
      <c r="S935" s="84"/>
      <c r="T935" s="84"/>
      <c r="X935" s="84"/>
      <c r="Y935" s="84"/>
      <c r="Z935" s="84"/>
    </row>
    <row r="936" spans="1:26">
      <c r="A936" s="84"/>
      <c r="B936" s="84"/>
      <c r="C936" s="84"/>
      <c r="D936" s="632" t="str">
        <f>IF($C936="","",VLOOKUP($C936,分類コード!$B$1:$C$9,2,0))</f>
        <v/>
      </c>
      <c r="E936" s="251"/>
      <c r="F936" s="264"/>
      <c r="G936" s="37"/>
      <c r="H936" s="264"/>
      <c r="I936" s="653">
        <f t="shared" si="16"/>
        <v>0</v>
      </c>
      <c r="L936" s="84"/>
      <c r="M936" s="84"/>
      <c r="N936" s="84"/>
      <c r="O936" s="84"/>
      <c r="P936" s="84"/>
      <c r="Q936" s="84"/>
      <c r="R936" s="84"/>
      <c r="S936" s="84"/>
      <c r="T936" s="84"/>
      <c r="X936" s="84"/>
      <c r="Y936" s="84"/>
      <c r="Z936" s="84"/>
    </row>
    <row r="937" spans="1:26">
      <c r="A937" s="84"/>
      <c r="B937" s="84"/>
      <c r="C937" s="84"/>
      <c r="D937" s="632" t="str">
        <f>IF($C937="","",VLOOKUP($C937,分類コード!$B$1:$C$9,2,0))</f>
        <v/>
      </c>
      <c r="E937" s="251"/>
      <c r="F937" s="264"/>
      <c r="G937" s="37"/>
      <c r="H937" s="264"/>
      <c r="I937" s="653">
        <f t="shared" si="16"/>
        <v>0</v>
      </c>
      <c r="L937" s="84"/>
      <c r="M937" s="84"/>
      <c r="N937" s="84"/>
      <c r="O937" s="84"/>
      <c r="P937" s="84"/>
      <c r="Q937" s="84"/>
      <c r="R937" s="84"/>
      <c r="S937" s="84"/>
      <c r="T937" s="84"/>
      <c r="X937" s="84"/>
      <c r="Y937" s="84"/>
      <c r="Z937" s="84"/>
    </row>
    <row r="938" spans="1:26">
      <c r="A938" s="84"/>
      <c r="B938" s="84"/>
      <c r="C938" s="84"/>
      <c r="D938" s="632" t="str">
        <f>IF($C938="","",VLOOKUP($C938,分類コード!$B$1:$C$9,2,0))</f>
        <v/>
      </c>
      <c r="E938" s="251"/>
      <c r="F938" s="264"/>
      <c r="G938" s="37"/>
      <c r="H938" s="264"/>
      <c r="I938" s="653">
        <f t="shared" si="16"/>
        <v>0</v>
      </c>
      <c r="L938" s="84"/>
      <c r="M938" s="84"/>
      <c r="N938" s="84"/>
      <c r="O938" s="84"/>
      <c r="P938" s="84"/>
      <c r="Q938" s="84"/>
      <c r="R938" s="84"/>
      <c r="S938" s="84"/>
      <c r="T938" s="84"/>
      <c r="X938" s="84"/>
      <c r="Y938" s="84"/>
      <c r="Z938" s="84"/>
    </row>
    <row r="939" spans="1:26">
      <c r="A939" s="84"/>
      <c r="B939" s="84"/>
      <c r="C939" s="84"/>
      <c r="D939" s="632" t="str">
        <f>IF($C939="","",VLOOKUP($C939,分類コード!$B$1:$C$9,2,0))</f>
        <v/>
      </c>
      <c r="E939" s="251"/>
      <c r="F939" s="264"/>
      <c r="G939" s="37"/>
      <c r="H939" s="264"/>
      <c r="I939" s="653">
        <f t="shared" si="16"/>
        <v>0</v>
      </c>
      <c r="L939" s="84"/>
      <c r="M939" s="84"/>
      <c r="N939" s="84"/>
      <c r="O939" s="84"/>
      <c r="P939" s="84"/>
      <c r="Q939" s="84"/>
      <c r="R939" s="84"/>
      <c r="S939" s="84"/>
      <c r="T939" s="84"/>
      <c r="X939" s="84"/>
      <c r="Y939" s="84"/>
      <c r="Z939" s="84"/>
    </row>
    <row r="940" spans="1:26">
      <c r="A940" s="84"/>
      <c r="B940" s="84"/>
      <c r="C940" s="84"/>
      <c r="D940" s="632" t="str">
        <f>IF($C940="","",VLOOKUP($C940,分類コード!$B$1:$C$9,2,0))</f>
        <v/>
      </c>
      <c r="E940" s="251"/>
      <c r="F940" s="264"/>
      <c r="G940" s="37"/>
      <c r="H940" s="264"/>
      <c r="I940" s="653">
        <f t="shared" si="16"/>
        <v>0</v>
      </c>
      <c r="L940" s="84"/>
      <c r="M940" s="84"/>
      <c r="N940" s="84"/>
      <c r="O940" s="84"/>
      <c r="P940" s="84"/>
      <c r="Q940" s="84"/>
      <c r="R940" s="84"/>
      <c r="S940" s="84"/>
      <c r="T940" s="84"/>
      <c r="X940" s="84"/>
      <c r="Y940" s="84"/>
      <c r="Z940" s="84"/>
    </row>
    <row r="941" spans="1:26">
      <c r="A941" s="84"/>
      <c r="B941" s="84"/>
      <c r="C941" s="84"/>
      <c r="D941" s="632" t="str">
        <f>IF($C941="","",VLOOKUP($C941,分類コード!$B$1:$C$9,2,0))</f>
        <v/>
      </c>
      <c r="E941" s="251"/>
      <c r="F941" s="264"/>
      <c r="G941" s="37"/>
      <c r="H941" s="264"/>
      <c r="I941" s="653">
        <f t="shared" si="16"/>
        <v>0</v>
      </c>
      <c r="L941" s="84"/>
      <c r="M941" s="84"/>
      <c r="N941" s="84"/>
      <c r="O941" s="84"/>
      <c r="P941" s="84"/>
      <c r="Q941" s="84"/>
      <c r="R941" s="84"/>
      <c r="S941" s="84"/>
      <c r="T941" s="84"/>
      <c r="X941" s="84"/>
      <c r="Y941" s="84"/>
      <c r="Z941" s="84"/>
    </row>
    <row r="942" spans="1:26">
      <c r="A942" s="84"/>
      <c r="B942" s="84"/>
      <c r="C942" s="84"/>
      <c r="D942" s="632" t="str">
        <f>IF($C942="","",VLOOKUP($C942,分類コード!$B$1:$C$9,2,0))</f>
        <v/>
      </c>
      <c r="E942" s="251"/>
      <c r="F942" s="264"/>
      <c r="G942" s="37"/>
      <c r="H942" s="264"/>
      <c r="I942" s="653">
        <f t="shared" si="16"/>
        <v>0</v>
      </c>
      <c r="L942" s="84"/>
      <c r="M942" s="84"/>
      <c r="N942" s="84"/>
      <c r="O942" s="84"/>
      <c r="P942" s="84"/>
      <c r="Q942" s="84"/>
      <c r="R942" s="84"/>
      <c r="S942" s="84"/>
      <c r="T942" s="84"/>
      <c r="X942" s="84"/>
      <c r="Y942" s="84"/>
      <c r="Z942" s="84"/>
    </row>
    <row r="943" spans="1:26">
      <c r="A943" s="84"/>
      <c r="B943" s="84"/>
      <c r="C943" s="84"/>
      <c r="D943" s="632" t="str">
        <f>IF($C943="","",VLOOKUP($C943,分類コード!$B$1:$C$9,2,0))</f>
        <v/>
      </c>
      <c r="E943" s="251"/>
      <c r="F943" s="264"/>
      <c r="G943" s="37"/>
      <c r="H943" s="264"/>
      <c r="I943" s="653">
        <f t="shared" si="16"/>
        <v>0</v>
      </c>
      <c r="L943" s="84"/>
      <c r="M943" s="84"/>
      <c r="N943" s="84"/>
      <c r="O943" s="84"/>
      <c r="P943" s="84"/>
      <c r="Q943" s="84"/>
      <c r="R943" s="84"/>
      <c r="S943" s="84"/>
      <c r="T943" s="84"/>
      <c r="X943" s="84"/>
      <c r="Y943" s="84"/>
      <c r="Z943" s="84"/>
    </row>
    <row r="944" spans="1:26">
      <c r="A944" s="84"/>
      <c r="B944" s="84"/>
      <c r="C944" s="84"/>
      <c r="D944" s="632" t="str">
        <f>IF($C944="","",VLOOKUP($C944,分類コード!$B$1:$C$9,2,0))</f>
        <v/>
      </c>
      <c r="E944" s="251"/>
      <c r="F944" s="264"/>
      <c r="G944" s="37"/>
      <c r="H944" s="264"/>
      <c r="I944" s="653">
        <f t="shared" si="16"/>
        <v>0</v>
      </c>
      <c r="L944" s="84"/>
      <c r="M944" s="84"/>
      <c r="N944" s="84"/>
      <c r="O944" s="84"/>
      <c r="P944" s="84"/>
      <c r="Q944" s="84"/>
      <c r="R944" s="84"/>
      <c r="S944" s="84"/>
      <c r="T944" s="84"/>
      <c r="X944" s="84"/>
      <c r="Y944" s="84"/>
      <c r="Z944" s="84"/>
    </row>
    <row r="945" spans="1:26">
      <c r="A945" s="84"/>
      <c r="B945" s="84"/>
      <c r="C945" s="84"/>
      <c r="D945" s="632" t="str">
        <f>IF($C945="","",VLOOKUP($C945,分類コード!$B$1:$C$9,2,0))</f>
        <v/>
      </c>
      <c r="E945" s="251"/>
      <c r="F945" s="264"/>
      <c r="G945" s="37"/>
      <c r="H945" s="264"/>
      <c r="I945" s="653">
        <f t="shared" si="16"/>
        <v>0</v>
      </c>
      <c r="L945" s="84"/>
      <c r="M945" s="84"/>
      <c r="N945" s="84"/>
      <c r="O945" s="84"/>
      <c r="P945" s="84"/>
      <c r="Q945" s="84"/>
      <c r="R945" s="84"/>
      <c r="S945" s="84"/>
      <c r="T945" s="84"/>
      <c r="X945" s="84"/>
      <c r="Y945" s="84"/>
      <c r="Z945" s="84"/>
    </row>
    <row r="946" spans="1:26">
      <c r="A946" s="84"/>
      <c r="B946" s="84"/>
      <c r="C946" s="84"/>
      <c r="D946" s="632" t="str">
        <f>IF($C946="","",VLOOKUP($C946,分類コード!$B$1:$C$9,2,0))</f>
        <v/>
      </c>
      <c r="E946" s="251"/>
      <c r="F946" s="264"/>
      <c r="G946" s="37"/>
      <c r="H946" s="264"/>
      <c r="I946" s="653">
        <f t="shared" si="16"/>
        <v>0</v>
      </c>
      <c r="L946" s="84"/>
      <c r="M946" s="84"/>
      <c r="N946" s="84"/>
      <c r="O946" s="84"/>
      <c r="P946" s="84"/>
      <c r="Q946" s="84"/>
      <c r="R946" s="84"/>
      <c r="S946" s="84"/>
      <c r="T946" s="84"/>
      <c r="X946" s="84"/>
      <c r="Y946" s="84"/>
      <c r="Z946" s="84"/>
    </row>
    <row r="947" spans="1:26">
      <c r="A947" s="84"/>
      <c r="B947" s="84"/>
      <c r="C947" s="84"/>
      <c r="D947" s="632" t="str">
        <f>IF($C947="","",VLOOKUP($C947,分類コード!$B$1:$C$9,2,0))</f>
        <v/>
      </c>
      <c r="E947" s="251"/>
      <c r="F947" s="264"/>
      <c r="G947" s="37"/>
      <c r="H947" s="264"/>
      <c r="I947" s="653">
        <f t="shared" si="16"/>
        <v>0</v>
      </c>
      <c r="L947" s="84"/>
      <c r="M947" s="84"/>
      <c r="N947" s="84"/>
      <c r="O947" s="84"/>
      <c r="P947" s="84"/>
      <c r="Q947" s="84"/>
      <c r="R947" s="84"/>
      <c r="S947" s="84"/>
      <c r="T947" s="84"/>
      <c r="X947" s="84"/>
      <c r="Y947" s="84"/>
      <c r="Z947" s="84"/>
    </row>
    <row r="948" spans="1:26">
      <c r="A948" s="84"/>
      <c r="B948" s="84"/>
      <c r="C948" s="84"/>
      <c r="D948" s="632" t="str">
        <f>IF($C948="","",VLOOKUP($C948,分類コード!$B$1:$C$9,2,0))</f>
        <v/>
      </c>
      <c r="E948" s="251"/>
      <c r="F948" s="264"/>
      <c r="G948" s="37"/>
      <c r="H948" s="264"/>
      <c r="I948" s="653">
        <f t="shared" si="16"/>
        <v>0</v>
      </c>
      <c r="L948" s="84"/>
      <c r="M948" s="84"/>
      <c r="N948" s="84"/>
      <c r="O948" s="84"/>
      <c r="P948" s="84"/>
      <c r="Q948" s="84"/>
      <c r="R948" s="84"/>
      <c r="S948" s="84"/>
      <c r="T948" s="84"/>
      <c r="X948" s="84"/>
      <c r="Y948" s="84"/>
      <c r="Z948" s="84"/>
    </row>
    <row r="949" spans="1:26">
      <c r="A949" s="84"/>
      <c r="B949" s="84"/>
      <c r="C949" s="84"/>
      <c r="D949" s="632" t="str">
        <f>IF($C949="","",VLOOKUP($C949,分類コード!$B$1:$C$9,2,0))</f>
        <v/>
      </c>
      <c r="E949" s="251"/>
      <c r="F949" s="264"/>
      <c r="G949" s="37"/>
      <c r="H949" s="264"/>
      <c r="I949" s="653">
        <f t="shared" si="16"/>
        <v>0</v>
      </c>
      <c r="L949" s="84"/>
      <c r="M949" s="84"/>
      <c r="N949" s="84"/>
      <c r="O949" s="84"/>
      <c r="P949" s="84"/>
      <c r="Q949" s="84"/>
      <c r="R949" s="84"/>
      <c r="S949" s="84"/>
      <c r="T949" s="84"/>
      <c r="X949" s="84"/>
      <c r="Y949" s="84"/>
      <c r="Z949" s="84"/>
    </row>
    <row r="950" spans="1:26">
      <c r="A950" s="84"/>
      <c r="B950" s="84"/>
      <c r="C950" s="84"/>
      <c r="D950" s="632" t="str">
        <f>IF($C950="","",VLOOKUP($C950,分類コード!$B$1:$C$9,2,0))</f>
        <v/>
      </c>
      <c r="E950" s="251"/>
      <c r="F950" s="264"/>
      <c r="G950" s="37"/>
      <c r="H950" s="264"/>
      <c r="I950" s="653">
        <f t="shared" si="16"/>
        <v>0</v>
      </c>
      <c r="L950" s="84"/>
      <c r="M950" s="84"/>
      <c r="N950" s="84"/>
      <c r="O950" s="84"/>
      <c r="P950" s="84"/>
      <c r="Q950" s="84"/>
      <c r="R950" s="84"/>
      <c r="S950" s="84"/>
      <c r="T950" s="84"/>
      <c r="X950" s="84"/>
      <c r="Y950" s="84"/>
      <c r="Z950" s="84"/>
    </row>
    <row r="951" spans="1:26">
      <c r="A951" s="84"/>
      <c r="B951" s="84"/>
      <c r="C951" s="84"/>
      <c r="D951" s="632" t="str">
        <f>IF($C951="","",VLOOKUP($C951,分類コード!$B$1:$C$9,2,0))</f>
        <v/>
      </c>
      <c r="E951" s="251"/>
      <c r="F951" s="264"/>
      <c r="G951" s="37"/>
      <c r="H951" s="264"/>
      <c r="I951" s="653">
        <f t="shared" si="16"/>
        <v>0</v>
      </c>
      <c r="L951" s="84"/>
      <c r="M951" s="84"/>
      <c r="N951" s="84"/>
      <c r="O951" s="84"/>
      <c r="P951" s="84"/>
      <c r="Q951" s="84"/>
      <c r="R951" s="84"/>
      <c r="S951" s="84"/>
      <c r="T951" s="84"/>
      <c r="X951" s="84"/>
      <c r="Y951" s="84"/>
      <c r="Z951" s="84"/>
    </row>
    <row r="952" spans="1:26">
      <c r="A952" s="84"/>
      <c r="B952" s="84"/>
      <c r="C952" s="84"/>
      <c r="D952" s="632" t="str">
        <f>IF($C952="","",VLOOKUP($C952,分類コード!$B$1:$C$9,2,0))</f>
        <v/>
      </c>
      <c r="E952" s="251"/>
      <c r="F952" s="264"/>
      <c r="G952" s="37"/>
      <c r="H952" s="264"/>
      <c r="I952" s="653">
        <f t="shared" si="16"/>
        <v>0</v>
      </c>
      <c r="L952" s="84"/>
      <c r="M952" s="84"/>
      <c r="N952" s="84"/>
      <c r="O952" s="84"/>
      <c r="P952" s="84"/>
      <c r="Q952" s="84"/>
      <c r="R952" s="84"/>
      <c r="S952" s="84"/>
      <c r="T952" s="84"/>
      <c r="X952" s="84"/>
      <c r="Y952" s="84"/>
      <c r="Z952" s="84"/>
    </row>
    <row r="953" spans="1:26">
      <c r="A953" s="84"/>
      <c r="B953" s="84"/>
      <c r="C953" s="84"/>
      <c r="D953" s="632" t="str">
        <f>IF($C953="","",VLOOKUP($C953,分類コード!$B$1:$C$9,2,0))</f>
        <v/>
      </c>
      <c r="E953" s="251"/>
      <c r="F953" s="264"/>
      <c r="G953" s="37"/>
      <c r="H953" s="264"/>
      <c r="I953" s="653">
        <f t="shared" si="16"/>
        <v>0</v>
      </c>
      <c r="L953" s="84"/>
      <c r="M953" s="84"/>
      <c r="N953" s="84"/>
      <c r="O953" s="84"/>
      <c r="P953" s="84"/>
      <c r="Q953" s="84"/>
      <c r="R953" s="84"/>
      <c r="S953" s="84"/>
      <c r="T953" s="84"/>
      <c r="X953" s="84"/>
      <c r="Y953" s="84"/>
      <c r="Z953" s="84"/>
    </row>
    <row r="954" spans="1:26">
      <c r="A954" s="84"/>
      <c r="B954" s="84"/>
      <c r="C954" s="84"/>
      <c r="D954" s="632" t="str">
        <f>IF($C954="","",VLOOKUP($C954,分類コード!$B$1:$C$9,2,0))</f>
        <v/>
      </c>
      <c r="E954" s="251"/>
      <c r="F954" s="264"/>
      <c r="G954" s="37"/>
      <c r="H954" s="264"/>
      <c r="I954" s="653">
        <f t="shared" si="16"/>
        <v>0</v>
      </c>
      <c r="L954" s="84"/>
      <c r="M954" s="84"/>
      <c r="N954" s="84"/>
      <c r="O954" s="84"/>
      <c r="P954" s="84"/>
      <c r="Q954" s="84"/>
      <c r="R954" s="84"/>
      <c r="S954" s="84"/>
      <c r="T954" s="84"/>
      <c r="X954" s="84"/>
      <c r="Y954" s="84"/>
      <c r="Z954" s="84"/>
    </row>
    <row r="955" spans="1:26">
      <c r="A955" s="84"/>
      <c r="B955" s="84"/>
      <c r="C955" s="84"/>
      <c r="D955" s="632" t="str">
        <f>IF($C955="","",VLOOKUP($C955,分類コード!$B$1:$C$9,2,0))</f>
        <v/>
      </c>
      <c r="E955" s="251"/>
      <c r="F955" s="264"/>
      <c r="G955" s="37"/>
      <c r="H955" s="264"/>
      <c r="I955" s="653">
        <f t="shared" si="16"/>
        <v>0</v>
      </c>
      <c r="L955" s="84"/>
      <c r="M955" s="84"/>
      <c r="N955" s="84"/>
      <c r="O955" s="84"/>
      <c r="P955" s="84"/>
      <c r="Q955" s="84"/>
      <c r="R955" s="84"/>
      <c r="S955" s="84"/>
      <c r="T955" s="84"/>
      <c r="X955" s="84"/>
      <c r="Y955" s="84"/>
      <c r="Z955" s="84"/>
    </row>
    <row r="956" spans="1:26">
      <c r="A956" s="84"/>
      <c r="B956" s="84"/>
      <c r="C956" s="84"/>
      <c r="D956" s="632" t="str">
        <f>IF($C956="","",VLOOKUP($C956,分類コード!$B$1:$C$9,2,0))</f>
        <v/>
      </c>
      <c r="E956" s="251"/>
      <c r="F956" s="264"/>
      <c r="G956" s="37"/>
      <c r="H956" s="264"/>
      <c r="I956" s="653">
        <f t="shared" si="16"/>
        <v>0</v>
      </c>
      <c r="L956" s="84"/>
      <c r="M956" s="84"/>
      <c r="N956" s="84"/>
      <c r="O956" s="84"/>
      <c r="P956" s="84"/>
      <c r="Q956" s="84"/>
      <c r="R956" s="84"/>
      <c r="S956" s="84"/>
      <c r="T956" s="84"/>
      <c r="X956" s="84"/>
      <c r="Y956" s="84"/>
      <c r="Z956" s="84"/>
    </row>
    <row r="957" spans="1:26">
      <c r="A957" s="84"/>
      <c r="B957" s="84"/>
      <c r="C957" s="84"/>
      <c r="D957" s="632" t="str">
        <f>IF($C957="","",VLOOKUP($C957,分類コード!$B$1:$C$9,2,0))</f>
        <v/>
      </c>
      <c r="E957" s="251"/>
      <c r="F957" s="264"/>
      <c r="G957" s="37"/>
      <c r="H957" s="264"/>
      <c r="I957" s="653">
        <f t="shared" si="16"/>
        <v>0</v>
      </c>
      <c r="L957" s="84"/>
      <c r="M957" s="84"/>
      <c r="N957" s="84"/>
      <c r="O957" s="84"/>
      <c r="P957" s="84"/>
      <c r="Q957" s="84"/>
      <c r="R957" s="84"/>
      <c r="S957" s="84"/>
      <c r="T957" s="84"/>
      <c r="X957" s="84"/>
      <c r="Y957" s="84"/>
      <c r="Z957" s="84"/>
    </row>
    <row r="958" spans="1:26">
      <c r="A958" s="84"/>
      <c r="B958" s="84"/>
      <c r="C958" s="84"/>
      <c r="D958" s="632" t="str">
        <f>IF($C958="","",VLOOKUP($C958,分類コード!$B$1:$C$9,2,0))</f>
        <v/>
      </c>
      <c r="E958" s="251"/>
      <c r="F958" s="264"/>
      <c r="G958" s="37"/>
      <c r="H958" s="264"/>
      <c r="I958" s="653">
        <f t="shared" si="16"/>
        <v>0</v>
      </c>
      <c r="L958" s="84"/>
      <c r="M958" s="84"/>
      <c r="N958" s="84"/>
      <c r="O958" s="84"/>
      <c r="P958" s="84"/>
      <c r="Q958" s="84"/>
      <c r="R958" s="84"/>
      <c r="S958" s="84"/>
      <c r="T958" s="84"/>
      <c r="X958" s="84"/>
      <c r="Y958" s="84"/>
      <c r="Z958" s="84"/>
    </row>
    <row r="959" spans="1:26">
      <c r="A959" s="84"/>
      <c r="B959" s="84"/>
      <c r="C959" s="84"/>
      <c r="D959" s="632" t="str">
        <f>IF($C959="","",VLOOKUP($C959,分類コード!$B$1:$C$9,2,0))</f>
        <v/>
      </c>
      <c r="E959" s="251"/>
      <c r="F959" s="264"/>
      <c r="G959" s="37"/>
      <c r="H959" s="264"/>
      <c r="I959" s="653">
        <f t="shared" si="16"/>
        <v>0</v>
      </c>
      <c r="L959" s="84"/>
      <c r="M959" s="84"/>
      <c r="N959" s="84"/>
      <c r="O959" s="84"/>
      <c r="P959" s="84"/>
      <c r="Q959" s="84"/>
      <c r="R959" s="84"/>
      <c r="S959" s="84"/>
      <c r="T959" s="84"/>
      <c r="X959" s="84"/>
      <c r="Y959" s="84"/>
      <c r="Z959" s="84"/>
    </row>
    <row r="960" spans="1:26">
      <c r="A960" s="84"/>
      <c r="B960" s="84"/>
      <c r="C960" s="84"/>
      <c r="D960" s="632" t="str">
        <f>IF($C960="","",VLOOKUP($C960,分類コード!$B$1:$C$9,2,0))</f>
        <v/>
      </c>
      <c r="E960" s="251"/>
      <c r="F960" s="264"/>
      <c r="G960" s="37"/>
      <c r="H960" s="264"/>
      <c r="I960" s="653">
        <f t="shared" si="16"/>
        <v>0</v>
      </c>
      <c r="L960" s="84"/>
      <c r="M960" s="84"/>
      <c r="N960" s="84"/>
      <c r="O960" s="84"/>
      <c r="P960" s="84"/>
      <c r="Q960" s="84"/>
      <c r="R960" s="84"/>
      <c r="S960" s="84"/>
      <c r="T960" s="84"/>
      <c r="X960" s="84"/>
      <c r="Y960" s="84"/>
      <c r="Z960" s="84"/>
    </row>
    <row r="961" spans="1:26">
      <c r="A961" s="84"/>
      <c r="B961" s="84"/>
      <c r="C961" s="84"/>
      <c r="D961" s="632" t="str">
        <f>IF($C961="","",VLOOKUP($C961,分類コード!$B$1:$C$9,2,0))</f>
        <v/>
      </c>
      <c r="E961" s="251"/>
      <c r="F961" s="264"/>
      <c r="G961" s="37"/>
      <c r="H961" s="264"/>
      <c r="I961" s="653">
        <f t="shared" si="16"/>
        <v>0</v>
      </c>
      <c r="L961" s="84"/>
      <c r="M961" s="84"/>
      <c r="N961" s="84"/>
      <c r="O961" s="84"/>
      <c r="P961" s="84"/>
      <c r="Q961" s="84"/>
      <c r="R961" s="84"/>
      <c r="S961" s="84"/>
      <c r="T961" s="84"/>
      <c r="X961" s="84"/>
      <c r="Y961" s="84"/>
      <c r="Z961" s="84"/>
    </row>
    <row r="962" spans="1:26">
      <c r="A962" s="84"/>
      <c r="B962" s="84"/>
      <c r="C962" s="84"/>
      <c r="D962" s="632" t="str">
        <f>IF($C962="","",VLOOKUP($C962,分類コード!$B$1:$C$9,2,0))</f>
        <v/>
      </c>
      <c r="E962" s="251"/>
      <c r="F962" s="264"/>
      <c r="G962" s="37"/>
      <c r="H962" s="264"/>
      <c r="I962" s="653">
        <f t="shared" si="16"/>
        <v>0</v>
      </c>
      <c r="L962" s="84"/>
      <c r="M962" s="84"/>
      <c r="N962" s="84"/>
      <c r="O962" s="84"/>
      <c r="P962" s="84"/>
      <c r="Q962" s="84"/>
      <c r="R962" s="84"/>
      <c r="S962" s="84"/>
      <c r="T962" s="84"/>
      <c r="X962" s="84"/>
      <c r="Y962" s="84"/>
      <c r="Z962" s="84"/>
    </row>
    <row r="963" spans="1:26">
      <c r="A963" s="84"/>
      <c r="B963" s="84"/>
      <c r="C963" s="84"/>
      <c r="D963" s="632" t="str">
        <f>IF($C963="","",VLOOKUP($C963,分類コード!$B$1:$C$9,2,0))</f>
        <v/>
      </c>
      <c r="E963" s="251"/>
      <c r="F963" s="264"/>
      <c r="G963" s="37"/>
      <c r="H963" s="264"/>
      <c r="I963" s="653">
        <f t="shared" si="16"/>
        <v>0</v>
      </c>
      <c r="L963" s="84"/>
      <c r="M963" s="84"/>
      <c r="N963" s="84"/>
      <c r="O963" s="84"/>
      <c r="P963" s="84"/>
      <c r="Q963" s="84"/>
      <c r="R963" s="84"/>
      <c r="S963" s="84"/>
      <c r="T963" s="84"/>
      <c r="X963" s="84"/>
      <c r="Y963" s="84"/>
      <c r="Z963" s="84"/>
    </row>
    <row r="964" spans="1:26">
      <c r="A964" s="84"/>
      <c r="B964" s="84"/>
      <c r="C964" s="84"/>
      <c r="D964" s="632" t="str">
        <f>IF($C964="","",VLOOKUP($C964,分類コード!$B$1:$C$9,2,0))</f>
        <v/>
      </c>
      <c r="E964" s="251"/>
      <c r="F964" s="264"/>
      <c r="G964" s="37"/>
      <c r="H964" s="264"/>
      <c r="I964" s="653">
        <f t="shared" si="16"/>
        <v>0</v>
      </c>
      <c r="L964" s="84"/>
      <c r="M964" s="84"/>
      <c r="N964" s="84"/>
      <c r="O964" s="84"/>
      <c r="P964" s="84"/>
      <c r="Q964" s="84"/>
      <c r="R964" s="84"/>
      <c r="S964" s="84"/>
      <c r="T964" s="84"/>
      <c r="X964" s="84"/>
      <c r="Y964" s="84"/>
      <c r="Z964" s="84"/>
    </row>
    <row r="965" spans="1:26">
      <c r="A965" s="84"/>
      <c r="B965" s="84"/>
      <c r="C965" s="84"/>
      <c r="D965" s="632" t="str">
        <f>IF($C965="","",VLOOKUP($C965,分類コード!$B$1:$C$9,2,0))</f>
        <v/>
      </c>
      <c r="E965" s="251"/>
      <c r="F965" s="264"/>
      <c r="G965" s="37"/>
      <c r="H965" s="264"/>
      <c r="I965" s="653">
        <f t="shared" si="16"/>
        <v>0</v>
      </c>
      <c r="L965" s="84"/>
      <c r="M965" s="84"/>
      <c r="N965" s="84"/>
      <c r="O965" s="84"/>
      <c r="P965" s="84"/>
      <c r="Q965" s="84"/>
      <c r="R965" s="84"/>
      <c r="S965" s="84"/>
      <c r="T965" s="84"/>
      <c r="X965" s="84"/>
      <c r="Y965" s="84"/>
      <c r="Z965" s="84"/>
    </row>
    <row r="966" spans="1:26">
      <c r="A966" s="84"/>
      <c r="B966" s="84"/>
      <c r="C966" s="84"/>
      <c r="D966" s="632" t="str">
        <f>IF($C966="","",VLOOKUP($C966,分類コード!$B$1:$C$9,2,0))</f>
        <v/>
      </c>
      <c r="E966" s="251"/>
      <c r="F966" s="264"/>
      <c r="G966" s="37"/>
      <c r="H966" s="264"/>
      <c r="I966" s="653">
        <f t="shared" si="16"/>
        <v>0</v>
      </c>
      <c r="L966" s="84"/>
      <c r="M966" s="84"/>
      <c r="N966" s="84"/>
      <c r="O966" s="84"/>
      <c r="P966" s="84"/>
      <c r="Q966" s="84"/>
      <c r="R966" s="84"/>
      <c r="S966" s="84"/>
      <c r="T966" s="84"/>
      <c r="X966" s="84"/>
      <c r="Y966" s="84"/>
      <c r="Z966" s="84"/>
    </row>
    <row r="967" spans="1:26">
      <c r="A967" s="84"/>
      <c r="B967" s="84"/>
      <c r="C967" s="84"/>
      <c r="D967" s="632" t="str">
        <f>IF($C967="","",VLOOKUP($C967,分類コード!$B$1:$C$9,2,0))</f>
        <v/>
      </c>
      <c r="E967" s="251"/>
      <c r="F967" s="264"/>
      <c r="G967" s="37"/>
      <c r="H967" s="264"/>
      <c r="I967" s="653">
        <f t="shared" si="16"/>
        <v>0</v>
      </c>
      <c r="L967" s="84"/>
      <c r="M967" s="84"/>
      <c r="N967" s="84"/>
      <c r="O967" s="84"/>
      <c r="P967" s="84"/>
      <c r="Q967" s="84"/>
      <c r="R967" s="84"/>
      <c r="S967" s="84"/>
      <c r="T967" s="84"/>
      <c r="X967" s="84"/>
      <c r="Y967" s="84"/>
      <c r="Z967" s="84"/>
    </row>
    <row r="968" spans="1:26">
      <c r="A968" s="84"/>
      <c r="B968" s="84"/>
      <c r="C968" s="84"/>
      <c r="D968" s="632" t="str">
        <f>IF($C968="","",VLOOKUP($C968,分類コード!$B$1:$C$9,2,0))</f>
        <v/>
      </c>
      <c r="E968" s="251"/>
      <c r="F968" s="264"/>
      <c r="G968" s="37"/>
      <c r="H968" s="264"/>
      <c r="I968" s="653">
        <f t="shared" si="16"/>
        <v>0</v>
      </c>
      <c r="L968" s="84"/>
      <c r="M968" s="84"/>
      <c r="N968" s="84"/>
      <c r="O968" s="84"/>
      <c r="P968" s="84"/>
      <c r="Q968" s="84"/>
      <c r="R968" s="84"/>
      <c r="S968" s="84"/>
      <c r="T968" s="84"/>
      <c r="X968" s="84"/>
      <c r="Y968" s="84"/>
      <c r="Z968" s="84"/>
    </row>
    <row r="969" spans="1:26">
      <c r="A969" s="84"/>
      <c r="B969" s="84"/>
      <c r="C969" s="84"/>
      <c r="D969" s="632" t="str">
        <f>IF($C969="","",VLOOKUP($C969,分類コード!$B$1:$C$9,2,0))</f>
        <v/>
      </c>
      <c r="E969" s="251"/>
      <c r="F969" s="264"/>
      <c r="G969" s="37"/>
      <c r="H969" s="264"/>
      <c r="I969" s="653">
        <f t="shared" si="16"/>
        <v>0</v>
      </c>
      <c r="L969" s="84"/>
      <c r="M969" s="84"/>
      <c r="N969" s="84"/>
      <c r="O969" s="84"/>
      <c r="P969" s="84"/>
      <c r="Q969" s="84"/>
      <c r="R969" s="84"/>
      <c r="S969" s="84"/>
      <c r="T969" s="84"/>
      <c r="X969" s="84"/>
      <c r="Y969" s="84"/>
      <c r="Z969" s="84"/>
    </row>
    <row r="970" spans="1:26">
      <c r="A970" s="84"/>
      <c r="B970" s="84"/>
      <c r="C970" s="84"/>
      <c r="D970" s="632" t="str">
        <f>IF($C970="","",VLOOKUP($C970,分類コード!$B$1:$C$9,2,0))</f>
        <v/>
      </c>
      <c r="E970" s="251"/>
      <c r="F970" s="264"/>
      <c r="G970" s="37"/>
      <c r="H970" s="264"/>
      <c r="I970" s="653">
        <f t="shared" si="16"/>
        <v>0</v>
      </c>
      <c r="L970" s="84"/>
      <c r="M970" s="84"/>
      <c r="N970" s="84"/>
      <c r="O970" s="84"/>
      <c r="P970" s="84"/>
      <c r="Q970" s="84"/>
      <c r="R970" s="84"/>
      <c r="S970" s="84"/>
      <c r="T970" s="84"/>
      <c r="X970" s="84"/>
      <c r="Y970" s="84"/>
      <c r="Z970" s="84"/>
    </row>
    <row r="971" spans="1:26">
      <c r="A971" s="84"/>
      <c r="B971" s="84"/>
      <c r="C971" s="84"/>
      <c r="D971" s="632" t="str">
        <f>IF($C971="","",VLOOKUP($C971,分類コード!$B$1:$C$9,2,0))</f>
        <v/>
      </c>
      <c r="E971" s="251"/>
      <c r="F971" s="264"/>
      <c r="G971" s="37"/>
      <c r="H971" s="264"/>
      <c r="I971" s="653">
        <f t="shared" si="16"/>
        <v>0</v>
      </c>
      <c r="L971" s="84"/>
      <c r="M971" s="84"/>
      <c r="N971" s="84"/>
      <c r="O971" s="84"/>
      <c r="P971" s="84"/>
      <c r="Q971" s="84"/>
      <c r="R971" s="84"/>
      <c r="S971" s="84"/>
      <c r="T971" s="84"/>
      <c r="X971" s="84"/>
      <c r="Y971" s="84"/>
      <c r="Z971" s="84"/>
    </row>
    <row r="972" spans="1:26">
      <c r="A972" s="84"/>
      <c r="B972" s="84"/>
      <c r="C972" s="84"/>
      <c r="D972" s="632" t="str">
        <f>IF($C972="","",VLOOKUP($C972,分類コード!$B$1:$C$9,2,0))</f>
        <v/>
      </c>
      <c r="E972" s="251"/>
      <c r="F972" s="264"/>
      <c r="G972" s="37"/>
      <c r="H972" s="264"/>
      <c r="I972" s="653">
        <f t="shared" si="16"/>
        <v>0</v>
      </c>
      <c r="L972" s="84"/>
      <c r="M972" s="84"/>
      <c r="N972" s="84"/>
      <c r="O972" s="84"/>
      <c r="P972" s="84"/>
      <c r="Q972" s="84"/>
      <c r="R972" s="84"/>
      <c r="S972" s="84"/>
      <c r="T972" s="84"/>
      <c r="X972" s="84"/>
      <c r="Y972" s="84"/>
      <c r="Z972" s="84"/>
    </row>
    <row r="973" spans="1:26">
      <c r="A973" s="84"/>
      <c r="B973" s="84"/>
      <c r="C973" s="84"/>
      <c r="D973" s="632" t="str">
        <f>IF($C973="","",VLOOKUP($C973,分類コード!$B$1:$C$9,2,0))</f>
        <v/>
      </c>
      <c r="E973" s="251"/>
      <c r="F973" s="264"/>
      <c r="G973" s="37"/>
      <c r="H973" s="264"/>
      <c r="I973" s="653">
        <f t="shared" si="16"/>
        <v>0</v>
      </c>
      <c r="L973" s="84"/>
      <c r="M973" s="84"/>
      <c r="N973" s="84"/>
      <c r="O973" s="84"/>
      <c r="P973" s="84"/>
      <c r="Q973" s="84"/>
      <c r="R973" s="84"/>
      <c r="S973" s="84"/>
      <c r="T973" s="84"/>
      <c r="X973" s="84"/>
      <c r="Y973" s="84"/>
      <c r="Z973" s="84"/>
    </row>
    <row r="974" spans="1:26">
      <c r="A974" s="84"/>
      <c r="B974" s="84"/>
      <c r="C974" s="84"/>
      <c r="D974" s="632" t="str">
        <f>IF($C974="","",VLOOKUP($C974,分類コード!$B$1:$C$9,2,0))</f>
        <v/>
      </c>
      <c r="E974" s="251"/>
      <c r="F974" s="264"/>
      <c r="G974" s="37"/>
      <c r="H974" s="264"/>
      <c r="I974" s="653">
        <f t="shared" si="16"/>
        <v>0</v>
      </c>
      <c r="L974" s="84"/>
      <c r="M974" s="84"/>
      <c r="N974" s="84"/>
      <c r="O974" s="84"/>
      <c r="P974" s="84"/>
      <c r="Q974" s="84"/>
      <c r="R974" s="84"/>
      <c r="S974" s="84"/>
      <c r="T974" s="84"/>
      <c r="X974" s="84"/>
      <c r="Y974" s="84"/>
      <c r="Z974" s="84"/>
    </row>
    <row r="975" spans="1:26">
      <c r="A975" s="84"/>
      <c r="B975" s="84"/>
      <c r="C975" s="84"/>
      <c r="D975" s="632" t="str">
        <f>IF($C975="","",VLOOKUP($C975,分類コード!$B$1:$C$9,2,0))</f>
        <v/>
      </c>
      <c r="E975" s="251"/>
      <c r="F975" s="264"/>
      <c r="G975" s="37"/>
      <c r="H975" s="264"/>
      <c r="I975" s="653">
        <f t="shared" si="16"/>
        <v>0</v>
      </c>
      <c r="L975" s="84"/>
      <c r="M975" s="84"/>
      <c r="N975" s="84"/>
      <c r="O975" s="84"/>
      <c r="P975" s="84"/>
      <c r="Q975" s="84"/>
      <c r="R975" s="84"/>
      <c r="S975" s="84"/>
      <c r="T975" s="84"/>
      <c r="X975" s="84"/>
      <c r="Y975" s="84"/>
      <c r="Z975" s="84"/>
    </row>
    <row r="976" spans="1:26">
      <c r="A976" s="84"/>
      <c r="B976" s="84"/>
      <c r="C976" s="84"/>
      <c r="D976" s="632" t="str">
        <f>IF($C976="","",VLOOKUP($C976,分類コード!$B$1:$C$9,2,0))</f>
        <v/>
      </c>
      <c r="E976" s="251"/>
      <c r="F976" s="264"/>
      <c r="G976" s="37"/>
      <c r="H976" s="264"/>
      <c r="I976" s="653">
        <f t="shared" si="16"/>
        <v>0</v>
      </c>
      <c r="L976" s="84"/>
      <c r="M976" s="84"/>
      <c r="N976" s="84"/>
      <c r="O976" s="84"/>
      <c r="P976" s="84"/>
      <c r="Q976" s="84"/>
      <c r="R976" s="84"/>
      <c r="S976" s="84"/>
      <c r="T976" s="84"/>
      <c r="X976" s="84"/>
      <c r="Y976" s="84"/>
      <c r="Z976" s="84"/>
    </row>
    <row r="977" spans="1:26">
      <c r="A977" s="84"/>
      <c r="B977" s="84"/>
      <c r="C977" s="84"/>
      <c r="D977" s="632" t="str">
        <f>IF($C977="","",VLOOKUP($C977,分類コード!$B$1:$C$9,2,0))</f>
        <v/>
      </c>
      <c r="E977" s="251"/>
      <c r="F977" s="264"/>
      <c r="G977" s="37"/>
      <c r="H977" s="264"/>
      <c r="I977" s="653">
        <f t="shared" si="16"/>
        <v>0</v>
      </c>
      <c r="L977" s="84"/>
      <c r="M977" s="84"/>
      <c r="N977" s="84"/>
      <c r="O977" s="84"/>
      <c r="P977" s="84"/>
      <c r="Q977" s="84"/>
      <c r="R977" s="84"/>
      <c r="S977" s="84"/>
      <c r="T977" s="84"/>
      <c r="X977" s="84"/>
      <c r="Y977" s="84"/>
      <c r="Z977" s="84"/>
    </row>
    <row r="978" spans="1:26">
      <c r="A978" s="84"/>
      <c r="B978" s="84"/>
      <c r="C978" s="84"/>
      <c r="D978" s="632" t="str">
        <f>IF($C978="","",VLOOKUP($C978,分類コード!$B$1:$C$9,2,0))</f>
        <v/>
      </c>
      <c r="E978" s="251"/>
      <c r="F978" s="264"/>
      <c r="G978" s="37"/>
      <c r="H978" s="264"/>
      <c r="I978" s="653">
        <f t="shared" si="16"/>
        <v>0</v>
      </c>
      <c r="L978" s="84"/>
      <c r="M978" s="84"/>
      <c r="N978" s="84"/>
      <c r="O978" s="84"/>
      <c r="P978" s="84"/>
      <c r="Q978" s="84"/>
      <c r="R978" s="84"/>
      <c r="S978" s="84"/>
      <c r="T978" s="84"/>
      <c r="X978" s="84"/>
      <c r="Y978" s="84"/>
      <c r="Z978" s="84"/>
    </row>
    <row r="979" spans="1:26">
      <c r="A979" s="84"/>
      <c r="B979" s="84"/>
      <c r="C979" s="84"/>
      <c r="D979" s="632" t="str">
        <f>IF($C979="","",VLOOKUP($C979,分類コード!$B$1:$C$9,2,0))</f>
        <v/>
      </c>
      <c r="E979" s="251"/>
      <c r="F979" s="264"/>
      <c r="G979" s="37"/>
      <c r="H979" s="264"/>
      <c r="I979" s="653">
        <f t="shared" si="16"/>
        <v>0</v>
      </c>
      <c r="L979" s="84"/>
      <c r="M979" s="84"/>
      <c r="N979" s="84"/>
      <c r="O979" s="84"/>
      <c r="P979" s="84"/>
      <c r="Q979" s="84"/>
      <c r="R979" s="84"/>
      <c r="S979" s="84"/>
      <c r="T979" s="84"/>
      <c r="X979" s="84"/>
      <c r="Y979" s="84"/>
      <c r="Z979" s="84"/>
    </row>
    <row r="980" spans="1:26">
      <c r="A980" s="84"/>
      <c r="B980" s="84"/>
      <c r="C980" s="84"/>
      <c r="D980" s="632" t="str">
        <f>IF($C980="","",VLOOKUP($C980,分類コード!$B$1:$C$9,2,0))</f>
        <v/>
      </c>
      <c r="E980" s="251"/>
      <c r="F980" s="264"/>
      <c r="G980" s="37"/>
      <c r="H980" s="264"/>
      <c r="I980" s="653">
        <f t="shared" si="16"/>
        <v>0</v>
      </c>
      <c r="L980" s="84"/>
      <c r="M980" s="84"/>
      <c r="N980" s="84"/>
      <c r="O980" s="84"/>
      <c r="P980" s="84"/>
      <c r="Q980" s="84"/>
      <c r="R980" s="84"/>
      <c r="S980" s="84"/>
      <c r="T980" s="84"/>
      <c r="X980" s="84"/>
      <c r="Y980" s="84"/>
      <c r="Z980" s="84"/>
    </row>
    <row r="981" spans="1:26">
      <c r="A981" s="84"/>
      <c r="B981" s="84"/>
      <c r="C981" s="84"/>
      <c r="D981" s="632" t="str">
        <f>IF($C981="","",VLOOKUP($C981,分類コード!$B$1:$C$9,2,0))</f>
        <v/>
      </c>
      <c r="E981" s="251"/>
      <c r="F981" s="264"/>
      <c r="G981" s="37"/>
      <c r="H981" s="264"/>
      <c r="I981" s="653">
        <f t="shared" ref="I981:I1044" si="17">IF(ISERROR(LEN(F981)-FIND(".",F981))=TRUE,0,LEN(F981)-FIND(".",F981))</f>
        <v>0</v>
      </c>
      <c r="L981" s="84"/>
      <c r="M981" s="84"/>
      <c r="N981" s="84"/>
      <c r="O981" s="84"/>
      <c r="P981" s="84"/>
      <c r="Q981" s="84"/>
      <c r="R981" s="84"/>
      <c r="S981" s="84"/>
      <c r="T981" s="84"/>
      <c r="X981" s="84"/>
      <c r="Y981" s="84"/>
      <c r="Z981" s="84"/>
    </row>
    <row r="982" spans="1:26">
      <c r="A982" s="84"/>
      <c r="B982" s="84"/>
      <c r="C982" s="84"/>
      <c r="D982" s="632" t="str">
        <f>IF($C982="","",VLOOKUP($C982,分類コード!$B$1:$C$9,2,0))</f>
        <v/>
      </c>
      <c r="E982" s="251"/>
      <c r="F982" s="264"/>
      <c r="G982" s="37"/>
      <c r="H982" s="264"/>
      <c r="I982" s="653">
        <f t="shared" si="17"/>
        <v>0</v>
      </c>
      <c r="L982" s="84"/>
      <c r="M982" s="84"/>
      <c r="N982" s="84"/>
      <c r="O982" s="84"/>
      <c r="P982" s="84"/>
      <c r="Q982" s="84"/>
      <c r="R982" s="84"/>
      <c r="S982" s="84"/>
      <c r="T982" s="84"/>
      <c r="X982" s="84"/>
      <c r="Y982" s="84"/>
      <c r="Z982" s="84"/>
    </row>
    <row r="983" spans="1:26">
      <c r="A983" s="84"/>
      <c r="B983" s="84"/>
      <c r="C983" s="84"/>
      <c r="D983" s="632" t="str">
        <f>IF($C983="","",VLOOKUP($C983,分類コード!$B$1:$C$9,2,0))</f>
        <v/>
      </c>
      <c r="E983" s="251"/>
      <c r="F983" s="264"/>
      <c r="G983" s="37"/>
      <c r="H983" s="264"/>
      <c r="I983" s="653">
        <f t="shared" si="17"/>
        <v>0</v>
      </c>
      <c r="L983" s="84"/>
      <c r="M983" s="84"/>
      <c r="N983" s="84"/>
      <c r="O983" s="84"/>
      <c r="P983" s="84"/>
      <c r="Q983" s="84"/>
      <c r="R983" s="84"/>
      <c r="S983" s="84"/>
      <c r="T983" s="84"/>
      <c r="X983" s="84"/>
      <c r="Y983" s="84"/>
      <c r="Z983" s="84"/>
    </row>
    <row r="984" spans="1:26">
      <c r="A984" s="84"/>
      <c r="B984" s="84"/>
      <c r="C984" s="84"/>
      <c r="D984" s="632" t="str">
        <f>IF($C984="","",VLOOKUP($C984,分類コード!$B$1:$C$9,2,0))</f>
        <v/>
      </c>
      <c r="E984" s="251"/>
      <c r="F984" s="264"/>
      <c r="G984" s="37"/>
      <c r="H984" s="264"/>
      <c r="I984" s="653">
        <f t="shared" si="17"/>
        <v>0</v>
      </c>
      <c r="L984" s="84"/>
      <c r="M984" s="84"/>
      <c r="N984" s="84"/>
      <c r="O984" s="84"/>
      <c r="P984" s="84"/>
      <c r="Q984" s="84"/>
      <c r="R984" s="84"/>
      <c r="S984" s="84"/>
      <c r="T984" s="84"/>
      <c r="X984" s="84"/>
      <c r="Y984" s="84"/>
      <c r="Z984" s="84"/>
    </row>
    <row r="985" spans="1:26">
      <c r="A985" s="84"/>
      <c r="B985" s="84"/>
      <c r="C985" s="84"/>
      <c r="D985" s="632" t="str">
        <f>IF($C985="","",VLOOKUP($C985,分類コード!$B$1:$C$9,2,0))</f>
        <v/>
      </c>
      <c r="E985" s="251"/>
      <c r="F985" s="264"/>
      <c r="G985" s="37"/>
      <c r="H985" s="264"/>
      <c r="I985" s="653">
        <f t="shared" si="17"/>
        <v>0</v>
      </c>
      <c r="L985" s="84"/>
      <c r="M985" s="84"/>
      <c r="N985" s="84"/>
      <c r="O985" s="84"/>
      <c r="P985" s="84"/>
      <c r="Q985" s="84"/>
      <c r="R985" s="84"/>
      <c r="S985" s="84"/>
      <c r="T985" s="84"/>
      <c r="X985" s="84"/>
      <c r="Y985" s="84"/>
      <c r="Z985" s="84"/>
    </row>
    <row r="986" spans="1:26">
      <c r="A986" s="84"/>
      <c r="B986" s="84"/>
      <c r="C986" s="84"/>
      <c r="D986" s="632" t="str">
        <f>IF($C986="","",VLOOKUP($C986,分類コード!$B$1:$C$9,2,0))</f>
        <v/>
      </c>
      <c r="E986" s="251"/>
      <c r="F986" s="264"/>
      <c r="G986" s="37"/>
      <c r="H986" s="264"/>
      <c r="I986" s="653">
        <f t="shared" si="17"/>
        <v>0</v>
      </c>
      <c r="L986" s="84"/>
      <c r="M986" s="84"/>
      <c r="N986" s="84"/>
      <c r="O986" s="84"/>
      <c r="P986" s="84"/>
      <c r="Q986" s="84"/>
      <c r="R986" s="84"/>
      <c r="S986" s="84"/>
      <c r="T986" s="84"/>
      <c r="X986" s="84"/>
      <c r="Y986" s="84"/>
      <c r="Z986" s="84"/>
    </row>
    <row r="987" spans="1:26">
      <c r="A987" s="84"/>
      <c r="B987" s="84"/>
      <c r="C987" s="84"/>
      <c r="D987" s="632" t="str">
        <f>IF($C987="","",VLOOKUP($C987,分類コード!$B$1:$C$9,2,0))</f>
        <v/>
      </c>
      <c r="E987" s="251"/>
      <c r="F987" s="264"/>
      <c r="G987" s="37"/>
      <c r="H987" s="264"/>
      <c r="I987" s="653">
        <f t="shared" si="17"/>
        <v>0</v>
      </c>
      <c r="L987" s="84"/>
      <c r="M987" s="84"/>
      <c r="N987" s="84"/>
      <c r="O987" s="84"/>
      <c r="P987" s="84"/>
      <c r="Q987" s="84"/>
      <c r="R987" s="84"/>
      <c r="S987" s="84"/>
      <c r="T987" s="84"/>
      <c r="X987" s="84"/>
      <c r="Y987" s="84"/>
      <c r="Z987" s="84"/>
    </row>
    <row r="988" spans="1:26">
      <c r="A988" s="84"/>
      <c r="B988" s="84"/>
      <c r="C988" s="84"/>
      <c r="D988" s="632" t="str">
        <f>IF($C988="","",VLOOKUP($C988,分類コード!$B$1:$C$9,2,0))</f>
        <v/>
      </c>
      <c r="E988" s="251"/>
      <c r="F988" s="264"/>
      <c r="G988" s="37"/>
      <c r="H988" s="264"/>
      <c r="I988" s="653">
        <f t="shared" si="17"/>
        <v>0</v>
      </c>
      <c r="L988" s="84"/>
      <c r="M988" s="84"/>
      <c r="N988" s="84"/>
      <c r="O988" s="84"/>
      <c r="P988" s="84"/>
      <c r="Q988" s="84"/>
      <c r="R988" s="84"/>
      <c r="S988" s="84"/>
      <c r="T988" s="84"/>
      <c r="X988" s="84"/>
      <c r="Y988" s="84"/>
      <c r="Z988" s="84"/>
    </row>
    <row r="989" spans="1:26">
      <c r="A989" s="84"/>
      <c r="B989" s="84"/>
      <c r="C989" s="84"/>
      <c r="D989" s="632" t="str">
        <f>IF($C989="","",VLOOKUP($C989,分類コード!$B$1:$C$9,2,0))</f>
        <v/>
      </c>
      <c r="E989" s="251"/>
      <c r="F989" s="264"/>
      <c r="G989" s="37"/>
      <c r="H989" s="264"/>
      <c r="I989" s="653">
        <f t="shared" si="17"/>
        <v>0</v>
      </c>
      <c r="L989" s="84"/>
      <c r="M989" s="84"/>
      <c r="N989" s="84"/>
      <c r="O989" s="84"/>
      <c r="P989" s="84"/>
      <c r="Q989" s="84"/>
      <c r="R989" s="84"/>
      <c r="S989" s="84"/>
      <c r="T989" s="84"/>
      <c r="X989" s="84"/>
      <c r="Y989" s="84"/>
      <c r="Z989" s="84"/>
    </row>
    <row r="990" spans="1:26">
      <c r="A990" s="84"/>
      <c r="B990" s="84"/>
      <c r="C990" s="84"/>
      <c r="D990" s="632" t="str">
        <f>IF($C990="","",VLOOKUP($C990,分類コード!$B$1:$C$9,2,0))</f>
        <v/>
      </c>
      <c r="E990" s="251"/>
      <c r="F990" s="264"/>
      <c r="G990" s="37"/>
      <c r="H990" s="264"/>
      <c r="I990" s="653">
        <f t="shared" si="17"/>
        <v>0</v>
      </c>
      <c r="L990" s="84"/>
      <c r="M990" s="84"/>
      <c r="N990" s="84"/>
      <c r="O990" s="84"/>
      <c r="P990" s="84"/>
      <c r="Q990" s="84"/>
      <c r="R990" s="84"/>
      <c r="S990" s="84"/>
      <c r="T990" s="84"/>
      <c r="X990" s="84"/>
      <c r="Y990" s="84"/>
      <c r="Z990" s="84"/>
    </row>
    <row r="991" spans="1:26">
      <c r="A991" s="84"/>
      <c r="B991" s="84"/>
      <c r="C991" s="84"/>
      <c r="D991" s="632" t="str">
        <f>IF($C991="","",VLOOKUP($C991,分類コード!$B$1:$C$9,2,0))</f>
        <v/>
      </c>
      <c r="E991" s="251"/>
      <c r="F991" s="264"/>
      <c r="G991" s="37"/>
      <c r="H991" s="264"/>
      <c r="I991" s="653">
        <f t="shared" si="17"/>
        <v>0</v>
      </c>
      <c r="L991" s="84"/>
      <c r="M991" s="84"/>
      <c r="N991" s="84"/>
      <c r="O991" s="84"/>
      <c r="P991" s="84"/>
      <c r="Q991" s="84"/>
      <c r="R991" s="84"/>
      <c r="S991" s="84"/>
      <c r="T991" s="84"/>
      <c r="X991" s="84"/>
      <c r="Y991" s="84"/>
      <c r="Z991" s="84"/>
    </row>
    <row r="992" spans="1:26">
      <c r="A992" s="84"/>
      <c r="B992" s="84"/>
      <c r="C992" s="84"/>
      <c r="D992" s="632" t="str">
        <f>IF($C992="","",VLOOKUP($C992,分類コード!$B$1:$C$9,2,0))</f>
        <v/>
      </c>
      <c r="E992" s="251"/>
      <c r="F992" s="264"/>
      <c r="G992" s="37"/>
      <c r="H992" s="264"/>
      <c r="I992" s="653">
        <f t="shared" si="17"/>
        <v>0</v>
      </c>
      <c r="L992" s="84"/>
      <c r="M992" s="84"/>
      <c r="N992" s="84"/>
      <c r="O992" s="84"/>
      <c r="P992" s="84"/>
      <c r="Q992" s="84"/>
      <c r="R992" s="84"/>
      <c r="S992" s="84"/>
      <c r="T992" s="84"/>
      <c r="X992" s="84"/>
      <c r="Y992" s="84"/>
      <c r="Z992" s="84"/>
    </row>
    <row r="993" spans="1:26">
      <c r="A993" s="84"/>
      <c r="B993" s="84"/>
      <c r="C993" s="84"/>
      <c r="D993" s="632" t="str">
        <f>IF($C993="","",VLOOKUP($C993,分類コード!$B$1:$C$9,2,0))</f>
        <v/>
      </c>
      <c r="E993" s="251"/>
      <c r="F993" s="264"/>
      <c r="G993" s="37"/>
      <c r="H993" s="264"/>
      <c r="I993" s="653">
        <f t="shared" si="17"/>
        <v>0</v>
      </c>
      <c r="L993" s="84"/>
      <c r="M993" s="84"/>
      <c r="N993" s="84"/>
      <c r="O993" s="84"/>
      <c r="P993" s="84"/>
      <c r="Q993" s="84"/>
      <c r="R993" s="84"/>
      <c r="S993" s="84"/>
      <c r="T993" s="84"/>
      <c r="X993" s="84"/>
      <c r="Y993" s="84"/>
      <c r="Z993" s="84"/>
    </row>
    <row r="994" spans="1:26">
      <c r="A994" s="84"/>
      <c r="B994" s="84"/>
      <c r="C994" s="84"/>
      <c r="D994" s="632" t="str">
        <f>IF($C994="","",VLOOKUP($C994,分類コード!$B$1:$C$9,2,0))</f>
        <v/>
      </c>
      <c r="E994" s="251"/>
      <c r="F994" s="264"/>
      <c r="G994" s="37"/>
      <c r="H994" s="264"/>
      <c r="I994" s="653">
        <f t="shared" si="17"/>
        <v>0</v>
      </c>
      <c r="L994" s="84"/>
      <c r="M994" s="84"/>
      <c r="N994" s="84"/>
      <c r="O994" s="84"/>
      <c r="P994" s="84"/>
      <c r="Q994" s="84"/>
      <c r="R994" s="84"/>
      <c r="S994" s="84"/>
      <c r="T994" s="84"/>
      <c r="X994" s="84"/>
      <c r="Y994" s="84"/>
      <c r="Z994" s="84"/>
    </row>
    <row r="995" spans="1:26">
      <c r="A995" s="84"/>
      <c r="B995" s="84"/>
      <c r="C995" s="84"/>
      <c r="D995" s="632" t="str">
        <f>IF($C995="","",VLOOKUP($C995,分類コード!$B$1:$C$9,2,0))</f>
        <v/>
      </c>
      <c r="E995" s="251"/>
      <c r="F995" s="264"/>
      <c r="G995" s="37"/>
      <c r="H995" s="264"/>
      <c r="I995" s="653">
        <f t="shared" si="17"/>
        <v>0</v>
      </c>
      <c r="L995" s="84"/>
      <c r="M995" s="84"/>
      <c r="N995" s="84"/>
      <c r="O995" s="84"/>
      <c r="P995" s="84"/>
      <c r="Q995" s="84"/>
      <c r="R995" s="84"/>
      <c r="S995" s="84"/>
      <c r="T995" s="84"/>
      <c r="X995" s="84"/>
      <c r="Y995" s="84"/>
      <c r="Z995" s="84"/>
    </row>
    <row r="996" spans="1:26">
      <c r="A996" s="84"/>
      <c r="B996" s="84"/>
      <c r="C996" s="84"/>
      <c r="D996" s="632" t="str">
        <f>IF($C996="","",VLOOKUP($C996,分類コード!$B$1:$C$9,2,0))</f>
        <v/>
      </c>
      <c r="E996" s="251"/>
      <c r="F996" s="264"/>
      <c r="G996" s="37"/>
      <c r="H996" s="264"/>
      <c r="I996" s="653">
        <f t="shared" si="17"/>
        <v>0</v>
      </c>
      <c r="L996" s="84"/>
      <c r="M996" s="84"/>
      <c r="N996" s="84"/>
      <c r="O996" s="84"/>
      <c r="P996" s="84"/>
      <c r="Q996" s="84"/>
      <c r="R996" s="84"/>
      <c r="S996" s="84"/>
      <c r="T996" s="84"/>
      <c r="X996" s="84"/>
      <c r="Y996" s="84"/>
      <c r="Z996" s="84"/>
    </row>
    <row r="997" spans="1:26">
      <c r="A997" s="84"/>
      <c r="B997" s="84"/>
      <c r="C997" s="84"/>
      <c r="D997" s="632" t="str">
        <f>IF($C997="","",VLOOKUP($C997,分類コード!$B$1:$C$9,2,0))</f>
        <v/>
      </c>
      <c r="E997" s="251"/>
      <c r="F997" s="264"/>
      <c r="G997" s="37"/>
      <c r="H997" s="264"/>
      <c r="I997" s="653">
        <f t="shared" si="17"/>
        <v>0</v>
      </c>
      <c r="L997" s="84"/>
      <c r="M997" s="84"/>
      <c r="N997" s="84"/>
      <c r="O997" s="84"/>
      <c r="P997" s="84"/>
      <c r="Q997" s="84"/>
      <c r="R997" s="84"/>
      <c r="S997" s="84"/>
      <c r="T997" s="84"/>
      <c r="X997" s="84"/>
      <c r="Y997" s="84"/>
      <c r="Z997" s="84"/>
    </row>
    <row r="998" spans="1:26">
      <c r="A998" s="84"/>
      <c r="B998" s="84"/>
      <c r="C998" s="84"/>
      <c r="D998" s="632" t="str">
        <f>IF($C998="","",VLOOKUP($C998,分類コード!$B$1:$C$9,2,0))</f>
        <v/>
      </c>
      <c r="E998" s="251"/>
      <c r="F998" s="264"/>
      <c r="G998" s="37"/>
      <c r="H998" s="264"/>
      <c r="I998" s="653">
        <f t="shared" si="17"/>
        <v>0</v>
      </c>
      <c r="L998" s="84"/>
      <c r="M998" s="84"/>
      <c r="N998" s="84"/>
      <c r="O998" s="84"/>
      <c r="P998" s="84"/>
      <c r="Q998" s="84"/>
      <c r="R998" s="84"/>
      <c r="S998" s="84"/>
      <c r="T998" s="84"/>
      <c r="X998" s="84"/>
      <c r="Y998" s="84"/>
      <c r="Z998" s="84"/>
    </row>
    <row r="999" spans="1:26">
      <c r="A999" s="84"/>
      <c r="B999" s="84"/>
      <c r="C999" s="84"/>
      <c r="D999" s="632" t="str">
        <f>IF($C999="","",VLOOKUP($C999,分類コード!$B$1:$C$9,2,0))</f>
        <v/>
      </c>
      <c r="E999" s="251"/>
      <c r="F999" s="264"/>
      <c r="G999" s="37"/>
      <c r="H999" s="264"/>
      <c r="I999" s="653">
        <f t="shared" si="17"/>
        <v>0</v>
      </c>
      <c r="L999" s="84"/>
      <c r="M999" s="84"/>
      <c r="N999" s="84"/>
      <c r="O999" s="84"/>
      <c r="P999" s="84"/>
      <c r="Q999" s="84"/>
      <c r="R999" s="84"/>
      <c r="S999" s="84"/>
      <c r="T999" s="84"/>
      <c r="X999" s="84"/>
      <c r="Y999" s="84"/>
      <c r="Z999" s="84"/>
    </row>
    <row r="1000" spans="1:26">
      <c r="A1000" s="84"/>
      <c r="B1000" s="84"/>
      <c r="C1000" s="84"/>
      <c r="D1000" s="632" t="str">
        <f>IF($C1000="","",VLOOKUP($C1000,分類コード!$B$1:$C$9,2,0))</f>
        <v/>
      </c>
      <c r="E1000" s="251"/>
      <c r="F1000" s="264"/>
      <c r="G1000" s="37"/>
      <c r="H1000" s="264"/>
      <c r="I1000" s="653">
        <f t="shared" si="17"/>
        <v>0</v>
      </c>
      <c r="L1000" s="84"/>
      <c r="M1000" s="84"/>
      <c r="N1000" s="84"/>
      <c r="O1000" s="84"/>
      <c r="P1000" s="84"/>
      <c r="Q1000" s="84"/>
      <c r="R1000" s="84"/>
      <c r="S1000" s="84"/>
      <c r="T1000" s="84"/>
      <c r="X1000" s="84"/>
      <c r="Y1000" s="84"/>
      <c r="Z1000" s="84"/>
    </row>
    <row r="1001" spans="1:26">
      <c r="A1001" s="84"/>
      <c r="B1001" s="84"/>
      <c r="C1001" s="84"/>
      <c r="D1001" s="632" t="str">
        <f>IF($C1001="","",VLOOKUP($C1001,分類コード!$B$1:$C$9,2,0))</f>
        <v/>
      </c>
      <c r="E1001" s="251"/>
      <c r="F1001" s="264"/>
      <c r="G1001" s="37"/>
      <c r="H1001" s="264"/>
      <c r="I1001" s="653">
        <f t="shared" si="17"/>
        <v>0</v>
      </c>
      <c r="L1001" s="84"/>
      <c r="M1001" s="84"/>
      <c r="N1001" s="84"/>
      <c r="O1001" s="84"/>
      <c r="P1001" s="84"/>
      <c r="Q1001" s="84"/>
      <c r="R1001" s="84"/>
      <c r="S1001" s="84"/>
      <c r="T1001" s="84"/>
      <c r="X1001" s="84"/>
      <c r="Y1001" s="84"/>
      <c r="Z1001" s="84"/>
    </row>
    <row r="1002" spans="1:26">
      <c r="A1002" s="84"/>
      <c r="B1002" s="84"/>
      <c r="C1002" s="84"/>
      <c r="D1002" s="632" t="str">
        <f>IF($C1002="","",VLOOKUP($C1002,分類コード!$B$1:$C$9,2,0))</f>
        <v/>
      </c>
      <c r="E1002" s="251"/>
      <c r="F1002" s="264"/>
      <c r="G1002" s="37"/>
      <c r="H1002" s="264"/>
      <c r="I1002" s="653">
        <f t="shared" si="17"/>
        <v>0</v>
      </c>
      <c r="L1002" s="84"/>
      <c r="M1002" s="84"/>
      <c r="N1002" s="84"/>
      <c r="O1002" s="84"/>
      <c r="P1002" s="84"/>
      <c r="Q1002" s="84"/>
      <c r="R1002" s="84"/>
      <c r="S1002" s="84"/>
      <c r="T1002" s="84"/>
      <c r="X1002" s="84"/>
      <c r="Y1002" s="84"/>
      <c r="Z1002" s="84"/>
    </row>
    <row r="1003" spans="1:26">
      <c r="A1003" s="84"/>
      <c r="B1003" s="84"/>
      <c r="C1003" s="84"/>
      <c r="D1003" s="632" t="str">
        <f>IF($C1003="","",VLOOKUP($C1003,分類コード!$B$1:$C$9,2,0))</f>
        <v/>
      </c>
      <c r="E1003" s="251"/>
      <c r="F1003" s="264"/>
      <c r="G1003" s="37"/>
      <c r="H1003" s="264"/>
      <c r="I1003" s="653">
        <f t="shared" si="17"/>
        <v>0</v>
      </c>
      <c r="L1003" s="84"/>
      <c r="M1003" s="84"/>
      <c r="N1003" s="84"/>
      <c r="O1003" s="84"/>
      <c r="P1003" s="84"/>
      <c r="Q1003" s="84"/>
      <c r="R1003" s="84"/>
      <c r="S1003" s="84"/>
      <c r="T1003" s="84"/>
      <c r="X1003" s="84"/>
      <c r="Y1003" s="84"/>
      <c r="Z1003" s="84"/>
    </row>
    <row r="1004" spans="1:26">
      <c r="A1004" s="84"/>
      <c r="B1004" s="84"/>
      <c r="C1004" s="84"/>
      <c r="D1004" s="632" t="str">
        <f>IF($C1004="","",VLOOKUP($C1004,分類コード!$B$1:$C$9,2,0))</f>
        <v/>
      </c>
      <c r="E1004" s="251"/>
      <c r="F1004" s="264"/>
      <c r="G1004" s="37"/>
      <c r="H1004" s="264"/>
      <c r="I1004" s="653">
        <f t="shared" si="17"/>
        <v>0</v>
      </c>
      <c r="L1004" s="84"/>
      <c r="M1004" s="84"/>
      <c r="N1004" s="84"/>
      <c r="O1004" s="84"/>
      <c r="P1004" s="84"/>
      <c r="Q1004" s="84"/>
      <c r="R1004" s="84"/>
      <c r="S1004" s="84"/>
      <c r="T1004" s="84"/>
      <c r="X1004" s="84"/>
      <c r="Y1004" s="84"/>
      <c r="Z1004" s="84"/>
    </row>
    <row r="1005" spans="1:26">
      <c r="A1005" s="84"/>
      <c r="B1005" s="84"/>
      <c r="C1005" s="84"/>
      <c r="D1005" s="632" t="str">
        <f>IF($C1005="","",VLOOKUP($C1005,分類コード!$B$1:$C$9,2,0))</f>
        <v/>
      </c>
      <c r="E1005" s="251"/>
      <c r="F1005" s="264"/>
      <c r="G1005" s="37"/>
      <c r="H1005" s="264"/>
      <c r="I1005" s="653">
        <f t="shared" si="17"/>
        <v>0</v>
      </c>
      <c r="L1005" s="84"/>
      <c r="M1005" s="84"/>
      <c r="N1005" s="84"/>
      <c r="O1005" s="84"/>
      <c r="P1005" s="84"/>
      <c r="Q1005" s="84"/>
      <c r="R1005" s="84"/>
      <c r="S1005" s="84"/>
      <c r="T1005" s="84"/>
      <c r="X1005" s="84"/>
      <c r="Y1005" s="84"/>
      <c r="Z1005" s="84"/>
    </row>
    <row r="1006" spans="1:26">
      <c r="A1006" s="84"/>
      <c r="B1006" s="84"/>
      <c r="C1006" s="84"/>
      <c r="D1006" s="632" t="str">
        <f>IF($C1006="","",VLOOKUP($C1006,分類コード!$B$1:$C$9,2,0))</f>
        <v/>
      </c>
      <c r="E1006" s="251"/>
      <c r="F1006" s="264"/>
      <c r="G1006" s="37"/>
      <c r="H1006" s="264"/>
      <c r="I1006" s="653">
        <f t="shared" si="17"/>
        <v>0</v>
      </c>
      <c r="L1006" s="84"/>
      <c r="M1006" s="84"/>
      <c r="N1006" s="84"/>
      <c r="O1006" s="84"/>
      <c r="P1006" s="84"/>
      <c r="Q1006" s="84"/>
      <c r="R1006" s="84"/>
      <c r="S1006" s="84"/>
      <c r="T1006" s="84"/>
      <c r="X1006" s="84"/>
      <c r="Y1006" s="84"/>
      <c r="Z1006" s="84"/>
    </row>
    <row r="1007" spans="1:26">
      <c r="A1007" s="84"/>
      <c r="B1007" s="84"/>
      <c r="C1007" s="84"/>
      <c r="D1007" s="632" t="str">
        <f>IF($C1007="","",VLOOKUP($C1007,分類コード!$B$1:$C$9,2,0))</f>
        <v/>
      </c>
      <c r="E1007" s="251"/>
      <c r="F1007" s="264"/>
      <c r="G1007" s="37"/>
      <c r="H1007" s="264"/>
      <c r="I1007" s="653">
        <f t="shared" si="17"/>
        <v>0</v>
      </c>
      <c r="L1007" s="84"/>
      <c r="M1007" s="84"/>
      <c r="N1007" s="84"/>
      <c r="O1007" s="84"/>
      <c r="P1007" s="84"/>
      <c r="Q1007" s="84"/>
      <c r="R1007" s="84"/>
      <c r="S1007" s="84"/>
      <c r="T1007" s="84"/>
      <c r="X1007" s="84"/>
      <c r="Y1007" s="84"/>
      <c r="Z1007" s="84"/>
    </row>
    <row r="1008" spans="1:26">
      <c r="A1008" s="84"/>
      <c r="B1008" s="84"/>
      <c r="C1008" s="84"/>
      <c r="D1008" s="632" t="str">
        <f>IF($C1008="","",VLOOKUP($C1008,分類コード!$B$1:$C$9,2,0))</f>
        <v/>
      </c>
      <c r="E1008" s="251"/>
      <c r="F1008" s="264"/>
      <c r="G1008" s="37"/>
      <c r="H1008" s="264"/>
      <c r="I1008" s="653">
        <f t="shared" si="17"/>
        <v>0</v>
      </c>
      <c r="L1008" s="84"/>
      <c r="M1008" s="84"/>
      <c r="N1008" s="84"/>
      <c r="O1008" s="84"/>
      <c r="P1008" s="84"/>
      <c r="Q1008" s="84"/>
      <c r="R1008" s="84"/>
      <c r="S1008" s="84"/>
      <c r="T1008" s="84"/>
      <c r="X1008" s="84"/>
      <c r="Y1008" s="84"/>
      <c r="Z1008" s="84"/>
    </row>
    <row r="1009" spans="1:26">
      <c r="A1009" s="84"/>
      <c r="B1009" s="84"/>
      <c r="C1009" s="84"/>
      <c r="D1009" s="632" t="str">
        <f>IF($C1009="","",VLOOKUP($C1009,分類コード!$B$1:$C$9,2,0))</f>
        <v/>
      </c>
      <c r="E1009" s="251"/>
      <c r="F1009" s="264"/>
      <c r="G1009" s="37"/>
      <c r="H1009" s="264"/>
      <c r="I1009" s="653">
        <f t="shared" si="17"/>
        <v>0</v>
      </c>
      <c r="L1009" s="84"/>
      <c r="M1009" s="84"/>
      <c r="N1009" s="84"/>
      <c r="O1009" s="84"/>
      <c r="P1009" s="84"/>
      <c r="Q1009" s="84"/>
      <c r="R1009" s="84"/>
      <c r="S1009" s="84"/>
      <c r="T1009" s="84"/>
      <c r="X1009" s="84"/>
      <c r="Y1009" s="84"/>
      <c r="Z1009" s="84"/>
    </row>
    <row r="1010" spans="1:26">
      <c r="A1010" s="84"/>
      <c r="B1010" s="84"/>
      <c r="C1010" s="84"/>
      <c r="D1010" s="632" t="str">
        <f>IF($C1010="","",VLOOKUP($C1010,分類コード!$B$1:$C$9,2,0))</f>
        <v/>
      </c>
      <c r="E1010" s="251"/>
      <c r="F1010" s="264"/>
      <c r="G1010" s="37"/>
      <c r="H1010" s="264"/>
      <c r="I1010" s="653">
        <f t="shared" si="17"/>
        <v>0</v>
      </c>
      <c r="L1010" s="84"/>
      <c r="M1010" s="84"/>
      <c r="N1010" s="84"/>
      <c r="O1010" s="84"/>
      <c r="P1010" s="84"/>
      <c r="Q1010" s="84"/>
      <c r="R1010" s="84"/>
      <c r="S1010" s="84"/>
      <c r="T1010" s="84"/>
      <c r="X1010" s="84"/>
      <c r="Y1010" s="84"/>
      <c r="Z1010" s="84"/>
    </row>
    <row r="1011" spans="1:26">
      <c r="A1011" s="84"/>
      <c r="B1011" s="84"/>
      <c r="C1011" s="84"/>
      <c r="D1011" s="632" t="str">
        <f>IF($C1011="","",VLOOKUP($C1011,分類コード!$B$1:$C$9,2,0))</f>
        <v/>
      </c>
      <c r="E1011" s="251"/>
      <c r="F1011" s="264"/>
      <c r="G1011" s="37"/>
      <c r="H1011" s="264"/>
      <c r="I1011" s="653">
        <f t="shared" si="17"/>
        <v>0</v>
      </c>
      <c r="L1011" s="84"/>
      <c r="M1011" s="84"/>
      <c r="N1011" s="84"/>
      <c r="O1011" s="84"/>
      <c r="P1011" s="84"/>
      <c r="Q1011" s="84"/>
      <c r="R1011" s="84"/>
      <c r="S1011" s="84"/>
      <c r="T1011" s="84"/>
      <c r="X1011" s="84"/>
      <c r="Y1011" s="84"/>
      <c r="Z1011" s="84"/>
    </row>
    <row r="1012" spans="1:26">
      <c r="A1012" s="84"/>
      <c r="B1012" s="84"/>
      <c r="C1012" s="84"/>
      <c r="D1012" s="632" t="str">
        <f>IF($C1012="","",VLOOKUP($C1012,分類コード!$B$1:$C$9,2,0))</f>
        <v/>
      </c>
      <c r="E1012" s="251"/>
      <c r="F1012" s="264"/>
      <c r="G1012" s="37"/>
      <c r="H1012" s="264"/>
      <c r="I1012" s="653">
        <f t="shared" si="17"/>
        <v>0</v>
      </c>
      <c r="L1012" s="84"/>
      <c r="M1012" s="84"/>
      <c r="N1012" s="84"/>
      <c r="O1012" s="84"/>
      <c r="P1012" s="84"/>
      <c r="Q1012" s="84"/>
      <c r="R1012" s="84"/>
      <c r="S1012" s="84"/>
      <c r="T1012" s="84"/>
      <c r="X1012" s="84"/>
      <c r="Y1012" s="84"/>
      <c r="Z1012" s="84"/>
    </row>
    <row r="1013" spans="1:26">
      <c r="A1013" s="84"/>
      <c r="B1013" s="84"/>
      <c r="C1013" s="84"/>
      <c r="D1013" s="632" t="str">
        <f>IF($C1013="","",VLOOKUP($C1013,分類コード!$B$1:$C$9,2,0))</f>
        <v/>
      </c>
      <c r="E1013" s="251"/>
      <c r="F1013" s="264"/>
      <c r="G1013" s="37"/>
      <c r="H1013" s="264"/>
      <c r="I1013" s="653">
        <f t="shared" si="17"/>
        <v>0</v>
      </c>
      <c r="L1013" s="84"/>
      <c r="M1013" s="84"/>
      <c r="N1013" s="84"/>
      <c r="O1013" s="84"/>
      <c r="P1013" s="84"/>
      <c r="Q1013" s="84"/>
      <c r="R1013" s="84"/>
      <c r="S1013" s="84"/>
      <c r="T1013" s="84"/>
      <c r="X1013" s="84"/>
      <c r="Y1013" s="84"/>
      <c r="Z1013" s="84"/>
    </row>
    <row r="1014" spans="1:26">
      <c r="A1014" s="84"/>
      <c r="B1014" s="84"/>
      <c r="C1014" s="84"/>
      <c r="D1014" s="632" t="str">
        <f>IF($C1014="","",VLOOKUP($C1014,分類コード!$B$1:$C$9,2,0))</f>
        <v/>
      </c>
      <c r="E1014" s="251"/>
      <c r="F1014" s="264"/>
      <c r="G1014" s="37"/>
      <c r="H1014" s="264"/>
      <c r="I1014" s="653">
        <f t="shared" si="17"/>
        <v>0</v>
      </c>
      <c r="L1014" s="84"/>
      <c r="M1014" s="84"/>
      <c r="N1014" s="84"/>
      <c r="O1014" s="84"/>
      <c r="P1014" s="84"/>
      <c r="Q1014" s="84"/>
      <c r="R1014" s="84"/>
      <c r="S1014" s="84"/>
      <c r="T1014" s="84"/>
      <c r="X1014" s="84"/>
      <c r="Y1014" s="84"/>
      <c r="Z1014" s="84"/>
    </row>
    <row r="1015" spans="1:26">
      <c r="A1015" s="84"/>
      <c r="B1015" s="84"/>
      <c r="C1015" s="84"/>
      <c r="D1015" s="632" t="str">
        <f>IF($C1015="","",VLOOKUP($C1015,分類コード!$B$1:$C$9,2,0))</f>
        <v/>
      </c>
      <c r="E1015" s="251"/>
      <c r="F1015" s="264"/>
      <c r="G1015" s="37"/>
      <c r="H1015" s="264"/>
      <c r="I1015" s="653">
        <f t="shared" si="17"/>
        <v>0</v>
      </c>
      <c r="L1015" s="84"/>
      <c r="M1015" s="84"/>
      <c r="N1015" s="84"/>
      <c r="O1015" s="84"/>
      <c r="P1015" s="84"/>
      <c r="Q1015" s="84"/>
      <c r="R1015" s="84"/>
      <c r="S1015" s="84"/>
      <c r="T1015" s="84"/>
      <c r="X1015" s="84"/>
      <c r="Y1015" s="84"/>
      <c r="Z1015" s="84"/>
    </row>
    <row r="1016" spans="1:26">
      <c r="A1016" s="84"/>
      <c r="B1016" s="84"/>
      <c r="C1016" s="84"/>
      <c r="D1016" s="632" t="str">
        <f>IF($C1016="","",VLOOKUP($C1016,分類コード!$B$1:$C$9,2,0))</f>
        <v/>
      </c>
      <c r="E1016" s="251"/>
      <c r="F1016" s="264"/>
      <c r="G1016" s="37"/>
      <c r="H1016" s="264"/>
      <c r="I1016" s="653">
        <f t="shared" si="17"/>
        <v>0</v>
      </c>
      <c r="L1016" s="84"/>
      <c r="M1016" s="84"/>
      <c r="N1016" s="84"/>
      <c r="O1016" s="84"/>
      <c r="P1016" s="84"/>
      <c r="Q1016" s="84"/>
      <c r="R1016" s="84"/>
      <c r="S1016" s="84"/>
      <c r="T1016" s="84"/>
      <c r="X1016" s="84"/>
      <c r="Y1016" s="84"/>
      <c r="Z1016" s="84"/>
    </row>
    <row r="1017" spans="1:26">
      <c r="A1017" s="84"/>
      <c r="B1017" s="84"/>
      <c r="C1017" s="84"/>
      <c r="D1017" s="632" t="str">
        <f>IF($C1017="","",VLOOKUP($C1017,分類コード!$B$1:$C$9,2,0))</f>
        <v/>
      </c>
      <c r="E1017" s="251"/>
      <c r="F1017" s="264"/>
      <c r="G1017" s="37"/>
      <c r="H1017" s="264"/>
      <c r="I1017" s="653">
        <f t="shared" si="17"/>
        <v>0</v>
      </c>
      <c r="L1017" s="84"/>
      <c r="M1017" s="84"/>
      <c r="N1017" s="84"/>
      <c r="O1017" s="84"/>
      <c r="P1017" s="84"/>
      <c r="Q1017" s="84"/>
      <c r="R1017" s="84"/>
      <c r="S1017" s="84"/>
      <c r="T1017" s="84"/>
      <c r="X1017" s="84"/>
      <c r="Y1017" s="84"/>
      <c r="Z1017" s="84"/>
    </row>
    <row r="1018" spans="1:26">
      <c r="A1018" s="84"/>
      <c r="B1018" s="84"/>
      <c r="C1018" s="84"/>
      <c r="D1018" s="632" t="str">
        <f>IF($C1018="","",VLOOKUP($C1018,分類コード!$B$1:$C$9,2,0))</f>
        <v/>
      </c>
      <c r="E1018" s="251"/>
      <c r="F1018" s="264"/>
      <c r="G1018" s="37"/>
      <c r="H1018" s="264"/>
      <c r="I1018" s="653">
        <f t="shared" si="17"/>
        <v>0</v>
      </c>
      <c r="L1018" s="84"/>
      <c r="M1018" s="84"/>
      <c r="N1018" s="84"/>
      <c r="O1018" s="84"/>
      <c r="P1018" s="84"/>
      <c r="Q1018" s="84"/>
      <c r="R1018" s="84"/>
      <c r="S1018" s="84"/>
      <c r="T1018" s="84"/>
      <c r="X1018" s="84"/>
      <c r="Y1018" s="84"/>
      <c r="Z1018" s="84"/>
    </row>
    <row r="1019" spans="1:26">
      <c r="A1019" s="84"/>
      <c r="B1019" s="84"/>
      <c r="C1019" s="84"/>
      <c r="D1019" s="632" t="str">
        <f>IF($C1019="","",VLOOKUP($C1019,分類コード!$B$1:$C$9,2,0))</f>
        <v/>
      </c>
      <c r="E1019" s="251"/>
      <c r="F1019" s="264"/>
      <c r="G1019" s="37"/>
      <c r="H1019" s="264"/>
      <c r="I1019" s="653">
        <f t="shared" si="17"/>
        <v>0</v>
      </c>
      <c r="L1019" s="84"/>
      <c r="M1019" s="84"/>
      <c r="N1019" s="84"/>
      <c r="O1019" s="84"/>
      <c r="P1019" s="84"/>
      <c r="Q1019" s="84"/>
      <c r="R1019" s="84"/>
      <c r="S1019" s="84"/>
      <c r="T1019" s="84"/>
      <c r="X1019" s="84"/>
      <c r="Y1019" s="84"/>
      <c r="Z1019" s="84"/>
    </row>
    <row r="1020" spans="1:26">
      <c r="A1020" s="84"/>
      <c r="B1020" s="84"/>
      <c r="C1020" s="84"/>
      <c r="D1020" s="632" t="str">
        <f>IF($C1020="","",VLOOKUP($C1020,分類コード!$B$1:$C$9,2,0))</f>
        <v/>
      </c>
      <c r="E1020" s="251"/>
      <c r="F1020" s="264"/>
      <c r="G1020" s="37"/>
      <c r="H1020" s="264"/>
      <c r="I1020" s="653">
        <f t="shared" si="17"/>
        <v>0</v>
      </c>
      <c r="L1020" s="84"/>
      <c r="M1020" s="84"/>
      <c r="N1020" s="84"/>
      <c r="O1020" s="84"/>
      <c r="P1020" s="84"/>
      <c r="Q1020" s="84"/>
      <c r="R1020" s="84"/>
      <c r="S1020" s="84"/>
      <c r="T1020" s="84"/>
      <c r="X1020" s="84"/>
      <c r="Y1020" s="84"/>
      <c r="Z1020" s="84"/>
    </row>
    <row r="1021" spans="1:26">
      <c r="A1021" s="84"/>
      <c r="B1021" s="84"/>
      <c r="C1021" s="84"/>
      <c r="D1021" s="632" t="str">
        <f>IF($C1021="","",VLOOKUP($C1021,分類コード!$B$1:$C$9,2,0))</f>
        <v/>
      </c>
      <c r="E1021" s="251"/>
      <c r="F1021" s="264"/>
      <c r="G1021" s="37"/>
      <c r="H1021" s="264"/>
      <c r="I1021" s="653">
        <f t="shared" si="17"/>
        <v>0</v>
      </c>
      <c r="L1021" s="84"/>
      <c r="M1021" s="84"/>
      <c r="N1021" s="84"/>
      <c r="O1021" s="84"/>
      <c r="P1021" s="84"/>
      <c r="Q1021" s="84"/>
      <c r="R1021" s="84"/>
      <c r="S1021" s="84"/>
      <c r="T1021" s="84"/>
      <c r="X1021" s="84"/>
      <c r="Y1021" s="84"/>
      <c r="Z1021" s="84"/>
    </row>
    <row r="1022" spans="1:26">
      <c r="A1022" s="84"/>
      <c r="B1022" s="84"/>
      <c r="C1022" s="84"/>
      <c r="D1022" s="632" t="str">
        <f>IF($C1022="","",VLOOKUP($C1022,分類コード!$B$1:$C$9,2,0))</f>
        <v/>
      </c>
      <c r="E1022" s="251"/>
      <c r="F1022" s="264"/>
      <c r="G1022" s="37"/>
      <c r="H1022" s="264"/>
      <c r="I1022" s="653">
        <f t="shared" si="17"/>
        <v>0</v>
      </c>
      <c r="L1022" s="84"/>
      <c r="M1022" s="84"/>
      <c r="N1022" s="84"/>
      <c r="O1022" s="84"/>
      <c r="P1022" s="84"/>
      <c r="Q1022" s="84"/>
      <c r="R1022" s="84"/>
      <c r="S1022" s="84"/>
      <c r="T1022" s="84"/>
      <c r="X1022" s="84"/>
      <c r="Y1022" s="84"/>
      <c r="Z1022" s="84"/>
    </row>
    <row r="1023" spans="1:26">
      <c r="A1023" s="84"/>
      <c r="B1023" s="84"/>
      <c r="C1023" s="84"/>
      <c r="D1023" s="632" t="str">
        <f>IF($C1023="","",VLOOKUP($C1023,分類コード!$B$1:$C$9,2,0))</f>
        <v/>
      </c>
      <c r="E1023" s="251"/>
      <c r="F1023" s="264"/>
      <c r="G1023" s="37"/>
      <c r="H1023" s="264"/>
      <c r="I1023" s="653">
        <f t="shared" si="17"/>
        <v>0</v>
      </c>
      <c r="L1023" s="84"/>
      <c r="M1023" s="84"/>
      <c r="N1023" s="84"/>
      <c r="O1023" s="84"/>
      <c r="P1023" s="84"/>
      <c r="Q1023" s="84"/>
      <c r="R1023" s="84"/>
      <c r="S1023" s="84"/>
      <c r="T1023" s="84"/>
      <c r="X1023" s="84"/>
      <c r="Y1023" s="84"/>
      <c r="Z1023" s="84"/>
    </row>
    <row r="1024" spans="1:26">
      <c r="A1024" s="84"/>
      <c r="B1024" s="84"/>
      <c r="C1024" s="84"/>
      <c r="D1024" s="632" t="str">
        <f>IF($C1024="","",VLOOKUP($C1024,分類コード!$B$1:$C$9,2,0))</f>
        <v/>
      </c>
      <c r="E1024" s="251"/>
      <c r="F1024" s="264"/>
      <c r="G1024" s="37"/>
      <c r="H1024" s="264"/>
      <c r="I1024" s="653">
        <f t="shared" si="17"/>
        <v>0</v>
      </c>
      <c r="L1024" s="84"/>
      <c r="M1024" s="84"/>
      <c r="N1024" s="84"/>
      <c r="O1024" s="84"/>
      <c r="P1024" s="84"/>
      <c r="Q1024" s="84"/>
      <c r="R1024" s="84"/>
      <c r="S1024" s="84"/>
      <c r="T1024" s="84"/>
      <c r="X1024" s="84"/>
      <c r="Y1024" s="84"/>
      <c r="Z1024" s="84"/>
    </row>
    <row r="1025" spans="1:26">
      <c r="A1025" s="84"/>
      <c r="B1025" s="84"/>
      <c r="C1025" s="84"/>
      <c r="D1025" s="632" t="str">
        <f>IF($C1025="","",VLOOKUP($C1025,分類コード!$B$1:$C$9,2,0))</f>
        <v/>
      </c>
      <c r="E1025" s="251"/>
      <c r="F1025" s="264"/>
      <c r="G1025" s="37"/>
      <c r="H1025" s="264"/>
      <c r="I1025" s="653">
        <f t="shared" si="17"/>
        <v>0</v>
      </c>
      <c r="L1025" s="84"/>
      <c r="M1025" s="84"/>
      <c r="N1025" s="84"/>
      <c r="O1025" s="84"/>
      <c r="P1025" s="84"/>
      <c r="Q1025" s="84"/>
      <c r="R1025" s="84"/>
      <c r="S1025" s="84"/>
      <c r="T1025" s="84"/>
      <c r="X1025" s="84"/>
      <c r="Y1025" s="84"/>
      <c r="Z1025" s="84"/>
    </row>
    <row r="1026" spans="1:26">
      <c r="A1026" s="84"/>
      <c r="B1026" s="84"/>
      <c r="C1026" s="84"/>
      <c r="D1026" s="632" t="str">
        <f>IF($C1026="","",VLOOKUP($C1026,分類コード!$B$1:$C$9,2,0))</f>
        <v/>
      </c>
      <c r="E1026" s="251"/>
      <c r="F1026" s="264"/>
      <c r="G1026" s="37"/>
      <c r="H1026" s="264"/>
      <c r="I1026" s="653">
        <f t="shared" si="17"/>
        <v>0</v>
      </c>
      <c r="L1026" s="84"/>
      <c r="M1026" s="84"/>
      <c r="N1026" s="84"/>
      <c r="O1026" s="84"/>
      <c r="P1026" s="84"/>
      <c r="Q1026" s="84"/>
      <c r="R1026" s="84"/>
      <c r="S1026" s="84"/>
      <c r="T1026" s="84"/>
      <c r="X1026" s="84"/>
      <c r="Y1026" s="84"/>
      <c r="Z1026" s="84"/>
    </row>
    <row r="1027" spans="1:26">
      <c r="A1027" s="84"/>
      <c r="B1027" s="84"/>
      <c r="C1027" s="84"/>
      <c r="D1027" s="632" t="str">
        <f>IF($C1027="","",VLOOKUP($C1027,分類コード!$B$1:$C$9,2,0))</f>
        <v/>
      </c>
      <c r="E1027" s="251"/>
      <c r="F1027" s="264"/>
      <c r="G1027" s="37"/>
      <c r="H1027" s="264"/>
      <c r="I1027" s="653">
        <f t="shared" si="17"/>
        <v>0</v>
      </c>
      <c r="L1027" s="84"/>
      <c r="M1027" s="84"/>
      <c r="N1027" s="84"/>
      <c r="O1027" s="84"/>
      <c r="P1027" s="84"/>
      <c r="Q1027" s="84"/>
      <c r="R1027" s="84"/>
      <c r="S1027" s="84"/>
      <c r="T1027" s="84"/>
      <c r="X1027" s="84"/>
      <c r="Y1027" s="84"/>
      <c r="Z1027" s="84"/>
    </row>
    <row r="1028" spans="1:26">
      <c r="A1028" s="84"/>
      <c r="B1028" s="84"/>
      <c r="C1028" s="84"/>
      <c r="D1028" s="632" t="str">
        <f>IF($C1028="","",VLOOKUP($C1028,分類コード!$B$1:$C$9,2,0))</f>
        <v/>
      </c>
      <c r="E1028" s="251"/>
      <c r="F1028" s="264"/>
      <c r="G1028" s="37"/>
      <c r="H1028" s="264"/>
      <c r="I1028" s="653">
        <f t="shared" si="17"/>
        <v>0</v>
      </c>
      <c r="L1028" s="84"/>
      <c r="M1028" s="84"/>
      <c r="N1028" s="84"/>
      <c r="O1028" s="84"/>
      <c r="P1028" s="84"/>
      <c r="Q1028" s="84"/>
      <c r="R1028" s="84"/>
      <c r="S1028" s="84"/>
      <c r="T1028" s="84"/>
      <c r="X1028" s="84"/>
      <c r="Y1028" s="84"/>
      <c r="Z1028" s="84"/>
    </row>
    <row r="1029" spans="1:26">
      <c r="A1029" s="84"/>
      <c r="B1029" s="84"/>
      <c r="C1029" s="84"/>
      <c r="D1029" s="632" t="str">
        <f>IF($C1029="","",VLOOKUP($C1029,分類コード!$B$1:$C$9,2,0))</f>
        <v/>
      </c>
      <c r="E1029" s="251"/>
      <c r="F1029" s="264"/>
      <c r="G1029" s="37"/>
      <c r="H1029" s="264"/>
      <c r="I1029" s="653">
        <f t="shared" si="17"/>
        <v>0</v>
      </c>
      <c r="L1029" s="84"/>
      <c r="M1029" s="84"/>
      <c r="N1029" s="84"/>
      <c r="O1029" s="84"/>
      <c r="P1029" s="84"/>
      <c r="Q1029" s="84"/>
      <c r="R1029" s="84"/>
      <c r="S1029" s="84"/>
      <c r="T1029" s="84"/>
      <c r="X1029" s="84"/>
      <c r="Y1029" s="84"/>
      <c r="Z1029" s="84"/>
    </row>
    <row r="1030" spans="1:26">
      <c r="A1030" s="84"/>
      <c r="B1030" s="84"/>
      <c r="C1030" s="84"/>
      <c r="D1030" s="632" t="str">
        <f>IF($C1030="","",VLOOKUP($C1030,分類コード!$B$1:$C$9,2,0))</f>
        <v/>
      </c>
      <c r="E1030" s="251"/>
      <c r="F1030" s="264"/>
      <c r="G1030" s="37"/>
      <c r="H1030" s="264"/>
      <c r="I1030" s="653">
        <f t="shared" si="17"/>
        <v>0</v>
      </c>
      <c r="L1030" s="84"/>
      <c r="M1030" s="84"/>
      <c r="N1030" s="84"/>
      <c r="O1030" s="84"/>
      <c r="P1030" s="84"/>
      <c r="Q1030" s="84"/>
      <c r="R1030" s="84"/>
      <c r="S1030" s="84"/>
      <c r="T1030" s="84"/>
      <c r="X1030" s="84"/>
      <c r="Y1030" s="84"/>
      <c r="Z1030" s="84"/>
    </row>
    <row r="1031" spans="1:26">
      <c r="A1031" s="84"/>
      <c r="B1031" s="84"/>
      <c r="C1031" s="84"/>
      <c r="D1031" s="632" t="str">
        <f>IF($C1031="","",VLOOKUP($C1031,分類コード!$B$1:$C$9,2,0))</f>
        <v/>
      </c>
      <c r="E1031" s="251"/>
      <c r="F1031" s="264"/>
      <c r="G1031" s="37"/>
      <c r="H1031" s="264"/>
      <c r="I1031" s="653">
        <f t="shared" si="17"/>
        <v>0</v>
      </c>
      <c r="L1031" s="84"/>
      <c r="M1031" s="84"/>
      <c r="N1031" s="84"/>
      <c r="O1031" s="84"/>
      <c r="P1031" s="84"/>
      <c r="Q1031" s="84"/>
      <c r="R1031" s="84"/>
      <c r="S1031" s="84"/>
      <c r="T1031" s="84"/>
      <c r="X1031" s="84"/>
      <c r="Y1031" s="84"/>
      <c r="Z1031" s="84"/>
    </row>
    <row r="1032" spans="1:26">
      <c r="A1032" s="84"/>
      <c r="B1032" s="84"/>
      <c r="C1032" s="84"/>
      <c r="D1032" s="632" t="str">
        <f>IF($C1032="","",VLOOKUP($C1032,分類コード!$B$1:$C$9,2,0))</f>
        <v/>
      </c>
      <c r="E1032" s="251"/>
      <c r="F1032" s="264"/>
      <c r="G1032" s="37"/>
      <c r="H1032" s="264"/>
      <c r="I1032" s="653">
        <f t="shared" si="17"/>
        <v>0</v>
      </c>
      <c r="L1032" s="84"/>
      <c r="M1032" s="84"/>
      <c r="N1032" s="84"/>
      <c r="O1032" s="84"/>
      <c r="P1032" s="84"/>
      <c r="Q1032" s="84"/>
      <c r="R1032" s="84"/>
      <c r="S1032" s="84"/>
      <c r="T1032" s="84"/>
      <c r="X1032" s="84"/>
      <c r="Y1032" s="84"/>
      <c r="Z1032" s="84"/>
    </row>
    <row r="1033" spans="1:26">
      <c r="A1033" s="84"/>
      <c r="B1033" s="84"/>
      <c r="C1033" s="84"/>
      <c r="D1033" s="632" t="str">
        <f>IF($C1033="","",VLOOKUP($C1033,分類コード!$B$1:$C$9,2,0))</f>
        <v/>
      </c>
      <c r="E1033" s="251"/>
      <c r="F1033" s="264"/>
      <c r="G1033" s="37"/>
      <c r="H1033" s="264"/>
      <c r="I1033" s="653">
        <f t="shared" si="17"/>
        <v>0</v>
      </c>
      <c r="L1033" s="84"/>
      <c r="M1033" s="84"/>
      <c r="N1033" s="84"/>
      <c r="O1033" s="84"/>
      <c r="P1033" s="84"/>
      <c r="Q1033" s="84"/>
      <c r="R1033" s="84"/>
      <c r="S1033" s="84"/>
      <c r="T1033" s="84"/>
      <c r="X1033" s="84"/>
      <c r="Y1033" s="84"/>
      <c r="Z1033" s="84"/>
    </row>
    <row r="1034" spans="1:26">
      <c r="A1034" s="84"/>
      <c r="B1034" s="84"/>
      <c r="C1034" s="84"/>
      <c r="D1034" s="632" t="str">
        <f>IF($C1034="","",VLOOKUP($C1034,分類コード!$B$1:$C$9,2,0))</f>
        <v/>
      </c>
      <c r="E1034" s="251"/>
      <c r="F1034" s="264"/>
      <c r="G1034" s="37"/>
      <c r="H1034" s="264"/>
      <c r="I1034" s="653">
        <f t="shared" si="17"/>
        <v>0</v>
      </c>
      <c r="L1034" s="84"/>
      <c r="M1034" s="84"/>
      <c r="N1034" s="84"/>
      <c r="O1034" s="84"/>
      <c r="P1034" s="84"/>
      <c r="Q1034" s="84"/>
      <c r="R1034" s="84"/>
      <c r="S1034" s="84"/>
      <c r="T1034" s="84"/>
      <c r="X1034" s="84"/>
      <c r="Y1034" s="84"/>
      <c r="Z1034" s="84"/>
    </row>
    <row r="1035" spans="1:26">
      <c r="A1035" s="84"/>
      <c r="B1035" s="84"/>
      <c r="C1035" s="84"/>
      <c r="D1035" s="632" t="str">
        <f>IF($C1035="","",VLOOKUP($C1035,分類コード!$B$1:$C$9,2,0))</f>
        <v/>
      </c>
      <c r="E1035" s="251"/>
      <c r="F1035" s="264"/>
      <c r="G1035" s="37"/>
      <c r="H1035" s="264"/>
      <c r="I1035" s="653">
        <f t="shared" si="17"/>
        <v>0</v>
      </c>
      <c r="L1035" s="84"/>
      <c r="M1035" s="84"/>
      <c r="N1035" s="84"/>
      <c r="O1035" s="84"/>
      <c r="P1035" s="84"/>
      <c r="Q1035" s="84"/>
      <c r="R1035" s="84"/>
      <c r="S1035" s="84"/>
      <c r="T1035" s="84"/>
      <c r="X1035" s="84"/>
      <c r="Y1035" s="84"/>
      <c r="Z1035" s="84"/>
    </row>
    <row r="1036" spans="1:26">
      <c r="A1036" s="84"/>
      <c r="B1036" s="84"/>
      <c r="C1036" s="84"/>
      <c r="D1036" s="632" t="str">
        <f>IF($C1036="","",VLOOKUP($C1036,分類コード!$B$1:$C$9,2,0))</f>
        <v/>
      </c>
      <c r="E1036" s="251"/>
      <c r="F1036" s="264"/>
      <c r="G1036" s="37"/>
      <c r="H1036" s="264"/>
      <c r="I1036" s="653">
        <f t="shared" si="17"/>
        <v>0</v>
      </c>
      <c r="L1036" s="84"/>
      <c r="M1036" s="84"/>
      <c r="N1036" s="84"/>
      <c r="O1036" s="84"/>
      <c r="P1036" s="84"/>
      <c r="Q1036" s="84"/>
      <c r="R1036" s="84"/>
      <c r="S1036" s="84"/>
      <c r="T1036" s="84"/>
      <c r="X1036" s="84"/>
      <c r="Y1036" s="84"/>
      <c r="Z1036" s="84"/>
    </row>
    <row r="1037" spans="1:26">
      <c r="A1037" s="84"/>
      <c r="B1037" s="84"/>
      <c r="C1037" s="84"/>
      <c r="D1037" s="632" t="str">
        <f>IF($C1037="","",VLOOKUP($C1037,分類コード!$B$1:$C$9,2,0))</f>
        <v/>
      </c>
      <c r="E1037" s="251"/>
      <c r="F1037" s="264"/>
      <c r="G1037" s="37"/>
      <c r="H1037" s="264"/>
      <c r="I1037" s="653">
        <f t="shared" si="17"/>
        <v>0</v>
      </c>
      <c r="L1037" s="84"/>
      <c r="M1037" s="84"/>
      <c r="N1037" s="84"/>
      <c r="O1037" s="84"/>
      <c r="P1037" s="84"/>
      <c r="Q1037" s="84"/>
      <c r="R1037" s="84"/>
      <c r="S1037" s="84"/>
      <c r="T1037" s="84"/>
      <c r="X1037" s="84"/>
      <c r="Y1037" s="84"/>
      <c r="Z1037" s="84"/>
    </row>
    <row r="1038" spans="1:26">
      <c r="A1038" s="84"/>
      <c r="B1038" s="84"/>
      <c r="C1038" s="84"/>
      <c r="D1038" s="632" t="str">
        <f>IF($C1038="","",VLOOKUP($C1038,分類コード!$B$1:$C$9,2,0))</f>
        <v/>
      </c>
      <c r="E1038" s="251"/>
      <c r="F1038" s="264"/>
      <c r="G1038" s="37"/>
      <c r="H1038" s="264"/>
      <c r="I1038" s="653">
        <f t="shared" si="17"/>
        <v>0</v>
      </c>
      <c r="L1038" s="84"/>
      <c r="M1038" s="84"/>
      <c r="N1038" s="84"/>
      <c r="O1038" s="84"/>
      <c r="P1038" s="84"/>
      <c r="Q1038" s="84"/>
      <c r="R1038" s="84"/>
      <c r="S1038" s="84"/>
      <c r="T1038" s="84"/>
      <c r="X1038" s="84"/>
      <c r="Y1038" s="84"/>
      <c r="Z1038" s="84"/>
    </row>
    <row r="1039" spans="1:26">
      <c r="A1039" s="84"/>
      <c r="B1039" s="84"/>
      <c r="C1039" s="84"/>
      <c r="D1039" s="632" t="str">
        <f>IF($C1039="","",VLOOKUP($C1039,分類コード!$B$1:$C$9,2,0))</f>
        <v/>
      </c>
      <c r="E1039" s="251"/>
      <c r="F1039" s="264"/>
      <c r="G1039" s="37"/>
      <c r="H1039" s="264"/>
      <c r="I1039" s="653">
        <f t="shared" si="17"/>
        <v>0</v>
      </c>
      <c r="L1039" s="84"/>
      <c r="M1039" s="84"/>
      <c r="N1039" s="84"/>
      <c r="O1039" s="84"/>
      <c r="P1039" s="84"/>
      <c r="Q1039" s="84"/>
      <c r="R1039" s="84"/>
      <c r="S1039" s="84"/>
      <c r="T1039" s="84"/>
      <c r="X1039" s="84"/>
      <c r="Y1039" s="84"/>
      <c r="Z1039" s="84"/>
    </row>
    <row r="1040" spans="1:26">
      <c r="A1040" s="84"/>
      <c r="B1040" s="84"/>
      <c r="C1040" s="84"/>
      <c r="D1040" s="632" t="str">
        <f>IF($C1040="","",VLOOKUP($C1040,分類コード!$B$1:$C$9,2,0))</f>
        <v/>
      </c>
      <c r="E1040" s="251"/>
      <c r="F1040" s="264"/>
      <c r="G1040" s="37"/>
      <c r="H1040" s="264"/>
      <c r="I1040" s="653">
        <f t="shared" si="17"/>
        <v>0</v>
      </c>
      <c r="L1040" s="84"/>
      <c r="M1040" s="84"/>
      <c r="N1040" s="84"/>
      <c r="O1040" s="84"/>
      <c r="P1040" s="84"/>
      <c r="Q1040" s="84"/>
      <c r="R1040" s="84"/>
      <c r="S1040" s="84"/>
      <c r="T1040" s="84"/>
      <c r="X1040" s="84"/>
      <c r="Y1040" s="84"/>
      <c r="Z1040" s="84"/>
    </row>
    <row r="1041" spans="1:26">
      <c r="A1041" s="84"/>
      <c r="B1041" s="84"/>
      <c r="C1041" s="84"/>
      <c r="D1041" s="632" t="str">
        <f>IF($C1041="","",VLOOKUP($C1041,分類コード!$B$1:$C$9,2,0))</f>
        <v/>
      </c>
      <c r="E1041" s="251"/>
      <c r="F1041" s="264"/>
      <c r="G1041" s="37"/>
      <c r="H1041" s="264"/>
      <c r="I1041" s="653">
        <f t="shared" si="17"/>
        <v>0</v>
      </c>
      <c r="L1041" s="84"/>
      <c r="M1041" s="84"/>
      <c r="N1041" s="84"/>
      <c r="O1041" s="84"/>
      <c r="P1041" s="84"/>
      <c r="Q1041" s="84"/>
      <c r="R1041" s="84"/>
      <c r="S1041" s="84"/>
      <c r="T1041" s="84"/>
      <c r="X1041" s="84"/>
      <c r="Y1041" s="84"/>
      <c r="Z1041" s="84"/>
    </row>
    <row r="1042" spans="1:26">
      <c r="A1042" s="84"/>
      <c r="B1042" s="84"/>
      <c r="C1042" s="84"/>
      <c r="D1042" s="632" t="str">
        <f>IF($C1042="","",VLOOKUP($C1042,分類コード!$B$1:$C$9,2,0))</f>
        <v/>
      </c>
      <c r="E1042" s="251"/>
      <c r="F1042" s="264"/>
      <c r="G1042" s="37"/>
      <c r="H1042" s="264"/>
      <c r="I1042" s="653">
        <f t="shared" si="17"/>
        <v>0</v>
      </c>
      <c r="L1042" s="84"/>
      <c r="M1042" s="84"/>
      <c r="N1042" s="84"/>
      <c r="O1042" s="84"/>
      <c r="P1042" s="84"/>
      <c r="Q1042" s="84"/>
      <c r="R1042" s="84"/>
      <c r="S1042" s="84"/>
      <c r="T1042" s="84"/>
      <c r="X1042" s="84"/>
      <c r="Y1042" s="84"/>
      <c r="Z1042" s="84"/>
    </row>
    <row r="1043" spans="1:26">
      <c r="A1043" s="84"/>
      <c r="B1043" s="84"/>
      <c r="C1043" s="84"/>
      <c r="D1043" s="632" t="str">
        <f>IF($C1043="","",VLOOKUP($C1043,分類コード!$B$1:$C$9,2,0))</f>
        <v/>
      </c>
      <c r="E1043" s="251"/>
      <c r="F1043" s="264"/>
      <c r="G1043" s="37"/>
      <c r="H1043" s="264"/>
      <c r="I1043" s="653">
        <f t="shared" si="17"/>
        <v>0</v>
      </c>
      <c r="L1043" s="84"/>
      <c r="M1043" s="84"/>
      <c r="N1043" s="84"/>
      <c r="O1043" s="84"/>
      <c r="P1043" s="84"/>
      <c r="Q1043" s="84"/>
      <c r="R1043" s="84"/>
      <c r="S1043" s="84"/>
      <c r="T1043" s="84"/>
      <c r="X1043" s="84"/>
      <c r="Y1043" s="84"/>
      <c r="Z1043" s="84"/>
    </row>
    <row r="1044" spans="1:26">
      <c r="A1044" s="84"/>
      <c r="B1044" s="84"/>
      <c r="C1044" s="84"/>
      <c r="D1044" s="632" t="str">
        <f>IF($C1044="","",VLOOKUP($C1044,分類コード!$B$1:$C$9,2,0))</f>
        <v/>
      </c>
      <c r="E1044" s="251"/>
      <c r="F1044" s="264"/>
      <c r="G1044" s="37"/>
      <c r="H1044" s="264"/>
      <c r="I1044" s="653">
        <f t="shared" si="17"/>
        <v>0</v>
      </c>
      <c r="L1044" s="84"/>
      <c r="M1044" s="84"/>
      <c r="N1044" s="84"/>
      <c r="O1044" s="84"/>
      <c r="P1044" s="84"/>
      <c r="Q1044" s="84"/>
      <c r="R1044" s="84"/>
      <c r="S1044" s="84"/>
      <c r="T1044" s="84"/>
      <c r="X1044" s="84"/>
      <c r="Y1044" s="84"/>
      <c r="Z1044" s="84"/>
    </row>
    <row r="1045" spans="1:26">
      <c r="A1045" s="84"/>
      <c r="B1045" s="84"/>
      <c r="C1045" s="84"/>
      <c r="D1045" s="632" t="str">
        <f>IF($C1045="","",VLOOKUP($C1045,分類コード!$B$1:$C$9,2,0))</f>
        <v/>
      </c>
      <c r="E1045" s="251"/>
      <c r="F1045" s="264"/>
      <c r="G1045" s="37"/>
      <c r="H1045" s="264"/>
      <c r="I1045" s="653">
        <f t="shared" ref="I1045:I1053" si="18">IF(ISERROR(LEN(F1045)-FIND(".",F1045))=TRUE,0,LEN(F1045)-FIND(".",F1045))</f>
        <v>0</v>
      </c>
      <c r="L1045" s="84"/>
      <c r="M1045" s="84"/>
      <c r="N1045" s="84"/>
      <c r="O1045" s="84"/>
      <c r="P1045" s="84"/>
      <c r="Q1045" s="84"/>
      <c r="R1045" s="84"/>
      <c r="S1045" s="84"/>
      <c r="T1045" s="84"/>
      <c r="X1045" s="84"/>
      <c r="Y1045" s="84"/>
      <c r="Z1045" s="84"/>
    </row>
    <row r="1046" spans="1:26">
      <c r="A1046" s="84"/>
      <c r="B1046" s="84"/>
      <c r="C1046" s="84"/>
      <c r="D1046" s="632" t="str">
        <f>IF($C1046="","",VLOOKUP($C1046,分類コード!$B$1:$C$9,2,0))</f>
        <v/>
      </c>
      <c r="E1046" s="251"/>
      <c r="F1046" s="264"/>
      <c r="G1046" s="37"/>
      <c r="H1046" s="264"/>
      <c r="I1046" s="653">
        <f t="shared" si="18"/>
        <v>0</v>
      </c>
      <c r="L1046" s="84"/>
      <c r="M1046" s="84"/>
      <c r="N1046" s="84"/>
      <c r="O1046" s="84"/>
      <c r="P1046" s="84"/>
      <c r="Q1046" s="84"/>
      <c r="R1046" s="84"/>
      <c r="S1046" s="84"/>
      <c r="T1046" s="84"/>
      <c r="X1046" s="84"/>
      <c r="Y1046" s="84"/>
      <c r="Z1046" s="84"/>
    </row>
    <row r="1047" spans="1:26">
      <c r="A1047" s="84"/>
      <c r="B1047" s="84"/>
      <c r="C1047" s="84"/>
      <c r="D1047" s="632" t="str">
        <f>IF($C1047="","",VLOOKUP($C1047,分類コード!$B$1:$C$9,2,0))</f>
        <v/>
      </c>
      <c r="E1047" s="251"/>
      <c r="F1047" s="264"/>
      <c r="G1047" s="37"/>
      <c r="H1047" s="264"/>
      <c r="I1047" s="653">
        <f t="shared" si="18"/>
        <v>0</v>
      </c>
      <c r="L1047" s="84"/>
      <c r="M1047" s="84"/>
      <c r="N1047" s="84"/>
      <c r="O1047" s="84"/>
      <c r="P1047" s="84"/>
      <c r="Q1047" s="84"/>
      <c r="R1047" s="84"/>
      <c r="S1047" s="84"/>
      <c r="T1047" s="84"/>
      <c r="X1047" s="84"/>
      <c r="Y1047" s="84"/>
      <c r="Z1047" s="84"/>
    </row>
    <row r="1048" spans="1:26">
      <c r="A1048" s="84"/>
      <c r="B1048" s="84"/>
      <c r="C1048" s="84"/>
      <c r="D1048" s="632" t="str">
        <f>IF($C1048="","",VLOOKUP($C1048,分類コード!$B$1:$C$9,2,0))</f>
        <v/>
      </c>
      <c r="E1048" s="251"/>
      <c r="F1048" s="264"/>
      <c r="G1048" s="37"/>
      <c r="H1048" s="264"/>
      <c r="I1048" s="653">
        <f t="shared" si="18"/>
        <v>0</v>
      </c>
      <c r="L1048" s="84"/>
      <c r="M1048" s="84"/>
      <c r="N1048" s="84"/>
      <c r="O1048" s="84"/>
      <c r="P1048" s="84"/>
      <c r="Q1048" s="84"/>
      <c r="R1048" s="84"/>
      <c r="S1048" s="84"/>
      <c r="T1048" s="84"/>
      <c r="X1048" s="84"/>
      <c r="Y1048" s="84"/>
      <c r="Z1048" s="84"/>
    </row>
    <row r="1049" spans="1:26">
      <c r="A1049" s="84"/>
      <c r="B1049" s="84"/>
      <c r="C1049" s="84"/>
      <c r="D1049" s="632" t="str">
        <f>IF($C1049="","",VLOOKUP($C1049,分類コード!$B$1:$C$9,2,0))</f>
        <v/>
      </c>
      <c r="E1049" s="251"/>
      <c r="F1049" s="264"/>
      <c r="G1049" s="37"/>
      <c r="H1049" s="264"/>
      <c r="I1049" s="653">
        <f t="shared" si="18"/>
        <v>0</v>
      </c>
      <c r="L1049" s="84"/>
      <c r="M1049" s="84"/>
      <c r="N1049" s="84"/>
      <c r="O1049" s="84"/>
      <c r="P1049" s="84"/>
      <c r="Q1049" s="84"/>
      <c r="R1049" s="84"/>
      <c r="S1049" s="84"/>
      <c r="T1049" s="84"/>
      <c r="X1049" s="84"/>
      <c r="Y1049" s="84"/>
      <c r="Z1049" s="84"/>
    </row>
    <row r="1050" spans="1:26">
      <c r="A1050" s="84"/>
      <c r="B1050" s="84"/>
      <c r="C1050" s="84"/>
      <c r="D1050" s="632" t="str">
        <f>IF($C1050="","",VLOOKUP($C1050,分類コード!$B$1:$C$9,2,0))</f>
        <v/>
      </c>
      <c r="E1050" s="251"/>
      <c r="F1050" s="264"/>
      <c r="G1050" s="37"/>
      <c r="H1050" s="264"/>
      <c r="I1050" s="653">
        <f t="shared" si="18"/>
        <v>0</v>
      </c>
      <c r="L1050" s="84"/>
      <c r="M1050" s="84"/>
      <c r="N1050" s="84"/>
      <c r="O1050" s="84"/>
      <c r="P1050" s="84"/>
      <c r="Q1050" s="84"/>
      <c r="R1050" s="84"/>
      <c r="S1050" s="84"/>
      <c r="T1050" s="84"/>
      <c r="X1050" s="84"/>
      <c r="Y1050" s="84"/>
      <c r="Z1050" s="84"/>
    </row>
    <row r="1051" spans="1:26">
      <c r="A1051" s="84"/>
      <c r="B1051" s="84"/>
      <c r="C1051" s="84"/>
      <c r="D1051" s="632" t="str">
        <f>IF($C1051="","",VLOOKUP($C1051,分類コード!$B$1:$C$9,2,0))</f>
        <v/>
      </c>
      <c r="E1051" s="251"/>
      <c r="F1051" s="264"/>
      <c r="G1051" s="37"/>
      <c r="H1051" s="264"/>
      <c r="I1051" s="653">
        <f t="shared" si="18"/>
        <v>0</v>
      </c>
      <c r="L1051" s="84"/>
      <c r="M1051" s="84"/>
      <c r="N1051" s="84"/>
      <c r="O1051" s="84"/>
      <c r="P1051" s="84"/>
      <c r="Q1051" s="84"/>
      <c r="R1051" s="84"/>
      <c r="S1051" s="84"/>
      <c r="T1051" s="84"/>
      <c r="X1051" s="84"/>
      <c r="Y1051" s="84"/>
      <c r="Z1051" s="84"/>
    </row>
    <row r="1052" spans="1:26">
      <c r="A1052" s="84"/>
      <c r="B1052" s="84"/>
      <c r="C1052" s="84"/>
      <c r="D1052" s="632" t="str">
        <f>IF($C1052="","",VLOOKUP($C1052,分類コード!$B$1:$C$9,2,0))</f>
        <v/>
      </c>
      <c r="E1052" s="251"/>
      <c r="F1052" s="264"/>
      <c r="G1052" s="37"/>
      <c r="H1052" s="264"/>
      <c r="I1052" s="653">
        <f t="shared" si="18"/>
        <v>0</v>
      </c>
      <c r="L1052" s="84"/>
      <c r="M1052" s="84"/>
      <c r="N1052" s="84"/>
      <c r="O1052" s="84"/>
      <c r="P1052" s="84"/>
      <c r="Q1052" s="84"/>
      <c r="R1052" s="84"/>
      <c r="S1052" s="84"/>
      <c r="T1052" s="84"/>
      <c r="X1052" s="84"/>
      <c r="Y1052" s="84"/>
      <c r="Z1052" s="84"/>
    </row>
    <row r="1053" spans="1:26">
      <c r="A1053" s="84"/>
      <c r="B1053" s="84"/>
      <c r="C1053" s="84"/>
      <c r="D1053" s="632" t="str">
        <f>IF($C1053="","",VLOOKUP($C1053,分類コード!$B$1:$C$9,2,0))</f>
        <v/>
      </c>
      <c r="E1053" s="251"/>
      <c r="F1053" s="264"/>
      <c r="G1053" s="37"/>
      <c r="H1053" s="264"/>
      <c r="I1053" s="653">
        <f t="shared" si="18"/>
        <v>0</v>
      </c>
      <c r="L1053" s="84"/>
      <c r="M1053" s="84"/>
      <c r="N1053" s="84"/>
      <c r="O1053" s="84"/>
      <c r="P1053" s="84"/>
      <c r="Q1053" s="84"/>
      <c r="R1053" s="84"/>
      <c r="S1053" s="84"/>
      <c r="T1053" s="84"/>
      <c r="X1053" s="84"/>
      <c r="Y1053" s="84"/>
      <c r="Z1053" s="84"/>
    </row>
  </sheetData>
  <sheetProtection algorithmName="SHA-512" hashValue="rrVNJ2JFvDXLCHtQNFrK5fL3PbM2XUwc5GUD0bptEa+siVNCNa9fAapa+MVvzjK8GPsyhEaZm6yprWKWFDBbVQ==" saltValue="cqJPu/KeGmRAMpndlilHag==" spinCount="100000" sheet="1" insertRows="0" deleteRows="0"/>
  <mergeCells count="9">
    <mergeCell ref="P4:Q4"/>
    <mergeCell ref="N7:S14"/>
    <mergeCell ref="A17:H17"/>
    <mergeCell ref="C3:E3"/>
    <mergeCell ref="B4:E4"/>
    <mergeCell ref="G3:K3"/>
    <mergeCell ref="N4:O4"/>
    <mergeCell ref="N3:O3"/>
    <mergeCell ref="P3:Q3"/>
  </mergeCells>
  <phoneticPr fontId="6"/>
  <conditionalFormatting sqref="D20:D1005">
    <cfRule type="cellIs" dxfId="8" priority="8" operator="equal">
      <formula>"JAS構造材"</formula>
    </cfRule>
  </conditionalFormatting>
  <conditionalFormatting sqref="D1006:D1053">
    <cfRule type="cellIs" dxfId="7" priority="7" operator="equal">
      <formula>"JAS構造材"</formula>
    </cfRule>
  </conditionalFormatting>
  <conditionalFormatting sqref="I20:I1053">
    <cfRule type="cellIs" dxfId="6" priority="3" operator="greaterThanOrEqual">
      <formula>5</formula>
    </cfRule>
  </conditionalFormatting>
  <conditionalFormatting sqref="F16">
    <cfRule type="containsText" dxfId="5" priority="2" operator="containsText" text="桁数超過しています">
      <formula>NOT(ISERROR(SEARCH("桁数超過しています",F16)))</formula>
    </cfRule>
  </conditionalFormatting>
  <conditionalFormatting sqref="F20:F20000">
    <cfRule type="containsText" dxfId="4" priority="1" operator="containsText" text="桁数超過しています">
      <formula>NOT(ISERROR(SEARCH("桁数超過しています",F20)))</formula>
    </cfRule>
  </conditionalFormatting>
  <dataValidations count="5">
    <dataValidation type="list" allowBlank="1" showInputMessage="1" showErrorMessage="1" sqref="X20:Z1053 L20:T1053">
      <formula1>"対象,"</formula1>
    </dataValidation>
    <dataValidation type="list" allowBlank="1" showInputMessage="1" showErrorMessage="1" sqref="B20:B1053">
      <formula1>$B$9:$B$14</formula1>
    </dataValidation>
    <dataValidation imeMode="disabled" allowBlank="1" showInputMessage="1" showErrorMessage="1" sqref="X19:Z19 C9:D14 L19:T19 G20:G1048576"/>
    <dataValidation type="custom" allowBlank="1" showInputMessage="1" showErrorMessage="1" sqref="H20:H1048576 F20:F1048576">
      <formula1>ROUND(F20,4)=F20</formula1>
    </dataValidation>
    <dataValidation type="textLength" imeMode="disabled" allowBlank="1" showInputMessage="1" showErrorMessage="1" sqref="P3:Q3">
      <formula1>0</formula1>
      <formula2>8</formula2>
    </dataValidation>
  </dataValidations>
  <pageMargins left="0.70866141732283472" right="0.70866141732283472" top="0.55118110236220474" bottom="0.55118110236220474" header="0.31496062992125984" footer="0.31496062992125984"/>
  <pageSetup paperSize="8" scale="56" fitToHeight="0" orientation="landscape" r:id="rId1"/>
  <colBreaks count="1" manualBreakCount="1">
    <brk id="25" max="1048575"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分類コード!$G$1:$G$2</xm:f>
          </x14:formula1>
          <xm:sqref>F4</xm:sqref>
        </x14:dataValidation>
        <x14:dataValidation type="list" allowBlank="1" showInputMessage="1" showErrorMessage="1">
          <x14:formula1>
            <xm:f>分類コード!$B$1:$B$9</xm:f>
          </x14:formula1>
          <xm:sqref>C20:C1053</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70C0"/>
  </sheetPr>
  <dimension ref="A1:AD83"/>
  <sheetViews>
    <sheetView view="pageBreakPreview" zoomScale="70" zoomScaleNormal="85" zoomScaleSheetLayoutView="70" workbookViewId="0">
      <pane ySplit="1" topLeftCell="A2" activePane="bottomLeft" state="frozenSplit"/>
      <selection pane="bottomLeft" activeCell="S59" sqref="S59:S60"/>
    </sheetView>
  </sheetViews>
  <sheetFormatPr defaultRowHeight="18.75"/>
  <cols>
    <col min="1" max="1" width="9" style="254" customWidth="1"/>
    <col min="2" max="2" width="31.25" style="254" customWidth="1"/>
    <col min="3" max="3" width="13.75" style="463" customWidth="1"/>
    <col min="4" max="16" width="11.625" style="457" hidden="1" customWidth="1"/>
    <col min="17" max="17" width="11.625" style="220" customWidth="1"/>
    <col min="18" max="18" width="11.625" style="143" customWidth="1"/>
    <col min="19" max="19" width="11.625" style="144" customWidth="1"/>
    <col min="20" max="20" width="11.625" style="277" customWidth="1"/>
    <col min="21" max="21" width="9" style="254"/>
    <col min="22" max="23" width="12.875" style="254" customWidth="1"/>
    <col min="24" max="24" width="14.75" style="254" customWidth="1"/>
    <col min="25" max="26" width="15.625" style="254" customWidth="1"/>
    <col min="27" max="27" width="16.375" style="254" customWidth="1"/>
    <col min="28" max="28" width="14.875" style="254" customWidth="1"/>
    <col min="29" max="29" width="13.25" style="254" customWidth="1"/>
    <col min="30" max="30" width="9" style="458"/>
    <col min="31" max="16384" width="9" style="254"/>
  </cols>
  <sheetData>
    <row r="1" spans="1:30" ht="27" thickBot="1">
      <c r="A1" s="139" t="s">
        <v>97</v>
      </c>
      <c r="C1" s="456"/>
      <c r="Q1" s="640" t="s">
        <v>302</v>
      </c>
    </row>
    <row r="2" spans="1:30" ht="19.5" thickBot="1">
      <c r="C2" s="254"/>
      <c r="D2" s="459"/>
      <c r="Q2" s="643" t="s">
        <v>142</v>
      </c>
      <c r="R2" s="1081">
        <f>交付申請入力データ!P3</f>
        <v>0</v>
      </c>
      <c r="S2" s="1082"/>
      <c r="T2" s="1082"/>
      <c r="U2" s="1082"/>
      <c r="V2" s="1082"/>
      <c r="W2" s="1083"/>
      <c r="X2" s="212"/>
      <c r="Y2" s="212"/>
      <c r="Z2" s="212"/>
      <c r="AA2" s="460"/>
      <c r="AB2" s="461"/>
      <c r="AC2" s="462"/>
    </row>
    <row r="3" spans="1:30" ht="19.5" thickBot="1">
      <c r="C3" s="254"/>
      <c r="Q3" s="644" t="s">
        <v>52</v>
      </c>
      <c r="R3" s="1084">
        <f>交付申請入力データ!C3</f>
        <v>0</v>
      </c>
      <c r="S3" s="1085"/>
      <c r="T3" s="1085"/>
      <c r="U3" s="1085"/>
      <c r="V3" s="1085"/>
      <c r="W3" s="1086"/>
      <c r="X3" s="645" t="s">
        <v>53</v>
      </c>
      <c r="Y3" s="1087">
        <f>交付申請入力データ!G3</f>
        <v>0</v>
      </c>
      <c r="Z3" s="718"/>
      <c r="AA3" s="718"/>
      <c r="AB3" s="718"/>
      <c r="AC3" s="1088"/>
    </row>
    <row r="4" spans="1:30" ht="19.5" thickBot="1"/>
    <row r="5" spans="1:30" s="145" customFormat="1" ht="27.75" customHeight="1" thickBot="1">
      <c r="B5" s="464" t="s">
        <v>145</v>
      </c>
      <c r="C5" s="289">
        <f>交付申請入力データ!$B$9</f>
        <v>0</v>
      </c>
      <c r="D5" s="465"/>
      <c r="E5" s="465"/>
      <c r="F5" s="465"/>
      <c r="G5" s="465"/>
      <c r="H5" s="465"/>
      <c r="I5" s="465"/>
      <c r="J5" s="465"/>
      <c r="K5" s="465"/>
      <c r="L5" s="465"/>
      <c r="M5" s="465"/>
      <c r="N5" s="465"/>
      <c r="O5" s="465"/>
      <c r="P5" s="465"/>
      <c r="Q5" s="296"/>
      <c r="R5" s="293"/>
      <c r="S5" s="294"/>
      <c r="T5" s="295"/>
      <c r="V5" s="466" t="s">
        <v>98</v>
      </c>
      <c r="W5" s="466"/>
      <c r="X5" s="466"/>
      <c r="Y5" s="466"/>
      <c r="Z5" s="466"/>
      <c r="AA5" s="302"/>
      <c r="AB5" s="302"/>
      <c r="AC5" s="302"/>
      <c r="AD5" s="467"/>
    </row>
    <row r="6" spans="1:30" s="302" customFormat="1" ht="35.1" customHeight="1" thickBot="1">
      <c r="A6" s="1089" t="s">
        <v>99</v>
      </c>
      <c r="B6" s="1090"/>
      <c r="C6" s="468" t="s">
        <v>85</v>
      </c>
      <c r="D6" s="469" t="s">
        <v>86</v>
      </c>
      <c r="E6" s="469" t="s">
        <v>100</v>
      </c>
      <c r="F6" s="469" t="s">
        <v>101</v>
      </c>
      <c r="G6" s="469" t="s">
        <v>102</v>
      </c>
      <c r="H6" s="469" t="s">
        <v>103</v>
      </c>
      <c r="I6" s="469" t="s">
        <v>104</v>
      </c>
      <c r="J6" s="469" t="s">
        <v>105</v>
      </c>
      <c r="K6" s="469" t="s">
        <v>106</v>
      </c>
      <c r="L6" s="469" t="s">
        <v>107</v>
      </c>
      <c r="M6" s="469" t="s">
        <v>108</v>
      </c>
      <c r="N6" s="469" t="s">
        <v>109</v>
      </c>
      <c r="O6" s="469" t="s">
        <v>110</v>
      </c>
      <c r="P6" s="469" t="s">
        <v>111</v>
      </c>
      <c r="Q6" s="470" t="s">
        <v>112</v>
      </c>
      <c r="R6" s="471" t="s">
        <v>113</v>
      </c>
      <c r="S6" s="1091" t="s">
        <v>114</v>
      </c>
      <c r="T6" s="1092"/>
      <c r="U6" s="472"/>
      <c r="V6" s="1093" t="s">
        <v>82</v>
      </c>
      <c r="W6" s="750"/>
      <c r="X6" s="751"/>
      <c r="Y6" s="473" t="s">
        <v>85</v>
      </c>
      <c r="Z6" s="474" t="s">
        <v>116</v>
      </c>
      <c r="AA6" s="314" t="s">
        <v>150</v>
      </c>
      <c r="AB6" s="254"/>
      <c r="AC6" s="254"/>
      <c r="AD6" s="475"/>
    </row>
    <row r="7" spans="1:30" ht="21" customHeight="1">
      <c r="A7" s="745" t="s">
        <v>49</v>
      </c>
      <c r="B7" s="279" t="s">
        <v>115</v>
      </c>
      <c r="C7" s="476">
        <f>SUMIFS(交付申請入力データ!$F$20:$F$1053,交付申請入力データ!$C$20:$C$1053,B7,交付申請入力データ!$B$20:$B$1053,交付申請出力結果!$C$5)</f>
        <v>0</v>
      </c>
      <c r="D7" s="477">
        <f>SUMIFS(交付申請入力データ!$G$20:$G$1053,交付申請入力データ!$C$20:$C$1053,B7,交付申請入力データ!$B$20:$B$1053,交付申請出力結果!$C$5)</f>
        <v>0</v>
      </c>
      <c r="E7" s="477">
        <f>IFERROR(交付申請入力データ!L$19*SUMIFS(交付申請入力データ!$F$20:$F$1053,交付申請入力データ!L$20:L$1053,"対象",交付申請入力データ!$C$20:$C$1053,交付申請出力結果!$B7,交付申請入力データ!$B$20:$B$1053,交付申請出力結果!$C$5)/SUMIF(交付申請入力データ!L$20:L$1053,"対象",交付申請入力データ!$F$20:$F$1053),0)</f>
        <v>0</v>
      </c>
      <c r="F7" s="477">
        <f>IFERROR(交付申請入力データ!M$19*SUMIFS(交付申請入力データ!$F$20:$F$1053,交付申請入力データ!M$20:M$1053,"対象",交付申請入力データ!$C$20:$C$1053,交付申請出力結果!$B7,交付申請入力データ!$B$20:$B$1053,交付申請出力結果!$C$5)/SUMIF(交付申請入力データ!M$20:M$1053,"対象",交付申請入力データ!$F$20:$F$1053),0)</f>
        <v>0</v>
      </c>
      <c r="G7" s="477">
        <f>IFERROR(交付申請入力データ!N$19*SUMIFS(交付申請入力データ!$F$20:$F$1053,交付申請入力データ!N$20:N$1053,"対象",交付申請入力データ!$C$20:$C$1053,交付申請出力結果!$B7,交付申請入力データ!$B$20:$B$1053,交付申請出力結果!$C$5)/SUMIF(交付申請入力データ!N$20:N$1053,"対象",交付申請入力データ!$F$20:$F$1053),0)</f>
        <v>0</v>
      </c>
      <c r="H7" s="477">
        <f>IFERROR(交付申請入力データ!O$19*SUMIFS(交付申請入力データ!$F$20:$F$1053,交付申請入力データ!O$20:O$1053,"対象",交付申請入力データ!$C$20:$C$1053,交付申請出力結果!$B7,交付申請入力データ!$B$20:$B$1053,交付申請出力結果!$C$5)/SUMIF(交付申請入力データ!O$20:O$1053,"対象",交付申請入力データ!$F$20:$F$1053),0)</f>
        <v>0</v>
      </c>
      <c r="I7" s="477">
        <f>IFERROR(交付申請入力データ!P$19*SUMIFS(交付申請入力データ!$F$20:$F$1053,交付申請入力データ!P$20:P$1053,"対象",交付申請入力データ!$C$20:$C$1053,交付申請出力結果!$B7,交付申請入力データ!$B$20:$B$1053,交付申請出力結果!$C$5)/SUMIF(交付申請入力データ!P$20:P$1053,"対象",交付申請入力データ!$F$20:$F$1053),0)</f>
        <v>0</v>
      </c>
      <c r="J7" s="477">
        <f>IFERROR(交付申請入力データ!Q$19*SUMIFS(交付申請入力データ!$F$20:$F$1053,交付申請入力データ!Q$20:Q$1053,"対象",交付申請入力データ!$C$20:$C$1053,交付申請出力結果!$B7,交付申請入力データ!$B$20:$B$1053,交付申請出力結果!$C$5)/SUMIF(交付申請入力データ!Q$20:Q$1053,"対象",交付申請入力データ!$F$20:$F$1053),0)</f>
        <v>0</v>
      </c>
      <c r="K7" s="477">
        <f>IFERROR(交付申請入力データ!R$19*SUMIFS(交付申請入力データ!$F$20:$F$1053,交付申請入力データ!R$20:R$1053,"対象",交付申請入力データ!$C$20:$C$1053,交付申請出力結果!$B7,交付申請入力データ!$B$20:$B$1053,交付申請出力結果!$C$5)/SUMIF(交付申請入力データ!R$20:R$1053,"対象",交付申請入力データ!$F$20:$F$1053),0)</f>
        <v>0</v>
      </c>
      <c r="L7" s="477">
        <f>IFERROR(交付申請入力データ!S$19*SUMIFS(交付申請入力データ!$F$20:$F$1053,交付申請入力データ!S$20:S$1053,"対象",交付申請入力データ!$C$20:$C$1053,交付申請出力結果!$B7,交付申請入力データ!$B$20:$B$1053,交付申請出力結果!$C$5)/SUMIF(交付申請入力データ!S$20:S$1053,"対象",交付申請入力データ!$F$20:$F$1053),0)</f>
        <v>0</v>
      </c>
      <c r="M7" s="477">
        <f>IFERROR(交付申請入力データ!T$19*SUMIFS(交付申請入力データ!$F$20:$F$1053,交付申請入力データ!T$20:T$1053,"対象",交付申請入力データ!$C$20:$C$1053,交付申請出力結果!$B7,交付申請入力データ!$B$20:$B$1053,交付申請出力結果!$C$5)/SUMIF(交付申請入力データ!T$20:T$1053,"対象",交付申請入力データ!$F$20:$F$1053),0)</f>
        <v>0</v>
      </c>
      <c r="N7" s="477">
        <f>IFERROR(交付申請入力データ!X$19*SUMIFS(交付申請入力データ!$F$20:$F$1053,交付申請入力データ!X$20:X$1053,"対象",交付申請入力データ!$C$20:$C$1053,交付申請出力結果!$B7,交付申請入力データ!$B$20:$B$1053,交付申請出力結果!$C$5)/SUMIF(交付申請入力データ!X$20:X$1053,"対象",交付申請入力データ!$F$20:$F$1053),0)</f>
        <v>0</v>
      </c>
      <c r="O7" s="477">
        <f>IFERROR(交付申請入力データ!Y$19*SUMIFS(交付申請入力データ!$F$20:$F$1053,交付申請入力データ!Y$20:Y$1053,"対象",交付申請入力データ!$C$20:$C$1053,交付申請出力結果!$B7,交付申請入力データ!$B$20:$B$1053,交付申請出力結果!$C$5)/SUMIF(交付申請入力データ!Y$20:Y$1053,"対象",交付申請入力データ!$F$20:$F$1053),0)</f>
        <v>0</v>
      </c>
      <c r="P7" s="477">
        <f>IFERROR(交付申請入力データ!Z$19*SUMIFS(交付申請入力データ!$F$20:$F$1053,交付申請入力データ!Z$20:Z$1053,"対象",交付申請入力データ!$C$20:$C$1053,交付申請出力結果!$B7,交付申請入力データ!$B$20:$B$1053,交付申請出力結果!$C$5)/SUMIF(交付申請入力データ!Z$20:Z$1053,"対象",交付申請入力データ!$F$20:$F$1053),0)</f>
        <v>0</v>
      </c>
      <c r="Q7" s="478">
        <f t="shared" ref="Q7:Q16" si="0">SUM(D7:P7)</f>
        <v>0</v>
      </c>
      <c r="R7" s="479">
        <f>IFERROR(VLOOKUP($C$5,交付申請入力データ!$B$9:$E$14,4,0),0)</f>
        <v>0</v>
      </c>
      <c r="S7" s="480">
        <f>ROUNDDOWN(Q7*R7,0)</f>
        <v>0</v>
      </c>
      <c r="T7" s="747">
        <f>SUM(S7:S14)</f>
        <v>0</v>
      </c>
      <c r="V7" s="481" t="s">
        <v>119</v>
      </c>
      <c r="W7" s="482"/>
      <c r="X7" s="483"/>
      <c r="Y7" s="484">
        <f>SUMIF(B:B,B7,C:C)+SUMIF(B:B,B8,C:C)+SUMIF(B:B,B9,C:C)+SUMIF(B:B,B10,C:C)+SUMIF(B:B,B11,C:C)</f>
        <v>0</v>
      </c>
      <c r="Z7" s="328">
        <f>ROUNDDOWN(66000*Y7,0)</f>
        <v>0</v>
      </c>
      <c r="AA7" s="324">
        <f>SUMIFS(S:S,B:B,B7)+SUMIFS(S:S,B:B,B8)+SUMIFS(S:S,B:B,B9)+SUMIFS(S:S,B:B,B10)+SUMIFS(S:S,B:B,B11)</f>
        <v>0</v>
      </c>
    </row>
    <row r="8" spans="1:30">
      <c r="A8" s="725"/>
      <c r="B8" s="276" t="s">
        <v>118</v>
      </c>
      <c r="C8" s="485">
        <f>SUMIFS(交付申請入力データ!$F$20:$F$1053,交付申請入力データ!$C$20:$C$1053,B8,交付申請入力データ!$B$20:$B$1053,交付申請出力結果!$C$5)</f>
        <v>0</v>
      </c>
      <c r="D8" s="486">
        <f>SUMIFS(交付申請入力データ!$G$20:$G$1053,交付申請入力データ!$C$20:$C$1053,B8,交付申請入力データ!$B$20:$B$1053,交付申請出力結果!$C$5)</f>
        <v>0</v>
      </c>
      <c r="E8" s="487">
        <f>IFERROR(交付申請入力データ!L$19*SUMIFS(交付申請入力データ!$F$20:$F$1053,交付申請入力データ!L$20:L$1053,"対象",交付申請入力データ!$C$20:$C$1053,交付申請出力結果!$B8,交付申請入力データ!$B$20:$B$1053,交付申請出力結果!$C$5)/SUMIF(交付申請入力データ!L$20:L$1053,"対象",交付申請入力データ!$F$20:$F$1053),0)</f>
        <v>0</v>
      </c>
      <c r="F8" s="487">
        <f>IFERROR(交付申請入力データ!M$19*SUMIFS(交付申請入力データ!$F$20:$F$1053,交付申請入力データ!M$20:M$1053,"対象",交付申請入力データ!$C$20:$C$1053,交付申請出力結果!$B8,交付申請入力データ!$B$20:$B$1053,交付申請出力結果!$C$5)/SUMIF(交付申請入力データ!M$20:M$1053,"対象",交付申請入力データ!$F$20:$F$1053),0)</f>
        <v>0</v>
      </c>
      <c r="G8" s="487">
        <f>IFERROR(交付申請入力データ!N$19*SUMIFS(交付申請入力データ!$F$20:$F$1053,交付申請入力データ!N$20:N$1053,"対象",交付申請入力データ!$C$20:$C$1053,交付申請出力結果!$B8,交付申請入力データ!$B$20:$B$1053,交付申請出力結果!$C$5)/SUMIF(交付申請入力データ!N$20:N$1053,"対象",交付申請入力データ!$F$20:$F$1053),0)</f>
        <v>0</v>
      </c>
      <c r="H8" s="487">
        <f>IFERROR(交付申請入力データ!O$19*SUMIFS(交付申請入力データ!$F$20:$F$1053,交付申請入力データ!O$20:O$1053,"対象",交付申請入力データ!$C$20:$C$1053,交付申請出力結果!$B8,交付申請入力データ!$B$20:$B$1053,交付申請出力結果!$C$5)/SUMIF(交付申請入力データ!O$20:O$1053,"対象",交付申請入力データ!$F$20:$F$1053),0)</f>
        <v>0</v>
      </c>
      <c r="I8" s="487">
        <f>IFERROR(交付申請入力データ!P$19*SUMIFS(交付申請入力データ!$F$20:$F$1053,交付申請入力データ!P$20:P$1053,"対象",交付申請入力データ!$C$20:$C$1053,交付申請出力結果!$B8,交付申請入力データ!$B$20:$B$1053,交付申請出力結果!$C$5)/SUMIF(交付申請入力データ!P$20:P$1053,"対象",交付申請入力データ!$F$20:$F$1053),0)</f>
        <v>0</v>
      </c>
      <c r="J8" s="487">
        <f>IFERROR(交付申請入力データ!Q$19*SUMIFS(交付申請入力データ!$F$20:$F$1053,交付申請入力データ!Q$20:Q$1053,"対象",交付申請入力データ!$C$20:$C$1053,交付申請出力結果!$B8,交付申請入力データ!$B$20:$B$1053,交付申請出力結果!$C$5)/SUMIF(交付申請入力データ!Q$20:Q$1053,"対象",交付申請入力データ!$F$20:$F$1053),0)</f>
        <v>0</v>
      </c>
      <c r="K8" s="487">
        <f>IFERROR(交付申請入力データ!R$19*SUMIFS(交付申請入力データ!$F$20:$F$1053,交付申請入力データ!R$20:R$1053,"対象",交付申請入力データ!$C$20:$C$1053,交付申請出力結果!$B8,交付申請入力データ!$B$20:$B$1053,交付申請出力結果!$C$5)/SUMIF(交付申請入力データ!R$20:R$1053,"対象",交付申請入力データ!$F$20:$F$1053),0)</f>
        <v>0</v>
      </c>
      <c r="L8" s="487">
        <f>IFERROR(交付申請入力データ!S$19*SUMIFS(交付申請入力データ!$F$20:$F$1053,交付申請入力データ!S$20:S$1053,"対象",交付申請入力データ!$C$20:$C$1053,交付申請出力結果!$B8,交付申請入力データ!$B$20:$B$1053,交付申請出力結果!$C$5)/SUMIF(交付申請入力データ!S$20:S$1053,"対象",交付申請入力データ!$F$20:$F$1053),0)</f>
        <v>0</v>
      </c>
      <c r="M8" s="487">
        <f>IFERROR(交付申請入力データ!T$19*SUMIFS(交付申請入力データ!$F$20:$F$1053,交付申請入力データ!T$20:T$1053,"対象",交付申請入力データ!$C$20:$C$1053,交付申請出力結果!$B8,交付申請入力データ!$B$20:$B$1053,交付申請出力結果!$C$5)/SUMIF(交付申請入力データ!T$20:T$1053,"対象",交付申請入力データ!$F$20:$F$1053),0)</f>
        <v>0</v>
      </c>
      <c r="N8" s="487">
        <f>IFERROR(交付申請入力データ!X$19*SUMIFS(交付申請入力データ!$F$20:$F$1053,交付申請入力データ!X$20:X$1053,"対象",交付申請入力データ!$C$20:$C$1053,交付申請出力結果!$B8,交付申請入力データ!$B$20:$B$1053,交付申請出力結果!$C$5)/SUMIF(交付申請入力データ!X$20:X$1053,"対象",交付申請入力データ!$F$20:$F$1053),0)</f>
        <v>0</v>
      </c>
      <c r="O8" s="487">
        <f>IFERROR(交付申請入力データ!Y$19*SUMIFS(交付申請入力データ!$F$20:$F$1053,交付申請入力データ!Y$20:Y$1053,"対象",交付申請入力データ!$C$20:$C$1053,交付申請出力結果!$B8,交付申請入力データ!$B$20:$B$1053,交付申請出力結果!$C$5)/SUMIF(交付申請入力データ!Y$20:Y$1053,"対象",交付申請入力データ!$F$20:$F$1053),0)</f>
        <v>0</v>
      </c>
      <c r="P8" s="487">
        <f>IFERROR(交付申請入力データ!Z$19*SUMIFS(交付申請入力データ!$F$20:$F$1053,交付申請入力データ!Z$20:Z$1053,"対象",交付申請入力データ!$C$20:$C$1053,交付申請出力結果!$B8,交付申請入力データ!$B$20:$B$1053,交付申請出力結果!$C$5)/SUMIF(交付申請入力データ!Z$20:Z$1053,"対象",交付申請入力データ!$F$20:$F$1053),0)</f>
        <v>0</v>
      </c>
      <c r="Q8" s="488">
        <f t="shared" si="0"/>
        <v>0</v>
      </c>
      <c r="R8" s="489">
        <f>IFERROR(VLOOKUP($C$5,交付申請入力データ!$B$9:$E$14,4,0),0)</f>
        <v>0</v>
      </c>
      <c r="S8" s="490">
        <f>ROUNDDOWN(Q8*R8,0)</f>
        <v>0</v>
      </c>
      <c r="T8" s="726"/>
      <c r="V8" s="491" t="s">
        <v>95</v>
      </c>
      <c r="W8" s="492"/>
      <c r="X8" s="493"/>
      <c r="Y8" s="494">
        <f>SUMIF(B:B,B12,C:C)</f>
        <v>0</v>
      </c>
      <c r="Z8" s="495">
        <f>Y8*140000</f>
        <v>0</v>
      </c>
      <c r="AA8" s="327">
        <f>SUMIFS(S:S,B:B,"直交集成板（CLT）（構造材）")</f>
        <v>0</v>
      </c>
    </row>
    <row r="9" spans="1:30">
      <c r="A9" s="725"/>
      <c r="B9" s="276" t="s">
        <v>120</v>
      </c>
      <c r="C9" s="485">
        <f>SUMIFS(交付申請入力データ!$F$20:$F$1053,交付申請入力データ!$C$20:$C$1053,B9,交付申請入力データ!$B$20:$B$1053,交付申請出力結果!$C$5)</f>
        <v>0</v>
      </c>
      <c r="D9" s="486">
        <f>SUMIFS(交付申請入力データ!$G$20:$G$1053,交付申請入力データ!$C$20:$C$1053,B9,交付申請入力データ!$B$20:$B$1053,交付申請出力結果!$C$5)</f>
        <v>0</v>
      </c>
      <c r="E9" s="487">
        <f>IFERROR(交付申請入力データ!L$19*SUMIFS(交付申請入力データ!$F$20:$F$1053,交付申請入力データ!L$20:L$1053,"対象",交付申請入力データ!$C$20:$C$1053,交付申請出力結果!$B9,交付申請入力データ!$B$20:$B$1053,交付申請出力結果!$C$5)/SUMIF(交付申請入力データ!L$20:L$1053,"対象",交付申請入力データ!$F$20:$F$1053),0)</f>
        <v>0</v>
      </c>
      <c r="F9" s="487">
        <f>IFERROR(交付申請入力データ!M$19*SUMIFS(交付申請入力データ!$F$20:$F$1053,交付申請入力データ!M$20:M$1053,"対象",交付申請入力データ!$C$20:$C$1053,交付申請出力結果!$B9,交付申請入力データ!$B$20:$B$1053,交付申請出力結果!$C$5)/SUMIF(交付申請入力データ!M$20:M$1053,"対象",交付申請入力データ!$F$20:$F$1053),0)</f>
        <v>0</v>
      </c>
      <c r="G9" s="487">
        <f>IFERROR(交付申請入力データ!N$19*SUMIFS(交付申請入力データ!$F$20:$F$1053,交付申請入力データ!N$20:N$1053,"対象",交付申請入力データ!$C$20:$C$1053,交付申請出力結果!$B9,交付申請入力データ!$B$20:$B$1053,交付申請出力結果!$C$5)/SUMIF(交付申請入力データ!N$20:N$1053,"対象",交付申請入力データ!$F$20:$F$1053),0)</f>
        <v>0</v>
      </c>
      <c r="H9" s="487">
        <f>IFERROR(交付申請入力データ!O$19*SUMIFS(交付申請入力データ!$F$20:$F$1053,交付申請入力データ!O$20:O$1053,"対象",交付申請入力データ!$C$20:$C$1053,交付申請出力結果!$B9,交付申請入力データ!$B$20:$B$1053,交付申請出力結果!$C$5)/SUMIF(交付申請入力データ!O$20:O$1053,"対象",交付申請入力データ!$F$20:$F$1053),0)</f>
        <v>0</v>
      </c>
      <c r="I9" s="487">
        <f>IFERROR(交付申請入力データ!P$19*SUMIFS(交付申請入力データ!$F$20:$F$1053,交付申請入力データ!P$20:P$1053,"対象",交付申請入力データ!$C$20:$C$1053,交付申請出力結果!$B9,交付申請入力データ!$B$20:$B$1053,交付申請出力結果!$C$5)/SUMIF(交付申請入力データ!P$20:P$1053,"対象",交付申請入力データ!$F$20:$F$1053),0)</f>
        <v>0</v>
      </c>
      <c r="J9" s="487">
        <f>IFERROR(交付申請入力データ!Q$19*SUMIFS(交付申請入力データ!$F$20:$F$1053,交付申請入力データ!Q$20:Q$1053,"対象",交付申請入力データ!$C$20:$C$1053,交付申請出力結果!$B9,交付申請入力データ!$B$20:$B$1053,交付申請出力結果!$C$5)/SUMIF(交付申請入力データ!Q$20:Q$1053,"対象",交付申請入力データ!$F$20:$F$1053),0)</f>
        <v>0</v>
      </c>
      <c r="K9" s="487">
        <f>IFERROR(交付申請入力データ!R$19*SUMIFS(交付申請入力データ!$F$20:$F$1053,交付申請入力データ!R$20:R$1053,"対象",交付申請入力データ!$C$20:$C$1053,交付申請出力結果!$B9,交付申請入力データ!$B$20:$B$1053,交付申請出力結果!$C$5)/SUMIF(交付申請入力データ!R$20:R$1053,"対象",交付申請入力データ!$F$20:$F$1053),0)</f>
        <v>0</v>
      </c>
      <c r="L9" s="487">
        <f>IFERROR(交付申請入力データ!S$19*SUMIFS(交付申請入力データ!$F$20:$F$1053,交付申請入力データ!S$20:S$1053,"対象",交付申請入力データ!$C$20:$C$1053,交付申請出力結果!$B9,交付申請入力データ!$B$20:$B$1053,交付申請出力結果!$C$5)/SUMIF(交付申請入力データ!S$20:S$1053,"対象",交付申請入力データ!$F$20:$F$1053),0)</f>
        <v>0</v>
      </c>
      <c r="M9" s="487">
        <f>IFERROR(交付申請入力データ!T$19*SUMIFS(交付申請入力データ!$F$20:$F$1053,交付申請入力データ!T$20:T$1053,"対象",交付申請入力データ!$C$20:$C$1053,交付申請出力結果!$B9,交付申請入力データ!$B$20:$B$1053,交付申請出力結果!$C$5)/SUMIF(交付申請入力データ!T$20:T$1053,"対象",交付申請入力データ!$F$20:$F$1053),0)</f>
        <v>0</v>
      </c>
      <c r="N9" s="487">
        <f>IFERROR(交付申請入力データ!X$19*SUMIFS(交付申請入力データ!$F$20:$F$1053,交付申請入力データ!X$20:X$1053,"対象",交付申請入力データ!$C$20:$C$1053,交付申請出力結果!$B9,交付申請入力データ!$B$20:$B$1053,交付申請出力結果!$C$5)/SUMIF(交付申請入力データ!X$20:X$1053,"対象",交付申請入力データ!$F$20:$F$1053),0)</f>
        <v>0</v>
      </c>
      <c r="O9" s="487">
        <f>IFERROR(交付申請入力データ!Y$19*SUMIFS(交付申請入力データ!$F$20:$F$1053,交付申請入力データ!Y$20:Y$1053,"対象",交付申請入力データ!$C$20:$C$1053,交付申請出力結果!$B9,交付申請入力データ!$B$20:$B$1053,交付申請出力結果!$C$5)/SUMIF(交付申請入力データ!Y$20:Y$1053,"対象",交付申請入力データ!$F$20:$F$1053),0)</f>
        <v>0</v>
      </c>
      <c r="P9" s="487">
        <f>IFERROR(交付申請入力データ!Z$19*SUMIFS(交付申請入力データ!$F$20:$F$1053,交付申請入力データ!Z$20:Z$1053,"対象",交付申請入力データ!$C$20:$C$1053,交付申請出力結果!$B9,交付申請入力データ!$B$20:$B$1053,交付申請出力結果!$C$5)/SUMIF(交付申請入力データ!Z$20:Z$1053,"対象",交付申請入力データ!$F$20:$F$1053),0)</f>
        <v>0</v>
      </c>
      <c r="Q9" s="488">
        <f t="shared" si="0"/>
        <v>0</v>
      </c>
      <c r="R9" s="489">
        <f>IFERROR(VLOOKUP($C$5,交付申請入力データ!$B$9:$E$14,4,0),0)</f>
        <v>0</v>
      </c>
      <c r="S9" s="490">
        <f t="shared" ref="S9:S15" si="1">ROUNDDOWN(Q9*R9,0)</f>
        <v>0</v>
      </c>
      <c r="T9" s="726"/>
      <c r="V9" s="752" t="s">
        <v>122</v>
      </c>
      <c r="W9" s="753"/>
      <c r="X9" s="753"/>
      <c r="Y9" s="753"/>
      <c r="Z9" s="495">
        <f>Z7+Z8</f>
        <v>0</v>
      </c>
      <c r="AA9" s="327">
        <f>AA7+AA8</f>
        <v>0</v>
      </c>
    </row>
    <row r="10" spans="1:30" ht="19.5" thickBot="1">
      <c r="A10" s="725"/>
      <c r="B10" s="276" t="s">
        <v>123</v>
      </c>
      <c r="C10" s="485">
        <f>SUMIFS(交付申請入力データ!$F$20:$F$1053,交付申請入力データ!$C$20:$C$1053,B10,交付申請入力データ!$B$20:$B$1053,交付申請出力結果!$C$5)</f>
        <v>0</v>
      </c>
      <c r="D10" s="486">
        <f>SUMIFS(交付申請入力データ!$G$20:$G$1053,交付申請入力データ!$C$20:$C$1053,B10,交付申請入力データ!$B$20:$B$1053,交付申請出力結果!$C$5)</f>
        <v>0</v>
      </c>
      <c r="E10" s="487">
        <f>IFERROR(交付申請入力データ!L$19*SUMIFS(交付申請入力データ!$F$20:$F$1053,交付申請入力データ!L$20:L$1053,"対象",交付申請入力データ!$C$20:$C$1053,交付申請出力結果!$B10,交付申請入力データ!$B$20:$B$1053,交付申請出力結果!$C$5)/SUMIF(交付申請入力データ!L$20:L$1053,"対象",交付申請入力データ!$F$20:$F$1053),0)</f>
        <v>0</v>
      </c>
      <c r="F10" s="487">
        <f>IFERROR(交付申請入力データ!M$19*SUMIFS(交付申請入力データ!$F$20:$F$1053,交付申請入力データ!M$20:M$1053,"対象",交付申請入力データ!$C$20:$C$1053,交付申請出力結果!$B10,交付申請入力データ!$B$20:$B$1053,交付申請出力結果!$C$5)/SUMIF(交付申請入力データ!M$20:M$1053,"対象",交付申請入力データ!$F$20:$F$1053),0)</f>
        <v>0</v>
      </c>
      <c r="G10" s="487">
        <f>IFERROR(交付申請入力データ!N$19*SUMIFS(交付申請入力データ!$F$20:$F$1053,交付申請入力データ!N$20:N$1053,"対象",交付申請入力データ!$C$20:$C$1053,交付申請出力結果!$B10,交付申請入力データ!$B$20:$B$1053,交付申請出力結果!$C$5)/SUMIF(交付申請入力データ!N$20:N$1053,"対象",交付申請入力データ!$F$20:$F$1053),0)</f>
        <v>0</v>
      </c>
      <c r="H10" s="487">
        <f>IFERROR(交付申請入力データ!O$19*SUMIFS(交付申請入力データ!$F$20:$F$1053,交付申請入力データ!O$20:O$1053,"対象",交付申請入力データ!$C$20:$C$1053,交付申請出力結果!$B10,交付申請入力データ!$B$20:$B$1053,交付申請出力結果!$C$5)/SUMIF(交付申請入力データ!O$20:O$1053,"対象",交付申請入力データ!$F$20:$F$1053),0)</f>
        <v>0</v>
      </c>
      <c r="I10" s="487">
        <f>IFERROR(交付申請入力データ!P$19*SUMIFS(交付申請入力データ!$F$20:$F$1053,交付申請入力データ!P$20:P$1053,"対象",交付申請入力データ!$C$20:$C$1053,交付申請出力結果!$B10,交付申請入力データ!$B$20:$B$1053,交付申請出力結果!$C$5)/SUMIF(交付申請入力データ!P$20:P$1053,"対象",交付申請入力データ!$F$20:$F$1053),0)</f>
        <v>0</v>
      </c>
      <c r="J10" s="487">
        <f>IFERROR(交付申請入力データ!Q$19*SUMIFS(交付申請入力データ!$F$20:$F$1053,交付申請入力データ!Q$20:Q$1053,"対象",交付申請入力データ!$C$20:$C$1053,交付申請出力結果!$B10,交付申請入力データ!$B$20:$B$1053,交付申請出力結果!$C$5)/SUMIF(交付申請入力データ!Q$20:Q$1053,"対象",交付申請入力データ!$F$20:$F$1053),0)</f>
        <v>0</v>
      </c>
      <c r="K10" s="487">
        <f>IFERROR(交付申請入力データ!R$19*SUMIFS(交付申請入力データ!$F$20:$F$1053,交付申請入力データ!R$20:R$1053,"対象",交付申請入力データ!$C$20:$C$1053,交付申請出力結果!$B10,交付申請入力データ!$B$20:$B$1053,交付申請出力結果!$C$5)/SUMIF(交付申請入力データ!R$20:R$1053,"対象",交付申請入力データ!$F$20:$F$1053),0)</f>
        <v>0</v>
      </c>
      <c r="L10" s="487">
        <f>IFERROR(交付申請入力データ!S$19*SUMIFS(交付申請入力データ!$F$20:$F$1053,交付申請入力データ!S$20:S$1053,"対象",交付申請入力データ!$C$20:$C$1053,交付申請出力結果!$B10,交付申請入力データ!$B$20:$B$1053,交付申請出力結果!$C$5)/SUMIF(交付申請入力データ!S$20:S$1053,"対象",交付申請入力データ!$F$20:$F$1053),0)</f>
        <v>0</v>
      </c>
      <c r="M10" s="487">
        <f>IFERROR(交付申請入力データ!T$19*SUMIFS(交付申請入力データ!$F$20:$F$1053,交付申請入力データ!T$20:T$1053,"対象",交付申請入力データ!$C$20:$C$1053,交付申請出力結果!$B10,交付申請入力データ!$B$20:$B$1053,交付申請出力結果!$C$5)/SUMIF(交付申請入力データ!T$20:T$1053,"対象",交付申請入力データ!$F$20:$F$1053),0)</f>
        <v>0</v>
      </c>
      <c r="N10" s="487">
        <f>IFERROR(交付申請入力データ!X$19*SUMIFS(交付申請入力データ!$F$20:$F$1053,交付申請入力データ!X$20:X$1053,"対象",交付申請入力データ!$C$20:$C$1053,交付申請出力結果!$B10,交付申請入力データ!$B$20:$B$1053,交付申請出力結果!$C$5)/SUMIF(交付申請入力データ!X$20:X$1053,"対象",交付申請入力データ!$F$20:$F$1053),0)</f>
        <v>0</v>
      </c>
      <c r="O10" s="487">
        <f>IFERROR(交付申請入力データ!Y$19*SUMIFS(交付申請入力データ!$F$20:$F$1053,交付申請入力データ!Y$20:Y$1053,"対象",交付申請入力データ!$C$20:$C$1053,交付申請出力結果!$B10,交付申請入力データ!$B$20:$B$1053,交付申請出力結果!$C$5)/SUMIF(交付申請入力データ!Y$20:Y$1053,"対象",交付申請入力データ!$F$20:$F$1053),0)</f>
        <v>0</v>
      </c>
      <c r="P10" s="487">
        <f>IFERROR(交付申請入力データ!Z$19*SUMIFS(交付申請入力データ!$F$20:$F$1053,交付申請入力データ!Z$20:Z$1053,"対象",交付申請入力データ!$C$20:$C$1053,交付申請出力結果!$B10,交付申請入力データ!$B$20:$B$1053,交付申請出力結果!$C$5)/SUMIF(交付申請入力データ!Z$20:Z$1053,"対象",交付申請入力データ!$F$20:$F$1053),0)</f>
        <v>0</v>
      </c>
      <c r="Q10" s="488">
        <f t="shared" si="0"/>
        <v>0</v>
      </c>
      <c r="R10" s="489">
        <f>IFERROR(VLOOKUP($C$5,交付申請入力データ!$B$9:$E$14,4,0),0)</f>
        <v>0</v>
      </c>
      <c r="S10" s="490">
        <f t="shared" si="1"/>
        <v>0</v>
      </c>
      <c r="T10" s="726"/>
      <c r="V10" s="755" t="s">
        <v>124</v>
      </c>
      <c r="W10" s="756"/>
      <c r="X10" s="756"/>
      <c r="Y10" s="756"/>
      <c r="Z10" s="727">
        <f>(SUMIF(B:B,B14,S:S)+SUMIF(B:B,B13,S:S))/2</f>
        <v>0</v>
      </c>
      <c r="AA10" s="728"/>
    </row>
    <row r="11" spans="1:30" ht="18.75" customHeight="1">
      <c r="A11" s="725"/>
      <c r="B11" s="276" t="s">
        <v>125</v>
      </c>
      <c r="C11" s="485">
        <f>SUMIFS(交付申請入力データ!$F$20:$F$1053,交付申請入力データ!$C$20:$C$1053,B11,交付申請入力データ!$B$20:$B$1053,交付申請出力結果!$C$5)</f>
        <v>0</v>
      </c>
      <c r="D11" s="486">
        <f>SUMIFS(交付申請入力データ!$G$20:$G$1053,交付申請入力データ!$C$20:$C$1053,B11,交付申請入力データ!$B$20:$B$1053,交付申請出力結果!$C$5)</f>
        <v>0</v>
      </c>
      <c r="E11" s="486">
        <f>IFERROR(交付申請入力データ!L$19*SUMIFS(交付申請入力データ!$F$20:$F$1053,交付申請入力データ!L$20:L$1053,"対象",交付申請入力データ!$C$20:$C$1053,交付申請出力結果!$B11,交付申請入力データ!$B$20:$B$1053,交付申請出力結果!$C$5)/SUMIF(交付申請入力データ!L$20:L$1053,"対象",交付申請入力データ!$F$20:$F$1053),0)</f>
        <v>0</v>
      </c>
      <c r="F11" s="486">
        <f>IFERROR(交付申請入力データ!M$19*SUMIFS(交付申請入力データ!$F$20:$F$1053,交付申請入力データ!M$20:M$1053,"対象",交付申請入力データ!$C$20:$C$1053,交付申請出力結果!$B11,交付申請入力データ!$B$20:$B$1053,交付申請出力結果!$C$5)/SUMIF(交付申請入力データ!M$20:M$1053,"対象",交付申請入力データ!$F$20:$F$1053),0)</f>
        <v>0</v>
      </c>
      <c r="G11" s="486">
        <f>IFERROR(交付申請入力データ!N$19*SUMIFS(交付申請入力データ!$F$20:$F$1053,交付申請入力データ!N$20:N$1053,"対象",交付申請入力データ!$C$20:$C$1053,交付申請出力結果!$B11,交付申請入力データ!$B$20:$B$1053,交付申請出力結果!$C$5)/SUMIF(交付申請入力データ!N$20:N$1053,"対象",交付申請入力データ!$F$20:$F$1053),0)</f>
        <v>0</v>
      </c>
      <c r="H11" s="486">
        <f>IFERROR(交付申請入力データ!O$19*SUMIFS(交付申請入力データ!$F$20:$F$1053,交付申請入力データ!O$20:O$1053,"対象",交付申請入力データ!$C$20:$C$1053,交付申請出力結果!$B11,交付申請入力データ!$B$20:$B$1053,交付申請出力結果!$C$5)/SUMIF(交付申請入力データ!O$20:O$1053,"対象",交付申請入力データ!$F$20:$F$1053),0)</f>
        <v>0</v>
      </c>
      <c r="I11" s="486">
        <f>IFERROR(交付申請入力データ!P$19*SUMIFS(交付申請入力データ!$F$20:$F$1053,交付申請入力データ!P$20:P$1053,"対象",交付申請入力データ!$C$20:$C$1053,交付申請出力結果!$B11,交付申請入力データ!$B$20:$B$1053,交付申請出力結果!$C$5)/SUMIF(交付申請入力データ!P$20:P$1053,"対象",交付申請入力データ!$F$20:$F$1053),0)</f>
        <v>0</v>
      </c>
      <c r="J11" s="486">
        <f>IFERROR(交付申請入力データ!Q$19*SUMIFS(交付申請入力データ!$F$20:$F$1053,交付申請入力データ!Q$20:Q$1053,"対象",交付申請入力データ!$C$20:$C$1053,交付申請出力結果!$B11,交付申請入力データ!$B$20:$B$1053,交付申請出力結果!$C$5)/SUMIF(交付申請入力データ!Q$20:Q$1053,"対象",交付申請入力データ!$F$20:$F$1053),0)</f>
        <v>0</v>
      </c>
      <c r="K11" s="486">
        <f>IFERROR(交付申請入力データ!R$19*SUMIFS(交付申請入力データ!$F$20:$F$1053,交付申請入力データ!R$20:R$1053,"対象",交付申請入力データ!$C$20:$C$1053,交付申請出力結果!$B11,交付申請入力データ!$B$20:$B$1053,交付申請出力結果!$C$5)/SUMIF(交付申請入力データ!R$20:R$1053,"対象",交付申請入力データ!$F$20:$F$1053),0)</f>
        <v>0</v>
      </c>
      <c r="L11" s="486">
        <f>IFERROR(交付申請入力データ!S$19*SUMIFS(交付申請入力データ!$F$20:$F$1053,交付申請入力データ!S$20:S$1053,"対象",交付申請入力データ!$C$20:$C$1053,交付申請出力結果!$B11,交付申請入力データ!$B$20:$B$1053,交付申請出力結果!$C$5)/SUMIF(交付申請入力データ!S$20:S$1053,"対象",交付申請入力データ!$F$20:$F$1053),0)</f>
        <v>0</v>
      </c>
      <c r="M11" s="486">
        <f>IFERROR(交付申請入力データ!T$19*SUMIFS(交付申請入力データ!$F$20:$F$1053,交付申請入力データ!T$20:T$1053,"対象",交付申請入力データ!$C$20:$C$1053,交付申請出力結果!$B11,交付申請入力データ!$B$20:$B$1053,交付申請出力結果!$C$5)/SUMIF(交付申請入力データ!T$20:T$1053,"対象",交付申請入力データ!$F$20:$F$1053),0)</f>
        <v>0</v>
      </c>
      <c r="N11" s="486">
        <f>IFERROR(交付申請入力データ!X$19*SUMIFS(交付申請入力データ!$F$20:$F$1053,交付申請入力データ!X$20:X$1053,"対象",交付申請入力データ!$C$20:$C$1053,交付申請出力結果!$B11,交付申請入力データ!$B$20:$B$1053,交付申請出力結果!$C$5)/SUMIF(交付申請入力データ!X$20:X$1053,"対象",交付申請入力データ!$F$20:$F$1053),0)</f>
        <v>0</v>
      </c>
      <c r="O11" s="486">
        <f>IFERROR(交付申請入力データ!Y$19*SUMIFS(交付申請入力データ!$F$20:$F$1053,交付申請入力データ!Y$20:Y$1053,"対象",交付申請入力データ!$C$20:$C$1053,交付申請出力結果!$B11,交付申請入力データ!$B$20:$B$1053,交付申請出力結果!$C$5)/SUMIF(交付申請入力データ!Y$20:Y$1053,"対象",交付申請入力データ!$F$20:$F$1053),0)</f>
        <v>0</v>
      </c>
      <c r="P11" s="486">
        <f>IFERROR(交付申請入力データ!Z$19*SUMIFS(交付申請入力データ!$F$20:$F$1053,交付申請入力データ!Z$20:Z$1053,"対象",交付申請入力データ!$C$20:$C$1053,交付申請出力結果!$B11,交付申請入力データ!$B$20:$B$1053,交付申請出力結果!$C$5)/SUMIF(交付申請入力データ!Z$20:Z$1053,"対象",交付申請入力データ!$F$20:$F$1053),0)</f>
        <v>0</v>
      </c>
      <c r="Q11" s="488">
        <f t="shared" si="0"/>
        <v>0</v>
      </c>
      <c r="R11" s="489">
        <f>IFERROR(VLOOKUP($C$5,交付申請入力データ!$B$9:$E$14,4,0),0)</f>
        <v>0</v>
      </c>
      <c r="S11" s="490">
        <f t="shared" si="1"/>
        <v>0</v>
      </c>
      <c r="T11" s="726"/>
      <c r="V11" s="729" t="s">
        <v>272</v>
      </c>
      <c r="W11" s="730"/>
      <c r="X11" s="730"/>
      <c r="Y11" s="1075"/>
      <c r="Z11" s="328"/>
      <c r="AA11" s="329">
        <f>交付申請入力データ!P4</f>
        <v>0</v>
      </c>
    </row>
    <row r="12" spans="1:30">
      <c r="A12" s="725"/>
      <c r="B12" s="276" t="s">
        <v>271</v>
      </c>
      <c r="C12" s="485">
        <f>SUMIFS(交付申請入力データ!$F$20:$F$1053,交付申請入力データ!$C$20:$C$1053,B12,交付申請入力データ!$B$20:$B$1053,交付申請出力結果!$C$5)</f>
        <v>0</v>
      </c>
      <c r="D12" s="486">
        <f>SUMIFS(交付申請入力データ!$G$20:$G$1053,交付申請入力データ!$C$20:$C$1053,B12,交付申請入力データ!$B$20:$B$1053,交付申請出力結果!$C$5)</f>
        <v>0</v>
      </c>
      <c r="E12" s="487">
        <f>IFERROR(交付申請入力データ!L$19*SUMIFS(交付申請入力データ!$F$20:$F$1053,交付申請入力データ!L$20:L$1053,"対象",交付申請入力データ!$C$20:$C$1053,交付申請出力結果!$B12,交付申請入力データ!$B$20:$B$1053,交付申請出力結果!$C$5)/SUMIF(交付申請入力データ!L$20:L$1053,"対象",交付申請入力データ!$F$20:$F$1053),0)</f>
        <v>0</v>
      </c>
      <c r="F12" s="487">
        <f>IFERROR(交付申請入力データ!M$19*SUMIFS(交付申請入力データ!$F$20:$F$1053,交付申請入力データ!M$20:M$1053,"対象",交付申請入力データ!$C$20:$C$1053,交付申請出力結果!$B12,交付申請入力データ!$B$20:$B$1053,交付申請出力結果!$C$5)/SUMIF(交付申請入力データ!M$20:M$1053,"対象",交付申請入力データ!$F$20:$F$1053),0)</f>
        <v>0</v>
      </c>
      <c r="G12" s="487">
        <f>IFERROR(交付申請入力データ!N$19*SUMIFS(交付申請入力データ!$F$20:$F$1053,交付申請入力データ!N$20:N$1053,"対象",交付申請入力データ!$C$20:$C$1053,交付申請出力結果!$B12,交付申請入力データ!$B$20:$B$1053,交付申請出力結果!$C$5)/SUMIF(交付申請入力データ!N$20:N$1053,"対象",交付申請入力データ!$F$20:$F$1053),0)</f>
        <v>0</v>
      </c>
      <c r="H12" s="487">
        <f>IFERROR(交付申請入力データ!O$19*SUMIFS(交付申請入力データ!$F$20:$F$1053,交付申請入力データ!O$20:O$1053,"対象",交付申請入力データ!$C$20:$C$1053,交付申請出力結果!$B12,交付申請入力データ!$B$20:$B$1053,交付申請出力結果!$C$5)/SUMIF(交付申請入力データ!O$20:O$1053,"対象",交付申請入力データ!$F$20:$F$1053),0)</f>
        <v>0</v>
      </c>
      <c r="I12" s="487">
        <f>IFERROR(交付申請入力データ!P$19*SUMIFS(交付申請入力データ!$F$20:$F$1053,交付申請入力データ!P$20:P$1053,"対象",交付申請入力データ!$C$20:$C$1053,交付申請出力結果!$B12,交付申請入力データ!$B$20:$B$1053,交付申請出力結果!$C$5)/SUMIF(交付申請入力データ!P$20:P$1053,"対象",交付申請入力データ!$F$20:$F$1053),0)</f>
        <v>0</v>
      </c>
      <c r="J12" s="487">
        <f>IFERROR(交付申請入力データ!Q$19*SUMIFS(交付申請入力データ!$F$20:$F$1053,交付申請入力データ!Q$20:Q$1053,"対象",交付申請入力データ!$C$20:$C$1053,交付申請出力結果!$B12,交付申請入力データ!$B$20:$B$1053,交付申請出力結果!$C$5)/SUMIF(交付申請入力データ!Q$20:Q$1053,"対象",交付申請入力データ!$F$20:$F$1053),0)</f>
        <v>0</v>
      </c>
      <c r="K12" s="487">
        <f>IFERROR(交付申請入力データ!R$19*SUMIFS(交付申請入力データ!$F$20:$F$1053,交付申請入力データ!R$20:R$1053,"対象",交付申請入力データ!$C$20:$C$1053,交付申請出力結果!$B12,交付申請入力データ!$B$20:$B$1053,交付申請出力結果!$C$5)/SUMIF(交付申請入力データ!R$20:R$1053,"対象",交付申請入力データ!$F$20:$F$1053),0)</f>
        <v>0</v>
      </c>
      <c r="L12" s="487">
        <f>IFERROR(交付申請入力データ!S$19*SUMIFS(交付申請入力データ!$F$20:$F$1053,交付申請入力データ!S$20:S$1053,"対象",交付申請入力データ!$C$20:$C$1053,交付申請出力結果!$B12,交付申請入力データ!$B$20:$B$1053,交付申請出力結果!$C$5)/SUMIF(交付申請入力データ!S$20:S$1053,"対象",交付申請入力データ!$F$20:$F$1053),0)</f>
        <v>0</v>
      </c>
      <c r="M12" s="487">
        <f>IFERROR(交付申請入力データ!T$19*SUMIFS(交付申請入力データ!$F$20:$F$1053,交付申請入力データ!T$20:T$1053,"対象",交付申請入力データ!$C$20:$C$1053,交付申請出力結果!$B12,交付申請入力データ!$B$20:$B$1053,交付申請出力結果!$C$5)/SUMIF(交付申請入力データ!T$20:T$1053,"対象",交付申請入力データ!$F$20:$F$1053),0)</f>
        <v>0</v>
      </c>
      <c r="N12" s="487">
        <f>IFERROR(交付申請入力データ!X$19*SUMIFS(交付申請入力データ!$F$20:$F$1053,交付申請入力データ!X$20:X$1053,"対象",交付申請入力データ!$C$20:$C$1053,交付申請出力結果!$B12,交付申請入力データ!$B$20:$B$1053,交付申請出力結果!$C$5)/SUMIF(交付申請入力データ!X$20:X$1053,"対象",交付申請入力データ!$F$20:$F$1053),0)</f>
        <v>0</v>
      </c>
      <c r="O12" s="487">
        <f>IFERROR(交付申請入力データ!Y$19*SUMIFS(交付申請入力データ!$F$20:$F$1053,交付申請入力データ!Y$20:Y$1053,"対象",交付申請入力データ!$C$20:$C$1053,交付申請出力結果!$B12,交付申請入力データ!$B$20:$B$1053,交付申請出力結果!$C$5)/SUMIF(交付申請入力データ!Y$20:Y$1053,"対象",交付申請入力データ!$F$20:$F$1053),0)</f>
        <v>0</v>
      </c>
      <c r="P12" s="487">
        <f>IFERROR(交付申請入力データ!Z$19*SUMIFS(交付申請入力データ!$F$20:$F$1053,交付申請入力データ!Z$20:Z$1053,"対象",交付申請入力データ!$C$20:$C$1053,交付申請出力結果!$B12,交付申請入力データ!$B$20:$B$1053,交付申請出力結果!$C$5)/SUMIF(交付申請入力データ!Z$20:Z$1053,"対象",交付申請入力データ!$F$20:$F$1053),0)</f>
        <v>0</v>
      </c>
      <c r="Q12" s="488">
        <f>SUM(D12:P12)</f>
        <v>0</v>
      </c>
      <c r="R12" s="489">
        <f>IFERROR(VLOOKUP($C$5,交付申請入力データ!$B$9:$E$14,4,0),0)</f>
        <v>0</v>
      </c>
      <c r="S12" s="490">
        <f>ROUNDDOWN(Q12*R12,0)</f>
        <v>0</v>
      </c>
      <c r="T12" s="726"/>
      <c r="V12" s="1076" t="s">
        <v>151</v>
      </c>
      <c r="W12" s="1077"/>
      <c r="X12" s="1077"/>
      <c r="Y12" s="1077"/>
      <c r="Z12" s="495"/>
      <c r="AA12" s="496">
        <f>Z9+Z10</f>
        <v>0</v>
      </c>
    </row>
    <row r="13" spans="1:30" ht="18.75" customHeight="1">
      <c r="A13" s="725"/>
      <c r="B13" s="275" t="s">
        <v>127</v>
      </c>
      <c r="C13" s="497">
        <f>SUMIFS(交付申請入力データ!$F$20:$F$1053,交付申請入力データ!$C$20:$C$1053,B13,交付申請入力データ!$B$20:$B$1053,交付申請出力結果!$C$5)</f>
        <v>0</v>
      </c>
      <c r="D13" s="487">
        <f>SUMIFS(交付申請入力データ!$G$20:$G$1053,交付申請入力データ!$C$20:$C$1053,B13,交付申請入力データ!$B$20:$B$1053,交付申請出力結果!$C$5)</f>
        <v>0</v>
      </c>
      <c r="E13" s="487">
        <f>IFERROR(交付申請入力データ!L$19*SUMIFS(交付申請入力データ!$F$20:$F$1053,交付申請入力データ!L$20:L$1053,"対象",交付申請入力データ!$C$20:$C$1053,交付申請出力結果!$B13,交付申請入力データ!$B$20:$B$1053,交付申請出力結果!$C$5)/SUMIF(交付申請入力データ!L$20:L$1053,"対象",交付申請入力データ!$F$20:$F$1053),0)</f>
        <v>0</v>
      </c>
      <c r="F13" s="487">
        <f>IFERROR(交付申請入力データ!M$19*SUMIFS(交付申請入力データ!$F$20:$F$1053,交付申請入力データ!M$20:M$1053,"対象",交付申請入力データ!$C$20:$C$1053,交付申請出力結果!$B13,交付申請入力データ!$B$20:$B$1053,交付申請出力結果!$C$5)/SUMIF(交付申請入力データ!M$20:M$1053,"対象",交付申請入力データ!$F$20:$F$1053),0)</f>
        <v>0</v>
      </c>
      <c r="G13" s="487">
        <f>IFERROR(交付申請入力データ!N$19*SUMIFS(交付申請入力データ!$F$20:$F$1053,交付申請入力データ!N$20:N$1053,"対象",交付申請入力データ!$C$20:$C$1053,交付申請出力結果!$B13,交付申請入力データ!$B$20:$B$1053,交付申請出力結果!$C$5)/SUMIF(交付申請入力データ!N$20:N$1053,"対象",交付申請入力データ!$F$20:$F$1053),0)</f>
        <v>0</v>
      </c>
      <c r="H13" s="487">
        <f>IFERROR(交付申請入力データ!O$19*SUMIFS(交付申請入力データ!$F$20:$F$1053,交付申請入力データ!O$20:O$1053,"対象",交付申請入力データ!$C$20:$C$1053,交付申請出力結果!$B13,交付申請入力データ!$B$20:$B$1053,交付申請出力結果!$C$5)/SUMIF(交付申請入力データ!O$20:O$1053,"対象",交付申請入力データ!$F$20:$F$1053),0)</f>
        <v>0</v>
      </c>
      <c r="I13" s="487">
        <f>IFERROR(交付申請入力データ!P$19*SUMIFS(交付申請入力データ!$F$20:$F$1053,交付申請入力データ!P$20:P$1053,"対象",交付申請入力データ!$C$20:$C$1053,交付申請出力結果!$B13,交付申請入力データ!$B$20:$B$1053,交付申請出力結果!$C$5)/SUMIF(交付申請入力データ!P$20:P$1053,"対象",交付申請入力データ!$F$20:$F$1053),0)</f>
        <v>0</v>
      </c>
      <c r="J13" s="487">
        <f>IFERROR(交付申請入力データ!Q$19*SUMIFS(交付申請入力データ!$F$20:$F$1053,交付申請入力データ!Q$20:Q$1053,"対象",交付申請入力データ!$C$20:$C$1053,交付申請出力結果!$B13,交付申請入力データ!$B$20:$B$1053,交付申請出力結果!$C$5)/SUMIF(交付申請入力データ!Q$20:Q$1053,"対象",交付申請入力データ!$F$20:$F$1053),0)</f>
        <v>0</v>
      </c>
      <c r="K13" s="487">
        <f>IFERROR(交付申請入力データ!R$19*SUMIFS(交付申請入力データ!$F$20:$F$1053,交付申請入力データ!R$20:R$1053,"対象",交付申請入力データ!$C$20:$C$1053,交付申請出力結果!$B13,交付申請入力データ!$B$20:$B$1053,交付申請出力結果!$C$5)/SUMIF(交付申請入力データ!R$20:R$1053,"対象",交付申請入力データ!$F$20:$F$1053),0)</f>
        <v>0</v>
      </c>
      <c r="L13" s="487">
        <f>IFERROR(交付申請入力データ!S$19*SUMIFS(交付申請入力データ!$F$20:$F$1053,交付申請入力データ!S$20:S$1053,"対象",交付申請入力データ!$C$20:$C$1053,交付申請出力結果!$B13,交付申請入力データ!$B$20:$B$1053,交付申請出力結果!$C$5)/SUMIF(交付申請入力データ!S$20:S$1053,"対象",交付申請入力データ!$F$20:$F$1053),0)</f>
        <v>0</v>
      </c>
      <c r="M13" s="487">
        <f>IFERROR(交付申請入力データ!T$19*SUMIFS(交付申請入力データ!$F$20:$F$1053,交付申請入力データ!T$20:T$1053,"対象",交付申請入力データ!$C$20:$C$1053,交付申請出力結果!$B13,交付申請入力データ!$B$20:$B$1053,交付申請出力結果!$C$5)/SUMIF(交付申請入力データ!T$20:T$1053,"対象",交付申請入力データ!$F$20:$F$1053),0)</f>
        <v>0</v>
      </c>
      <c r="N13" s="487">
        <f>IFERROR(交付申請入力データ!X$19*SUMIFS(交付申請入力データ!$F$20:$F$1053,交付申請入力データ!X$20:X$1053,"対象",交付申請入力データ!$C$20:$C$1053,交付申請出力結果!$B13,交付申請入力データ!$B$20:$B$1053,交付申請出力結果!$C$5)/SUMIF(交付申請入力データ!X$20:X$1053,"対象",交付申請入力データ!$F$20:$F$1053),0)</f>
        <v>0</v>
      </c>
      <c r="O13" s="487">
        <f>IFERROR(交付申請入力データ!Y$19*SUMIFS(交付申請入力データ!$F$20:$F$1053,交付申請入力データ!Y$20:Y$1053,"対象",交付申請入力データ!$C$20:$C$1053,交付申請出力結果!$B13,交付申請入力データ!$B$20:$B$1053,交付申請出力結果!$C$5)/SUMIF(交付申請入力データ!Y$20:Y$1053,"対象",交付申請入力データ!$F$20:$F$1053),0)</f>
        <v>0</v>
      </c>
      <c r="P13" s="487">
        <f>IFERROR(交付申請入力データ!Z$19*SUMIFS(交付申請入力データ!$F$20:$F$1053,交付申請入力データ!Z$20:Z$1053,"対象",交付申請入力データ!$C$20:$C$1053,交付申請出力結果!$B13,交付申請入力データ!$B$20:$B$1053,交付申請出力結果!$C$5)/SUMIF(交付申請入力データ!Z$20:Z$1053,"対象",交付申請入力データ!$F$20:$F$1053),0)</f>
        <v>0</v>
      </c>
      <c r="Q13" s="498">
        <f t="shared" si="0"/>
        <v>0</v>
      </c>
      <c r="R13" s="499">
        <f>IFERROR(VLOOKUP($C$5,交付申請入力データ!$B$9:$E$14,4,0),0)</f>
        <v>0</v>
      </c>
      <c r="S13" s="500">
        <f t="shared" si="1"/>
        <v>0</v>
      </c>
      <c r="T13" s="726"/>
      <c r="V13" s="1078" t="s">
        <v>152</v>
      </c>
      <c r="W13" s="1079"/>
      <c r="X13" s="1079"/>
      <c r="Y13" s="1079"/>
      <c r="Z13" s="495"/>
      <c r="AA13" s="496">
        <f>AA9+Z10</f>
        <v>0</v>
      </c>
    </row>
    <row r="14" spans="1:30" ht="19.5" thickBot="1">
      <c r="A14" s="746"/>
      <c r="B14" s="501" t="s">
        <v>48</v>
      </c>
      <c r="C14" s="502">
        <f>SUMIFS(交付申請入力データ!$F$20:$F$1053,交付申請入力データ!$C$20:$C$1053,B14,交付申請入力データ!$B$20:$B$1053,交付申請出力結果!$C$5)</f>
        <v>0</v>
      </c>
      <c r="D14" s="503">
        <f>SUMIFS(交付申請入力データ!$G$20:$G$1053,交付申請入力データ!$C$20:$C$1053,B14,交付申請入力データ!$B$20:$B$1053,交付申請出力結果!$C$5)</f>
        <v>0</v>
      </c>
      <c r="E14" s="504">
        <f>IFERROR(交付申請入力データ!L$19*SUMIFS(交付申請入力データ!$F$20:$F$1053,交付申請入力データ!L$20:L$1053,"対象",交付申請入力データ!$C$20:$C$1053,交付申請出力結果!$B14,交付申請入力データ!$B$20:$B$1053,交付申請出力結果!$C$5)/SUMIF(交付申請入力データ!L$20:L$1053,"対象",交付申請入力データ!$F$20:$F$1053),0)</f>
        <v>0</v>
      </c>
      <c r="F14" s="504">
        <f>IFERROR(交付申請入力データ!M$19*SUMIFS(交付申請入力データ!$F$20:$F$1053,交付申請入力データ!M$20:M$1053,"対象",交付申請入力データ!$C$20:$C$1053,交付申請出力結果!$B14,交付申請入力データ!$B$20:$B$1053,交付申請出力結果!$C$5)/SUMIF(交付申請入力データ!M$20:M$1053,"対象",交付申請入力データ!$F$20:$F$1053),0)</f>
        <v>0</v>
      </c>
      <c r="G14" s="504">
        <f>IFERROR(交付申請入力データ!N$19*SUMIFS(交付申請入力データ!$F$20:$F$1053,交付申請入力データ!N$20:N$1053,"対象",交付申請入力データ!$C$20:$C$1053,交付申請出力結果!$B14,交付申請入力データ!$B$20:$B$1053,交付申請出力結果!$C$5)/SUMIF(交付申請入力データ!N$20:N$1053,"対象",交付申請入力データ!$F$20:$F$1053),0)</f>
        <v>0</v>
      </c>
      <c r="H14" s="504">
        <f>IFERROR(交付申請入力データ!O$19*SUMIFS(交付申請入力データ!$F$20:$F$1053,交付申請入力データ!O$20:O$1053,"対象",交付申請入力データ!$C$20:$C$1053,交付申請出力結果!$B14,交付申請入力データ!$B$20:$B$1053,交付申請出力結果!$C$5)/SUMIF(交付申請入力データ!O$20:O$1053,"対象",交付申請入力データ!$F$20:$F$1053),0)</f>
        <v>0</v>
      </c>
      <c r="I14" s="504">
        <f>IFERROR(交付申請入力データ!P$19*SUMIFS(交付申請入力データ!$F$20:$F$1053,交付申請入力データ!P$20:P$1053,"対象",交付申請入力データ!$C$20:$C$1053,交付申請出力結果!$B14,交付申請入力データ!$B$20:$B$1053,交付申請出力結果!$C$5)/SUMIF(交付申請入力データ!P$20:P$1053,"対象",交付申請入力データ!$F$20:$F$1053),0)</f>
        <v>0</v>
      </c>
      <c r="J14" s="504">
        <f>IFERROR(交付申請入力データ!Q$19*SUMIFS(交付申請入力データ!$F$20:$F$1053,交付申請入力データ!Q$20:Q$1053,"対象",交付申請入力データ!$C$20:$C$1053,交付申請出力結果!$B14,交付申請入力データ!$B$20:$B$1053,交付申請出力結果!$C$5)/SUMIF(交付申請入力データ!Q$20:Q$1053,"対象",交付申請入力データ!$F$20:$F$1053),0)</f>
        <v>0</v>
      </c>
      <c r="K14" s="504">
        <f>IFERROR(交付申請入力データ!R$19*SUMIFS(交付申請入力データ!$F$20:$F$1053,交付申請入力データ!R$20:R$1053,"対象",交付申請入力データ!$C$20:$C$1053,交付申請出力結果!$B14,交付申請入力データ!$B$20:$B$1053,交付申請出力結果!$C$5)/SUMIF(交付申請入力データ!R$20:R$1053,"対象",交付申請入力データ!$F$20:$F$1053),0)</f>
        <v>0</v>
      </c>
      <c r="L14" s="504">
        <f>IFERROR(交付申請入力データ!S$19*SUMIFS(交付申請入力データ!$F$20:$F$1053,交付申請入力データ!S$20:S$1053,"対象",交付申請入力データ!$C$20:$C$1053,交付申請出力結果!$B14,交付申請入力データ!$B$20:$B$1053,交付申請出力結果!$C$5)/SUMIF(交付申請入力データ!S$20:S$1053,"対象",交付申請入力データ!$F$20:$F$1053),0)</f>
        <v>0</v>
      </c>
      <c r="M14" s="504">
        <f>IFERROR(交付申請入力データ!T$19*SUMIFS(交付申請入力データ!$F$20:$F$1053,交付申請入力データ!T$20:T$1053,"対象",交付申請入力データ!$C$20:$C$1053,交付申請出力結果!$B14,交付申請入力データ!$B$20:$B$1053,交付申請出力結果!$C$5)/SUMIF(交付申請入力データ!T$20:T$1053,"対象",交付申請入力データ!$F$20:$F$1053),0)</f>
        <v>0</v>
      </c>
      <c r="N14" s="504">
        <f>IFERROR(交付申請入力データ!X$19*SUMIFS(交付申請入力データ!$F$20:$F$1053,交付申請入力データ!X$20:X$1053,"対象",交付申請入力データ!$C$20:$C$1053,交付申請出力結果!$B14,交付申請入力データ!$B$20:$B$1053,交付申請出力結果!$C$5)/SUMIF(交付申請入力データ!X$20:X$1053,"対象",交付申請入力データ!$F$20:$F$1053),0)</f>
        <v>0</v>
      </c>
      <c r="O14" s="504">
        <f>IFERROR(交付申請入力データ!Y$19*SUMIFS(交付申請入力データ!$F$20:$F$1053,交付申請入力データ!Y$20:Y$1053,"対象",交付申請入力データ!$C$20:$C$1053,交付申請出力結果!$B14,交付申請入力データ!$B$20:$B$1053,交付申請出力結果!$C$5)/SUMIF(交付申請入力データ!Y$20:Y$1053,"対象",交付申請入力データ!$F$20:$F$1053),0)</f>
        <v>0</v>
      </c>
      <c r="P14" s="504">
        <f>IFERROR(交付申請入力データ!Z$19*SUMIFS(交付申請入力データ!$F$20:$F$1053,交付申請入力データ!Z$20:Z$1053,"対象",交付申請入力データ!$C$20:$C$1053,交付申請出力結果!$B14,交付申請入力データ!$B$20:$B$1053,交付申請出力結果!$C$5)/SUMIF(交付申請入力データ!Z$20:Z$1053,"対象",交付申請入力データ!$F$20:$F$1053),0)</f>
        <v>0</v>
      </c>
      <c r="Q14" s="505">
        <f t="shared" si="0"/>
        <v>0</v>
      </c>
      <c r="R14" s="506">
        <f>IFERROR(VLOOKUP($C$5,交付申請入力データ!$B$9:$E$14,4,0),0)</f>
        <v>0</v>
      </c>
      <c r="S14" s="507">
        <f>ROUNDDOWN(Q14*R14,0)</f>
        <v>0</v>
      </c>
      <c r="T14" s="748"/>
      <c r="V14" s="732" t="s">
        <v>128</v>
      </c>
      <c r="W14" s="1080"/>
      <c r="X14" s="1080"/>
      <c r="Y14" s="1080"/>
      <c r="Z14" s="738"/>
      <c r="AA14" s="740">
        <f>IF(交付申請入力データ!F4="当てはまる",30000000,15000000)</f>
        <v>15000000</v>
      </c>
    </row>
    <row r="15" spans="1:30" ht="19.5" thickBot="1">
      <c r="A15" s="389" t="s">
        <v>129</v>
      </c>
      <c r="B15" s="390"/>
      <c r="C15" s="508">
        <f>SUMIFS(交付申請入力データ!$F$20:$F$1053,交付申請入力データ!$C$20:$C$1053,A15,交付申請入力データ!$B$20:$B$1053,交付申請出力結果!$C$5)</f>
        <v>0</v>
      </c>
      <c r="D15" s="487">
        <f>SUMIFS(交付申請入力データ!$G$20:$G$1053,交付申請入力データ!$C$20:$C$1053,A15,交付申請入力データ!$B$20:$B$1053,交付申請出力結果!$C$5)</f>
        <v>0</v>
      </c>
      <c r="E15" s="487">
        <f>IFERROR(交付申請入力データ!L$19*SUMIFS(交付申請入力データ!$F$20:$F$1053,交付申請入力データ!L$20:L$1053,"対象",交付申請入力データ!$C$20:$C$1053,交付申請出力結果!$A15,交付申請入力データ!$B$20:$B$1053,交付申請出力結果!$C$5)/SUMIF(交付申請入力データ!L$20:L$1053,"対象",交付申請入力データ!$F$20:$F$1053),0)</f>
        <v>0</v>
      </c>
      <c r="F15" s="487">
        <f>IFERROR(交付申請入力データ!M$19*SUMIFS(交付申請入力データ!$F$20:$F$1053,交付申請入力データ!M$20:M$1053,"対象",交付申請入力データ!$C$20:$C$1053,交付申請出力結果!$A15,交付申請入力データ!$B$20:$B$1053,交付申請出力結果!$C$5)/SUMIF(交付申請入力データ!M$20:M$1053,"対象",交付申請入力データ!$F$20:$F$1053),0)</f>
        <v>0</v>
      </c>
      <c r="G15" s="487">
        <f>IFERROR(交付申請入力データ!N$19*SUMIFS(交付申請入力データ!$F$20:$F$1053,交付申請入力データ!N$20:N$1053,"対象",交付申請入力データ!$C$20:$C$1053,交付申請出力結果!$A15,交付申請入力データ!$B$20:$B$1053,交付申請出力結果!$C$5)/SUMIF(交付申請入力データ!N$20:N$1053,"対象",交付申請入力データ!$F$20:$F$1053),0)</f>
        <v>0</v>
      </c>
      <c r="H15" s="487">
        <f>IFERROR(交付申請入力データ!O$19*SUMIFS(交付申請入力データ!$F$20:$F$1053,交付申請入力データ!O$20:O$1053,"対象",交付申請入力データ!$C$20:$C$1053,交付申請出力結果!$A15,交付申請入力データ!$B$20:$B$1053,交付申請出力結果!$C$5)/SUMIF(交付申請入力データ!O$20:O$1053,"対象",交付申請入力データ!$F$20:$F$1053),0)</f>
        <v>0</v>
      </c>
      <c r="I15" s="487">
        <f>IFERROR(交付申請入力データ!P$19*SUMIFS(交付申請入力データ!$F$20:$F$1053,交付申請入力データ!P$20:P$1053,"対象",交付申請入力データ!$C$20:$C$1053,交付申請出力結果!$A15,交付申請入力データ!$B$20:$B$1053,交付申請出力結果!$C$5)/SUMIF(交付申請入力データ!P$20:P$1053,"対象",交付申請入力データ!$F$20:$F$1053),0)</f>
        <v>0</v>
      </c>
      <c r="J15" s="487">
        <f>IFERROR(交付申請入力データ!Q$19*SUMIFS(交付申請入力データ!$F$20:$F$1053,交付申請入力データ!Q$20:Q$1053,"対象",交付申請入力データ!$C$20:$C$1053,交付申請出力結果!$A15,交付申請入力データ!$B$20:$B$1053,交付申請出力結果!$C$5)/SUMIF(交付申請入力データ!Q$20:Q$1053,"対象",交付申請入力データ!$F$20:$F$1053),0)</f>
        <v>0</v>
      </c>
      <c r="K15" s="487">
        <f>IFERROR(交付申請入力データ!R$19*SUMIFS(交付申請入力データ!$F$20:$F$1053,交付申請入力データ!R$20:R$1053,"対象",交付申請入力データ!$C$20:$C$1053,交付申請出力結果!$A15,交付申請入力データ!$B$20:$B$1053,交付申請出力結果!$C$5)/SUMIF(交付申請入力データ!R$20:R$1053,"対象",交付申請入力データ!$F$20:$F$1053),0)</f>
        <v>0</v>
      </c>
      <c r="L15" s="487">
        <f>IFERROR(交付申請入力データ!S$19*SUMIFS(交付申請入力データ!$F$20:$F$1053,交付申請入力データ!S$20:S$1053,"対象",交付申請入力データ!$C$20:$C$1053,交付申請出力結果!$A15,交付申請入力データ!$B$20:$B$1053,交付申請出力結果!$C$5)/SUMIF(交付申請入力データ!S$20:S$1053,"対象",交付申請入力データ!$F$20:$F$1053),0)</f>
        <v>0</v>
      </c>
      <c r="M15" s="487">
        <f>IFERROR(交付申請入力データ!T$19*SUMIFS(交付申請入力データ!$F$20:$F$1053,交付申請入力データ!T$20:T$1053,"対象",交付申請入力データ!$C$20:$C$1053,交付申請出力結果!$A15,交付申請入力データ!$B$20:$B$1053,交付申請出力結果!$C$5)/SUMIF(交付申請入力データ!T$20:T$1053,"対象",交付申請入力データ!$F$20:$F$1053),0)</f>
        <v>0</v>
      </c>
      <c r="N15" s="487">
        <f>IFERROR(交付申請入力データ!X$19*SUMIFS(交付申請入力データ!$F$20:$F$1053,交付申請入力データ!X$20:X$1053,"対象",交付申請入力データ!$C$20:$C$1053,交付申請出力結果!$A15,交付申請入力データ!$B$20:$B$1053,交付申請出力結果!$C$5)/SUMIF(交付申請入力データ!X$20:X$1053,"対象",交付申請入力データ!$F$20:$F$1053),0)</f>
        <v>0</v>
      </c>
      <c r="O15" s="487">
        <f>IFERROR(交付申請入力データ!Y$19*SUMIFS(交付申請入力データ!$F$20:$F$1053,交付申請入力データ!Y$20:Y$1053,"対象",交付申請入力データ!$C$20:$C$1053,交付申請出力結果!$A15,交付申請入力データ!$B$20:$B$1053,交付申請出力結果!$C$5)/SUMIF(交付申請入力データ!Y$20:Y$1053,"対象",交付申請入力データ!$F$20:$F$1053),0)</f>
        <v>0</v>
      </c>
      <c r="P15" s="487">
        <f>IFERROR(交付申請入力データ!Z$19*SUMIFS(交付申請入力データ!$F$20:$F$1053,交付申請入力データ!Z$20:Z$1053,"対象",交付申請入力データ!$C$20:$C$1053,交付申請出力結果!$A15,交付申請入力データ!$B$20:$B$1053,交付申請出力結果!$C$5)/SUMIF(交付申請入力データ!Z$20:Z$1053,"対象",交付申請入力データ!$F$20:$F$1053),0)</f>
        <v>0</v>
      </c>
      <c r="Q15" s="509">
        <f>SUM(D15:P15)</f>
        <v>0</v>
      </c>
      <c r="R15" s="510">
        <f>IFERROR(VLOOKUP($C$5,交付申請入力データ!$B$9:$E$14,4,0),0)</f>
        <v>0</v>
      </c>
      <c r="S15" s="511">
        <f t="shared" si="1"/>
        <v>0</v>
      </c>
      <c r="T15" s="343">
        <f>SUM(S15:S15)</f>
        <v>0</v>
      </c>
      <c r="V15" s="735"/>
      <c r="W15" s="736"/>
      <c r="X15" s="736"/>
      <c r="Y15" s="736"/>
      <c r="Z15" s="739"/>
      <c r="AA15" s="741"/>
    </row>
    <row r="16" spans="1:30" ht="19.5" thickBot="1">
      <c r="A16" s="346" t="s">
        <v>131</v>
      </c>
      <c r="B16" s="347"/>
      <c r="C16" s="648">
        <f t="shared" ref="C16:P16" si="2">SUM(C7:C15)</f>
        <v>0</v>
      </c>
      <c r="D16" s="512">
        <f t="shared" si="2"/>
        <v>0</v>
      </c>
      <c r="E16" s="512">
        <f t="shared" si="2"/>
        <v>0</v>
      </c>
      <c r="F16" s="512">
        <f t="shared" si="2"/>
        <v>0</v>
      </c>
      <c r="G16" s="512">
        <f t="shared" si="2"/>
        <v>0</v>
      </c>
      <c r="H16" s="512">
        <f t="shared" si="2"/>
        <v>0</v>
      </c>
      <c r="I16" s="512">
        <f t="shared" si="2"/>
        <v>0</v>
      </c>
      <c r="J16" s="512">
        <f t="shared" si="2"/>
        <v>0</v>
      </c>
      <c r="K16" s="512">
        <f t="shared" si="2"/>
        <v>0</v>
      </c>
      <c r="L16" s="512">
        <f t="shared" si="2"/>
        <v>0</v>
      </c>
      <c r="M16" s="512">
        <f t="shared" si="2"/>
        <v>0</v>
      </c>
      <c r="N16" s="512">
        <f t="shared" si="2"/>
        <v>0</v>
      </c>
      <c r="O16" s="512">
        <f t="shared" si="2"/>
        <v>0</v>
      </c>
      <c r="P16" s="512">
        <f t="shared" si="2"/>
        <v>0</v>
      </c>
      <c r="Q16" s="513">
        <f t="shared" si="0"/>
        <v>0</v>
      </c>
      <c r="R16" s="514" t="s">
        <v>96</v>
      </c>
      <c r="S16" s="515">
        <f>SUM(S7:S15)</f>
        <v>0</v>
      </c>
      <c r="T16" s="352">
        <f>SUM(T7:T15)</f>
        <v>0</v>
      </c>
      <c r="V16" s="742" t="s">
        <v>153</v>
      </c>
      <c r="W16" s="743"/>
      <c r="X16" s="743"/>
      <c r="Y16" s="743"/>
      <c r="Z16" s="1073">
        <f>ROUNDDOWN(MIN(AA11:AA15),-3)</f>
        <v>0</v>
      </c>
      <c r="AA16" s="1074"/>
    </row>
    <row r="17" spans="1:29" ht="19.5" customHeight="1" thickBot="1">
      <c r="V17" s="354"/>
      <c r="W17" s="354"/>
      <c r="X17" s="354"/>
    </row>
    <row r="18" spans="1:29" ht="27.75" customHeight="1" thickBot="1">
      <c r="B18" s="464" t="s">
        <v>145</v>
      </c>
      <c r="C18" s="289">
        <f>交付申請入力データ!$B$10</f>
        <v>0</v>
      </c>
      <c r="V18" s="354" t="s">
        <v>132</v>
      </c>
      <c r="W18" s="303"/>
      <c r="X18" s="303"/>
    </row>
    <row r="19" spans="1:29" ht="38.25" thickBot="1">
      <c r="A19" s="444" t="s">
        <v>99</v>
      </c>
      <c r="B19" s="445"/>
      <c r="C19" s="468" t="s">
        <v>85</v>
      </c>
      <c r="D19" s="469" t="s">
        <v>86</v>
      </c>
      <c r="E19" s="469" t="s">
        <v>100</v>
      </c>
      <c r="F19" s="469" t="s">
        <v>101</v>
      </c>
      <c r="G19" s="469" t="s">
        <v>102</v>
      </c>
      <c r="H19" s="469" t="s">
        <v>103</v>
      </c>
      <c r="I19" s="469" t="s">
        <v>104</v>
      </c>
      <c r="J19" s="469" t="s">
        <v>105</v>
      </c>
      <c r="K19" s="469" t="s">
        <v>106</v>
      </c>
      <c r="L19" s="469" t="s">
        <v>107</v>
      </c>
      <c r="M19" s="469" t="s">
        <v>108</v>
      </c>
      <c r="N19" s="469" t="s">
        <v>109</v>
      </c>
      <c r="O19" s="469" t="s">
        <v>110</v>
      </c>
      <c r="P19" s="469" t="s">
        <v>111</v>
      </c>
      <c r="Q19" s="470" t="s">
        <v>112</v>
      </c>
      <c r="R19" s="471" t="s">
        <v>113</v>
      </c>
      <c r="S19" s="448" t="s">
        <v>114</v>
      </c>
      <c r="T19" s="449"/>
      <c r="V19" s="1069" t="s">
        <v>99</v>
      </c>
      <c r="W19" s="1070"/>
      <c r="X19" s="1070"/>
      <c r="Y19" s="1071" t="s">
        <v>85</v>
      </c>
      <c r="Z19" s="1072"/>
      <c r="AA19" s="1096" t="s">
        <v>87</v>
      </c>
      <c r="AB19" s="1097"/>
    </row>
    <row r="20" spans="1:29" ht="18.75" customHeight="1">
      <c r="A20" s="745" t="s">
        <v>49</v>
      </c>
      <c r="B20" s="279" t="s">
        <v>115</v>
      </c>
      <c r="C20" s="476">
        <f>SUMIFS(交付申請入力データ!$F$20:$F$1053,交付申請入力データ!$C$20:$C$1053,B20,交付申請入力データ!$B$20:$B$1053,交付申請出力結果!$C$18)</f>
        <v>0</v>
      </c>
      <c r="D20" s="477">
        <f>SUMIFS(交付申請入力データ!$G$20:$G$1053,交付申請入力データ!$C$20:$C$1053,B20,交付申請入力データ!$B$20:$B$1053,交付申請出力結果!$C$18)</f>
        <v>0</v>
      </c>
      <c r="E20" s="477">
        <f>IFERROR(交付申請入力データ!L$19*SUMIFS(交付申請入力データ!$F$20:$F$1053,交付申請入力データ!L$20:L$1053,"対象",交付申請入力データ!$C$20:$C$1053,交付申請出力結果!$B20,交付申請入力データ!$B$20:$B$1053,交付申請出力結果!$C$18)/SUMIF(交付申請入力データ!L$20:L$1053,"対象",交付申請入力データ!$F$20:$F$1053),0)</f>
        <v>0</v>
      </c>
      <c r="F20" s="477">
        <f>IFERROR(交付申請入力データ!M$19*SUMIFS(交付申請入力データ!$F$20:$F$1053,交付申請入力データ!M$20:M$1053,"対象",交付申請入力データ!$C$20:$C$1053,交付申請出力結果!$B20,交付申請入力データ!$B$20:$B$1053,交付申請出力結果!$C$18)/SUMIF(交付申請入力データ!M$20:M$1053,"対象",交付申請入力データ!$F$20:$F$1053),0)</f>
        <v>0</v>
      </c>
      <c r="G20" s="477">
        <f>IFERROR(交付申請入力データ!N$19*SUMIFS(交付申請入力データ!$F$20:$F$1053,交付申請入力データ!N$20:N$1053,"対象",交付申請入力データ!$C$20:$C$1053,交付申請出力結果!$B20,交付申請入力データ!$B$20:$B$1053,交付申請出力結果!$C$18)/SUMIF(交付申請入力データ!N$20:N$1053,"対象",交付申請入力データ!$F$20:$F$1053),0)</f>
        <v>0</v>
      </c>
      <c r="H20" s="477">
        <f>IFERROR(交付申請入力データ!O$19*SUMIFS(交付申請入力データ!$F$20:$F$1053,交付申請入力データ!O$20:O$1053,"対象",交付申請入力データ!$C$20:$C$1053,交付申請出力結果!$B20,交付申請入力データ!$B$20:$B$1053,交付申請出力結果!$C$18)/SUMIF(交付申請入力データ!O$20:O$1053,"対象",交付申請入力データ!$F$20:$F$1053),0)</f>
        <v>0</v>
      </c>
      <c r="I20" s="477">
        <f>IFERROR(交付申請入力データ!P$19*SUMIFS(交付申請入力データ!$F$20:$F$1053,交付申請入力データ!P$20:P$1053,"対象",交付申請入力データ!$C$20:$C$1053,交付申請出力結果!$B20,交付申請入力データ!$B$20:$B$1053,交付申請出力結果!$C$18)/SUMIF(交付申請入力データ!P$20:P$1053,"対象",交付申請入力データ!$F$20:$F$1053),0)</f>
        <v>0</v>
      </c>
      <c r="J20" s="477">
        <f>IFERROR(交付申請入力データ!Q$19*SUMIFS(交付申請入力データ!$F$20:$F$1053,交付申請入力データ!Q$20:Q$1053,"対象",交付申請入力データ!$C$20:$C$1053,交付申請出力結果!$B20,交付申請入力データ!$B$20:$B$1053,交付申請出力結果!$C$18)/SUMIF(交付申請入力データ!Q$20:Q$1053,"対象",交付申請入力データ!$F$20:$F$1053),0)</f>
        <v>0</v>
      </c>
      <c r="K20" s="477">
        <f>IFERROR(交付申請入力データ!R$19*SUMIFS(交付申請入力データ!$F$20:$F$1053,交付申請入力データ!R$20:R$1053,"対象",交付申請入力データ!$C$20:$C$1053,交付申請出力結果!$B20,交付申請入力データ!$B$20:$B$1053,交付申請出力結果!$C$18)/SUMIF(交付申請入力データ!R$20:R$1053,"対象",交付申請入力データ!$F$20:$F$1053),0)</f>
        <v>0</v>
      </c>
      <c r="L20" s="477">
        <f>IFERROR(交付申請入力データ!S$19*SUMIFS(交付申請入力データ!$F$20:$F$1053,交付申請入力データ!S$20:S$1053,"対象",交付申請入力データ!$C$20:$C$1053,交付申請出力結果!$B20,交付申請入力データ!$B$20:$B$1053,交付申請出力結果!$C$18)/SUMIF(交付申請入力データ!S$20:S$1053,"対象",交付申請入力データ!$F$20:$F$1053),0)</f>
        <v>0</v>
      </c>
      <c r="M20" s="477">
        <f>IFERROR(交付申請入力データ!T$19*SUMIFS(交付申請入力データ!$F$20:$F$1053,交付申請入力データ!T$20:T$1053,"対象",交付申請入力データ!$C$20:$C$1053,交付申請出力結果!$B20,交付申請入力データ!$B$20:$B$1053,交付申請出力結果!$C$18)/SUMIF(交付申請入力データ!T$20:T$1053,"対象",交付申請入力データ!$F$20:$F$1053),0)</f>
        <v>0</v>
      </c>
      <c r="N20" s="477">
        <f>IFERROR(交付申請入力データ!X$19*SUMIFS(交付申請入力データ!$F$20:$F$1053,交付申請入力データ!X$20:X$1053,"対象",交付申請入力データ!$C$20:$C$1053,交付申請出力結果!$B20,交付申請入力データ!$B$20:$B$1053,交付申請出力結果!$C$18)/SUMIF(交付申請入力データ!X$20:X$1053,"対象",交付申請入力データ!$F$20:$F$1053),0)</f>
        <v>0</v>
      </c>
      <c r="O20" s="477">
        <f>IFERROR(交付申請入力データ!Y$19*SUMIFS(交付申請入力データ!$F$20:$F$1053,交付申請入力データ!Y$20:Y$1053,"対象",交付申請入力データ!$C$20:$C$1053,交付申請出力結果!$B20,交付申請入力データ!$B$20:$B$1053,交付申請出力結果!$C$18)/SUMIF(交付申請入力データ!Y$20:Y$1053,"対象",交付申請入力データ!$F$20:$F$1053),0)</f>
        <v>0</v>
      </c>
      <c r="P20" s="477">
        <f>IFERROR(交付申請入力データ!Z$19*SUMIFS(交付申請入力データ!$F$20:$F$1053,交付申請入力データ!Z$20:Z$1053,"対象",交付申請入力データ!$C$20:$C$1053,交付申請出力結果!$B20,交付申請入力データ!$B$20:$B$1053,交付申請出力結果!$C$18)/SUMIF(交付申請入力データ!Z$20:Z$1053,"対象",交付申請入力データ!$F$20:$F$1053),0)</f>
        <v>0</v>
      </c>
      <c r="Q20" s="478">
        <f>SUM(D20:P20)</f>
        <v>0</v>
      </c>
      <c r="R20" s="479">
        <f>IFERROR(VLOOKUP($C$18,交付申請入力データ!$B$9:$E$14,4,0),0)</f>
        <v>0</v>
      </c>
      <c r="S20" s="480">
        <f>ROUNDDOWN(Q20*R20,0)</f>
        <v>0</v>
      </c>
      <c r="T20" s="747">
        <f>SUM(S20:S27)</f>
        <v>0</v>
      </c>
      <c r="V20" s="1098" t="s">
        <v>49</v>
      </c>
      <c r="W20" s="516" t="s">
        <v>115</v>
      </c>
      <c r="X20" s="516"/>
      <c r="Y20" s="372">
        <f>SUMIF(交付申請入力データ!$C$20:$C$1053,W20,交付申請入力データ!$F$20:$F$1053)</f>
        <v>0</v>
      </c>
      <c r="Z20" s="1066">
        <f>SUM(Y20:Y27)</f>
        <v>0</v>
      </c>
      <c r="AA20" s="517">
        <f>SUMIF(交付申請入力データ!$C$20:$C$1053,W20,交付申請入力データ!$H$20:$H$1053)</f>
        <v>0</v>
      </c>
      <c r="AB20" s="1063">
        <f>SUM(AA20:AA27)</f>
        <v>0</v>
      </c>
    </row>
    <row r="21" spans="1:29" ht="18.75" customHeight="1">
      <c r="A21" s="725"/>
      <c r="B21" s="276" t="s">
        <v>118</v>
      </c>
      <c r="C21" s="497">
        <f>SUMIFS(交付申請入力データ!$F$20:$F$1053,交付申請入力データ!$C$20:$C$1053,B21,交付申請入力データ!$B$20:$B$1053,交付申請出力結果!$C$18)</f>
        <v>0</v>
      </c>
      <c r="D21" s="486">
        <f>SUMIFS(交付申請入力データ!$G$20:$G$1053,交付申請入力データ!$C$20:$C$1053,B21,交付申請入力データ!$B$20:$B$1053,交付申請出力結果!$C$18)</f>
        <v>0</v>
      </c>
      <c r="E21" s="487">
        <f>IFERROR(交付申請入力データ!L$19*SUMIFS(交付申請入力データ!$F$20:$F$1053,交付申請入力データ!L$20:L$1053,"対象",交付申請入力データ!$C$20:$C$1053,交付申請出力結果!$B21,交付申請入力データ!$B$20:$B$1053,交付申請出力結果!$C$18)/SUMIF(交付申請入力データ!L$20:L$1053,"対象",交付申請入力データ!$F$20:$F$1053),0)</f>
        <v>0</v>
      </c>
      <c r="F21" s="487">
        <f>IFERROR(交付申請入力データ!M$19*SUMIFS(交付申請入力データ!$F$20:$F$1053,交付申請入力データ!M$20:M$1053,"対象",交付申請入力データ!$C$20:$C$1053,交付申請出力結果!$B21,交付申請入力データ!$B$20:$B$1053,交付申請出力結果!$C$18)/SUMIF(交付申請入力データ!M$20:M$1053,"対象",交付申請入力データ!$F$20:$F$1053),0)</f>
        <v>0</v>
      </c>
      <c r="G21" s="487">
        <f>IFERROR(交付申請入力データ!N$19*SUMIFS(交付申請入力データ!$F$20:$F$1053,交付申請入力データ!N$20:N$1053,"対象",交付申請入力データ!$C$20:$C$1053,交付申請出力結果!$B21,交付申請入力データ!$B$20:$B$1053,交付申請出力結果!$C$18)/SUMIF(交付申請入力データ!N$20:N$1053,"対象",交付申請入力データ!$F$20:$F$1053),0)</f>
        <v>0</v>
      </c>
      <c r="H21" s="487">
        <f>IFERROR(交付申請入力データ!O$19*SUMIFS(交付申請入力データ!$F$20:$F$1053,交付申請入力データ!O$20:O$1053,"対象",交付申請入力データ!$C$20:$C$1053,交付申請出力結果!$B21,交付申請入力データ!$B$20:$B$1053,交付申請出力結果!$C$18)/SUMIF(交付申請入力データ!O$20:O$1053,"対象",交付申請入力データ!$F$20:$F$1053),0)</f>
        <v>0</v>
      </c>
      <c r="I21" s="487">
        <f>IFERROR(交付申請入力データ!P$19*SUMIFS(交付申請入力データ!$F$20:$F$1053,交付申請入力データ!P$20:P$1053,"対象",交付申請入力データ!$C$20:$C$1053,交付申請出力結果!$B21,交付申請入力データ!$B$20:$B$1053,交付申請出力結果!$C$18)/SUMIF(交付申請入力データ!P$20:P$1053,"対象",交付申請入力データ!$F$20:$F$1053),0)</f>
        <v>0</v>
      </c>
      <c r="J21" s="487">
        <f>IFERROR(交付申請入力データ!Q$19*SUMIFS(交付申請入力データ!$F$20:$F$1053,交付申請入力データ!Q$20:Q$1053,"対象",交付申請入力データ!$C$20:$C$1053,交付申請出力結果!$B21,交付申請入力データ!$B$20:$B$1053,交付申請出力結果!$C$18)/SUMIF(交付申請入力データ!Q$20:Q$1053,"対象",交付申請入力データ!$F$20:$F$1053),0)</f>
        <v>0</v>
      </c>
      <c r="K21" s="487">
        <f>IFERROR(交付申請入力データ!R$19*SUMIFS(交付申請入力データ!$F$20:$F$1053,交付申請入力データ!R$20:R$1053,"対象",交付申請入力データ!$C$20:$C$1053,交付申請出力結果!$B21,交付申請入力データ!$B$20:$B$1053,交付申請出力結果!$C$18)/SUMIF(交付申請入力データ!R$20:R$1053,"対象",交付申請入力データ!$F$20:$F$1053),0)</f>
        <v>0</v>
      </c>
      <c r="L21" s="487">
        <f>IFERROR(交付申請入力データ!S$19*SUMIFS(交付申請入力データ!$F$20:$F$1053,交付申請入力データ!S$20:S$1053,"対象",交付申請入力データ!$C$20:$C$1053,交付申請出力結果!$B21,交付申請入力データ!$B$20:$B$1053,交付申請出力結果!$C$18)/SUMIF(交付申請入力データ!S$20:S$1053,"対象",交付申請入力データ!$F$20:$F$1053),0)</f>
        <v>0</v>
      </c>
      <c r="M21" s="487">
        <f>IFERROR(交付申請入力データ!T$19*SUMIFS(交付申請入力データ!$F$20:$F$1053,交付申請入力データ!T$20:T$1053,"対象",交付申請入力データ!$C$20:$C$1053,交付申請出力結果!$B21,交付申請入力データ!$B$20:$B$1053,交付申請出力結果!$C$18)/SUMIF(交付申請入力データ!T$20:T$1053,"対象",交付申請入力データ!$F$20:$F$1053),0)</f>
        <v>0</v>
      </c>
      <c r="N21" s="486">
        <f>IFERROR(交付申請入力データ!X$19*SUMIFS(交付申請入力データ!$F$20:$F$1053,交付申請入力データ!X$20:X$1053,"対象",交付申請入力データ!$C$20:$C$1053,交付申請出力結果!$B21,交付申請入力データ!$B$20:$B$1053,交付申請出力結果!$C$18)/SUMIF(交付申請入力データ!X$20:X$1053,"対象",交付申請入力データ!$F$20:$F$1053),0)</f>
        <v>0</v>
      </c>
      <c r="O21" s="486">
        <f>IFERROR(交付申請入力データ!Y$19*SUMIFS(交付申請入力データ!$F$20:$F$1053,交付申請入力データ!Y$20:Y$1053,"対象",交付申請入力データ!$C$20:$C$1053,交付申請出力結果!$B21,交付申請入力データ!$B$20:$B$1053,交付申請出力結果!$C$18)/SUMIF(交付申請入力データ!Y$20:Y$1053,"対象",交付申請入力データ!$F$20:$F$1053),0)</f>
        <v>0</v>
      </c>
      <c r="P21" s="486">
        <f>IFERROR(交付申請入力データ!Z$19*SUMIFS(交付申請入力データ!$F$20:$F$1053,交付申請入力データ!Z$20:Z$1053,"対象",交付申請入力データ!$C$20:$C$1053,交付申請出力結果!$B21,交付申請入力データ!$B$20:$B$1053,交付申請出力結果!$C$18)/SUMIF(交付申請入力データ!Z$20:Z$1053,"対象",交付申請入力データ!$F$20:$F$1053),0)</f>
        <v>0</v>
      </c>
      <c r="Q21" s="488">
        <f t="shared" ref="Q21:Q29" si="3">SUM(D21:P21)</f>
        <v>0</v>
      </c>
      <c r="R21" s="489">
        <f>IFERROR(VLOOKUP($C$18,交付申請入力データ!$B$9:$E$14,4,0),0)</f>
        <v>0</v>
      </c>
      <c r="S21" s="490">
        <f>ROUNDDOWN(Q21*R21,0)</f>
        <v>0</v>
      </c>
      <c r="T21" s="726"/>
      <c r="V21" s="1099"/>
      <c r="W21" s="518" t="s">
        <v>118</v>
      </c>
      <c r="X21" s="518"/>
      <c r="Y21" s="378">
        <f>SUMIF(交付申請入力データ!$C$20:$C$1053,W21,交付申請入力データ!$F$20:$F$1053)</f>
        <v>0</v>
      </c>
      <c r="Z21" s="1067"/>
      <c r="AA21" s="519">
        <f>SUMIF(交付申請入力データ!$C$20:$C$1053,W21,交付申請入力データ!$H$20:$H$1053)</f>
        <v>0</v>
      </c>
      <c r="AB21" s="1064"/>
    </row>
    <row r="22" spans="1:29" ht="19.5" customHeight="1">
      <c r="A22" s="725"/>
      <c r="B22" s="276" t="s">
        <v>120</v>
      </c>
      <c r="C22" s="497">
        <f>SUMIFS(交付申請入力データ!$F$20:$F$1053,交付申請入力データ!$C$20:$C$1053,B22,交付申請入力データ!$B$20:$B$1053,交付申請出力結果!$C$18)</f>
        <v>0</v>
      </c>
      <c r="D22" s="486">
        <f>SUMIFS(交付申請入力データ!$G$20:$G$1053,交付申請入力データ!$C$20:$C$1053,B22,交付申請入力データ!$B$20:$B$1053,交付申請出力結果!$C$18)</f>
        <v>0</v>
      </c>
      <c r="E22" s="487">
        <f>IFERROR(交付申請入力データ!L$19*SUMIFS(交付申請入力データ!$F$20:$F$1053,交付申請入力データ!L$20:L$1053,"対象",交付申請入力データ!$C$20:$C$1053,交付申請出力結果!$B22,交付申請入力データ!$B$20:$B$1053,交付申請出力結果!$C$18)/SUMIF(交付申請入力データ!L$20:L$1053,"対象",交付申請入力データ!$F$20:$F$1053),0)</f>
        <v>0</v>
      </c>
      <c r="F22" s="487">
        <f>IFERROR(交付申請入力データ!M$19*SUMIFS(交付申請入力データ!$F$20:$F$1053,交付申請入力データ!M$20:M$1053,"対象",交付申請入力データ!$C$20:$C$1053,交付申請出力結果!$B22,交付申請入力データ!$B$20:$B$1053,交付申請出力結果!$C$18)/SUMIF(交付申請入力データ!M$20:M$1053,"対象",交付申請入力データ!$F$20:$F$1053),0)</f>
        <v>0</v>
      </c>
      <c r="G22" s="487">
        <f>IFERROR(交付申請入力データ!N$19*SUMIFS(交付申請入力データ!$F$20:$F$1053,交付申請入力データ!N$20:N$1053,"対象",交付申請入力データ!$C$20:$C$1053,交付申請出力結果!$B22,交付申請入力データ!$B$20:$B$1053,交付申請出力結果!$C$18)/SUMIF(交付申請入力データ!N$20:N$1053,"対象",交付申請入力データ!$F$20:$F$1053),0)</f>
        <v>0</v>
      </c>
      <c r="H22" s="487">
        <f>IFERROR(交付申請入力データ!O$19*SUMIFS(交付申請入力データ!$F$20:$F$1053,交付申請入力データ!O$20:O$1053,"対象",交付申請入力データ!$C$20:$C$1053,交付申請出力結果!$B22,交付申請入力データ!$B$20:$B$1053,交付申請出力結果!$C$18)/SUMIF(交付申請入力データ!O$20:O$1053,"対象",交付申請入力データ!$F$20:$F$1053),0)</f>
        <v>0</v>
      </c>
      <c r="I22" s="487">
        <f>IFERROR(交付申請入力データ!P$19*SUMIFS(交付申請入力データ!$F$20:$F$1053,交付申請入力データ!P$20:P$1053,"対象",交付申請入力データ!$C$20:$C$1053,交付申請出力結果!$B22,交付申請入力データ!$B$20:$B$1053,交付申請出力結果!$C$18)/SUMIF(交付申請入力データ!P$20:P$1053,"対象",交付申請入力データ!$F$20:$F$1053),0)</f>
        <v>0</v>
      </c>
      <c r="J22" s="487">
        <f>IFERROR(交付申請入力データ!Q$19*SUMIFS(交付申請入力データ!$F$20:$F$1053,交付申請入力データ!Q$20:Q$1053,"対象",交付申請入力データ!$C$20:$C$1053,交付申請出力結果!$B22,交付申請入力データ!$B$20:$B$1053,交付申請出力結果!$C$18)/SUMIF(交付申請入力データ!Q$20:Q$1053,"対象",交付申請入力データ!$F$20:$F$1053),0)</f>
        <v>0</v>
      </c>
      <c r="K22" s="487">
        <f>IFERROR(交付申請入力データ!R$19*SUMIFS(交付申請入力データ!$F$20:$F$1053,交付申請入力データ!R$20:R$1053,"対象",交付申請入力データ!$C$20:$C$1053,交付申請出力結果!$B22,交付申請入力データ!$B$20:$B$1053,交付申請出力結果!$C$18)/SUMIF(交付申請入力データ!R$20:R$1053,"対象",交付申請入力データ!$F$20:$F$1053),0)</f>
        <v>0</v>
      </c>
      <c r="L22" s="487">
        <f>IFERROR(交付申請入力データ!S$19*SUMIFS(交付申請入力データ!$F$20:$F$1053,交付申請入力データ!S$20:S$1053,"対象",交付申請入力データ!$C$20:$C$1053,交付申請出力結果!$B22,交付申請入力データ!$B$20:$B$1053,交付申請出力結果!$C$18)/SUMIF(交付申請入力データ!S$20:S$1053,"対象",交付申請入力データ!$F$20:$F$1053),0)</f>
        <v>0</v>
      </c>
      <c r="M22" s="487">
        <f>IFERROR(交付申請入力データ!T$19*SUMIFS(交付申請入力データ!$F$20:$F$1053,交付申請入力データ!T$20:T$1053,"対象",交付申請入力データ!$C$20:$C$1053,交付申請出力結果!$B22,交付申請入力データ!$B$20:$B$1053,交付申請出力結果!$C$18)/SUMIF(交付申請入力データ!T$20:T$1053,"対象",交付申請入力データ!$F$20:$F$1053),0)</f>
        <v>0</v>
      </c>
      <c r="N22" s="486">
        <f>IFERROR(交付申請入力データ!X$19*SUMIFS(交付申請入力データ!$F$20:$F$1053,交付申請入力データ!X$20:X$1053,"対象",交付申請入力データ!$C$20:$C$1053,交付申請出力結果!$B22,交付申請入力データ!$B$20:$B$1053,交付申請出力結果!$C$18)/SUMIF(交付申請入力データ!X$20:X$1053,"対象",交付申請入力データ!$F$20:$F$1053),0)</f>
        <v>0</v>
      </c>
      <c r="O22" s="486">
        <f>IFERROR(交付申請入力データ!Y$19*SUMIFS(交付申請入力データ!$F$20:$F$1053,交付申請入力データ!Y$20:Y$1053,"対象",交付申請入力データ!$C$20:$C$1053,交付申請出力結果!$B22,交付申請入力データ!$B$20:$B$1053,交付申請出力結果!$C$18)/SUMIF(交付申請入力データ!Y$20:Y$1053,"対象",交付申請入力データ!$F$20:$F$1053),0)</f>
        <v>0</v>
      </c>
      <c r="P22" s="486">
        <f>IFERROR(交付申請入力データ!Z$19*SUMIFS(交付申請入力データ!$F$20:$F$1053,交付申請入力データ!Z$20:Z$1053,"対象",交付申請入力データ!$C$20:$C$1053,交付申請出力結果!$B22,交付申請入力データ!$B$20:$B$1053,交付申請出力結果!$C$18)/SUMIF(交付申請入力データ!Z$20:Z$1053,"対象",交付申請入力データ!$F$20:$F$1053),0)</f>
        <v>0</v>
      </c>
      <c r="Q22" s="488">
        <f t="shared" si="3"/>
        <v>0</v>
      </c>
      <c r="R22" s="489">
        <f>IFERROR(VLOOKUP($C$18,交付申請入力データ!$B$9:$E$14,4,0),0)</f>
        <v>0</v>
      </c>
      <c r="S22" s="490">
        <f t="shared" ref="S22:S28" si="4">ROUNDDOWN(Q22*R22,0)</f>
        <v>0</v>
      </c>
      <c r="T22" s="726"/>
      <c r="V22" s="1099"/>
      <c r="W22" s="518" t="s">
        <v>120</v>
      </c>
      <c r="X22" s="518"/>
      <c r="Y22" s="378">
        <f>SUMIF(交付申請入力データ!$C$20:$C$1053,W22,交付申請入力データ!$F$20:$F$1053)</f>
        <v>0</v>
      </c>
      <c r="Z22" s="1067"/>
      <c r="AA22" s="519">
        <f>SUMIF(交付申請入力データ!$C$20:$C$1053,W22,交付申請入力データ!$H$20:$H$1053)</f>
        <v>0</v>
      </c>
      <c r="AB22" s="1064"/>
    </row>
    <row r="23" spans="1:29" ht="19.5" customHeight="1">
      <c r="A23" s="725"/>
      <c r="B23" s="276" t="s">
        <v>123</v>
      </c>
      <c r="C23" s="497">
        <f>SUMIFS(交付申請入力データ!$F$20:$F$1053,交付申請入力データ!$C$20:$C$1053,B23,交付申請入力データ!$B$20:$B$1053,交付申請出力結果!$C$18)</f>
        <v>0</v>
      </c>
      <c r="D23" s="486">
        <f>SUMIFS(交付申請入力データ!$G$20:$G$1053,交付申請入力データ!$C$20:$C$1053,B23,交付申請入力データ!$B$20:$B$1053,交付申請出力結果!$C$18)</f>
        <v>0</v>
      </c>
      <c r="E23" s="487">
        <f>IFERROR(交付申請入力データ!L$19*SUMIFS(交付申請入力データ!$F$20:$F$1053,交付申請入力データ!L$20:L$1053,"対象",交付申請入力データ!$C$20:$C$1053,交付申請出力結果!$B23,交付申請入力データ!$B$20:$B$1053,交付申請出力結果!$C$18)/SUMIF(交付申請入力データ!L$20:L$1053,"対象",交付申請入力データ!$F$20:$F$1053),0)</f>
        <v>0</v>
      </c>
      <c r="F23" s="487">
        <f>IFERROR(交付申請入力データ!M$19*SUMIFS(交付申請入力データ!$F$20:$F$1053,交付申請入力データ!M$20:M$1053,"対象",交付申請入力データ!$C$20:$C$1053,交付申請出力結果!$B23,交付申請入力データ!$B$20:$B$1053,交付申請出力結果!$C$18)/SUMIF(交付申請入力データ!M$20:M$1053,"対象",交付申請入力データ!$F$20:$F$1053),0)</f>
        <v>0</v>
      </c>
      <c r="G23" s="487">
        <f>IFERROR(交付申請入力データ!N$19*SUMIFS(交付申請入力データ!$F$20:$F$1053,交付申請入力データ!N$20:N$1053,"対象",交付申請入力データ!$C$20:$C$1053,交付申請出力結果!$B23,交付申請入力データ!$B$20:$B$1053,交付申請出力結果!$C$18)/SUMIF(交付申請入力データ!N$20:N$1053,"対象",交付申請入力データ!$F$20:$F$1053),0)</f>
        <v>0</v>
      </c>
      <c r="H23" s="487">
        <f>IFERROR(交付申請入力データ!O$19*SUMIFS(交付申請入力データ!$F$20:$F$1053,交付申請入力データ!O$20:O$1053,"対象",交付申請入力データ!$C$20:$C$1053,交付申請出力結果!$B23,交付申請入力データ!$B$20:$B$1053,交付申請出力結果!$C$18)/SUMIF(交付申請入力データ!O$20:O$1053,"対象",交付申請入力データ!$F$20:$F$1053),0)</f>
        <v>0</v>
      </c>
      <c r="I23" s="487">
        <f>IFERROR(交付申請入力データ!P$19*SUMIFS(交付申請入力データ!$F$20:$F$1053,交付申請入力データ!P$20:P$1053,"対象",交付申請入力データ!$C$20:$C$1053,交付申請出力結果!$B23,交付申請入力データ!$B$20:$B$1053,交付申請出力結果!$C$18)/SUMIF(交付申請入力データ!P$20:P$1053,"対象",交付申請入力データ!$F$20:$F$1053),0)</f>
        <v>0</v>
      </c>
      <c r="J23" s="487">
        <f>IFERROR(交付申請入力データ!Q$19*SUMIFS(交付申請入力データ!$F$20:$F$1053,交付申請入力データ!Q$20:Q$1053,"対象",交付申請入力データ!$C$20:$C$1053,交付申請出力結果!$B23,交付申請入力データ!$B$20:$B$1053,交付申請出力結果!$C$18)/SUMIF(交付申請入力データ!Q$20:Q$1053,"対象",交付申請入力データ!$F$20:$F$1053),0)</f>
        <v>0</v>
      </c>
      <c r="K23" s="487">
        <f>IFERROR(交付申請入力データ!R$19*SUMIFS(交付申請入力データ!$F$20:$F$1053,交付申請入力データ!R$20:R$1053,"対象",交付申請入力データ!$C$20:$C$1053,交付申請出力結果!$B23,交付申請入力データ!$B$20:$B$1053,交付申請出力結果!$C$18)/SUMIF(交付申請入力データ!R$20:R$1053,"対象",交付申請入力データ!$F$20:$F$1053),0)</f>
        <v>0</v>
      </c>
      <c r="L23" s="487">
        <f>IFERROR(交付申請入力データ!S$19*SUMIFS(交付申請入力データ!$F$20:$F$1053,交付申請入力データ!S$20:S$1053,"対象",交付申請入力データ!$C$20:$C$1053,交付申請出力結果!$B23,交付申請入力データ!$B$20:$B$1053,交付申請出力結果!$C$18)/SUMIF(交付申請入力データ!S$20:S$1053,"対象",交付申請入力データ!$F$20:$F$1053),0)</f>
        <v>0</v>
      </c>
      <c r="M23" s="487">
        <f>IFERROR(交付申請入力データ!T$19*SUMIFS(交付申請入力データ!$F$20:$F$1053,交付申請入力データ!T$20:T$1053,"対象",交付申請入力データ!$C$20:$C$1053,交付申請出力結果!$B23,交付申請入力データ!$B$20:$B$1053,交付申請出力結果!$C$18)/SUMIF(交付申請入力データ!T$20:T$1053,"対象",交付申請入力データ!$F$20:$F$1053),0)</f>
        <v>0</v>
      </c>
      <c r="N23" s="486">
        <f>IFERROR(交付申請入力データ!X$19*SUMIFS(交付申請入力データ!$F$20:$F$1053,交付申請入力データ!X$20:X$1053,"対象",交付申請入力データ!$C$20:$C$1053,交付申請出力結果!$B23,交付申請入力データ!$B$20:$B$1053,交付申請出力結果!$C$18)/SUMIF(交付申請入力データ!X$20:X$1053,"対象",交付申請入力データ!$F$20:$F$1053),0)</f>
        <v>0</v>
      </c>
      <c r="O23" s="486">
        <f>IFERROR(交付申請入力データ!Y$19*SUMIFS(交付申請入力データ!$F$20:$F$1053,交付申請入力データ!Y$20:Y$1053,"対象",交付申請入力データ!$C$20:$C$1053,交付申請出力結果!$B23,交付申請入力データ!$B$20:$B$1053,交付申請出力結果!$C$18)/SUMIF(交付申請入力データ!Y$20:Y$1053,"対象",交付申請入力データ!$F$20:$F$1053),0)</f>
        <v>0</v>
      </c>
      <c r="P23" s="486">
        <f>IFERROR(交付申請入力データ!Z$19*SUMIFS(交付申請入力データ!$F$20:$F$1053,交付申請入力データ!Z$20:Z$1053,"対象",交付申請入力データ!$C$20:$C$1053,交付申請出力結果!$B23,交付申請入力データ!$B$20:$B$1053,交付申請出力結果!$C$18)/SUMIF(交付申請入力データ!Z$20:Z$1053,"対象",交付申請入力データ!$F$20:$F$1053),0)</f>
        <v>0</v>
      </c>
      <c r="Q23" s="488">
        <f t="shared" si="3"/>
        <v>0</v>
      </c>
      <c r="R23" s="489">
        <f>IFERROR(VLOOKUP($C$18,交付申請入力データ!$B$9:$E$14,4,0),0)</f>
        <v>0</v>
      </c>
      <c r="S23" s="490">
        <f t="shared" si="4"/>
        <v>0</v>
      </c>
      <c r="T23" s="726"/>
      <c r="V23" s="1099"/>
      <c r="W23" s="518" t="s">
        <v>123</v>
      </c>
      <c r="X23" s="518"/>
      <c r="Y23" s="378">
        <f>SUMIF(交付申請入力データ!$C$20:$C$1053,W23,交付申請入力データ!$F$20:$F$1053)</f>
        <v>0</v>
      </c>
      <c r="Z23" s="1067"/>
      <c r="AA23" s="519">
        <f>SUMIF(交付申請入力データ!$C$20:$C$1053,W23,交付申請入力データ!$H$20:$H$1053)</f>
        <v>0</v>
      </c>
      <c r="AB23" s="1064"/>
    </row>
    <row r="24" spans="1:29">
      <c r="A24" s="725"/>
      <c r="B24" s="276" t="s">
        <v>125</v>
      </c>
      <c r="C24" s="485">
        <f>SUMIFS(交付申請入力データ!$F$20:$F$1053,交付申請入力データ!$C$20:$C$1053,B24,交付申請入力データ!$B$20:$B$1053,交付申請出力結果!$C$18)</f>
        <v>0</v>
      </c>
      <c r="D24" s="486">
        <f>SUMIFS(交付申請入力データ!$G$20:$G$1053,交付申請入力データ!$C$20:$C$1053,B24,交付申請入力データ!$B$20:$B$1053,交付申請出力結果!$C$18)</f>
        <v>0</v>
      </c>
      <c r="E24" s="486">
        <f>IFERROR(交付申請入力データ!L$19*SUMIFS(交付申請入力データ!$F$20:$F$1053,交付申請入力データ!L$20:L$1053,"対象",交付申請入力データ!$C$20:$C$1053,交付申請出力結果!$B24,交付申請入力データ!$B$20:$B$1053,交付申請出力結果!$C$18)/SUMIF(交付申請入力データ!L$20:L$1053,"対象",交付申請入力データ!$F$20:$F$1053),0)</f>
        <v>0</v>
      </c>
      <c r="F24" s="486">
        <f>IFERROR(交付申請入力データ!M$19*SUMIFS(交付申請入力データ!$F$20:$F$1053,交付申請入力データ!M$20:M$1053,"対象",交付申請入力データ!$C$20:$C$1053,交付申請出力結果!$B24,交付申請入力データ!$B$20:$B$1053,交付申請出力結果!$C$18)/SUMIF(交付申請入力データ!M$20:M$1053,"対象",交付申請入力データ!$F$20:$F$1053),0)</f>
        <v>0</v>
      </c>
      <c r="G24" s="486">
        <f>IFERROR(交付申請入力データ!N$19*SUMIFS(交付申請入力データ!$F$20:$F$1053,交付申請入力データ!N$20:N$1053,"対象",交付申請入力データ!$C$20:$C$1053,交付申請出力結果!$B24,交付申請入力データ!$B$20:$B$1053,交付申請出力結果!$C$18)/SUMIF(交付申請入力データ!N$20:N$1053,"対象",交付申請入力データ!$F$20:$F$1053),0)</f>
        <v>0</v>
      </c>
      <c r="H24" s="486">
        <f>IFERROR(交付申請入力データ!O$19*SUMIFS(交付申請入力データ!$F$20:$F$1053,交付申請入力データ!O$20:O$1053,"対象",交付申請入力データ!$C$20:$C$1053,交付申請出力結果!$B24,交付申請入力データ!$B$20:$B$1053,交付申請出力結果!$C$18)/SUMIF(交付申請入力データ!O$20:O$1053,"対象",交付申請入力データ!$F$20:$F$1053),0)</f>
        <v>0</v>
      </c>
      <c r="I24" s="486">
        <f>IFERROR(交付申請入力データ!P$19*SUMIFS(交付申請入力データ!$F$20:$F$1053,交付申請入力データ!P$20:P$1053,"対象",交付申請入力データ!$C$20:$C$1053,交付申請出力結果!$B24,交付申請入力データ!$B$20:$B$1053,交付申請出力結果!$C$18)/SUMIF(交付申請入力データ!P$20:P$1053,"対象",交付申請入力データ!$F$20:$F$1053),0)</f>
        <v>0</v>
      </c>
      <c r="J24" s="486">
        <f>IFERROR(交付申請入力データ!Q$19*SUMIFS(交付申請入力データ!$F$20:$F$1053,交付申請入力データ!Q$20:Q$1053,"対象",交付申請入力データ!$C$20:$C$1053,交付申請出力結果!$B24,交付申請入力データ!$B$20:$B$1053,交付申請出力結果!$C$18)/SUMIF(交付申請入力データ!Q$20:Q$1053,"対象",交付申請入力データ!$F$20:$F$1053),0)</f>
        <v>0</v>
      </c>
      <c r="K24" s="486">
        <f>IFERROR(交付申請入力データ!R$19*SUMIFS(交付申請入力データ!$F$20:$F$1053,交付申請入力データ!R$20:R$1053,"対象",交付申請入力データ!$C$20:$C$1053,交付申請出力結果!$B24,交付申請入力データ!$B$20:$B$1053,交付申請出力結果!$C$18)/SUMIF(交付申請入力データ!R$20:R$1053,"対象",交付申請入力データ!$F$20:$F$1053),0)</f>
        <v>0</v>
      </c>
      <c r="L24" s="486">
        <f>IFERROR(交付申請入力データ!S$19*SUMIFS(交付申請入力データ!$F$20:$F$1053,交付申請入力データ!S$20:S$1053,"対象",交付申請入力データ!$C$20:$C$1053,交付申請出力結果!$B24,交付申請入力データ!$B$20:$B$1053,交付申請出力結果!$C$18)/SUMIF(交付申請入力データ!S$20:S$1053,"対象",交付申請入力データ!$F$20:$F$1053),0)</f>
        <v>0</v>
      </c>
      <c r="M24" s="486">
        <f>IFERROR(交付申請入力データ!T$19*SUMIFS(交付申請入力データ!$F$20:$F$1053,交付申請入力データ!T$20:T$1053,"対象",交付申請入力データ!$C$20:$C$1053,交付申請出力結果!$B24,交付申請入力データ!$B$20:$B$1053,交付申請出力結果!$C$18)/SUMIF(交付申請入力データ!T$20:T$1053,"対象",交付申請入力データ!$F$20:$F$1053),0)</f>
        <v>0</v>
      </c>
      <c r="N24" s="486">
        <f>IFERROR(交付申請入力データ!X$19*SUMIFS(交付申請入力データ!$F$20:$F$1053,交付申請入力データ!X$20:X$1053,"対象",交付申請入力データ!$C$20:$C$1053,交付申請出力結果!$B24,交付申請入力データ!$B$20:$B$1053,交付申請出力結果!$C$18)/SUMIF(交付申請入力データ!X$20:X$1053,"対象",交付申請入力データ!$F$20:$F$1053),0)</f>
        <v>0</v>
      </c>
      <c r="O24" s="486">
        <f>IFERROR(交付申請入力データ!Y$19*SUMIFS(交付申請入力データ!$F$20:$F$1053,交付申請入力データ!Y$20:Y$1053,"対象",交付申請入力データ!$C$20:$C$1053,交付申請出力結果!$B24,交付申請入力データ!$B$20:$B$1053,交付申請出力結果!$C$18)/SUMIF(交付申請入力データ!Y$20:Y$1053,"対象",交付申請入力データ!$F$20:$F$1053),0)</f>
        <v>0</v>
      </c>
      <c r="P24" s="486">
        <f>IFERROR(交付申請入力データ!Z$19*SUMIFS(交付申請入力データ!$F$20:$F$1053,交付申請入力データ!Z$20:Z$1053,"対象",交付申請入力データ!$C$20:$C$1053,交付申請出力結果!$B24,交付申請入力データ!$B$20:$B$1053,交付申請出力結果!$C$18)/SUMIF(交付申請入力データ!Z$20:Z$1053,"対象",交付申請入力データ!$F$20:$F$1053),0)</f>
        <v>0</v>
      </c>
      <c r="Q24" s="488">
        <f t="shared" si="3"/>
        <v>0</v>
      </c>
      <c r="R24" s="489">
        <f>IFERROR(VLOOKUP($C$18,交付申請入力データ!$B$9:$E$14,4,0),0)</f>
        <v>0</v>
      </c>
      <c r="S24" s="490">
        <f t="shared" si="4"/>
        <v>0</v>
      </c>
      <c r="T24" s="726"/>
      <c r="V24" s="1099"/>
      <c r="W24" s="518" t="s">
        <v>125</v>
      </c>
      <c r="X24" s="518"/>
      <c r="Y24" s="378">
        <f>SUMIF(交付申請入力データ!$C$20:$C$1053,W24,交付申請入力データ!$F$20:$F$1053)</f>
        <v>0</v>
      </c>
      <c r="Z24" s="1067"/>
      <c r="AA24" s="519">
        <f>SUMIF(交付申請入力データ!$C$20:$C$1053,W24,交付申請入力データ!$H$20:$H$1053)</f>
        <v>0</v>
      </c>
      <c r="AB24" s="1064"/>
    </row>
    <row r="25" spans="1:29">
      <c r="A25" s="725"/>
      <c r="B25" s="276" t="s">
        <v>121</v>
      </c>
      <c r="C25" s="497">
        <f>SUMIFS(交付申請入力データ!$F$20:$F$1053,交付申請入力データ!$C$20:$C$1053,B25,交付申請入力データ!$B$20:$B$1053,交付申請出力結果!$C$18)</f>
        <v>0</v>
      </c>
      <c r="D25" s="486">
        <f>SUMIFS(交付申請入力データ!$G$20:$G$1053,交付申請入力データ!$C$20:$C$1053,B25,交付申請入力データ!$B$20:$B$1053,交付申請出力結果!$C$18)</f>
        <v>0</v>
      </c>
      <c r="E25" s="487">
        <f>IFERROR(交付申請入力データ!L$19*SUMIFS(交付申請入力データ!$F$20:$F$1053,交付申請入力データ!L$20:L$1053,"対象",交付申請入力データ!$C$20:$C$1053,交付申請出力結果!$B25,交付申請入力データ!$B$20:$B$1053,交付申請出力結果!$C$18)/SUMIF(交付申請入力データ!L$20:L$1053,"対象",交付申請入力データ!$F$20:$F$1053),0)</f>
        <v>0</v>
      </c>
      <c r="F25" s="487">
        <f>IFERROR(交付申請入力データ!M$19*SUMIFS(交付申請入力データ!$F$20:$F$1053,交付申請入力データ!M$20:M$1053,"対象",交付申請入力データ!$C$20:$C$1053,交付申請出力結果!$B25,交付申請入力データ!$B$20:$B$1053,交付申請出力結果!$C$18)/SUMIF(交付申請入力データ!M$20:M$1053,"対象",交付申請入力データ!$F$20:$F$1053),0)</f>
        <v>0</v>
      </c>
      <c r="G25" s="487">
        <f>IFERROR(交付申請入力データ!N$19*SUMIFS(交付申請入力データ!$F$20:$F$1053,交付申請入力データ!N$20:N$1053,"対象",交付申請入力データ!$C$20:$C$1053,交付申請出力結果!$B25,交付申請入力データ!$B$20:$B$1053,交付申請出力結果!$C$18)/SUMIF(交付申請入力データ!N$20:N$1053,"対象",交付申請入力データ!$F$20:$F$1053),0)</f>
        <v>0</v>
      </c>
      <c r="H25" s="487">
        <f>IFERROR(交付申請入力データ!O$19*SUMIFS(交付申請入力データ!$F$20:$F$1053,交付申請入力データ!O$20:O$1053,"対象",交付申請入力データ!$C$20:$C$1053,交付申請出力結果!$B25,交付申請入力データ!$B$20:$B$1053,交付申請出力結果!$C$18)/SUMIF(交付申請入力データ!O$20:O$1053,"対象",交付申請入力データ!$F$20:$F$1053),0)</f>
        <v>0</v>
      </c>
      <c r="I25" s="487">
        <f>IFERROR(交付申請入力データ!P$19*SUMIFS(交付申請入力データ!$F$20:$F$1053,交付申請入力データ!P$20:P$1053,"対象",交付申請入力データ!$C$20:$C$1053,交付申請出力結果!$B25,交付申請入力データ!$B$20:$B$1053,交付申請出力結果!$C$18)/SUMIF(交付申請入力データ!P$20:P$1053,"対象",交付申請入力データ!$F$20:$F$1053),0)</f>
        <v>0</v>
      </c>
      <c r="J25" s="487">
        <f>IFERROR(交付申請入力データ!Q$19*SUMIFS(交付申請入力データ!$F$20:$F$1053,交付申請入力データ!Q$20:Q$1053,"対象",交付申請入力データ!$C$20:$C$1053,交付申請出力結果!$B25,交付申請入力データ!$B$20:$B$1053,交付申請出力結果!$C$18)/SUMIF(交付申請入力データ!Q$20:Q$1053,"対象",交付申請入力データ!$F$20:$F$1053),0)</f>
        <v>0</v>
      </c>
      <c r="K25" s="487">
        <f>IFERROR(交付申請入力データ!R$19*SUMIFS(交付申請入力データ!$F$20:$F$1053,交付申請入力データ!R$20:R$1053,"対象",交付申請入力データ!$C$20:$C$1053,交付申請出力結果!$B25,交付申請入力データ!$B$20:$B$1053,交付申請出力結果!$C$18)/SUMIF(交付申請入力データ!R$20:R$1053,"対象",交付申請入力データ!$F$20:$F$1053),0)</f>
        <v>0</v>
      </c>
      <c r="L25" s="487">
        <f>IFERROR(交付申請入力データ!S$19*SUMIFS(交付申請入力データ!$F$20:$F$1053,交付申請入力データ!S$20:S$1053,"対象",交付申請入力データ!$C$20:$C$1053,交付申請出力結果!$B25,交付申請入力データ!$B$20:$B$1053,交付申請出力結果!$C$18)/SUMIF(交付申請入力データ!S$20:S$1053,"対象",交付申請入力データ!$F$20:$F$1053),0)</f>
        <v>0</v>
      </c>
      <c r="M25" s="487">
        <f>IFERROR(交付申請入力データ!T$19*SUMIFS(交付申請入力データ!$F$20:$F$1053,交付申請入力データ!T$20:T$1053,"対象",交付申請入力データ!$C$20:$C$1053,交付申請出力結果!$B25,交付申請入力データ!$B$20:$B$1053,交付申請出力結果!$C$18)/SUMIF(交付申請入力データ!T$20:T$1053,"対象",交付申請入力データ!$F$20:$F$1053),0)</f>
        <v>0</v>
      </c>
      <c r="N25" s="486">
        <f>IFERROR(交付申請入力データ!X$19*SUMIFS(交付申請入力データ!$F$20:$F$1053,交付申請入力データ!X$20:X$1053,"対象",交付申請入力データ!$C$20:$C$1053,交付申請出力結果!$B25,交付申請入力データ!$B$20:$B$1053,交付申請出力結果!$C$18)/SUMIF(交付申請入力データ!X$20:X$1053,"対象",交付申請入力データ!$F$20:$F$1053),0)</f>
        <v>0</v>
      </c>
      <c r="O25" s="486">
        <f>IFERROR(交付申請入力データ!Y$19*SUMIFS(交付申請入力データ!$F$20:$F$1053,交付申請入力データ!Y$20:Y$1053,"対象",交付申請入力データ!$C$20:$C$1053,交付申請出力結果!$B25,交付申請入力データ!$B$20:$B$1053,交付申請出力結果!$C$18)/SUMIF(交付申請入力データ!Y$20:Y$1053,"対象",交付申請入力データ!$F$20:$F$1053),0)</f>
        <v>0</v>
      </c>
      <c r="P25" s="486">
        <f>IFERROR(交付申請入力データ!Z$19*SUMIFS(交付申請入力データ!$F$20:$F$1053,交付申請入力データ!Z$20:Z$1053,"対象",交付申請入力データ!$C$20:$C$1053,交付申請出力結果!$B25,交付申請入力データ!$B$20:$B$1053,交付申請出力結果!$C$18)/SUMIF(交付申請入力データ!Z$20:Z$1053,"対象",交付申請入力データ!$F$20:$F$1053),0)</f>
        <v>0</v>
      </c>
      <c r="Q25" s="488">
        <f>SUM(D25:P25)</f>
        <v>0</v>
      </c>
      <c r="R25" s="489">
        <f>IFERROR(VLOOKUP($C$18,交付申請入力データ!$B$9:$E$14,4,0),0)</f>
        <v>0</v>
      </c>
      <c r="S25" s="490">
        <f>ROUNDDOWN(Q25*R25,0)</f>
        <v>0</v>
      </c>
      <c r="T25" s="726"/>
      <c r="V25" s="1099"/>
      <c r="W25" s="518" t="s">
        <v>121</v>
      </c>
      <c r="X25" s="518"/>
      <c r="Y25" s="378">
        <f>SUMIF(交付申請入力データ!$C$20:$C$1053,W25,交付申請入力データ!$F$20:$F$1053)</f>
        <v>0</v>
      </c>
      <c r="Z25" s="1067"/>
      <c r="AA25" s="519">
        <f>SUMIF(交付申請入力データ!$C$20:$C$1053,W25,交付申請入力データ!$H$20:$H$1053)</f>
        <v>0</v>
      </c>
      <c r="AB25" s="1064"/>
    </row>
    <row r="26" spans="1:29" ht="18.75" customHeight="1">
      <c r="A26" s="725"/>
      <c r="B26" s="275" t="s">
        <v>127</v>
      </c>
      <c r="C26" s="520">
        <f>SUMIFS(交付申請入力データ!$F$20:$F$1053,交付申請入力データ!$C$20:$C$1053,B26,交付申請入力データ!$B$20:$B$1053,交付申請出力結果!$C$18)</f>
        <v>0</v>
      </c>
      <c r="D26" s="487">
        <f>SUMIFS(交付申請入力データ!$G$20:$G$1053,交付申請入力データ!$C$20:$C$1053,B26,交付申請入力データ!$B$20:$B$1053,交付申請出力結果!$C$18)</f>
        <v>0</v>
      </c>
      <c r="E26" s="487">
        <f>IFERROR(交付申請入力データ!L$19*SUMIFS(交付申請入力データ!$F$20:$F$1053,交付申請入力データ!L$20:L$1053,"対象",交付申請入力データ!$C$20:$C$1053,交付申請出力結果!$B26,交付申請入力データ!$B$20:$B$1053,交付申請出力結果!$C$18)/SUMIF(交付申請入力データ!L$20:L$1053,"対象",交付申請入力データ!$F$20:$F$1053),0)</f>
        <v>0</v>
      </c>
      <c r="F26" s="487">
        <f>IFERROR(交付申請入力データ!M$19*SUMIFS(交付申請入力データ!$F$20:$F$1053,交付申請入力データ!M$20:M$1053,"対象",交付申請入力データ!$C$20:$C$1053,交付申請出力結果!$B26,交付申請入力データ!$B$20:$B$1053,交付申請出力結果!$C$18)/SUMIF(交付申請入力データ!M$20:M$1053,"対象",交付申請入力データ!$F$20:$F$1053),0)</f>
        <v>0</v>
      </c>
      <c r="G26" s="487">
        <f>IFERROR(交付申請入力データ!N$19*SUMIFS(交付申請入力データ!$F$20:$F$1053,交付申請入力データ!N$20:N$1053,"対象",交付申請入力データ!$C$20:$C$1053,交付申請出力結果!$B26,交付申請入力データ!$B$20:$B$1053,交付申請出力結果!$C$18)/SUMIF(交付申請入力データ!N$20:N$1053,"対象",交付申請入力データ!$F$20:$F$1053),0)</f>
        <v>0</v>
      </c>
      <c r="H26" s="487">
        <f>IFERROR(交付申請入力データ!O$19*SUMIFS(交付申請入力データ!$F$20:$F$1053,交付申請入力データ!O$20:O$1053,"対象",交付申請入力データ!$C$20:$C$1053,交付申請出力結果!$B26,交付申請入力データ!$B$20:$B$1053,交付申請出力結果!$C$18)/SUMIF(交付申請入力データ!O$20:O$1053,"対象",交付申請入力データ!$F$20:$F$1053),0)</f>
        <v>0</v>
      </c>
      <c r="I26" s="487">
        <f>IFERROR(交付申請入力データ!P$19*SUMIFS(交付申請入力データ!$F$20:$F$1053,交付申請入力データ!P$20:P$1053,"対象",交付申請入力データ!$C$20:$C$1053,交付申請出力結果!$B26,交付申請入力データ!$B$20:$B$1053,交付申請出力結果!$C$18)/SUMIF(交付申請入力データ!P$20:P$1053,"対象",交付申請入力データ!$F$20:$F$1053),0)</f>
        <v>0</v>
      </c>
      <c r="J26" s="487">
        <f>IFERROR(交付申請入力データ!Q$19*SUMIFS(交付申請入力データ!$F$20:$F$1053,交付申請入力データ!Q$20:Q$1053,"対象",交付申請入力データ!$C$20:$C$1053,交付申請出力結果!$B26,交付申請入力データ!$B$20:$B$1053,交付申請出力結果!$C$18)/SUMIF(交付申請入力データ!Q$20:Q$1053,"対象",交付申請入力データ!$F$20:$F$1053),0)</f>
        <v>0</v>
      </c>
      <c r="K26" s="487">
        <f>IFERROR(交付申請入力データ!R$19*SUMIFS(交付申請入力データ!$F$20:$F$1053,交付申請入力データ!R$20:R$1053,"対象",交付申請入力データ!$C$20:$C$1053,交付申請出力結果!$B26,交付申請入力データ!$B$20:$B$1053,交付申請出力結果!$C$18)/SUMIF(交付申請入力データ!R$20:R$1053,"対象",交付申請入力データ!$F$20:$F$1053),0)</f>
        <v>0</v>
      </c>
      <c r="L26" s="487">
        <f>IFERROR(交付申請入力データ!S$19*SUMIFS(交付申請入力データ!$F$20:$F$1053,交付申請入力データ!S$20:S$1053,"対象",交付申請入力データ!$C$20:$C$1053,交付申請出力結果!$B26,交付申請入力データ!$B$20:$B$1053,交付申請出力結果!$C$18)/SUMIF(交付申請入力データ!S$20:S$1053,"対象",交付申請入力データ!$F$20:$F$1053),0)</f>
        <v>0</v>
      </c>
      <c r="M26" s="487">
        <f>IFERROR(交付申請入力データ!T$19*SUMIFS(交付申請入力データ!$F$20:$F$1053,交付申請入力データ!T$20:T$1053,"対象",交付申請入力データ!$C$20:$C$1053,交付申請出力結果!$B26,交付申請入力データ!$B$20:$B$1053,交付申請出力結果!$C$18)/SUMIF(交付申請入力データ!T$20:T$1053,"対象",交付申請入力データ!$F$20:$F$1053),0)</f>
        <v>0</v>
      </c>
      <c r="N26" s="487">
        <f>IFERROR(交付申請入力データ!X$19*SUMIFS(交付申請入力データ!$F$20:$F$1053,交付申請入力データ!X$20:X$1053,"対象",交付申請入力データ!$C$20:$C$1053,交付申請出力結果!$B26,交付申請入力データ!$B$20:$B$1053,交付申請出力結果!$C$18)/SUMIF(交付申請入力データ!X$20:X$1053,"対象",交付申請入力データ!$F$20:$F$1053),0)</f>
        <v>0</v>
      </c>
      <c r="O26" s="487">
        <f>IFERROR(交付申請入力データ!Y$19*SUMIFS(交付申請入力データ!$F$20:$F$1053,交付申請入力データ!Y$20:Y$1053,"対象",交付申請入力データ!$C$20:$C$1053,交付申請出力結果!$B26,交付申請入力データ!$B$20:$B$1053,交付申請出力結果!$C$18)/SUMIF(交付申請入力データ!Y$20:Y$1053,"対象",交付申請入力データ!$F$20:$F$1053),0)</f>
        <v>0</v>
      </c>
      <c r="P26" s="487">
        <f>IFERROR(交付申請入力データ!Z$19*SUMIFS(交付申請入力データ!$F$20:$F$1053,交付申請入力データ!Z$20:Z$1053,"対象",交付申請入力データ!$C$20:$C$1053,交付申請出力結果!$B26,交付申請入力データ!$B$20:$B$1053,交付申請出力結果!$C$18)/SUMIF(交付申請入力データ!Z$20:Z$1053,"対象",交付申請入力データ!$F$20:$F$1053),0)</f>
        <v>0</v>
      </c>
      <c r="Q26" s="498">
        <f t="shared" si="3"/>
        <v>0</v>
      </c>
      <c r="R26" s="521">
        <f>IFERROR(VLOOKUP($C$18,交付申請入力データ!$B$9:$E$14,4,0),0)</f>
        <v>0</v>
      </c>
      <c r="S26" s="522">
        <f t="shared" si="4"/>
        <v>0</v>
      </c>
      <c r="T26" s="726"/>
      <c r="V26" s="1099"/>
      <c r="W26" s="523" t="s">
        <v>127</v>
      </c>
      <c r="X26" s="524"/>
      <c r="Y26" s="525">
        <f>SUMIF(交付申請入力データ!$C$20:$C$1053,W26,交付申請入力データ!$F$20:$F$1053)</f>
        <v>0</v>
      </c>
      <c r="Z26" s="1067"/>
      <c r="AA26" s="526">
        <f>SUMIF(交付申請入力データ!$C$20:$C$1053,W26,交付申請入力データ!$H$20:$H$1053)</f>
        <v>0</v>
      </c>
      <c r="AB26" s="1064"/>
    </row>
    <row r="27" spans="1:29" ht="19.5" customHeight="1" thickBot="1">
      <c r="A27" s="746"/>
      <c r="B27" s="501" t="s">
        <v>48</v>
      </c>
      <c r="C27" s="527">
        <f>SUMIFS(交付申請入力データ!$F$20:$F$1053,交付申請入力データ!$C$20:$C$1053,B27,交付申請入力データ!$B$20:$B$1053,交付申請出力結果!$C$18)</f>
        <v>0</v>
      </c>
      <c r="D27" s="503">
        <f>SUMIFS(交付申請入力データ!$G$20:$G$1053,交付申請入力データ!$C$20:$C$1053,B27,交付申請入力データ!$B$20:$B$1053,交付申請出力結果!$C$18)</f>
        <v>0</v>
      </c>
      <c r="E27" s="504">
        <f>IFERROR(交付申請入力データ!L$19*SUMIFS(交付申請入力データ!$F$20:$F$1053,交付申請入力データ!L$20:L$1053,"対象",交付申請入力データ!$C$20:$C$1053,交付申請出力結果!$B27,交付申請入力データ!$B$20:$B$1053,交付申請出力結果!$C$18)/SUMIF(交付申請入力データ!L$20:L$1053,"対象",交付申請入力データ!$F$20:$F$1053),0)</f>
        <v>0</v>
      </c>
      <c r="F27" s="504">
        <f>IFERROR(交付申請入力データ!M$19*SUMIFS(交付申請入力データ!$F$20:$F$1053,交付申請入力データ!M$20:M$1053,"対象",交付申請入力データ!$C$20:$C$1053,交付申請出力結果!$B27,交付申請入力データ!$B$20:$B$1053,交付申請出力結果!$C$18)/SUMIF(交付申請入力データ!M$20:M$1053,"対象",交付申請入力データ!$F$20:$F$1053),0)</f>
        <v>0</v>
      </c>
      <c r="G27" s="504">
        <f>IFERROR(交付申請入力データ!N$19*SUMIFS(交付申請入力データ!$F$20:$F$1053,交付申請入力データ!N$20:N$1053,"対象",交付申請入力データ!$C$20:$C$1053,交付申請出力結果!$B27,交付申請入力データ!$B$20:$B$1053,交付申請出力結果!$C$18)/SUMIF(交付申請入力データ!N$20:N$1053,"対象",交付申請入力データ!$F$20:$F$1053),0)</f>
        <v>0</v>
      </c>
      <c r="H27" s="504">
        <f>IFERROR(交付申請入力データ!O$19*SUMIFS(交付申請入力データ!$F$20:$F$1053,交付申請入力データ!O$20:O$1053,"対象",交付申請入力データ!$C$20:$C$1053,交付申請出力結果!$B27,交付申請入力データ!$B$20:$B$1053,交付申請出力結果!$C$18)/SUMIF(交付申請入力データ!O$20:O$1053,"対象",交付申請入力データ!$F$20:$F$1053),0)</f>
        <v>0</v>
      </c>
      <c r="I27" s="504">
        <f>IFERROR(交付申請入力データ!P$19*SUMIFS(交付申請入力データ!$F$20:$F$1053,交付申請入力データ!P$20:P$1053,"対象",交付申請入力データ!$C$20:$C$1053,交付申請出力結果!$B27,交付申請入力データ!$B$20:$B$1053,交付申請出力結果!$C$18)/SUMIF(交付申請入力データ!P$20:P$1053,"対象",交付申請入力データ!$F$20:$F$1053),0)</f>
        <v>0</v>
      </c>
      <c r="J27" s="504">
        <f>IFERROR(交付申請入力データ!Q$19*SUMIFS(交付申請入力データ!$F$20:$F$1053,交付申請入力データ!Q$20:Q$1053,"対象",交付申請入力データ!$C$20:$C$1053,交付申請出力結果!$B27,交付申請入力データ!$B$20:$B$1053,交付申請出力結果!$C$18)/SUMIF(交付申請入力データ!Q$20:Q$1053,"対象",交付申請入力データ!$F$20:$F$1053),0)</f>
        <v>0</v>
      </c>
      <c r="K27" s="504">
        <f>IFERROR(交付申請入力データ!R$19*SUMIFS(交付申請入力データ!$F$20:$F$1053,交付申請入力データ!R$20:R$1053,"対象",交付申請入力データ!$C$20:$C$1053,交付申請出力結果!$B27,交付申請入力データ!$B$20:$B$1053,交付申請出力結果!$C$18)/SUMIF(交付申請入力データ!R$20:R$1053,"対象",交付申請入力データ!$F$20:$F$1053),0)</f>
        <v>0</v>
      </c>
      <c r="L27" s="504">
        <f>IFERROR(交付申請入力データ!S$19*SUMIFS(交付申請入力データ!$F$20:$F$1053,交付申請入力データ!S$20:S$1053,"対象",交付申請入力データ!$C$20:$C$1053,交付申請出力結果!$B27,交付申請入力データ!$B$20:$B$1053,交付申請出力結果!$C$18)/SUMIF(交付申請入力データ!S$20:S$1053,"対象",交付申請入力データ!$F$20:$F$1053),0)</f>
        <v>0</v>
      </c>
      <c r="M27" s="504">
        <f>IFERROR(交付申請入力データ!T$19*SUMIFS(交付申請入力データ!$F$20:$F$1053,交付申請入力データ!T$20:T$1053,"対象",交付申請入力データ!$C$20:$C$1053,交付申請出力結果!$B27,交付申請入力データ!$B$20:$B$1053,交付申請出力結果!$C$18)/SUMIF(交付申請入力データ!T$20:T$1053,"対象",交付申請入力データ!$F$20:$F$1053),0)</f>
        <v>0</v>
      </c>
      <c r="N27" s="503">
        <f>IFERROR(交付申請入力データ!X$19*SUMIFS(交付申請入力データ!$F$20:$F$1053,交付申請入力データ!X$20:X$1053,"対象",交付申請入力データ!$C$20:$C$1053,交付申請出力結果!$B27,交付申請入力データ!$B$20:$B$1053,交付申請出力結果!$C$18)/SUMIF(交付申請入力データ!X$20:X$1053,"対象",交付申請入力データ!$F$20:$F$1053),0)</f>
        <v>0</v>
      </c>
      <c r="O27" s="503">
        <f>IFERROR(交付申請入力データ!Y$19*SUMIFS(交付申請入力データ!$F$20:$F$1053,交付申請入力データ!Y$20:Y$1053,"対象",交付申請入力データ!$C$20:$C$1053,交付申請出力結果!$B27,交付申請入力データ!$B$20:$B$1053,交付申請出力結果!$C$18)/SUMIF(交付申請入力データ!Y$20:Y$1053,"対象",交付申請入力データ!$F$20:$F$1053),0)</f>
        <v>0</v>
      </c>
      <c r="P27" s="503">
        <f>IFERROR(交付申請入力データ!Z$19*SUMIFS(交付申請入力データ!$F$20:$F$1053,交付申請入力データ!Z$20:Z$1053,"対象",交付申請入力データ!$C$20:$C$1053,交付申請出力結果!$B27,交付申請入力データ!$B$20:$B$1053,交付申請出力結果!$C$18)/SUMIF(交付申請入力データ!Z$20:Z$1053,"対象",交付申請入力データ!$F$20:$F$1053),0)</f>
        <v>0</v>
      </c>
      <c r="Q27" s="505">
        <f t="shared" si="3"/>
        <v>0</v>
      </c>
      <c r="R27" s="528">
        <f>IFERROR(VLOOKUP($C$18,交付申請入力データ!$B$9:$E$14,4,0),0)</f>
        <v>0</v>
      </c>
      <c r="S27" s="529">
        <f t="shared" si="4"/>
        <v>0</v>
      </c>
      <c r="T27" s="748"/>
      <c r="V27" s="1100"/>
      <c r="W27" s="523" t="s">
        <v>48</v>
      </c>
      <c r="X27" s="524"/>
      <c r="Y27" s="530">
        <f>SUMIF(交付申請入力データ!$C$20:$C$1053,W27,交付申請入力データ!$F$20:$F$1053)</f>
        <v>0</v>
      </c>
      <c r="Z27" s="1068"/>
      <c r="AA27" s="519">
        <f>SUMIF(交付申請入力データ!$C$20:$C$1053,W27,交付申請入力データ!$H$20:$H$1053)</f>
        <v>0</v>
      </c>
      <c r="AB27" s="1065"/>
    </row>
    <row r="28" spans="1:29" ht="19.5" thickBot="1">
      <c r="A28" s="389" t="s">
        <v>129</v>
      </c>
      <c r="B28" s="390"/>
      <c r="C28" s="508">
        <f>SUMIFS(交付申請入力データ!$F$20:$F$1053,交付申請入力データ!$C$20:$C$1053,A28,交付申請入力データ!$B$20:$B$1053,交付申請出力結果!$C$18)</f>
        <v>0</v>
      </c>
      <c r="D28" s="487">
        <f>SUMIFS(交付申請入力データ!$G$20:$G$1053,交付申請入力データ!$C$20:$C$1053,A28,交付申請入力データ!$B$20:$B$1053,交付申請出力結果!$C$18)</f>
        <v>0</v>
      </c>
      <c r="E28" s="487">
        <f>IFERROR(交付申請入力データ!L$19*SUMIFS(交付申請入力データ!$F$20:$F$1053,交付申請入力データ!L$20:L$1053,"対象",交付申請入力データ!$C$20:$C$1053,交付申請出力結果!$A28,交付申請入力データ!$B$20:$B$1053,交付申請出力結果!$C$18)/SUMIF(交付申請入力データ!L$20:L$1053,"対象",交付申請入力データ!$F$20:$F$1053),0)</f>
        <v>0</v>
      </c>
      <c r="F28" s="487">
        <f>IFERROR(交付申請入力データ!M$19*SUMIFS(交付申請入力データ!$F$20:$F$1053,交付申請入力データ!M$20:M$1053,"対象",交付申請入力データ!$C$20:$C$1053,交付申請出力結果!$A28,交付申請入力データ!$B$20:$B$1053,交付申請出力結果!$C$18)/SUMIF(交付申請入力データ!M$20:M$1053,"対象",交付申請入力データ!$F$20:$F$1053),0)</f>
        <v>0</v>
      </c>
      <c r="G28" s="487">
        <f>IFERROR(交付申請入力データ!N$19*SUMIFS(交付申請入力データ!$F$20:$F$1053,交付申請入力データ!N$20:N$1053,"対象",交付申請入力データ!$C$20:$C$1053,交付申請出力結果!$A28,交付申請入力データ!$B$20:$B$1053,交付申請出力結果!$C$18)/SUMIF(交付申請入力データ!N$20:N$1053,"対象",交付申請入力データ!$F$20:$F$1053),0)</f>
        <v>0</v>
      </c>
      <c r="H28" s="487">
        <f>IFERROR(交付申請入力データ!O$19*SUMIFS(交付申請入力データ!$F$20:$F$1053,交付申請入力データ!O$20:O$1053,"対象",交付申請入力データ!$C$20:$C$1053,交付申請出力結果!$A28,交付申請入力データ!$B$20:$B$1053,交付申請出力結果!$C$18)/SUMIF(交付申請入力データ!O$20:O$1053,"対象",交付申請入力データ!$F$20:$F$1053),0)</f>
        <v>0</v>
      </c>
      <c r="I28" s="487">
        <f>IFERROR(交付申請入力データ!P$19*SUMIFS(交付申請入力データ!$F$20:$F$1053,交付申請入力データ!P$20:P$1053,"対象",交付申請入力データ!$C$20:$C$1053,交付申請出力結果!$A28,交付申請入力データ!$B$20:$B$1053,交付申請出力結果!$C$18)/SUMIF(交付申請入力データ!P$20:P$1053,"対象",交付申請入力データ!$F$20:$F$1053),0)</f>
        <v>0</v>
      </c>
      <c r="J28" s="487">
        <f>IFERROR(交付申請入力データ!Q$19*SUMIFS(交付申請入力データ!$F$20:$F$1053,交付申請入力データ!Q$20:Q$1053,"対象",交付申請入力データ!$C$20:$C$1053,交付申請出力結果!$A28,交付申請入力データ!$B$20:$B$1053,交付申請出力結果!$C$18)/SUMIF(交付申請入力データ!Q$20:Q$1053,"対象",交付申請入力データ!$F$20:$F$1053),0)</f>
        <v>0</v>
      </c>
      <c r="K28" s="487">
        <f>IFERROR(交付申請入力データ!R$19*SUMIFS(交付申請入力データ!$F$20:$F$1053,交付申請入力データ!R$20:R$1053,"対象",交付申請入力データ!$C$20:$C$1053,交付申請出力結果!$A28,交付申請入力データ!$B$20:$B$1053,交付申請出力結果!$C$18)/SUMIF(交付申請入力データ!R$20:R$1053,"対象",交付申請入力データ!$F$20:$F$1053),0)</f>
        <v>0</v>
      </c>
      <c r="L28" s="487">
        <f>IFERROR(交付申請入力データ!S$19*SUMIFS(交付申請入力データ!$F$20:$F$1053,交付申請入力データ!S$20:S$1053,"対象",交付申請入力データ!$C$20:$C$1053,交付申請出力結果!$A28,交付申請入力データ!$B$20:$B$1053,交付申請出力結果!$C$18)/SUMIF(交付申請入力データ!S$20:S$1053,"対象",交付申請入力データ!$F$20:$F$1053),0)</f>
        <v>0</v>
      </c>
      <c r="M28" s="487">
        <f>IFERROR(交付申請入力データ!T$19*SUMIFS(交付申請入力データ!$F$20:$F$1053,交付申請入力データ!T$20:T$1053,"対象",交付申請入力データ!$C$20:$C$1053,交付申請出力結果!$A28,交付申請入力データ!$B$20:$B$1053,交付申請出力結果!$C$18)/SUMIF(交付申請入力データ!T$20:T$1053,"対象",交付申請入力データ!$F$20:$F$1053),0)</f>
        <v>0</v>
      </c>
      <c r="N28" s="531">
        <f>IFERROR(交付申請入力データ!X$19*SUMIFS(交付申請入力データ!$F$20:$F$1053,交付申請入力データ!X$20:X$1053,"対象",交付申請入力データ!$C$20:$C$1053,交付申請出力結果!$A28,交付申請入力データ!$B$20:$B$1053,交付申請出力結果!$C$18)/SUMIF(交付申請入力データ!X$20:X$1053,"対象",交付申請入力データ!$F$20:$F$1053),0)</f>
        <v>0</v>
      </c>
      <c r="O28" s="531">
        <f>IFERROR(交付申請入力データ!Y$19*SUMIFS(交付申請入力データ!$F$20:$F$1053,交付申請入力データ!Y$20:Y$1053,"対象",交付申請入力データ!$C$20:$C$1053,交付申請出力結果!$A28,交付申請入力データ!$B$20:$B$1053,交付申請出力結果!$C$18)/SUMIF(交付申請入力データ!Y$20:Y$1053,"対象",交付申請入力データ!$F$20:$F$1053),0)</f>
        <v>0</v>
      </c>
      <c r="P28" s="531">
        <f>IFERROR(交付申請入力データ!Z$19*SUMIFS(交付申請入力データ!$F$20:$F$1053,交付申請入力データ!Z$20:Z$1053,"対象",交付申請入力データ!$C$20:$C$1053,交付申請出力結果!$A28,交付申請入力データ!$B$20:$B$1053,交付申請出力結果!$C$18)/SUMIF(交付申請入力データ!Z$20:Z$1053,"対象",交付申請入力データ!$F$20:$F$1053),0)</f>
        <v>0</v>
      </c>
      <c r="Q28" s="509">
        <f>SUM(D28:P28)</f>
        <v>0</v>
      </c>
      <c r="R28" s="510">
        <f>IFERROR(VLOOKUP($C$18,交付申請入力データ!$B$9:$E$14,4,0),0)</f>
        <v>0</v>
      </c>
      <c r="S28" s="511">
        <f t="shared" si="4"/>
        <v>0</v>
      </c>
      <c r="T28" s="532">
        <f>SUM(S28:S28)</f>
        <v>0</v>
      </c>
      <c r="V28" s="533" t="s">
        <v>129</v>
      </c>
      <c r="W28" s="534"/>
      <c r="X28" s="535"/>
      <c r="Y28" s="536">
        <f>SUMIF(交付申請入力データ!$C$20:$C$1053,V28,交付申請入力データ!$F$20:$F$1053)</f>
        <v>0</v>
      </c>
      <c r="Z28" s="537">
        <f>SUM(Y28:Y28)</f>
        <v>0</v>
      </c>
      <c r="AA28" s="536">
        <f>SUMIF(交付申請入力データ!$C$20:$C$1053,V28,交付申請入力データ!$H$20:$H$1053)</f>
        <v>0</v>
      </c>
      <c r="AB28" s="538">
        <f>SUM(AA28:AA28)</f>
        <v>0</v>
      </c>
    </row>
    <row r="29" spans="1:29" ht="19.5" thickBot="1">
      <c r="A29" s="346" t="s">
        <v>131</v>
      </c>
      <c r="B29" s="347"/>
      <c r="C29" s="648">
        <f t="shared" ref="C29:P29" si="5">SUM(C20:C28)</f>
        <v>0</v>
      </c>
      <c r="D29" s="512">
        <f t="shared" si="5"/>
        <v>0</v>
      </c>
      <c r="E29" s="512">
        <f t="shared" si="5"/>
        <v>0</v>
      </c>
      <c r="F29" s="512">
        <f t="shared" si="5"/>
        <v>0</v>
      </c>
      <c r="G29" s="512">
        <f t="shared" si="5"/>
        <v>0</v>
      </c>
      <c r="H29" s="512">
        <f t="shared" si="5"/>
        <v>0</v>
      </c>
      <c r="I29" s="512">
        <f t="shared" si="5"/>
        <v>0</v>
      </c>
      <c r="J29" s="512">
        <f t="shared" si="5"/>
        <v>0</v>
      </c>
      <c r="K29" s="512">
        <f t="shared" si="5"/>
        <v>0</v>
      </c>
      <c r="L29" s="512">
        <f t="shared" si="5"/>
        <v>0</v>
      </c>
      <c r="M29" s="512">
        <f t="shared" si="5"/>
        <v>0</v>
      </c>
      <c r="N29" s="512">
        <f t="shared" si="5"/>
        <v>0</v>
      </c>
      <c r="O29" s="512">
        <f t="shared" si="5"/>
        <v>0</v>
      </c>
      <c r="P29" s="512">
        <f t="shared" si="5"/>
        <v>0</v>
      </c>
      <c r="Q29" s="513">
        <f t="shared" si="3"/>
        <v>0</v>
      </c>
      <c r="R29" s="514" t="s">
        <v>96</v>
      </c>
      <c r="S29" s="515">
        <f>SUM(S20:S28)</f>
        <v>0</v>
      </c>
      <c r="T29" s="352">
        <f>SUM(T20:T28)</f>
        <v>0</v>
      </c>
      <c r="V29" s="539" t="s">
        <v>133</v>
      </c>
      <c r="W29" s="540"/>
      <c r="X29" s="540"/>
      <c r="Y29" s="1094">
        <f>ROUNDDOWN(Z20+Z28,0)</f>
        <v>0</v>
      </c>
      <c r="Z29" s="1094"/>
      <c r="AA29" s="1094">
        <f>ROUNDDOWN(AB20+AB28,0)</f>
        <v>0</v>
      </c>
      <c r="AB29" s="1095"/>
    </row>
    <row r="30" spans="1:29" ht="19.5" customHeight="1" thickBot="1">
      <c r="N30" s="453"/>
      <c r="V30" s="254" t="s">
        <v>134</v>
      </c>
    </row>
    <row r="31" spans="1:29" ht="27.75" customHeight="1" thickBot="1">
      <c r="B31" s="464" t="s">
        <v>145</v>
      </c>
      <c r="C31" s="289">
        <f>交付申請入力データ!$B$11</f>
        <v>0</v>
      </c>
      <c r="V31" s="541" t="s">
        <v>154</v>
      </c>
      <c r="W31" s="541"/>
    </row>
    <row r="32" spans="1:29" ht="38.25" thickBot="1">
      <c r="A32" s="444" t="s">
        <v>99</v>
      </c>
      <c r="B32" s="445"/>
      <c r="C32" s="468" t="s">
        <v>85</v>
      </c>
      <c r="D32" s="469" t="s">
        <v>86</v>
      </c>
      <c r="E32" s="469" t="s">
        <v>100</v>
      </c>
      <c r="F32" s="469" t="s">
        <v>101</v>
      </c>
      <c r="G32" s="469" t="s">
        <v>102</v>
      </c>
      <c r="H32" s="469" t="s">
        <v>103</v>
      </c>
      <c r="I32" s="469" t="s">
        <v>104</v>
      </c>
      <c r="J32" s="469" t="s">
        <v>105</v>
      </c>
      <c r="K32" s="469" t="s">
        <v>106</v>
      </c>
      <c r="L32" s="469" t="s">
        <v>107</v>
      </c>
      <c r="M32" s="469" t="s">
        <v>108</v>
      </c>
      <c r="N32" s="469" t="s">
        <v>109</v>
      </c>
      <c r="O32" s="469" t="s">
        <v>110</v>
      </c>
      <c r="P32" s="469" t="s">
        <v>111</v>
      </c>
      <c r="Q32" s="470" t="s">
        <v>112</v>
      </c>
      <c r="R32" s="471" t="s">
        <v>113</v>
      </c>
      <c r="S32" s="448" t="s">
        <v>114</v>
      </c>
      <c r="T32" s="449"/>
      <c r="V32" s="542" t="s">
        <v>99</v>
      </c>
      <c r="W32" s="543"/>
      <c r="X32" s="544"/>
      <c r="Y32" s="407" t="s">
        <v>136</v>
      </c>
      <c r="Z32" s="407"/>
      <c r="AA32" s="407"/>
      <c r="AB32" s="407"/>
      <c r="AC32" s="408"/>
    </row>
    <row r="33" spans="1:29" ht="18.75" customHeight="1" thickBot="1">
      <c r="A33" s="745" t="s">
        <v>49</v>
      </c>
      <c r="B33" s="279" t="s">
        <v>115</v>
      </c>
      <c r="C33" s="476">
        <f>SUMIFS(交付申請入力データ!$F$20:$F$1053,交付申請入力データ!$C$20:$C$1053,B33,交付申請入力データ!$B$20:$B$1053,交付申請出力結果!$C$31)</f>
        <v>0</v>
      </c>
      <c r="D33" s="477">
        <f>SUMIFS(交付申請入力データ!$G$20:$G$1053,交付申請入力データ!$C$20:$C$1053,B33,交付申請入力データ!$B$20:$B$1053,交付申請出力結果!$C$31)</f>
        <v>0</v>
      </c>
      <c r="E33" s="477">
        <f>IFERROR(交付申請入力データ!L$19*SUMIFS(交付申請入力データ!$F$20:$F$1053,交付申請入力データ!L$20:L$1053,"対象",交付申請入力データ!$C$20:$C$1053,交付申請出力結果!$B33,交付申請入力データ!$B$20:$B$1053,交付申請出力結果!$C$31)/SUMIF(交付申請入力データ!L$20:L$1053,"対象",交付申請入力データ!$F$20:$F$1053),0)</f>
        <v>0</v>
      </c>
      <c r="F33" s="477">
        <f>IFERROR(交付申請入力データ!M$19*SUMIFS(交付申請入力データ!$F$20:$F$1053,交付申請入力データ!M$20:M$1053,"対象",交付申請入力データ!$C$20:$C$1053,交付申請出力結果!$B33,交付申請入力データ!$B$20:$B$1053,交付申請出力結果!$C$31)/SUMIF(交付申請入力データ!M$20:M$1053,"対象",交付申請入力データ!$F$20:$F$1053),0)</f>
        <v>0</v>
      </c>
      <c r="G33" s="477">
        <f>IFERROR(交付申請入力データ!N$19*SUMIFS(交付申請入力データ!$F$20:$F$1053,交付申請入力データ!N$20:N$1053,"対象",交付申請入力データ!$C$20:$C$1053,交付申請出力結果!$B33,交付申請入力データ!$B$20:$B$1053,交付申請出力結果!$C$31)/SUMIF(交付申請入力データ!N$20:N$1053,"対象",交付申請入力データ!$F$20:$F$1053),0)</f>
        <v>0</v>
      </c>
      <c r="H33" s="477">
        <f>IFERROR(交付申請入力データ!O$19*SUMIFS(交付申請入力データ!$F$20:$F$1053,交付申請入力データ!O$20:O$1053,"対象",交付申請入力データ!$C$20:$C$1053,交付申請出力結果!$B33,交付申請入力データ!$B$20:$B$1053,交付申請出力結果!$C$31)/SUMIF(交付申請入力データ!O$20:O$1053,"対象",交付申請入力データ!$F$20:$F$1053),0)</f>
        <v>0</v>
      </c>
      <c r="I33" s="477">
        <f>IFERROR(交付申請入力データ!P$19*SUMIFS(交付申請入力データ!$F$20:$F$1053,交付申請入力データ!P$20:P$1053,"対象",交付申請入力データ!$C$20:$C$1053,交付申請出力結果!$B33,交付申請入力データ!$B$20:$B$1053,交付申請出力結果!$C$31)/SUMIF(交付申請入力データ!P$20:P$1053,"対象",交付申請入力データ!$F$20:$F$1053),0)</f>
        <v>0</v>
      </c>
      <c r="J33" s="477">
        <f>IFERROR(交付申請入力データ!Q$19*SUMIFS(交付申請入力データ!$F$20:$F$1053,交付申請入力データ!Q$20:Q$1053,"対象",交付申請入力データ!$C$20:$C$1053,交付申請出力結果!$B33,交付申請入力データ!$B$20:$B$1053,交付申請出力結果!$C$31)/SUMIF(交付申請入力データ!Q$20:Q$1053,"対象",交付申請入力データ!$F$20:$F$1053),0)</f>
        <v>0</v>
      </c>
      <c r="K33" s="477">
        <f>IFERROR(交付申請入力データ!R$19*SUMIFS(交付申請入力データ!$F$20:$F$1053,交付申請入力データ!R$20:R$1053,"対象",交付申請入力データ!$C$20:$C$1053,交付申請出力結果!$B33,交付申請入力データ!$B$20:$B$1053,交付申請出力結果!$C$31)/SUMIF(交付申請入力データ!R$20:R$1053,"対象",交付申請入力データ!$F$20:$F$1053),0)</f>
        <v>0</v>
      </c>
      <c r="L33" s="477">
        <f>IFERROR(交付申請入力データ!S$19*SUMIFS(交付申請入力データ!$F$20:$F$1053,交付申請入力データ!S$20:S$1053,"対象",交付申請入力データ!$C$20:$C$1053,交付申請出力結果!$B33,交付申請入力データ!$B$20:$B$1053,交付申請出力結果!$C$31)/SUMIF(交付申請入力データ!S$20:S$1053,"対象",交付申請入力データ!$F$20:$F$1053),0)</f>
        <v>0</v>
      </c>
      <c r="M33" s="477">
        <f>IFERROR(交付申請入力データ!T$19*SUMIFS(交付申請入力データ!$F$20:$F$1053,交付申請入力データ!T$20:T$1053,"対象",交付申請入力データ!$C$20:$C$1053,交付申請出力結果!$B33,交付申請入力データ!$B$20:$B$1053,交付申請出力結果!$C$31)/SUMIF(交付申請入力データ!T$20:T$1053,"対象",交付申請入力データ!$F$20:$F$1053),0)</f>
        <v>0</v>
      </c>
      <c r="N33" s="477">
        <f>IFERROR(交付申請入力データ!X$19*SUMIFS(交付申請入力データ!$F$20:$F$1053,交付申請入力データ!X$20:X$1053,"対象",交付申請入力データ!$C$20:$C$1053,交付申請出力結果!$B33,交付申請入力データ!$B$20:$B$1053,交付申請出力結果!$C$31)/SUMIF(交付申請入力データ!X$20:X$1053,"対象",交付申請入力データ!$F$20:$F$1053),0)</f>
        <v>0</v>
      </c>
      <c r="O33" s="477">
        <f>IFERROR(交付申請入力データ!Y$19*SUMIFS(交付申請入力データ!$F$20:$F$1053,交付申請入力データ!Y$20:Y$1053,"対象",交付申請入力データ!$C$20:$C$1053,交付申請出力結果!$B33,交付申請入力データ!$B$20:$B$1053,交付申請出力結果!$C$31)/SUMIF(交付申請入力データ!Y$20:Y$1053,"対象",交付申請入力データ!$F$20:$F$1053),0)</f>
        <v>0</v>
      </c>
      <c r="P33" s="477">
        <f>IFERROR(交付申請入力データ!Z$19*SUMIFS(交付申請入力データ!$F$20:$F$1053,交付申請入力データ!Z$20:Z$1053,"対象",交付申請入力データ!$C$20:$C$1053,交付申請出力結果!$B33,交付申請入力データ!$B$20:$B$1053,交付申請出力結果!$C$31)/SUMIF(交付申請入力データ!Z$20:Z$1053,"対象",交付申請入力データ!$F$20:$F$1053),0)</f>
        <v>0</v>
      </c>
      <c r="Q33" s="478">
        <f>SUM(D33:P33)</f>
        <v>0</v>
      </c>
      <c r="R33" s="479">
        <f>IFERROR(VLOOKUP($C$31,交付申請入力データ!$B$9:$E$14,4,0),0)</f>
        <v>0</v>
      </c>
      <c r="S33" s="480">
        <f>ROUNDDOWN(Q33*R33,0)</f>
        <v>0</v>
      </c>
      <c r="T33" s="747">
        <f>SUM(S33:S40)</f>
        <v>0</v>
      </c>
      <c r="V33" s="438"/>
      <c r="W33" s="439"/>
      <c r="X33" s="440"/>
      <c r="Y33" s="415" t="s">
        <v>137</v>
      </c>
      <c r="Z33" s="415" t="s">
        <v>138</v>
      </c>
      <c r="AA33" s="415" t="s">
        <v>139</v>
      </c>
      <c r="AB33" s="415" t="s">
        <v>140</v>
      </c>
      <c r="AC33" s="416" t="s">
        <v>141</v>
      </c>
    </row>
    <row r="34" spans="1:29">
      <c r="A34" s="725"/>
      <c r="B34" s="276" t="s">
        <v>118</v>
      </c>
      <c r="C34" s="497">
        <f>SUMIFS(交付申請入力データ!$F$20:$F$1053,交付申請入力データ!$C$20:$C$1053,B34,交付申請入力データ!$B$20:$B$1053,交付申請出力結果!$C$31)</f>
        <v>0</v>
      </c>
      <c r="D34" s="486">
        <f>SUMIFS(交付申請入力データ!$G$20:$G$1053,交付申請入力データ!$C$20:$C$1053,B34,交付申請入力データ!$B$20:$B$1053,交付申請出力結果!$C$31)</f>
        <v>0</v>
      </c>
      <c r="E34" s="487">
        <f>IFERROR(交付申請入力データ!L$19*SUMIFS(交付申請入力データ!$F$20:$F$1053,交付申請入力データ!L$20:L$1053,"対象",交付申請入力データ!$C$20:$C$1053,交付申請出力結果!$B34,交付申請入力データ!$B$20:$B$1053,交付申請出力結果!$C$31)/SUMIF(交付申請入力データ!L$20:L$1053,"対象",交付申請入力データ!$F$20:$F$1053),0)</f>
        <v>0</v>
      </c>
      <c r="F34" s="487">
        <f>IFERROR(交付申請入力データ!M$19*SUMIFS(交付申請入力データ!$F$20:$F$1053,交付申請入力データ!M$20:M$1053,"対象",交付申請入力データ!$C$20:$C$1053,交付申請出力結果!$B34,交付申請入力データ!$B$20:$B$1053,交付申請出力結果!$C$31)/SUMIF(交付申請入力データ!M$20:M$1053,"対象",交付申請入力データ!$F$20:$F$1053),0)</f>
        <v>0</v>
      </c>
      <c r="G34" s="487">
        <f>IFERROR(交付申請入力データ!N$19*SUMIFS(交付申請入力データ!$F$20:$F$1053,交付申請入力データ!N$20:N$1053,"対象",交付申請入力データ!$C$20:$C$1053,交付申請出力結果!$B34,交付申請入力データ!$B$20:$B$1053,交付申請出力結果!$C$31)/SUMIF(交付申請入力データ!N$20:N$1053,"対象",交付申請入力データ!$F$20:$F$1053),0)</f>
        <v>0</v>
      </c>
      <c r="H34" s="487">
        <f>IFERROR(交付申請入力データ!O$19*SUMIFS(交付申請入力データ!$F$20:$F$1053,交付申請入力データ!O$20:O$1053,"対象",交付申請入力データ!$C$20:$C$1053,交付申請出力結果!$B34,交付申請入力データ!$B$20:$B$1053,交付申請出力結果!$C$31)/SUMIF(交付申請入力データ!O$20:O$1053,"対象",交付申請入力データ!$F$20:$F$1053),0)</f>
        <v>0</v>
      </c>
      <c r="I34" s="487">
        <f>IFERROR(交付申請入力データ!P$19*SUMIFS(交付申請入力データ!$F$20:$F$1053,交付申請入力データ!P$20:P$1053,"対象",交付申請入力データ!$C$20:$C$1053,交付申請出力結果!$B34,交付申請入力データ!$B$20:$B$1053,交付申請出力結果!$C$31)/SUMIF(交付申請入力データ!P$20:P$1053,"対象",交付申請入力データ!$F$20:$F$1053),0)</f>
        <v>0</v>
      </c>
      <c r="J34" s="487">
        <f>IFERROR(交付申請入力データ!Q$19*SUMIFS(交付申請入力データ!$F$20:$F$1053,交付申請入力データ!Q$20:Q$1053,"対象",交付申請入力データ!$C$20:$C$1053,交付申請出力結果!$B34,交付申請入力データ!$B$20:$B$1053,交付申請出力結果!$C$31)/SUMIF(交付申請入力データ!Q$20:Q$1053,"対象",交付申請入力データ!$F$20:$F$1053),0)</f>
        <v>0</v>
      </c>
      <c r="K34" s="487">
        <f>IFERROR(交付申請入力データ!R$19*SUMIFS(交付申請入力データ!$F$20:$F$1053,交付申請入力データ!R$20:R$1053,"対象",交付申請入力データ!$C$20:$C$1053,交付申請出力結果!$B34,交付申請入力データ!$B$20:$B$1053,交付申請出力結果!$C$31)/SUMIF(交付申請入力データ!R$20:R$1053,"対象",交付申請入力データ!$F$20:$F$1053),0)</f>
        <v>0</v>
      </c>
      <c r="L34" s="487">
        <f>IFERROR(交付申請入力データ!S$19*SUMIFS(交付申請入力データ!$F$20:$F$1053,交付申請入力データ!S$20:S$1053,"対象",交付申請入力データ!$C$20:$C$1053,交付申請出力結果!$B34,交付申請入力データ!$B$20:$B$1053,交付申請出力結果!$C$31)/SUMIF(交付申請入力データ!S$20:S$1053,"対象",交付申請入力データ!$F$20:$F$1053),0)</f>
        <v>0</v>
      </c>
      <c r="M34" s="487">
        <f>IFERROR(交付申請入力データ!T$19*SUMIFS(交付申請入力データ!$F$20:$F$1053,交付申請入力データ!T$20:T$1053,"対象",交付申請入力データ!$C$20:$C$1053,交付申請出力結果!$B34,交付申請入力データ!$B$20:$B$1053,交付申請出力結果!$C$31)/SUMIF(交付申請入力データ!T$20:T$1053,"対象",交付申請入力データ!$F$20:$F$1053),0)</f>
        <v>0</v>
      </c>
      <c r="N34" s="487">
        <f>IFERROR(交付申請入力データ!X$19*SUMIFS(交付申請入力データ!$F$20:$F$1053,交付申請入力データ!X$20:X$1053,"対象",交付申請入力データ!$C$20:$C$1053,交付申請出力結果!$B34,交付申請入力データ!$B$20:$B$1053,交付申請出力結果!$C$31)/SUMIF(交付申請入力データ!X$20:X$1053,"対象",交付申請入力データ!$F$20:$F$1053),0)</f>
        <v>0</v>
      </c>
      <c r="O34" s="487">
        <f>IFERROR(交付申請入力データ!Y$19*SUMIFS(交付申請入力データ!$F$20:$F$1053,交付申請入力データ!Y$20:Y$1053,"対象",交付申請入力データ!$C$20:$C$1053,交付申請出力結果!$B34,交付申請入力データ!$B$20:$B$1053,交付申請出力結果!$C$31)/SUMIF(交付申請入力データ!Y$20:Y$1053,"対象",交付申請入力データ!$F$20:$F$1053),0)</f>
        <v>0</v>
      </c>
      <c r="P34" s="487">
        <f>IFERROR(交付申請入力データ!Z$19*SUMIFS(交付申請入力データ!$F$20:$F$1053,交付申請入力データ!Z$20:Z$1053,"対象",交付申請入力データ!$C$20:$C$1053,交付申請出力結果!$B34,交付申請入力データ!$B$20:$B$1053,交付申請出力結果!$C$31)/SUMIF(交付申請入力データ!Z$20:Z$1053,"対象",交付申請入力データ!$F$20:$F$1053),0)</f>
        <v>0</v>
      </c>
      <c r="Q34" s="488">
        <f>SUM(D34:P34)</f>
        <v>0</v>
      </c>
      <c r="R34" s="489">
        <f>IFERROR(VLOOKUP($C$31,交付申請入力データ!$B$9:$E$14,4,0),0)</f>
        <v>0</v>
      </c>
      <c r="S34" s="490">
        <f>ROUNDDOWN(Q34*R34,0)</f>
        <v>0</v>
      </c>
      <c r="T34" s="726"/>
      <c r="V34" s="763" t="s">
        <v>49</v>
      </c>
      <c r="W34" s="765" t="s">
        <v>115</v>
      </c>
      <c r="X34" s="765"/>
      <c r="Y34" s="419">
        <f t="shared" ref="Y34:Y41" si="6">SUMIF(B:B,W34,D:D)</f>
        <v>0</v>
      </c>
      <c r="Z34" s="419">
        <f t="shared" ref="Z34:Z41" si="7">(SUMIF(B:B,W34,E:E)+SUMIF(B:B,W34,F:F)+SUMIF(B:B,W34,G:G)+SUMIF(B:B,W34,H:H)+SUMIF(B:B,W34,I:I)+SUMIF(B:B,W34,J:J)+SUMIF(B:B,W34,K:K)+SUMIF(B:B,W34,L:L)+SUMIF(B:B,W34,M:M))</f>
        <v>0</v>
      </c>
      <c r="AA34" s="419">
        <f t="shared" ref="AA34:AA41" si="8">SUMIF(B:B,W34,N:N)+SUMIF(B:B,W34,O:O)+SUMIF(B:B,W34,P:P)</f>
        <v>0</v>
      </c>
      <c r="AB34" s="419">
        <f t="shared" ref="AB34:AB41" si="9">SUMIF(B:B,W34,S:S)-SUMIF(B:B,W34,Q:Q)</f>
        <v>0</v>
      </c>
      <c r="AC34" s="420">
        <f>SUM(Y34:AB34)</f>
        <v>0</v>
      </c>
    </row>
    <row r="35" spans="1:29">
      <c r="A35" s="725"/>
      <c r="B35" s="276" t="s">
        <v>120</v>
      </c>
      <c r="C35" s="497">
        <f>SUMIFS(交付申請入力データ!$F$20:$F$1053,交付申請入力データ!$C$20:$C$1053,B35,交付申請入力データ!$B$20:$B$1053,交付申請出力結果!$C$31)</f>
        <v>0</v>
      </c>
      <c r="D35" s="486">
        <f>SUMIFS(交付申請入力データ!$G$20:$G$1053,交付申請入力データ!$C$20:$C$1053,B35,交付申請入力データ!$B$20:$B$1053,交付申請出力結果!$C$31)</f>
        <v>0</v>
      </c>
      <c r="E35" s="487">
        <f>IFERROR(交付申請入力データ!L$19*SUMIFS(交付申請入力データ!$F$20:$F$1053,交付申請入力データ!L$20:L$1053,"対象",交付申請入力データ!$C$20:$C$1053,交付申請出力結果!$B35,交付申請入力データ!$B$20:$B$1053,交付申請出力結果!$C$31)/SUMIF(交付申請入力データ!L$20:L$1053,"対象",交付申請入力データ!$F$20:$F$1053),0)</f>
        <v>0</v>
      </c>
      <c r="F35" s="487">
        <f>IFERROR(交付申請入力データ!M$19*SUMIFS(交付申請入力データ!$F$20:$F$1053,交付申請入力データ!M$20:M$1053,"対象",交付申請入力データ!$C$20:$C$1053,交付申請出力結果!$B35,交付申請入力データ!$B$20:$B$1053,交付申請出力結果!$C$31)/SUMIF(交付申請入力データ!M$20:M$1053,"対象",交付申請入力データ!$F$20:$F$1053),0)</f>
        <v>0</v>
      </c>
      <c r="G35" s="487">
        <f>IFERROR(交付申請入力データ!N$19*SUMIFS(交付申請入力データ!$F$20:$F$1053,交付申請入力データ!N$20:N$1053,"対象",交付申請入力データ!$C$20:$C$1053,交付申請出力結果!$B35,交付申請入力データ!$B$20:$B$1053,交付申請出力結果!$C$31)/SUMIF(交付申請入力データ!N$20:N$1053,"対象",交付申請入力データ!$F$20:$F$1053),0)</f>
        <v>0</v>
      </c>
      <c r="H35" s="487">
        <f>IFERROR(交付申請入力データ!O$19*SUMIFS(交付申請入力データ!$F$20:$F$1053,交付申請入力データ!O$20:O$1053,"対象",交付申請入力データ!$C$20:$C$1053,交付申請出力結果!$B35,交付申請入力データ!$B$20:$B$1053,交付申請出力結果!$C$31)/SUMIF(交付申請入力データ!O$20:O$1053,"対象",交付申請入力データ!$F$20:$F$1053),0)</f>
        <v>0</v>
      </c>
      <c r="I35" s="487">
        <f>IFERROR(交付申請入力データ!P$19*SUMIFS(交付申請入力データ!$F$20:$F$1053,交付申請入力データ!P$20:P$1053,"対象",交付申請入力データ!$C$20:$C$1053,交付申請出力結果!$B35,交付申請入力データ!$B$20:$B$1053,交付申請出力結果!$C$31)/SUMIF(交付申請入力データ!P$20:P$1053,"対象",交付申請入力データ!$F$20:$F$1053),0)</f>
        <v>0</v>
      </c>
      <c r="J35" s="487">
        <f>IFERROR(交付申請入力データ!Q$19*SUMIFS(交付申請入力データ!$F$20:$F$1053,交付申請入力データ!Q$20:Q$1053,"対象",交付申請入力データ!$C$20:$C$1053,交付申請出力結果!$B35,交付申請入力データ!$B$20:$B$1053,交付申請出力結果!$C$31)/SUMIF(交付申請入力データ!Q$20:Q$1053,"対象",交付申請入力データ!$F$20:$F$1053),0)</f>
        <v>0</v>
      </c>
      <c r="K35" s="487">
        <f>IFERROR(交付申請入力データ!R$19*SUMIFS(交付申請入力データ!$F$20:$F$1053,交付申請入力データ!R$20:R$1053,"対象",交付申請入力データ!$C$20:$C$1053,交付申請出力結果!$B35,交付申請入力データ!$B$20:$B$1053,交付申請出力結果!$C$31)/SUMIF(交付申請入力データ!R$20:R$1053,"対象",交付申請入力データ!$F$20:$F$1053),0)</f>
        <v>0</v>
      </c>
      <c r="L35" s="487">
        <f>IFERROR(交付申請入力データ!S$19*SUMIFS(交付申請入力データ!$F$20:$F$1053,交付申請入力データ!S$20:S$1053,"対象",交付申請入力データ!$C$20:$C$1053,交付申請出力結果!$B35,交付申請入力データ!$B$20:$B$1053,交付申請出力結果!$C$31)/SUMIF(交付申請入力データ!S$20:S$1053,"対象",交付申請入力データ!$F$20:$F$1053),0)</f>
        <v>0</v>
      </c>
      <c r="M35" s="487">
        <f>IFERROR(交付申請入力データ!T$19*SUMIFS(交付申請入力データ!$F$20:$F$1053,交付申請入力データ!T$20:T$1053,"対象",交付申請入力データ!$C$20:$C$1053,交付申請出力結果!$B35,交付申請入力データ!$B$20:$B$1053,交付申請出力結果!$C$31)/SUMIF(交付申請入力データ!T$20:T$1053,"対象",交付申請入力データ!$F$20:$F$1053),0)</f>
        <v>0</v>
      </c>
      <c r="N35" s="487">
        <f>IFERROR(交付申請入力データ!X$19*SUMIFS(交付申請入力データ!$F$20:$F$1053,交付申請入力データ!X$20:X$1053,"対象",交付申請入力データ!$C$20:$C$1053,交付申請出力結果!$B35,交付申請入力データ!$B$20:$B$1053,交付申請出力結果!$C$31)/SUMIF(交付申請入力データ!X$20:X$1053,"対象",交付申請入力データ!$F$20:$F$1053),0)</f>
        <v>0</v>
      </c>
      <c r="O35" s="487">
        <f>IFERROR(交付申請入力データ!Y$19*SUMIFS(交付申請入力データ!$F$20:$F$1053,交付申請入力データ!Y$20:Y$1053,"対象",交付申請入力データ!$C$20:$C$1053,交付申請出力結果!$B35,交付申請入力データ!$B$20:$B$1053,交付申請出力結果!$C$31)/SUMIF(交付申請入力データ!Y$20:Y$1053,"対象",交付申請入力データ!$F$20:$F$1053),0)</f>
        <v>0</v>
      </c>
      <c r="P35" s="487">
        <f>IFERROR(交付申請入力データ!Z$19*SUMIFS(交付申請入力データ!$F$20:$F$1053,交付申請入力データ!Z$20:Z$1053,"対象",交付申請入力データ!$C$20:$C$1053,交付申請出力結果!$B35,交付申請入力データ!$B$20:$B$1053,交付申請出力結果!$C$31)/SUMIF(交付申請入力データ!Z$20:Z$1053,"対象",交付申請入力データ!$F$20:$F$1053),0)</f>
        <v>0</v>
      </c>
      <c r="Q35" s="488">
        <f>SUM(D35:P35)</f>
        <v>0</v>
      </c>
      <c r="R35" s="489">
        <f>IFERROR(VLOOKUP($C$31,交付申請入力データ!$B$9:$E$14,4,0),0)</f>
        <v>0</v>
      </c>
      <c r="S35" s="490">
        <f t="shared" ref="S35:S41" si="10">ROUNDDOWN(Q35*R35,0)</f>
        <v>0</v>
      </c>
      <c r="T35" s="726"/>
      <c r="V35" s="764"/>
      <c r="W35" s="766" t="s">
        <v>118</v>
      </c>
      <c r="X35" s="766"/>
      <c r="Y35" s="419">
        <f t="shared" si="6"/>
        <v>0</v>
      </c>
      <c r="Z35" s="419">
        <f t="shared" si="7"/>
        <v>0</v>
      </c>
      <c r="AA35" s="419">
        <f t="shared" si="8"/>
        <v>0</v>
      </c>
      <c r="AB35" s="419">
        <f t="shared" si="9"/>
        <v>0</v>
      </c>
      <c r="AC35" s="421">
        <f>SUM(Y35:AB35)</f>
        <v>0</v>
      </c>
    </row>
    <row r="36" spans="1:29" ht="20.100000000000001" customHeight="1">
      <c r="A36" s="725"/>
      <c r="B36" s="276" t="s">
        <v>123</v>
      </c>
      <c r="C36" s="497">
        <f>SUMIFS(交付申請入力データ!$F$20:$F$1053,交付申請入力データ!$C$20:$C$1053,B36,交付申請入力データ!$B$20:$B$1053,交付申請出力結果!$C$31)</f>
        <v>0</v>
      </c>
      <c r="D36" s="486">
        <f>SUMIFS(交付申請入力データ!$G$20:$G$1053,交付申請入力データ!$C$20:$C$1053,B36,交付申請入力データ!$B$20:$B$1053,交付申請出力結果!$C$31)</f>
        <v>0</v>
      </c>
      <c r="E36" s="487">
        <f>IFERROR(交付申請入力データ!L$19*SUMIFS(交付申請入力データ!$F$20:$F$1053,交付申請入力データ!L$20:L$1053,"対象",交付申請入力データ!$C$20:$C$1053,交付申請出力結果!$B36,交付申請入力データ!$B$20:$B$1053,交付申請出力結果!$C$31)/SUMIF(交付申請入力データ!L$20:L$1053,"対象",交付申請入力データ!$F$20:$F$1053),0)</f>
        <v>0</v>
      </c>
      <c r="F36" s="487">
        <f>IFERROR(交付申請入力データ!M$19*SUMIFS(交付申請入力データ!$F$20:$F$1053,交付申請入力データ!M$20:M$1053,"対象",交付申請入力データ!$C$20:$C$1053,交付申請出力結果!$B36,交付申請入力データ!$B$20:$B$1053,交付申請出力結果!$C$31)/SUMIF(交付申請入力データ!M$20:M$1053,"対象",交付申請入力データ!$F$20:$F$1053),0)</f>
        <v>0</v>
      </c>
      <c r="G36" s="487">
        <f>IFERROR(交付申請入力データ!N$19*SUMIFS(交付申請入力データ!$F$20:$F$1053,交付申請入力データ!N$20:N$1053,"対象",交付申請入力データ!$C$20:$C$1053,交付申請出力結果!$B36,交付申請入力データ!$B$20:$B$1053,交付申請出力結果!$C$31)/SUMIF(交付申請入力データ!N$20:N$1053,"対象",交付申請入力データ!$F$20:$F$1053),0)</f>
        <v>0</v>
      </c>
      <c r="H36" s="487">
        <f>IFERROR(交付申請入力データ!O$19*SUMIFS(交付申請入力データ!$F$20:$F$1053,交付申請入力データ!O$20:O$1053,"対象",交付申請入力データ!$C$20:$C$1053,交付申請出力結果!$B36,交付申請入力データ!$B$20:$B$1053,交付申請出力結果!$C$31)/SUMIF(交付申請入力データ!O$20:O$1053,"対象",交付申請入力データ!$F$20:$F$1053),0)</f>
        <v>0</v>
      </c>
      <c r="I36" s="487">
        <f>IFERROR(交付申請入力データ!P$19*SUMIFS(交付申請入力データ!$F$20:$F$1053,交付申請入力データ!P$20:P$1053,"対象",交付申請入力データ!$C$20:$C$1053,交付申請出力結果!$B36,交付申請入力データ!$B$20:$B$1053,交付申請出力結果!$C$31)/SUMIF(交付申請入力データ!P$20:P$1053,"対象",交付申請入力データ!$F$20:$F$1053),0)</f>
        <v>0</v>
      </c>
      <c r="J36" s="487">
        <f>IFERROR(交付申請入力データ!Q$19*SUMIFS(交付申請入力データ!$F$20:$F$1053,交付申請入力データ!Q$20:Q$1053,"対象",交付申請入力データ!$C$20:$C$1053,交付申請出力結果!$B36,交付申請入力データ!$B$20:$B$1053,交付申請出力結果!$C$31)/SUMIF(交付申請入力データ!Q$20:Q$1053,"対象",交付申請入力データ!$F$20:$F$1053),0)</f>
        <v>0</v>
      </c>
      <c r="K36" s="487">
        <f>IFERROR(交付申請入力データ!R$19*SUMIFS(交付申請入力データ!$F$20:$F$1053,交付申請入力データ!R$20:R$1053,"対象",交付申請入力データ!$C$20:$C$1053,交付申請出力結果!$B36,交付申請入力データ!$B$20:$B$1053,交付申請出力結果!$C$31)/SUMIF(交付申請入力データ!R$20:R$1053,"対象",交付申請入力データ!$F$20:$F$1053),0)</f>
        <v>0</v>
      </c>
      <c r="L36" s="487">
        <f>IFERROR(交付申請入力データ!S$19*SUMIFS(交付申請入力データ!$F$20:$F$1053,交付申請入力データ!S$20:S$1053,"対象",交付申請入力データ!$C$20:$C$1053,交付申請出力結果!$B36,交付申請入力データ!$B$20:$B$1053,交付申請出力結果!$C$31)/SUMIF(交付申請入力データ!S$20:S$1053,"対象",交付申請入力データ!$F$20:$F$1053),0)</f>
        <v>0</v>
      </c>
      <c r="M36" s="487">
        <f>IFERROR(交付申請入力データ!T$19*SUMIFS(交付申請入力データ!$F$20:$F$1053,交付申請入力データ!T$20:T$1053,"対象",交付申請入力データ!$C$20:$C$1053,交付申請出力結果!$B36,交付申請入力データ!$B$20:$B$1053,交付申請出力結果!$C$31)/SUMIF(交付申請入力データ!T$20:T$1053,"対象",交付申請入力データ!$F$20:$F$1053),0)</f>
        <v>0</v>
      </c>
      <c r="N36" s="487">
        <f>IFERROR(交付申請入力データ!X$19*SUMIFS(交付申請入力データ!$F$20:$F$1053,交付申請入力データ!X$20:X$1053,"対象",交付申請入力データ!$C$20:$C$1053,交付申請出力結果!$B36,交付申請入力データ!$B$20:$B$1053,交付申請出力結果!$C$31)/SUMIF(交付申請入力データ!X$20:X$1053,"対象",交付申請入力データ!$F$20:$F$1053),0)</f>
        <v>0</v>
      </c>
      <c r="O36" s="487">
        <f>IFERROR(交付申請入力データ!Y$19*SUMIFS(交付申請入力データ!$F$20:$F$1053,交付申請入力データ!Y$20:Y$1053,"対象",交付申請入力データ!$C$20:$C$1053,交付申請出力結果!$B36,交付申請入力データ!$B$20:$B$1053,交付申請出力結果!$C$31)/SUMIF(交付申請入力データ!Y$20:Y$1053,"対象",交付申請入力データ!$F$20:$F$1053),0)</f>
        <v>0</v>
      </c>
      <c r="P36" s="487">
        <f>IFERROR(交付申請入力データ!Z$19*SUMIFS(交付申請入力データ!$F$20:$F$1053,交付申請入力データ!Z$20:Z$1053,"対象",交付申請入力データ!$C$20:$C$1053,交付申請出力結果!$B36,交付申請入力データ!$B$20:$B$1053,交付申請出力結果!$C$31)/SUMIF(交付申請入力データ!Z$20:Z$1053,"対象",交付申請入力データ!$F$20:$F$1053),0)</f>
        <v>0</v>
      </c>
      <c r="Q36" s="488">
        <f t="shared" ref="Q36:Q40" si="11">SUM(D36:P36)</f>
        <v>0</v>
      </c>
      <c r="R36" s="489">
        <f>IFERROR(VLOOKUP($C$31,交付申請入力データ!$B$9:$E$14,4,0),0)</f>
        <v>0</v>
      </c>
      <c r="S36" s="490">
        <f t="shared" si="10"/>
        <v>0</v>
      </c>
      <c r="T36" s="726"/>
      <c r="V36" s="764"/>
      <c r="W36" s="766" t="s">
        <v>120</v>
      </c>
      <c r="X36" s="766"/>
      <c r="Y36" s="419">
        <f t="shared" si="6"/>
        <v>0</v>
      </c>
      <c r="Z36" s="419">
        <f t="shared" si="7"/>
        <v>0</v>
      </c>
      <c r="AA36" s="419">
        <f t="shared" si="8"/>
        <v>0</v>
      </c>
      <c r="AB36" s="419">
        <f t="shared" si="9"/>
        <v>0</v>
      </c>
      <c r="AC36" s="421">
        <f t="shared" ref="AC36:AC41" si="12">SUM(Y36:AB36)</f>
        <v>0</v>
      </c>
    </row>
    <row r="37" spans="1:29">
      <c r="A37" s="725"/>
      <c r="B37" s="276" t="s">
        <v>125</v>
      </c>
      <c r="C37" s="485">
        <f>SUMIFS(交付申請入力データ!$F$20:$F$1053,交付申請入力データ!$C$20:$C$1053,B37,交付申請入力データ!$B$20:$B$1053,交付申請出力結果!$C$31)</f>
        <v>0</v>
      </c>
      <c r="D37" s="486">
        <f>SUMIFS(交付申請入力データ!$G$20:$G$1053,交付申請入力データ!$C$20:$C$1053,B37,交付申請入力データ!$B$20:$B$1053,交付申請出力結果!$C$31)</f>
        <v>0</v>
      </c>
      <c r="E37" s="487">
        <f>IFERROR(交付申請入力データ!L$19*SUMIFS(交付申請入力データ!$F$20:$F$1053,交付申請入力データ!L$20:L$1053,"対象",交付申請入力データ!$C$20:$C$1053,交付申請出力結果!$B37,交付申請入力データ!$B$20:$B$1053,交付申請出力結果!$C$31)/SUMIF(交付申請入力データ!L$20:L$1053,"対象",交付申請入力データ!$F$20:$F$1053),0)</f>
        <v>0</v>
      </c>
      <c r="F37" s="487">
        <f>IFERROR(交付申請入力データ!M$19*SUMIFS(交付申請入力データ!$F$20:$F$1053,交付申請入力データ!M$20:M$1053,"対象",交付申請入力データ!$C$20:$C$1053,交付申請出力結果!$B37,交付申請入力データ!$B$20:$B$1053,交付申請出力結果!$C$31)/SUMIF(交付申請入力データ!M$20:M$1053,"対象",交付申請入力データ!$F$20:$F$1053),0)</f>
        <v>0</v>
      </c>
      <c r="G37" s="487">
        <f>IFERROR(交付申請入力データ!N$19*SUMIFS(交付申請入力データ!$F$20:$F$1053,交付申請入力データ!N$20:N$1053,"対象",交付申請入力データ!$C$20:$C$1053,交付申請出力結果!$B37,交付申請入力データ!$B$20:$B$1053,交付申請出力結果!$C$31)/SUMIF(交付申請入力データ!N$20:N$1053,"対象",交付申請入力データ!$F$20:$F$1053),0)</f>
        <v>0</v>
      </c>
      <c r="H37" s="487">
        <f>IFERROR(交付申請入力データ!O$19*SUMIFS(交付申請入力データ!$F$20:$F$1053,交付申請入力データ!O$20:O$1053,"対象",交付申請入力データ!$C$20:$C$1053,交付申請出力結果!$B37,交付申請入力データ!$B$20:$B$1053,交付申請出力結果!$C$31)/SUMIF(交付申請入力データ!O$20:O$1053,"対象",交付申請入力データ!$F$20:$F$1053),0)</f>
        <v>0</v>
      </c>
      <c r="I37" s="487">
        <f>IFERROR(交付申請入力データ!P$19*SUMIFS(交付申請入力データ!$F$20:$F$1053,交付申請入力データ!P$20:P$1053,"対象",交付申請入力データ!$C$20:$C$1053,交付申請出力結果!$B37,交付申請入力データ!$B$20:$B$1053,交付申請出力結果!$C$31)/SUMIF(交付申請入力データ!P$20:P$1053,"対象",交付申請入力データ!$F$20:$F$1053),0)</f>
        <v>0</v>
      </c>
      <c r="J37" s="487">
        <f>IFERROR(交付申請入力データ!Q$19*SUMIFS(交付申請入力データ!$F$20:$F$1053,交付申請入力データ!Q$20:Q$1053,"対象",交付申請入力データ!$C$20:$C$1053,交付申請出力結果!$B37,交付申請入力データ!$B$20:$B$1053,交付申請出力結果!$C$31)/SUMIF(交付申請入力データ!Q$20:Q$1053,"対象",交付申請入力データ!$F$20:$F$1053),0)</f>
        <v>0</v>
      </c>
      <c r="K37" s="487">
        <f>IFERROR(交付申請入力データ!R$19*SUMIFS(交付申請入力データ!$F$20:$F$1053,交付申請入力データ!R$20:R$1053,"対象",交付申請入力データ!$C$20:$C$1053,交付申請出力結果!$B37,交付申請入力データ!$B$20:$B$1053,交付申請出力結果!$C$31)/SUMIF(交付申請入力データ!R$20:R$1053,"対象",交付申請入力データ!$F$20:$F$1053),0)</f>
        <v>0</v>
      </c>
      <c r="L37" s="487">
        <f>IFERROR(交付申請入力データ!S$19*SUMIFS(交付申請入力データ!$F$20:$F$1053,交付申請入力データ!S$20:S$1053,"対象",交付申請入力データ!$C$20:$C$1053,交付申請出力結果!$B37,交付申請入力データ!$B$20:$B$1053,交付申請出力結果!$C$31)/SUMIF(交付申請入力データ!S$20:S$1053,"対象",交付申請入力データ!$F$20:$F$1053),0)</f>
        <v>0</v>
      </c>
      <c r="M37" s="487">
        <f>IFERROR(交付申請入力データ!T$19*SUMIFS(交付申請入力データ!$F$20:$F$1053,交付申請入力データ!T$20:T$1053,"対象",交付申請入力データ!$C$20:$C$1053,交付申請出力結果!$B37,交付申請入力データ!$B$20:$B$1053,交付申請出力結果!$C$31)/SUMIF(交付申請入力データ!T$20:T$1053,"対象",交付申請入力データ!$F$20:$F$1053),0)</f>
        <v>0</v>
      </c>
      <c r="N37" s="486">
        <f>IFERROR(交付申請入力データ!X$19*SUMIFS(交付申請入力データ!$F$20:$F$1053,交付申請入力データ!X$20:X$1053,"対象",交付申請入力データ!$C$20:$C$1053,交付申請出力結果!$B37,交付申請入力データ!$B$20:$B$1053,交付申請出力結果!$C$31)/SUMIF(交付申請入力データ!X$20:X$1053,"対象",交付申請入力データ!$F$20:$F$1053),0)</f>
        <v>0</v>
      </c>
      <c r="O37" s="486">
        <f>IFERROR(交付申請入力データ!Y$19*SUMIFS(交付申請入力データ!$F$20:$F$1053,交付申請入力データ!Y$20:Y$1053,"対象",交付申請入力データ!$C$20:$C$1053,交付申請出力結果!$B37,交付申請入力データ!$B$20:$B$1053,交付申請出力結果!$C$31)/SUMIF(交付申請入力データ!Y$20:Y$1053,"対象",交付申請入力データ!$F$20:$F$1053),0)</f>
        <v>0</v>
      </c>
      <c r="P37" s="486">
        <f>IFERROR(交付申請入力データ!Z$19*SUMIFS(交付申請入力データ!$F$20:$F$1053,交付申請入力データ!Z$20:Z$1053,"対象",交付申請入力データ!$C$20:$C$1053,交付申請出力結果!$B37,交付申請入力データ!$B$20:$B$1053,交付申請出力結果!$C$31)/SUMIF(交付申請入力データ!Z$20:Z$1053,"対象",交付申請入力データ!$F$20:$F$1053),0)</f>
        <v>0</v>
      </c>
      <c r="Q37" s="488">
        <f t="shared" si="11"/>
        <v>0</v>
      </c>
      <c r="R37" s="489">
        <f>IFERROR(VLOOKUP($C$31,交付申請入力データ!$B$9:$E$14,4,0),0)</f>
        <v>0</v>
      </c>
      <c r="S37" s="490">
        <f t="shared" si="10"/>
        <v>0</v>
      </c>
      <c r="T37" s="726"/>
      <c r="V37" s="764"/>
      <c r="W37" s="766" t="s">
        <v>123</v>
      </c>
      <c r="X37" s="766"/>
      <c r="Y37" s="419">
        <f t="shared" si="6"/>
        <v>0</v>
      </c>
      <c r="Z37" s="419">
        <f t="shared" si="7"/>
        <v>0</v>
      </c>
      <c r="AA37" s="419">
        <f t="shared" si="8"/>
        <v>0</v>
      </c>
      <c r="AB37" s="419">
        <f t="shared" si="9"/>
        <v>0</v>
      </c>
      <c r="AC37" s="421">
        <f t="shared" si="12"/>
        <v>0</v>
      </c>
    </row>
    <row r="38" spans="1:29">
      <c r="A38" s="725"/>
      <c r="B38" s="276" t="s">
        <v>121</v>
      </c>
      <c r="C38" s="497">
        <f>SUMIFS(交付申請入力データ!$F$20:$F$1053,交付申請入力データ!$C$20:$C$1053,B38,交付申請入力データ!$B$20:$B$1053,交付申請出力結果!$C$31)</f>
        <v>0</v>
      </c>
      <c r="D38" s="486">
        <f>SUMIFS(交付申請入力データ!$G$20:$G$1053,交付申請入力データ!$C$20:$C$1053,B38,交付申請入力データ!$B$20:$B$1053,交付申請出力結果!$C$31)</f>
        <v>0</v>
      </c>
      <c r="E38" s="487">
        <f>IFERROR(交付申請入力データ!L$19*SUMIFS(交付申請入力データ!$F$20:$F$1053,交付申請入力データ!L$20:L$1053,"対象",交付申請入力データ!$C$20:$C$1053,交付申請出力結果!$B38,交付申請入力データ!$B$20:$B$1053,交付申請出力結果!$C$31)/SUMIF(交付申請入力データ!L$20:L$1053,"対象",交付申請入力データ!$F$20:$F$1053),0)</f>
        <v>0</v>
      </c>
      <c r="F38" s="487">
        <f>IFERROR(交付申請入力データ!M$19*SUMIFS(交付申請入力データ!$F$20:$F$1053,交付申請入力データ!M$20:M$1053,"対象",交付申請入力データ!$C$20:$C$1053,交付申請出力結果!$B38,交付申請入力データ!$B$20:$B$1053,交付申請出力結果!$C$31)/SUMIF(交付申請入力データ!M$20:M$1053,"対象",交付申請入力データ!$F$20:$F$1053),0)</f>
        <v>0</v>
      </c>
      <c r="G38" s="487">
        <f>IFERROR(交付申請入力データ!N$19*SUMIFS(交付申請入力データ!$F$20:$F$1053,交付申請入力データ!N$20:N$1053,"対象",交付申請入力データ!$C$20:$C$1053,交付申請出力結果!$B38,交付申請入力データ!$B$20:$B$1053,交付申請出力結果!$C$31)/SUMIF(交付申請入力データ!N$20:N$1053,"対象",交付申請入力データ!$F$20:$F$1053),0)</f>
        <v>0</v>
      </c>
      <c r="H38" s="487">
        <f>IFERROR(交付申請入力データ!O$19*SUMIFS(交付申請入力データ!$F$20:$F$1053,交付申請入力データ!O$20:O$1053,"対象",交付申請入力データ!$C$20:$C$1053,交付申請出力結果!$B38,交付申請入力データ!$B$20:$B$1053,交付申請出力結果!$C$31)/SUMIF(交付申請入力データ!O$20:O$1053,"対象",交付申請入力データ!$F$20:$F$1053),0)</f>
        <v>0</v>
      </c>
      <c r="I38" s="487">
        <f>IFERROR(交付申請入力データ!P$19*SUMIFS(交付申請入力データ!$F$20:$F$1053,交付申請入力データ!P$20:P$1053,"対象",交付申請入力データ!$C$20:$C$1053,交付申請出力結果!$B38,交付申請入力データ!$B$20:$B$1053,交付申請出力結果!$C$31)/SUMIF(交付申請入力データ!P$20:P$1053,"対象",交付申請入力データ!$F$20:$F$1053),0)</f>
        <v>0</v>
      </c>
      <c r="J38" s="487">
        <f>IFERROR(交付申請入力データ!Q$19*SUMIFS(交付申請入力データ!$F$20:$F$1053,交付申請入力データ!Q$20:Q$1053,"対象",交付申請入力データ!$C$20:$C$1053,交付申請出力結果!$B38,交付申請入力データ!$B$20:$B$1053,交付申請出力結果!$C$31)/SUMIF(交付申請入力データ!Q$20:Q$1053,"対象",交付申請入力データ!$F$20:$F$1053),0)</f>
        <v>0</v>
      </c>
      <c r="K38" s="487">
        <f>IFERROR(交付申請入力データ!R$19*SUMIFS(交付申請入力データ!$F$20:$F$1053,交付申請入力データ!R$20:R$1053,"対象",交付申請入力データ!$C$20:$C$1053,交付申請出力結果!$B38,交付申請入力データ!$B$20:$B$1053,交付申請出力結果!$C$31)/SUMIF(交付申請入力データ!R$20:R$1053,"対象",交付申請入力データ!$F$20:$F$1053),0)</f>
        <v>0</v>
      </c>
      <c r="L38" s="487">
        <f>IFERROR(交付申請入力データ!S$19*SUMIFS(交付申請入力データ!$F$20:$F$1053,交付申請入力データ!S$20:S$1053,"対象",交付申請入力データ!$C$20:$C$1053,交付申請出力結果!$B38,交付申請入力データ!$B$20:$B$1053,交付申請出力結果!$C$31)/SUMIF(交付申請入力データ!S$20:S$1053,"対象",交付申請入力データ!$F$20:$F$1053),0)</f>
        <v>0</v>
      </c>
      <c r="M38" s="487">
        <f>IFERROR(交付申請入力データ!T$19*SUMIFS(交付申請入力データ!$F$20:$F$1053,交付申請入力データ!T$20:T$1053,"対象",交付申請入力データ!$C$20:$C$1053,交付申請出力結果!$B38,交付申請入力データ!$B$20:$B$1053,交付申請出力結果!$C$31)/SUMIF(交付申請入力データ!T$20:T$1053,"対象",交付申請入力データ!$F$20:$F$1053),0)</f>
        <v>0</v>
      </c>
      <c r="N38" s="487">
        <f>IFERROR(交付申請入力データ!X$19*SUMIFS(交付申請入力データ!$F$20:$F$1053,交付申請入力データ!X$20:X$1053,"対象",交付申請入力データ!$C$20:$C$1053,交付申請出力結果!$B38,交付申請入力データ!$B$20:$B$1053,交付申請出力結果!$C$31)/SUMIF(交付申請入力データ!X$20:X$1053,"対象",交付申請入力データ!$F$20:$F$1053),0)</f>
        <v>0</v>
      </c>
      <c r="O38" s="487">
        <f>IFERROR(交付申請入力データ!Y$19*SUMIFS(交付申請入力データ!$F$20:$F$1053,交付申請入力データ!Y$20:Y$1053,"対象",交付申請入力データ!$C$20:$C$1053,交付申請出力結果!$B38,交付申請入力データ!$B$20:$B$1053,交付申請出力結果!$C$31)/SUMIF(交付申請入力データ!Y$20:Y$1053,"対象",交付申請入力データ!$F$20:$F$1053),0)</f>
        <v>0</v>
      </c>
      <c r="P38" s="487">
        <f>IFERROR(交付申請入力データ!Z$19*SUMIFS(交付申請入力データ!$F$20:$F$1053,交付申請入力データ!Z$20:Z$1053,"対象",交付申請入力データ!$C$20:$C$1053,交付申請出力結果!$B38,交付申請入力データ!$B$20:$B$1053,交付申請出力結果!$C$31)/SUMIF(交付申請入力データ!Z$20:Z$1053,"対象",交付申請入力データ!$F$20:$F$1053),0)</f>
        <v>0</v>
      </c>
      <c r="Q38" s="488">
        <f>SUM(D38:P38)</f>
        <v>0</v>
      </c>
      <c r="R38" s="489">
        <f>IFERROR(VLOOKUP($C$31,交付申請入力データ!$B$9:$E$14,4,0),0)</f>
        <v>0</v>
      </c>
      <c r="S38" s="490">
        <f>ROUNDDOWN(Q38*R38,0)</f>
        <v>0</v>
      </c>
      <c r="T38" s="726"/>
      <c r="V38" s="764"/>
      <c r="W38" s="766" t="s">
        <v>125</v>
      </c>
      <c r="X38" s="766"/>
      <c r="Y38" s="419">
        <f t="shared" si="6"/>
        <v>0</v>
      </c>
      <c r="Z38" s="419">
        <f t="shared" si="7"/>
        <v>0</v>
      </c>
      <c r="AA38" s="419">
        <f t="shared" si="8"/>
        <v>0</v>
      </c>
      <c r="AB38" s="419">
        <f t="shared" si="9"/>
        <v>0</v>
      </c>
      <c r="AC38" s="421">
        <f t="shared" si="12"/>
        <v>0</v>
      </c>
    </row>
    <row r="39" spans="1:29" ht="18.75" customHeight="1">
      <c r="A39" s="725"/>
      <c r="B39" s="275" t="s">
        <v>127</v>
      </c>
      <c r="C39" s="520">
        <f>SUMIFS(交付申請入力データ!$F$20:$F$1053,交付申請入力データ!$C$20:$C$1053,B39,交付申請入力データ!$B$20:$B$1053,交付申請出力結果!$C$31)</f>
        <v>0</v>
      </c>
      <c r="D39" s="487">
        <f>SUMIFS(交付申請入力データ!$G$20:$G$1053,交付申請入力データ!$C$20:$C$1053,B39,交付申請入力データ!$B$20:$B$1053,交付申請出力結果!$C$31)</f>
        <v>0</v>
      </c>
      <c r="E39" s="487">
        <f>IFERROR(交付申請入力データ!L$19*SUMIFS(交付申請入力データ!$F$20:$F$1053,交付申請入力データ!L$20:L$1053,"対象",交付申請入力データ!$C$20:$C$1053,交付申請出力結果!$B39,交付申請入力データ!$B$20:$B$1053,交付申請出力結果!$C$31)/SUMIF(交付申請入力データ!L$20:L$1053,"対象",交付申請入力データ!$F$20:$F$1053),0)</f>
        <v>0</v>
      </c>
      <c r="F39" s="487">
        <f>IFERROR(交付申請入力データ!M$19*SUMIFS(交付申請入力データ!$F$20:$F$1053,交付申請入力データ!M$20:M$1053,"対象",交付申請入力データ!$C$20:$C$1053,交付申請出力結果!$B39,交付申請入力データ!$B$20:$B$1053,交付申請出力結果!$C$31)/SUMIF(交付申請入力データ!M$20:M$1053,"対象",交付申請入力データ!$F$20:$F$1053),0)</f>
        <v>0</v>
      </c>
      <c r="G39" s="487">
        <f>IFERROR(交付申請入力データ!N$19*SUMIFS(交付申請入力データ!$F$20:$F$1053,交付申請入力データ!N$20:N$1053,"対象",交付申請入力データ!$C$20:$C$1053,交付申請出力結果!$B39,交付申請入力データ!$B$20:$B$1053,交付申請出力結果!$C$31)/SUMIF(交付申請入力データ!N$20:N$1053,"対象",交付申請入力データ!$F$20:$F$1053),0)</f>
        <v>0</v>
      </c>
      <c r="H39" s="487">
        <f>IFERROR(交付申請入力データ!O$19*SUMIFS(交付申請入力データ!$F$20:$F$1053,交付申請入力データ!O$20:O$1053,"対象",交付申請入力データ!$C$20:$C$1053,交付申請出力結果!$B39,交付申請入力データ!$B$20:$B$1053,交付申請出力結果!$C$31)/SUMIF(交付申請入力データ!O$20:O$1053,"対象",交付申請入力データ!$F$20:$F$1053),0)</f>
        <v>0</v>
      </c>
      <c r="I39" s="487">
        <f>IFERROR(交付申請入力データ!P$19*SUMIFS(交付申請入力データ!$F$20:$F$1053,交付申請入力データ!P$20:P$1053,"対象",交付申請入力データ!$C$20:$C$1053,交付申請出力結果!$B39,交付申請入力データ!$B$20:$B$1053,交付申請出力結果!$C$31)/SUMIF(交付申請入力データ!P$20:P$1053,"対象",交付申請入力データ!$F$20:$F$1053),0)</f>
        <v>0</v>
      </c>
      <c r="J39" s="487">
        <f>IFERROR(交付申請入力データ!Q$19*SUMIFS(交付申請入力データ!$F$20:$F$1053,交付申請入力データ!Q$20:Q$1053,"対象",交付申請入力データ!$C$20:$C$1053,交付申請出力結果!$B39,交付申請入力データ!$B$20:$B$1053,交付申請出力結果!$C$31)/SUMIF(交付申請入力データ!Q$20:Q$1053,"対象",交付申請入力データ!$F$20:$F$1053),0)</f>
        <v>0</v>
      </c>
      <c r="K39" s="487">
        <f>IFERROR(交付申請入力データ!R$19*SUMIFS(交付申請入力データ!$F$20:$F$1053,交付申請入力データ!R$20:R$1053,"対象",交付申請入力データ!$C$20:$C$1053,交付申請出力結果!$B39,交付申請入力データ!$B$20:$B$1053,交付申請出力結果!$C$31)/SUMIF(交付申請入力データ!R$20:R$1053,"対象",交付申請入力データ!$F$20:$F$1053),0)</f>
        <v>0</v>
      </c>
      <c r="L39" s="487">
        <f>IFERROR(交付申請入力データ!S$19*SUMIFS(交付申請入力データ!$F$20:$F$1053,交付申請入力データ!S$20:S$1053,"対象",交付申請入力データ!$C$20:$C$1053,交付申請出力結果!$B39,交付申請入力データ!$B$20:$B$1053,交付申請出力結果!$C$31)/SUMIF(交付申請入力データ!S$20:S$1053,"対象",交付申請入力データ!$F$20:$F$1053),0)</f>
        <v>0</v>
      </c>
      <c r="M39" s="487">
        <f>IFERROR(交付申請入力データ!T$19*SUMIFS(交付申請入力データ!$F$20:$F$1053,交付申請入力データ!T$20:T$1053,"対象",交付申請入力データ!$C$20:$C$1053,交付申請出力結果!$B39,交付申請入力データ!$B$20:$B$1053,交付申請出力結果!$C$31)/SUMIF(交付申請入力データ!T$20:T$1053,"対象",交付申請入力データ!$F$20:$F$1053),0)</f>
        <v>0</v>
      </c>
      <c r="N39" s="487">
        <f>IFERROR(交付申請入力データ!X$19*SUMIFS(交付申請入力データ!$F$20:$F$1053,交付申請入力データ!X$20:X$1053,"対象",交付申請入力データ!$C$20:$C$1053,交付申請出力結果!$B39,交付申請入力データ!$B$20:$B$1053,交付申請出力結果!$C$31)/SUMIF(交付申請入力データ!X$20:X$1053,"対象",交付申請入力データ!$F$20:$F$1053),0)</f>
        <v>0</v>
      </c>
      <c r="O39" s="487">
        <f>IFERROR(交付申請入力データ!Y$19*SUMIFS(交付申請入力データ!$F$20:$F$1053,交付申請入力データ!Y$20:Y$1053,"対象",交付申請入力データ!$C$20:$C$1053,交付申請出力結果!$B39,交付申請入力データ!$B$20:$B$1053,交付申請出力結果!$C$31)/SUMIF(交付申請入力データ!Y$20:Y$1053,"対象",交付申請入力データ!$F$20:$F$1053),0)</f>
        <v>0</v>
      </c>
      <c r="P39" s="487">
        <f>IFERROR(交付申請入力データ!Z$19*SUMIFS(交付申請入力データ!$F$20:$F$1053,交付申請入力データ!Z$20:Z$1053,"対象",交付申請入力データ!$C$20:$C$1053,交付申請出力結果!$B39,交付申請入力データ!$B$20:$B$1053,交付申請出力結果!$C$31)/SUMIF(交付申請入力データ!Z$20:Z$1053,"対象",交付申請入力データ!$F$20:$F$1053),0)</f>
        <v>0</v>
      </c>
      <c r="Q39" s="498">
        <f t="shared" si="11"/>
        <v>0</v>
      </c>
      <c r="R39" s="521">
        <f>IFERROR(VLOOKUP($C$31,交付申請入力データ!$B$9:$E$14,4,0),0)</f>
        <v>0</v>
      </c>
      <c r="S39" s="522">
        <f t="shared" si="10"/>
        <v>0</v>
      </c>
      <c r="T39" s="726"/>
      <c r="V39" s="764"/>
      <c r="W39" s="766" t="s">
        <v>121</v>
      </c>
      <c r="X39" s="766"/>
      <c r="Y39" s="419">
        <f t="shared" si="6"/>
        <v>0</v>
      </c>
      <c r="Z39" s="419">
        <f t="shared" si="7"/>
        <v>0</v>
      </c>
      <c r="AA39" s="419">
        <f t="shared" si="8"/>
        <v>0</v>
      </c>
      <c r="AB39" s="419">
        <f t="shared" si="9"/>
        <v>0</v>
      </c>
      <c r="AC39" s="421">
        <f>SUM(Y39:AB39)</f>
        <v>0</v>
      </c>
    </row>
    <row r="40" spans="1:29" ht="19.5" thickBot="1">
      <c r="A40" s="746"/>
      <c r="B40" s="501" t="s">
        <v>48</v>
      </c>
      <c r="C40" s="527">
        <f>SUMIFS(交付申請入力データ!$F$20:$F$1053,交付申請入力データ!$C$20:$C$1053,B40,交付申請入力データ!$B$20:$B$1053,交付申請出力結果!$C$31)</f>
        <v>0</v>
      </c>
      <c r="D40" s="503">
        <f>SUMIFS(交付申請入力データ!$G$20:$G$1053,交付申請入力データ!$C$20:$C$1053,B40,交付申請入力データ!$B$20:$B$1053,交付申請出力結果!$C$31)</f>
        <v>0</v>
      </c>
      <c r="E40" s="504">
        <f>IFERROR(交付申請入力データ!L$19*SUMIFS(交付申請入力データ!$F$20:$F$1053,交付申請入力データ!L$20:L$1053,"対象",交付申請入力データ!$C$20:$C$1053,交付申請出力結果!$B40,交付申請入力データ!$B$20:$B$1053,交付申請出力結果!$C$31)/SUMIF(交付申請入力データ!L$20:L$1053,"対象",交付申請入力データ!$F$20:$F$1053),0)</f>
        <v>0</v>
      </c>
      <c r="F40" s="504">
        <f>IFERROR(交付申請入力データ!M$19*SUMIFS(交付申請入力データ!$F$20:$F$1053,交付申請入力データ!M$20:M$1053,"対象",交付申請入力データ!$C$20:$C$1053,交付申請出力結果!$B40,交付申請入力データ!$B$20:$B$1053,交付申請出力結果!$C$31)/SUMIF(交付申請入力データ!M$20:M$1053,"対象",交付申請入力データ!$F$20:$F$1053),0)</f>
        <v>0</v>
      </c>
      <c r="G40" s="504">
        <f>IFERROR(交付申請入力データ!N$19*SUMIFS(交付申請入力データ!$F$20:$F$1053,交付申請入力データ!N$20:N$1053,"対象",交付申請入力データ!$C$20:$C$1053,交付申請出力結果!$B40,交付申請入力データ!$B$20:$B$1053,交付申請出力結果!$C$31)/SUMIF(交付申請入力データ!N$20:N$1053,"対象",交付申請入力データ!$F$20:$F$1053),0)</f>
        <v>0</v>
      </c>
      <c r="H40" s="504">
        <f>IFERROR(交付申請入力データ!O$19*SUMIFS(交付申請入力データ!$F$20:$F$1053,交付申請入力データ!O$20:O$1053,"対象",交付申請入力データ!$C$20:$C$1053,交付申請出力結果!$B40,交付申請入力データ!$B$20:$B$1053,交付申請出力結果!$C$31)/SUMIF(交付申請入力データ!O$20:O$1053,"対象",交付申請入力データ!$F$20:$F$1053),0)</f>
        <v>0</v>
      </c>
      <c r="I40" s="504">
        <f>IFERROR(交付申請入力データ!P$19*SUMIFS(交付申請入力データ!$F$20:$F$1053,交付申請入力データ!P$20:P$1053,"対象",交付申請入力データ!$C$20:$C$1053,交付申請出力結果!$B40,交付申請入力データ!$B$20:$B$1053,交付申請出力結果!$C$31)/SUMIF(交付申請入力データ!P$20:P$1053,"対象",交付申請入力データ!$F$20:$F$1053),0)</f>
        <v>0</v>
      </c>
      <c r="J40" s="504">
        <f>IFERROR(交付申請入力データ!Q$19*SUMIFS(交付申請入力データ!$F$20:$F$1053,交付申請入力データ!Q$20:Q$1053,"対象",交付申請入力データ!$C$20:$C$1053,交付申請出力結果!$B40,交付申請入力データ!$B$20:$B$1053,交付申請出力結果!$C$31)/SUMIF(交付申請入力データ!Q$20:Q$1053,"対象",交付申請入力データ!$F$20:$F$1053),0)</f>
        <v>0</v>
      </c>
      <c r="K40" s="504">
        <f>IFERROR(交付申請入力データ!R$19*SUMIFS(交付申請入力データ!$F$20:$F$1053,交付申請入力データ!R$20:R$1053,"対象",交付申請入力データ!$C$20:$C$1053,交付申請出力結果!$B40,交付申請入力データ!$B$20:$B$1053,交付申請出力結果!$C$31)/SUMIF(交付申請入力データ!R$20:R$1053,"対象",交付申請入力データ!$F$20:$F$1053),0)</f>
        <v>0</v>
      </c>
      <c r="L40" s="504">
        <f>IFERROR(交付申請入力データ!S$19*SUMIFS(交付申請入力データ!$F$20:$F$1053,交付申請入力データ!S$20:S$1053,"対象",交付申請入力データ!$C$20:$C$1053,交付申請出力結果!$B40,交付申請入力データ!$B$20:$B$1053,交付申請出力結果!$C$31)/SUMIF(交付申請入力データ!S$20:S$1053,"対象",交付申請入力データ!$F$20:$F$1053),0)</f>
        <v>0</v>
      </c>
      <c r="M40" s="504">
        <f>IFERROR(交付申請入力データ!T$19*SUMIFS(交付申請入力データ!$F$20:$F$1053,交付申請入力データ!T$20:T$1053,"対象",交付申請入力データ!$C$20:$C$1053,交付申請出力結果!$B40,交付申請入力データ!$B$20:$B$1053,交付申請出力結果!$C$31)/SUMIF(交付申請入力データ!T$20:T$1053,"対象",交付申請入力データ!$F$20:$F$1053),0)</f>
        <v>0</v>
      </c>
      <c r="N40" s="504">
        <f>IFERROR(交付申請入力データ!X$19*SUMIFS(交付申請入力データ!$F$20:$F$1053,交付申請入力データ!X$20:X$1053,"対象",交付申請入力データ!$C$20:$C$1053,交付申請出力結果!$B40,交付申請入力データ!$B$20:$B$1053,交付申請出力結果!$C$31)/SUMIF(交付申請入力データ!X$20:X$1053,"対象",交付申請入力データ!$F$20:$F$1053),0)</f>
        <v>0</v>
      </c>
      <c r="O40" s="504">
        <f>IFERROR(交付申請入力データ!Y$19*SUMIFS(交付申請入力データ!$F$20:$F$1053,交付申請入力データ!Y$20:Y$1053,"対象",交付申請入力データ!$C$20:$C$1053,交付申請出力結果!$B40,交付申請入力データ!$B$20:$B$1053,交付申請出力結果!$C$31)/SUMIF(交付申請入力データ!Y$20:Y$1053,"対象",交付申請入力データ!$F$20:$F$1053),0)</f>
        <v>0</v>
      </c>
      <c r="P40" s="504">
        <f>IFERROR(交付申請入力データ!Z$19*SUMIFS(交付申請入力データ!$F$20:$F$1053,交付申請入力データ!Z$20:Z$1053,"対象",交付申請入力データ!$C$20:$C$1053,交付申請出力結果!$B40,交付申請入力データ!$B$20:$B$1053,交付申請出力結果!$C$31)/SUMIF(交付申請入力データ!Z$20:Z$1053,"対象",交付申請入力データ!$F$20:$F$1053),0)</f>
        <v>0</v>
      </c>
      <c r="Q40" s="505">
        <f t="shared" si="11"/>
        <v>0</v>
      </c>
      <c r="R40" s="528">
        <f>IFERROR(VLOOKUP($C$31,交付申請入力データ!$B$9:$E$14,4,0),0)</f>
        <v>0</v>
      </c>
      <c r="S40" s="529">
        <f t="shared" si="10"/>
        <v>0</v>
      </c>
      <c r="T40" s="748"/>
      <c r="V40" s="764"/>
      <c r="W40" s="767" t="s">
        <v>127</v>
      </c>
      <c r="X40" s="768"/>
      <c r="Y40" s="425">
        <f t="shared" si="6"/>
        <v>0</v>
      </c>
      <c r="Z40" s="425">
        <f t="shared" si="7"/>
        <v>0</v>
      </c>
      <c r="AA40" s="425">
        <f t="shared" si="8"/>
        <v>0</v>
      </c>
      <c r="AB40" s="425">
        <f t="shared" si="9"/>
        <v>0</v>
      </c>
      <c r="AC40" s="426">
        <f t="shared" si="12"/>
        <v>0</v>
      </c>
    </row>
    <row r="41" spans="1:29" ht="19.5" customHeight="1" thickBot="1">
      <c r="A41" s="389" t="s">
        <v>129</v>
      </c>
      <c r="B41" s="390"/>
      <c r="C41" s="508">
        <f>SUMIFS(交付申請入力データ!$F$20:$F$1053,交付申請入力データ!$C$20:$C$1053,A41,交付申請入力データ!$B$20:$B$1053,交付申請出力結果!$C$31)</f>
        <v>0</v>
      </c>
      <c r="D41" s="487">
        <f>SUMIFS(交付申請入力データ!$G$20:$G$1053,交付申請入力データ!$C$20:$C$1053,A41,交付申請入力データ!$B$20:$B$1053,交付申請出力結果!$C$31)</f>
        <v>0</v>
      </c>
      <c r="E41" s="545">
        <f>IFERROR(交付申請入力データ!L$19*SUMIFS(交付申請入力データ!$F$20:$F$1053,交付申請入力データ!L$20:L$1053,"対象",交付申請入力データ!$C$20:$C$1053,交付申請出力結果!$A41,交付申請入力データ!$B$20:$B$1053,交付申請出力結果!$C$31)/SUMIF(交付申請入力データ!L$20:L$1053,"対象",交付申請入力データ!$F$20:$F$1053),0)</f>
        <v>0</v>
      </c>
      <c r="F41" s="545">
        <f>IFERROR(交付申請入力データ!M$19*SUMIFS(交付申請入力データ!$F$20:$F$1053,交付申請入力データ!M$20:M$1053,"対象",交付申請入力データ!$C$20:$C$1053,交付申請出力結果!$A41,交付申請入力データ!$B$20:$B$1053,交付申請出力結果!$C$31)/SUMIF(交付申請入力データ!M$20:M$1053,"対象",交付申請入力データ!$F$20:$F$1053),0)</f>
        <v>0</v>
      </c>
      <c r="G41" s="545">
        <f>IFERROR(交付申請入力データ!N$19*SUMIFS(交付申請入力データ!$F$20:$F$1053,交付申請入力データ!N$20:N$1053,"対象",交付申請入力データ!$C$20:$C$1053,交付申請出力結果!$A41,交付申請入力データ!$B$20:$B$1053,交付申請出力結果!$C$31)/SUMIF(交付申請入力データ!N$20:N$1053,"対象",交付申請入力データ!$F$20:$F$1053),0)</f>
        <v>0</v>
      </c>
      <c r="H41" s="545">
        <f>IFERROR(交付申請入力データ!O$19*SUMIFS(交付申請入力データ!$F$20:$F$1053,交付申請入力データ!O$20:O$1053,"対象",交付申請入力データ!$C$20:$C$1053,交付申請出力結果!$A41,交付申請入力データ!$B$20:$B$1053,交付申請出力結果!$C$31)/SUMIF(交付申請入力データ!O$20:O$1053,"対象",交付申請入力データ!$F$20:$F$1053),0)</f>
        <v>0</v>
      </c>
      <c r="I41" s="545">
        <f>IFERROR(交付申請入力データ!P$19*SUMIFS(交付申請入力データ!$F$20:$F$1053,交付申請入力データ!P$20:P$1053,"対象",交付申請入力データ!$C$20:$C$1053,交付申請出力結果!$A41,交付申請入力データ!$B$20:$B$1053,交付申請出力結果!$C$31)/SUMIF(交付申請入力データ!P$20:P$1053,"対象",交付申請入力データ!$F$20:$F$1053),0)</f>
        <v>0</v>
      </c>
      <c r="J41" s="545">
        <f>IFERROR(交付申請入力データ!Q$19*SUMIFS(交付申請入力データ!$F$20:$F$1053,交付申請入力データ!Q$20:Q$1053,"対象",交付申請入力データ!$C$20:$C$1053,交付申請出力結果!$A41,交付申請入力データ!$B$20:$B$1053,交付申請出力結果!$C$31)/SUMIF(交付申請入力データ!Q$20:Q$1053,"対象",交付申請入力データ!$F$20:$F$1053),0)</f>
        <v>0</v>
      </c>
      <c r="K41" s="545">
        <f>IFERROR(交付申請入力データ!R$19*SUMIFS(交付申請入力データ!$F$20:$F$1053,交付申請入力データ!R$20:R$1053,"対象",交付申請入力データ!$C$20:$C$1053,交付申請出力結果!$A41,交付申請入力データ!$B$20:$B$1053,交付申請出力結果!$C$31)/SUMIF(交付申請入力データ!R$20:R$1053,"対象",交付申請入力データ!$F$20:$F$1053),0)</f>
        <v>0</v>
      </c>
      <c r="L41" s="545">
        <f>IFERROR(交付申請入力データ!S$19*SUMIFS(交付申請入力データ!$F$20:$F$1053,交付申請入力データ!S$20:S$1053,"対象",交付申請入力データ!$C$20:$C$1053,交付申請出力結果!$A41,交付申請入力データ!$B$20:$B$1053,交付申請出力結果!$C$31)/SUMIF(交付申請入力データ!S$20:S$1053,"対象",交付申請入力データ!$F$20:$F$1053),0)</f>
        <v>0</v>
      </c>
      <c r="M41" s="545">
        <f>IFERROR(交付申請入力データ!T$19*SUMIFS(交付申請入力データ!$F$20:$F$1053,交付申請入力データ!T$20:T$1053,"対象",交付申請入力データ!$C$20:$C$1053,交付申請出力結果!$A41,交付申請入力データ!$B$20:$B$1053,交付申請出力結果!$C$31)/SUMIF(交付申請入力データ!T$20:T$1053,"対象",交付申請入力データ!$F$20:$F$1053),0)</f>
        <v>0</v>
      </c>
      <c r="N41" s="545">
        <f>IFERROR(交付申請入力データ!X$19*SUMIFS(交付申請入力データ!$F$20:$F$1053,交付申請入力データ!X$20:X$1053,"対象",交付申請入力データ!$C$20:$C$1053,交付申請出力結果!$A41,交付申請入力データ!$B$20:$B$1053,交付申請出力結果!$C$31)/SUMIF(交付申請入力データ!X$20:X$1053,"対象",交付申請入力データ!$F$20:$F$1053),0)</f>
        <v>0</v>
      </c>
      <c r="O41" s="545">
        <f>IFERROR(交付申請入力データ!Y$19*SUMIFS(交付申請入力データ!$F$20:$F$1053,交付申請入力データ!Y$20:Y$1053,"対象",交付申請入力データ!$C$20:$C$1053,交付申請出力結果!$A41,交付申請入力データ!$B$20:$B$1053,交付申請出力結果!$C$31)/SUMIF(交付申請入力データ!Y$20:Y$1053,"対象",交付申請入力データ!$F$20:$F$1053),0)</f>
        <v>0</v>
      </c>
      <c r="P41" s="545">
        <f>IFERROR(交付申請入力データ!Z$19*SUMIFS(交付申請入力データ!$F$20:$F$1053,交付申請入力データ!Z$20:Z$1053,"対象",交付申請入力データ!$C$20:$C$1053,交付申請出力結果!$A41,交付申請入力データ!$B$20:$B$1053,交付申請出力結果!$C$31)/SUMIF(交付申請入力データ!Z$20:Z$1053,"対象",交付申請入力データ!$F$20:$F$1053),0)</f>
        <v>0</v>
      </c>
      <c r="Q41" s="509">
        <f>SUM(D41:P41)</f>
        <v>0</v>
      </c>
      <c r="R41" s="510">
        <f>IFERROR(VLOOKUP($C$31,交付申請入力データ!$B$9:$E$14,4,0),0)</f>
        <v>0</v>
      </c>
      <c r="S41" s="511">
        <f t="shared" si="10"/>
        <v>0</v>
      </c>
      <c r="T41" s="532">
        <f>SUM(S41:S41)</f>
        <v>0</v>
      </c>
      <c r="V41" s="764"/>
      <c r="W41" s="761" t="s">
        <v>48</v>
      </c>
      <c r="X41" s="762"/>
      <c r="Y41" s="431">
        <f t="shared" si="6"/>
        <v>0</v>
      </c>
      <c r="Z41" s="431">
        <f t="shared" si="7"/>
        <v>0</v>
      </c>
      <c r="AA41" s="431">
        <f t="shared" si="8"/>
        <v>0</v>
      </c>
      <c r="AB41" s="431">
        <f t="shared" si="9"/>
        <v>0</v>
      </c>
      <c r="AC41" s="432">
        <f t="shared" si="12"/>
        <v>0</v>
      </c>
    </row>
    <row r="42" spans="1:29" ht="19.5" customHeight="1" thickBot="1">
      <c r="A42" s="346" t="s">
        <v>131</v>
      </c>
      <c r="B42" s="347"/>
      <c r="C42" s="648">
        <f t="shared" ref="C42:P42" si="13">SUM(C33:C41)</f>
        <v>0</v>
      </c>
      <c r="D42" s="512">
        <f t="shared" si="13"/>
        <v>0</v>
      </c>
      <c r="E42" s="512">
        <f t="shared" si="13"/>
        <v>0</v>
      </c>
      <c r="F42" s="512">
        <f t="shared" si="13"/>
        <v>0</v>
      </c>
      <c r="G42" s="512">
        <f t="shared" si="13"/>
        <v>0</v>
      </c>
      <c r="H42" s="512">
        <f t="shared" si="13"/>
        <v>0</v>
      </c>
      <c r="I42" s="512">
        <f t="shared" si="13"/>
        <v>0</v>
      </c>
      <c r="J42" s="512">
        <f t="shared" si="13"/>
        <v>0</v>
      </c>
      <c r="K42" s="512">
        <f t="shared" si="13"/>
        <v>0</v>
      </c>
      <c r="L42" s="512">
        <f t="shared" si="13"/>
        <v>0</v>
      </c>
      <c r="M42" s="512">
        <f t="shared" si="13"/>
        <v>0</v>
      </c>
      <c r="N42" s="512">
        <f t="shared" si="13"/>
        <v>0</v>
      </c>
      <c r="O42" s="512">
        <f t="shared" si="13"/>
        <v>0</v>
      </c>
      <c r="P42" s="512">
        <f t="shared" si="13"/>
        <v>0</v>
      </c>
      <c r="Q42" s="513">
        <f>SUM(D42:P42)</f>
        <v>0</v>
      </c>
      <c r="R42" s="514" t="s">
        <v>96</v>
      </c>
      <c r="S42" s="515">
        <f>SUM(S33:S41)</f>
        <v>0</v>
      </c>
      <c r="T42" s="352">
        <f>SUM(T33:T41)</f>
        <v>0</v>
      </c>
      <c r="V42" s="433" t="s">
        <v>129</v>
      </c>
      <c r="W42" s="434"/>
      <c r="X42" s="435"/>
      <c r="Y42" s="436">
        <f>SUMIF(A:A,V42,D:D)</f>
        <v>0</v>
      </c>
      <c r="Z42" s="436">
        <f>(SUMIF(A:A,V42,E:E)+SUMIF(A:A,V42,F:F)+SUMIF(A:A,V42,G:G)+SUMIF(A:A,V42,H:H)+SUMIF(A:A,V42,I:I)+SUMIF(A:A,V42,J:J)+SUMIF(A:A,V42,K:K)+SUMIF(A:A,V42,L:L)+SUMIF(A:A,V42,M:M))</f>
        <v>0</v>
      </c>
      <c r="AA42" s="436">
        <f>SUMIF(A:A,V42,N:N)+SUMIF(A:A,V42,O:O)+SUMIF(A:A,V42,P:P)</f>
        <v>0</v>
      </c>
      <c r="AB42" s="436">
        <f>SUMIF(A:A,V42,S:S)-SUMIF(A:A,V42,Q:Q)</f>
        <v>0</v>
      </c>
      <c r="AC42" s="437">
        <f>SUM(Y42:AB42)</f>
        <v>0</v>
      </c>
    </row>
    <row r="43" spans="1:29" ht="19.5" thickBot="1">
      <c r="D43" s="283"/>
      <c r="E43" s="283"/>
      <c r="F43" s="283"/>
      <c r="G43" s="283"/>
      <c r="H43" s="283"/>
      <c r="I43" s="283"/>
      <c r="J43" s="283"/>
      <c r="K43" s="283"/>
      <c r="L43" s="283"/>
      <c r="M43" s="283"/>
      <c r="N43" s="283"/>
      <c r="O43" s="283"/>
      <c r="P43" s="283"/>
      <c r="V43" s="438" t="s">
        <v>141</v>
      </c>
      <c r="W43" s="439"/>
      <c r="X43" s="440"/>
      <c r="Y43" s="441">
        <f>(SUMIF(A:A,"小計",D:D))</f>
        <v>0</v>
      </c>
      <c r="Z43" s="441">
        <f>(SUMIF(A:A,"小計",E:E)+SUMIF(A:A,"小計",F:F)+SUMIF(A:A,"小計",G:G)+SUMIF(A:A,"小計",H:H)+SUMIF(A:A,"小計",I:I)+SUMIF(A:A,"小計",J:J)+SUMIF(A:A,"小計",K:K)+SUMIF(A:A,"小計",L:L)+SUMIF(A:A,"小計",M:M))</f>
        <v>0</v>
      </c>
      <c r="AA43" s="441">
        <f>(SUMIF(A:A,"小計",N:N)+SUMIF(A:A,"小計",O:O)+SUMIF(A:A,"小計",P:P))</f>
        <v>0</v>
      </c>
      <c r="AB43" s="442">
        <f>(SUMIF(A:A,"小計",S:S)-SUMIF(A:A,"小計",Q:Q))</f>
        <v>0</v>
      </c>
      <c r="AC43" s="443">
        <f>SUM(Y43:AB43)</f>
        <v>0</v>
      </c>
    </row>
    <row r="44" spans="1:29" ht="27.75" customHeight="1" thickBot="1">
      <c r="B44" s="464" t="s">
        <v>145</v>
      </c>
      <c r="C44" s="289">
        <f>交付申請入力データ!$B$12</f>
        <v>0</v>
      </c>
      <c r="D44" s="283"/>
      <c r="E44" s="283"/>
      <c r="F44" s="283"/>
      <c r="G44" s="283"/>
      <c r="H44" s="283"/>
      <c r="I44" s="283"/>
      <c r="J44" s="283"/>
      <c r="K44" s="283"/>
      <c r="L44" s="283"/>
      <c r="M44" s="283"/>
      <c r="N44" s="283"/>
      <c r="O44" s="283"/>
      <c r="P44" s="283"/>
      <c r="Y44" s="546"/>
      <c r="Z44" s="546"/>
      <c r="AA44" s="546"/>
      <c r="AB44" s="546"/>
      <c r="AC44" s="546"/>
    </row>
    <row r="45" spans="1:29" ht="38.25" thickBot="1">
      <c r="A45" s="444" t="s">
        <v>99</v>
      </c>
      <c r="B45" s="445"/>
      <c r="C45" s="468" t="s">
        <v>85</v>
      </c>
      <c r="D45" s="547" t="s">
        <v>86</v>
      </c>
      <c r="E45" s="547" t="s">
        <v>100</v>
      </c>
      <c r="F45" s="547" t="s">
        <v>101</v>
      </c>
      <c r="G45" s="547" t="s">
        <v>102</v>
      </c>
      <c r="H45" s="547" t="s">
        <v>103</v>
      </c>
      <c r="I45" s="547" t="s">
        <v>104</v>
      </c>
      <c r="J45" s="547" t="s">
        <v>105</v>
      </c>
      <c r="K45" s="547" t="s">
        <v>106</v>
      </c>
      <c r="L45" s="547" t="s">
        <v>107</v>
      </c>
      <c r="M45" s="547" t="s">
        <v>108</v>
      </c>
      <c r="N45" s="547" t="s">
        <v>109</v>
      </c>
      <c r="O45" s="547" t="s">
        <v>110</v>
      </c>
      <c r="P45" s="547" t="s">
        <v>111</v>
      </c>
      <c r="Q45" s="470" t="s">
        <v>112</v>
      </c>
      <c r="R45" s="471" t="s">
        <v>113</v>
      </c>
      <c r="S45" s="448" t="s">
        <v>114</v>
      </c>
      <c r="T45" s="449"/>
    </row>
    <row r="46" spans="1:29" ht="18.75" customHeight="1">
      <c r="A46" s="745" t="s">
        <v>49</v>
      </c>
      <c r="B46" s="279" t="s">
        <v>115</v>
      </c>
      <c r="C46" s="476">
        <f>SUMIFS(交付申請入力データ!$F$20:$F$1053,交付申請入力データ!$C$20:$C$1053,B46,交付申請入力データ!$B$20:$B$1053,交付申請出力結果!$C$44)</f>
        <v>0</v>
      </c>
      <c r="D46" s="308">
        <f>SUMIFS(交付申請入力データ!$G$20:$G$1053,交付申請入力データ!$C$20:$C$1053,B46,交付申請入力データ!$B$20:$B$1053,交付申請出力結果!$C$44)</f>
        <v>0</v>
      </c>
      <c r="E46" s="308">
        <f>IFERROR(交付申請入力データ!L$19*SUMIFS(交付申請入力データ!$F$20:$F$1053,交付申請入力データ!L$20:L$1053,"対象",交付申請入力データ!$C$20:$C$1053,交付申請出力結果!$B46,交付申請入力データ!$B$20:$B$1053,交付申請出力結果!$C$44)/SUMIF(交付申請入力データ!L$20:L$1053,"対象",交付申請入力データ!$F$20:$F$1053),0)</f>
        <v>0</v>
      </c>
      <c r="F46" s="308">
        <f>IFERROR(交付申請入力データ!M$19*SUMIFS(交付申請入力データ!$F$20:$F$1053,交付申請入力データ!M$20:M$1053,"対象",交付申請入力データ!$C$20:$C$1053,交付申請出力結果!$B46,交付申請入力データ!$B$20:$B$1053,交付申請出力結果!$C$44)/SUMIF(交付申請入力データ!M$20:M$1053,"対象",交付申請入力データ!$F$20:$F$1053),0)</f>
        <v>0</v>
      </c>
      <c r="G46" s="308">
        <f>IFERROR(交付申請入力データ!N$19*SUMIFS(交付申請入力データ!$F$20:$F$1053,交付申請入力データ!N$20:N$1053,"対象",交付申請入力データ!$C$20:$C$1053,交付申請出力結果!$B46,交付申請入力データ!$B$20:$B$1053,交付申請出力結果!$C$44)/SUMIF(交付申請入力データ!N$20:N$1053,"対象",交付申請入力データ!$F$20:$F$1053),0)</f>
        <v>0</v>
      </c>
      <c r="H46" s="308">
        <f>IFERROR(交付申請入力データ!O$19*SUMIFS(交付申請入力データ!$F$20:$F$1053,交付申請入力データ!O$20:O$1053,"対象",交付申請入力データ!$C$20:$C$1053,交付申請出力結果!$B46,交付申請入力データ!$B$20:$B$1053,交付申請出力結果!$C$44)/SUMIF(交付申請入力データ!O$20:O$1053,"対象",交付申請入力データ!$F$20:$F$1053),0)</f>
        <v>0</v>
      </c>
      <c r="I46" s="308">
        <f>IFERROR(交付申請入力データ!P$19*SUMIFS(交付申請入力データ!$F$20:$F$1053,交付申請入力データ!P$20:P$1053,"対象",交付申請入力データ!$C$20:$C$1053,交付申請出力結果!$B46,交付申請入力データ!$B$20:$B$1053,交付申請出力結果!$C$44)/SUMIF(交付申請入力データ!P$20:P$1053,"対象",交付申請入力データ!$F$20:$F$1053),0)</f>
        <v>0</v>
      </c>
      <c r="J46" s="308">
        <f>IFERROR(交付申請入力データ!Q$19*SUMIFS(交付申請入力データ!$F$20:$F$1053,交付申請入力データ!Q$20:Q$1053,"対象",交付申請入力データ!$C$20:$C$1053,交付申請出力結果!$B46,交付申請入力データ!$B$20:$B$1053,交付申請出力結果!$C$44)/SUMIF(交付申請入力データ!Q$20:Q$1053,"対象",交付申請入力データ!$F$20:$F$1053),0)</f>
        <v>0</v>
      </c>
      <c r="K46" s="308">
        <f>IFERROR(交付申請入力データ!R$19*SUMIFS(交付申請入力データ!$F$20:$F$1053,交付申請入力データ!R$20:R$1053,"対象",交付申請入力データ!$C$20:$C$1053,交付申請出力結果!$B46,交付申請入力データ!$B$20:$B$1053,交付申請出力結果!$C$44)/SUMIF(交付申請入力データ!R$20:R$1053,"対象",交付申請入力データ!$F$20:$F$1053),0)</f>
        <v>0</v>
      </c>
      <c r="L46" s="308">
        <f>IFERROR(交付申請入力データ!S$19*SUMIFS(交付申請入力データ!$F$20:$F$1053,交付申請入力データ!S$20:S$1053,"対象",交付申請入力データ!$C$20:$C$1053,交付申請出力結果!$B46,交付申請入力データ!$B$20:$B$1053,交付申請出力結果!$C$44)/SUMIF(交付申請入力データ!S$20:S$1053,"対象",交付申請入力データ!$F$20:$F$1053),0)</f>
        <v>0</v>
      </c>
      <c r="M46" s="308">
        <f>IFERROR(交付申請入力データ!T$19*SUMIFS(交付申請入力データ!$F$20:$F$1053,交付申請入力データ!T$20:T$1053,"対象",交付申請入力データ!$C$20:$C$1053,交付申請出力結果!$B46,交付申請入力データ!$B$20:$B$1053,交付申請出力結果!$C$44)/SUMIF(交付申請入力データ!T$20:T$1053,"対象",交付申請入力データ!$F$20:$F$1053),0)</f>
        <v>0</v>
      </c>
      <c r="N46" s="308">
        <f>IFERROR(交付申請入力データ!X$19*SUMIFS(交付申請入力データ!$F$20:$F$1053,交付申請入力データ!X$20:X$1053,"対象",交付申請入力データ!$C$20:$C$1053,交付申請出力結果!$B46,交付申請入力データ!$B$20:$B$1053,交付申請出力結果!$C$44)/SUMIF(交付申請入力データ!X$20:X$1053,"対象",交付申請入力データ!$F$20:$F$1053),0)</f>
        <v>0</v>
      </c>
      <c r="O46" s="308">
        <f>IFERROR(交付申請入力データ!Y$19*SUMIFS(交付申請入力データ!$F$20:$F$1053,交付申請入力データ!Y$20:Y$1053,"対象",交付申請入力データ!$C$20:$C$1053,交付申請出力結果!$B46,交付申請入力データ!$B$20:$B$1053,交付申請出力結果!$C$44)/SUMIF(交付申請入力データ!Y$20:Y$1053,"対象",交付申請入力データ!$F$20:$F$1053),0)</f>
        <v>0</v>
      </c>
      <c r="P46" s="308">
        <f>IFERROR(交付申請入力データ!Z$19*SUMIFS(交付申請入力データ!$F$20:$F$1053,交付申請入力データ!Z$20:Z$1053,"対象",交付申請入力データ!$C$20:$C$1053,交付申請出力結果!$B46,交付申請入力データ!$B$20:$B$1053,交付申請出力結果!$C$44)/SUMIF(交付申請入力データ!Z$20:Z$1053,"対象",交付申請入力データ!$F$20:$F$1053),0)</f>
        <v>0</v>
      </c>
      <c r="Q46" s="478">
        <f>SUM(D46:P46)</f>
        <v>0</v>
      </c>
      <c r="R46" s="479">
        <f>IFERROR(VLOOKUP($C$44,交付申請入力データ!$B$9:$E$14,4,0),0)</f>
        <v>0</v>
      </c>
      <c r="S46" s="480">
        <f>ROUNDDOWN(Q46*R46,0)</f>
        <v>0</v>
      </c>
      <c r="T46" s="747">
        <f>SUM(S46:S53)</f>
        <v>0</v>
      </c>
    </row>
    <row r="47" spans="1:29">
      <c r="A47" s="725"/>
      <c r="B47" s="276" t="s">
        <v>118</v>
      </c>
      <c r="C47" s="497">
        <f>SUMIFS(交付申請入力データ!$F$20:$F$1053,交付申請入力データ!$C$20:$C$1053,B47,交付申請入力データ!$B$20:$B$1053,交付申請出力結果!$C$44)</f>
        <v>0</v>
      </c>
      <c r="D47" s="486">
        <f>SUMIFS(交付申請入力データ!$G$20:$G$1053,交付申請入力データ!$C$20:$C$1053,B47,交付申請入力データ!$B$20:$B$1053,交付申請出力結果!$C$44)</f>
        <v>0</v>
      </c>
      <c r="E47" s="487">
        <f>IFERROR(交付申請入力データ!L$19*SUMIFS(交付申請入力データ!$F$20:$F$1053,交付申請入力データ!L$20:L$1053,"対象",交付申請入力データ!$C$20:$C$1053,交付申請出力結果!$B47,交付申請入力データ!$B$20:$B$1053,交付申請出力結果!$C$44)/SUMIF(交付申請入力データ!L$20:L$1053,"対象",交付申請入力データ!$F$20:$F$1053),0)</f>
        <v>0</v>
      </c>
      <c r="F47" s="487">
        <f>IFERROR(交付申請入力データ!M$19*SUMIFS(交付申請入力データ!$F$20:$F$1053,交付申請入力データ!M$20:M$1053,"対象",交付申請入力データ!$C$20:$C$1053,交付申請出力結果!$B47,交付申請入力データ!$B$20:$B$1053,交付申請出力結果!$C$44)/SUMIF(交付申請入力データ!M$20:M$1053,"対象",交付申請入力データ!$F$20:$F$1053),0)</f>
        <v>0</v>
      </c>
      <c r="G47" s="487">
        <f>IFERROR(交付申請入力データ!N$19*SUMIFS(交付申請入力データ!$F$20:$F$1053,交付申請入力データ!N$20:N$1053,"対象",交付申請入力データ!$C$20:$C$1053,交付申請出力結果!$B47,交付申請入力データ!$B$20:$B$1053,交付申請出力結果!$C$44)/SUMIF(交付申請入力データ!N$20:N$1053,"対象",交付申請入力データ!$F$20:$F$1053),0)</f>
        <v>0</v>
      </c>
      <c r="H47" s="487">
        <f>IFERROR(交付申請入力データ!O$19*SUMIFS(交付申請入力データ!$F$20:$F$1053,交付申請入力データ!O$20:O$1053,"対象",交付申請入力データ!$C$20:$C$1053,交付申請出力結果!$B47,交付申請入力データ!$B$20:$B$1053,交付申請出力結果!$C$44)/SUMIF(交付申請入力データ!O$20:O$1053,"対象",交付申請入力データ!$F$20:$F$1053),0)</f>
        <v>0</v>
      </c>
      <c r="I47" s="487">
        <f>IFERROR(交付申請入力データ!P$19*SUMIFS(交付申請入力データ!$F$20:$F$1053,交付申請入力データ!P$20:P$1053,"対象",交付申請入力データ!$C$20:$C$1053,交付申請出力結果!$B47,交付申請入力データ!$B$20:$B$1053,交付申請出力結果!$C$44)/SUMIF(交付申請入力データ!P$20:P$1053,"対象",交付申請入力データ!$F$20:$F$1053),0)</f>
        <v>0</v>
      </c>
      <c r="J47" s="487">
        <f>IFERROR(交付申請入力データ!Q$19*SUMIFS(交付申請入力データ!$F$20:$F$1053,交付申請入力データ!Q$20:Q$1053,"対象",交付申請入力データ!$C$20:$C$1053,交付申請出力結果!$B47,交付申請入力データ!$B$20:$B$1053,交付申請出力結果!$C$44)/SUMIF(交付申請入力データ!Q$20:Q$1053,"対象",交付申請入力データ!$F$20:$F$1053),0)</f>
        <v>0</v>
      </c>
      <c r="K47" s="487">
        <f>IFERROR(交付申請入力データ!R$19*SUMIFS(交付申請入力データ!$F$20:$F$1053,交付申請入力データ!R$20:R$1053,"対象",交付申請入力データ!$C$20:$C$1053,交付申請出力結果!$B47,交付申請入力データ!$B$20:$B$1053,交付申請出力結果!$C$44)/SUMIF(交付申請入力データ!R$20:R$1053,"対象",交付申請入力データ!$F$20:$F$1053),0)</f>
        <v>0</v>
      </c>
      <c r="L47" s="487">
        <f>IFERROR(交付申請入力データ!S$19*SUMIFS(交付申請入力データ!$F$20:$F$1053,交付申請入力データ!S$20:S$1053,"対象",交付申請入力データ!$C$20:$C$1053,交付申請出力結果!$B47,交付申請入力データ!$B$20:$B$1053,交付申請出力結果!$C$44)/SUMIF(交付申請入力データ!S$20:S$1053,"対象",交付申請入力データ!$F$20:$F$1053),0)</f>
        <v>0</v>
      </c>
      <c r="M47" s="487">
        <f>IFERROR(交付申請入力データ!T$19*SUMIFS(交付申請入力データ!$F$20:$F$1053,交付申請入力データ!T$20:T$1053,"対象",交付申請入力データ!$C$20:$C$1053,交付申請出力結果!$B47,交付申請入力データ!$B$20:$B$1053,交付申請出力結果!$C$44)/SUMIF(交付申請入力データ!T$20:T$1053,"対象",交付申請入力データ!$F$20:$F$1053),0)</f>
        <v>0</v>
      </c>
      <c r="N47" s="487">
        <f>IFERROR(交付申請入力データ!X$19*SUMIFS(交付申請入力データ!$F$20:$F$1053,交付申請入力データ!X$20:X$1053,"対象",交付申請入力データ!$C$20:$C$1053,交付申請出力結果!$B47,交付申請入力データ!$B$20:$B$1053,交付申請出力結果!$C$44)/SUMIF(交付申請入力データ!X$20:X$1053,"対象",交付申請入力データ!$F$20:$F$1053),0)</f>
        <v>0</v>
      </c>
      <c r="O47" s="487">
        <f>IFERROR(交付申請入力データ!Y$19*SUMIFS(交付申請入力データ!$F$20:$F$1053,交付申請入力データ!Y$20:Y$1053,"対象",交付申請入力データ!$C$20:$C$1053,交付申請出力結果!$B47,交付申請入力データ!$B$20:$B$1053,交付申請出力結果!$C$44)/SUMIF(交付申請入力データ!Y$20:Y$1053,"対象",交付申請入力データ!$F$20:$F$1053),0)</f>
        <v>0</v>
      </c>
      <c r="P47" s="487">
        <f>IFERROR(交付申請入力データ!Z$19*SUMIFS(交付申請入力データ!$F$20:$F$1053,交付申請入力データ!Z$20:Z$1053,"対象",交付申請入力データ!$C$20:$C$1053,交付申請出力結果!$B47,交付申請入力データ!$B$20:$B$1053,交付申請出力結果!$C$44)/SUMIF(交付申請入力データ!Z$20:Z$1053,"対象",交付申請入力データ!$F$20:$F$1053),0)</f>
        <v>0</v>
      </c>
      <c r="Q47" s="488">
        <f t="shared" ref="Q47:Q55" si="14">SUM(D47:P47)</f>
        <v>0</v>
      </c>
      <c r="R47" s="489">
        <f>IFERROR(VLOOKUP($C$44,交付申請入力データ!$B$9:$E$14,4,0),0)</f>
        <v>0</v>
      </c>
      <c r="S47" s="490">
        <f>ROUNDDOWN(Q47*R47,0)</f>
        <v>0</v>
      </c>
      <c r="T47" s="726"/>
    </row>
    <row r="48" spans="1:29">
      <c r="A48" s="725"/>
      <c r="B48" s="276" t="s">
        <v>120</v>
      </c>
      <c r="C48" s="497">
        <f>SUMIFS(交付申請入力データ!$F$20:$F$1053,交付申請入力データ!$C$20:$C$1053,B48,交付申請入力データ!$B$20:$B$1053,交付申請出力結果!$C$44)</f>
        <v>0</v>
      </c>
      <c r="D48" s="486">
        <f>SUMIFS(交付申請入力データ!$G$20:$G$1053,交付申請入力データ!$C$20:$C$1053,B48,交付申請入力データ!$B$20:$B$1053,交付申請出力結果!$C$44)</f>
        <v>0</v>
      </c>
      <c r="E48" s="487">
        <f>IFERROR(交付申請入力データ!L$19*SUMIFS(交付申請入力データ!$F$20:$F$1053,交付申請入力データ!L$20:L$1053,"対象",交付申請入力データ!$C$20:$C$1053,交付申請出力結果!$B48,交付申請入力データ!$B$20:$B$1053,交付申請出力結果!$C$44)/SUMIF(交付申請入力データ!L$20:L$1053,"対象",交付申請入力データ!$F$20:$F$1053),0)</f>
        <v>0</v>
      </c>
      <c r="F48" s="487">
        <f>IFERROR(交付申請入力データ!M$19*SUMIFS(交付申請入力データ!$F$20:$F$1053,交付申請入力データ!M$20:M$1053,"対象",交付申請入力データ!$C$20:$C$1053,交付申請出力結果!$B48,交付申請入力データ!$B$20:$B$1053,交付申請出力結果!$C$44)/SUMIF(交付申請入力データ!M$20:M$1053,"対象",交付申請入力データ!$F$20:$F$1053),0)</f>
        <v>0</v>
      </c>
      <c r="G48" s="487">
        <f>IFERROR(交付申請入力データ!N$19*SUMIFS(交付申請入力データ!$F$20:$F$1053,交付申請入力データ!N$20:N$1053,"対象",交付申請入力データ!$C$20:$C$1053,交付申請出力結果!$B48,交付申請入力データ!$B$20:$B$1053,交付申請出力結果!$C$44)/SUMIF(交付申請入力データ!N$20:N$1053,"対象",交付申請入力データ!$F$20:$F$1053),0)</f>
        <v>0</v>
      </c>
      <c r="H48" s="487">
        <f>IFERROR(交付申請入力データ!O$19*SUMIFS(交付申請入力データ!$F$20:$F$1053,交付申請入力データ!O$20:O$1053,"対象",交付申請入力データ!$C$20:$C$1053,交付申請出力結果!$B48,交付申請入力データ!$B$20:$B$1053,交付申請出力結果!$C$44)/SUMIF(交付申請入力データ!O$20:O$1053,"対象",交付申請入力データ!$F$20:$F$1053),0)</f>
        <v>0</v>
      </c>
      <c r="I48" s="487">
        <f>IFERROR(交付申請入力データ!P$19*SUMIFS(交付申請入力データ!$F$20:$F$1053,交付申請入力データ!P$20:P$1053,"対象",交付申請入力データ!$C$20:$C$1053,交付申請出力結果!$B48,交付申請入力データ!$B$20:$B$1053,交付申請出力結果!$C$44)/SUMIF(交付申請入力データ!P$20:P$1053,"対象",交付申請入力データ!$F$20:$F$1053),0)</f>
        <v>0</v>
      </c>
      <c r="J48" s="487">
        <f>IFERROR(交付申請入力データ!Q$19*SUMIFS(交付申請入力データ!$F$20:$F$1053,交付申請入力データ!Q$20:Q$1053,"対象",交付申請入力データ!$C$20:$C$1053,交付申請出力結果!$B48,交付申請入力データ!$B$20:$B$1053,交付申請出力結果!$C$44)/SUMIF(交付申請入力データ!Q$20:Q$1053,"対象",交付申請入力データ!$F$20:$F$1053),0)</f>
        <v>0</v>
      </c>
      <c r="K48" s="487">
        <f>IFERROR(交付申請入力データ!R$19*SUMIFS(交付申請入力データ!$F$20:$F$1053,交付申請入力データ!R$20:R$1053,"対象",交付申請入力データ!$C$20:$C$1053,交付申請出力結果!$B48,交付申請入力データ!$B$20:$B$1053,交付申請出力結果!$C$44)/SUMIF(交付申請入力データ!R$20:R$1053,"対象",交付申請入力データ!$F$20:$F$1053),0)</f>
        <v>0</v>
      </c>
      <c r="L48" s="487">
        <f>IFERROR(交付申請入力データ!S$19*SUMIFS(交付申請入力データ!$F$20:$F$1053,交付申請入力データ!S$20:S$1053,"対象",交付申請入力データ!$C$20:$C$1053,交付申請出力結果!$B48,交付申請入力データ!$B$20:$B$1053,交付申請出力結果!$C$44)/SUMIF(交付申請入力データ!S$20:S$1053,"対象",交付申請入力データ!$F$20:$F$1053),0)</f>
        <v>0</v>
      </c>
      <c r="M48" s="487">
        <f>IFERROR(交付申請入力データ!T$19*SUMIFS(交付申請入力データ!$F$20:$F$1053,交付申請入力データ!T$20:T$1053,"対象",交付申請入力データ!$C$20:$C$1053,交付申請出力結果!$B48,交付申請入力データ!$B$20:$B$1053,交付申請出力結果!$C$44)/SUMIF(交付申請入力データ!T$20:T$1053,"対象",交付申請入力データ!$F$20:$F$1053),0)</f>
        <v>0</v>
      </c>
      <c r="N48" s="487">
        <f>IFERROR(交付申請入力データ!X$19*SUMIFS(交付申請入力データ!$F$20:$F$1053,交付申請入力データ!X$20:X$1053,"対象",交付申請入力データ!$C$20:$C$1053,交付申請出力結果!$B48,交付申請入力データ!$B$20:$B$1053,交付申請出力結果!$C$44)/SUMIF(交付申請入力データ!X$20:X$1053,"対象",交付申請入力データ!$F$20:$F$1053),0)</f>
        <v>0</v>
      </c>
      <c r="O48" s="487">
        <f>IFERROR(交付申請入力データ!Y$19*SUMIFS(交付申請入力データ!$F$20:$F$1053,交付申請入力データ!Y$20:Y$1053,"対象",交付申請入力データ!$C$20:$C$1053,交付申請出力結果!$B48,交付申請入力データ!$B$20:$B$1053,交付申請出力結果!$C$44)/SUMIF(交付申請入力データ!Y$20:Y$1053,"対象",交付申請入力データ!$F$20:$F$1053),0)</f>
        <v>0</v>
      </c>
      <c r="P48" s="487">
        <f>IFERROR(交付申請入力データ!Z$19*SUMIFS(交付申請入力データ!$F$20:$F$1053,交付申請入力データ!Z$20:Z$1053,"対象",交付申請入力データ!$C$20:$C$1053,交付申請出力結果!$B48,交付申請入力データ!$B$20:$B$1053,交付申請出力結果!$C$44)/SUMIF(交付申請入力データ!Z$20:Z$1053,"対象",交付申請入力データ!$F$20:$F$1053),0)</f>
        <v>0</v>
      </c>
      <c r="Q48" s="488">
        <f t="shared" si="14"/>
        <v>0</v>
      </c>
      <c r="R48" s="489">
        <f>IFERROR(VLOOKUP($C$44,交付申請入力データ!$B$9:$E$14,4,0),0)</f>
        <v>0</v>
      </c>
      <c r="S48" s="490">
        <f>ROUNDDOWN(Q48*R48,0)</f>
        <v>0</v>
      </c>
      <c r="T48" s="726"/>
    </row>
    <row r="49" spans="1:20">
      <c r="A49" s="725"/>
      <c r="B49" s="276" t="s">
        <v>123</v>
      </c>
      <c r="C49" s="497">
        <f>SUMIFS(交付申請入力データ!$F$20:$F$1053,交付申請入力データ!$C$20:$C$1053,B49,交付申請入力データ!$B$20:$B$1053,交付申請出力結果!$C$44)</f>
        <v>0</v>
      </c>
      <c r="D49" s="486">
        <f>SUMIFS(交付申請入力データ!$G$20:$G$1053,交付申請入力データ!$C$20:$C$1053,B49,交付申請入力データ!$B$20:$B$1053,交付申請出力結果!$C$44)</f>
        <v>0</v>
      </c>
      <c r="E49" s="487">
        <f>IFERROR(交付申請入力データ!L$19*SUMIFS(交付申請入力データ!$F$20:$F$1053,交付申請入力データ!L$20:L$1053,"対象",交付申請入力データ!$C$20:$C$1053,交付申請出力結果!$B49,交付申請入力データ!$B$20:$B$1053,交付申請出力結果!$C$44)/SUMIF(交付申請入力データ!L$20:L$1053,"対象",交付申請入力データ!$F$20:$F$1053),0)</f>
        <v>0</v>
      </c>
      <c r="F49" s="487">
        <f>IFERROR(交付申請入力データ!M$19*SUMIFS(交付申請入力データ!$F$20:$F$1053,交付申請入力データ!M$20:M$1053,"対象",交付申請入力データ!$C$20:$C$1053,交付申請出力結果!$B49,交付申請入力データ!$B$20:$B$1053,交付申請出力結果!$C$44)/SUMIF(交付申請入力データ!M$20:M$1053,"対象",交付申請入力データ!$F$20:$F$1053),0)</f>
        <v>0</v>
      </c>
      <c r="G49" s="487">
        <f>IFERROR(交付申請入力データ!N$19*SUMIFS(交付申請入力データ!$F$20:$F$1053,交付申請入力データ!N$20:N$1053,"対象",交付申請入力データ!$C$20:$C$1053,交付申請出力結果!$B49,交付申請入力データ!$B$20:$B$1053,交付申請出力結果!$C$44)/SUMIF(交付申請入力データ!N$20:N$1053,"対象",交付申請入力データ!$F$20:$F$1053),0)</f>
        <v>0</v>
      </c>
      <c r="H49" s="487">
        <f>IFERROR(交付申請入力データ!O$19*SUMIFS(交付申請入力データ!$F$20:$F$1053,交付申請入力データ!O$20:O$1053,"対象",交付申請入力データ!$C$20:$C$1053,交付申請出力結果!$B49,交付申請入力データ!$B$20:$B$1053,交付申請出力結果!$C$44)/SUMIF(交付申請入力データ!O$20:O$1053,"対象",交付申請入力データ!$F$20:$F$1053),0)</f>
        <v>0</v>
      </c>
      <c r="I49" s="487">
        <f>IFERROR(交付申請入力データ!P$19*SUMIFS(交付申請入力データ!$F$20:$F$1053,交付申請入力データ!P$20:P$1053,"対象",交付申請入力データ!$C$20:$C$1053,交付申請出力結果!$B49,交付申請入力データ!$B$20:$B$1053,交付申請出力結果!$C$44)/SUMIF(交付申請入力データ!P$20:P$1053,"対象",交付申請入力データ!$F$20:$F$1053),0)</f>
        <v>0</v>
      </c>
      <c r="J49" s="487">
        <f>IFERROR(交付申請入力データ!Q$19*SUMIFS(交付申請入力データ!$F$20:$F$1053,交付申請入力データ!Q$20:Q$1053,"対象",交付申請入力データ!$C$20:$C$1053,交付申請出力結果!$B49,交付申請入力データ!$B$20:$B$1053,交付申請出力結果!$C$44)/SUMIF(交付申請入力データ!Q$20:Q$1053,"対象",交付申請入力データ!$F$20:$F$1053),0)</f>
        <v>0</v>
      </c>
      <c r="K49" s="487">
        <f>IFERROR(交付申請入力データ!R$19*SUMIFS(交付申請入力データ!$F$20:$F$1053,交付申請入力データ!R$20:R$1053,"対象",交付申請入力データ!$C$20:$C$1053,交付申請出力結果!$B49,交付申請入力データ!$B$20:$B$1053,交付申請出力結果!$C$44)/SUMIF(交付申請入力データ!R$20:R$1053,"対象",交付申請入力データ!$F$20:$F$1053),0)</f>
        <v>0</v>
      </c>
      <c r="L49" s="487">
        <f>IFERROR(交付申請入力データ!S$19*SUMIFS(交付申請入力データ!$F$20:$F$1053,交付申請入力データ!S$20:S$1053,"対象",交付申請入力データ!$C$20:$C$1053,交付申請出力結果!$B49,交付申請入力データ!$B$20:$B$1053,交付申請出力結果!$C$44)/SUMIF(交付申請入力データ!S$20:S$1053,"対象",交付申請入力データ!$F$20:$F$1053),0)</f>
        <v>0</v>
      </c>
      <c r="M49" s="487">
        <f>IFERROR(交付申請入力データ!T$19*SUMIFS(交付申請入力データ!$F$20:$F$1053,交付申請入力データ!T$20:T$1053,"対象",交付申請入力データ!$C$20:$C$1053,交付申請出力結果!$B49,交付申請入力データ!$B$20:$B$1053,交付申請出力結果!$C$44)/SUMIF(交付申請入力データ!T$20:T$1053,"対象",交付申請入力データ!$F$20:$F$1053),0)</f>
        <v>0</v>
      </c>
      <c r="N49" s="487">
        <f>IFERROR(交付申請入力データ!X$19*SUMIFS(交付申請入力データ!$F$20:$F$1053,交付申請入力データ!X$20:X$1053,"対象",交付申請入力データ!$C$20:$C$1053,交付申請出力結果!$B49,交付申請入力データ!$B$20:$B$1053,交付申請出力結果!$C$44)/SUMIF(交付申請入力データ!X$20:X$1053,"対象",交付申請入力データ!$F$20:$F$1053),0)</f>
        <v>0</v>
      </c>
      <c r="O49" s="487">
        <f>IFERROR(交付申請入力データ!Y$19*SUMIFS(交付申請入力データ!$F$20:$F$1053,交付申請入力データ!Y$20:Y$1053,"対象",交付申請入力データ!$C$20:$C$1053,交付申請出力結果!$B49,交付申請入力データ!$B$20:$B$1053,交付申請出力結果!$C$44)/SUMIF(交付申請入力データ!Y$20:Y$1053,"対象",交付申請入力データ!$F$20:$F$1053),0)</f>
        <v>0</v>
      </c>
      <c r="P49" s="487">
        <f>IFERROR(交付申請入力データ!Z$19*SUMIFS(交付申請入力データ!$F$20:$F$1053,交付申請入力データ!Z$20:Z$1053,"対象",交付申請入力データ!$C$20:$C$1053,交付申請出力結果!$B49,交付申請入力データ!$B$20:$B$1053,交付申請出力結果!$C$44)/SUMIF(交付申請入力データ!Z$20:Z$1053,"対象",交付申請入力データ!$F$20:$F$1053),0)</f>
        <v>0</v>
      </c>
      <c r="Q49" s="488">
        <f t="shared" si="14"/>
        <v>0</v>
      </c>
      <c r="R49" s="489">
        <f>IFERROR(VLOOKUP($C$44,交付申請入力データ!$B$9:$E$14,4,0),0)</f>
        <v>0</v>
      </c>
      <c r="S49" s="490">
        <f t="shared" ref="S49:S54" si="15">ROUNDDOWN(Q49*R49,0)</f>
        <v>0</v>
      </c>
      <c r="T49" s="726"/>
    </row>
    <row r="50" spans="1:20">
      <c r="A50" s="725"/>
      <c r="B50" s="276" t="s">
        <v>125</v>
      </c>
      <c r="C50" s="485">
        <f>SUMIFS(交付申請入力データ!$F$20:$F$1053,交付申請入力データ!$C$20:$C$1053,B50,交付申請入力データ!$B$20:$B$1053,交付申請出力結果!$C$44)</f>
        <v>0</v>
      </c>
      <c r="D50" s="486">
        <f>SUMIFS(交付申請入力データ!$G$20:$G$1053,交付申請入力データ!$C$20:$C$1053,B50,交付申請入力データ!$B$20:$B$1053,交付申請出力結果!$C$44)</f>
        <v>0</v>
      </c>
      <c r="E50" s="487">
        <f>IFERROR(交付申請入力データ!L$19*SUMIFS(交付申請入力データ!$F$20:$F$1053,交付申請入力データ!L$20:L$1053,"対象",交付申請入力データ!$C$20:$C$1053,交付申請出力結果!$B50,交付申請入力データ!$B$20:$B$1053,交付申請出力結果!$C$44)/SUMIF(交付申請入力データ!L$20:L$1053,"対象",交付申請入力データ!$F$20:$F$1053),0)</f>
        <v>0</v>
      </c>
      <c r="F50" s="487">
        <f>IFERROR(交付申請入力データ!M$19*SUMIFS(交付申請入力データ!$F$20:$F$1053,交付申請入力データ!M$20:M$1053,"対象",交付申請入力データ!$C$20:$C$1053,交付申請出力結果!$B50,交付申請入力データ!$B$20:$B$1053,交付申請出力結果!$C$44)/SUMIF(交付申請入力データ!M$20:M$1053,"対象",交付申請入力データ!$F$20:$F$1053),0)</f>
        <v>0</v>
      </c>
      <c r="G50" s="487">
        <f>IFERROR(交付申請入力データ!N$19*SUMIFS(交付申請入力データ!$F$20:$F$1053,交付申請入力データ!N$20:N$1053,"対象",交付申請入力データ!$C$20:$C$1053,交付申請出力結果!$B50,交付申請入力データ!$B$20:$B$1053,交付申請出力結果!$C$44)/SUMIF(交付申請入力データ!N$20:N$1053,"対象",交付申請入力データ!$F$20:$F$1053),0)</f>
        <v>0</v>
      </c>
      <c r="H50" s="487">
        <f>IFERROR(交付申請入力データ!O$19*SUMIFS(交付申請入力データ!$F$20:$F$1053,交付申請入力データ!O$20:O$1053,"対象",交付申請入力データ!$C$20:$C$1053,交付申請出力結果!$B50,交付申請入力データ!$B$20:$B$1053,交付申請出力結果!$C$44)/SUMIF(交付申請入力データ!O$20:O$1053,"対象",交付申請入力データ!$F$20:$F$1053),0)</f>
        <v>0</v>
      </c>
      <c r="I50" s="487">
        <f>IFERROR(交付申請入力データ!P$19*SUMIFS(交付申請入力データ!$F$20:$F$1053,交付申請入力データ!P$20:P$1053,"対象",交付申請入力データ!$C$20:$C$1053,交付申請出力結果!$B50,交付申請入力データ!$B$20:$B$1053,交付申請出力結果!$C$44)/SUMIF(交付申請入力データ!P$20:P$1053,"対象",交付申請入力データ!$F$20:$F$1053),0)</f>
        <v>0</v>
      </c>
      <c r="J50" s="487">
        <f>IFERROR(交付申請入力データ!Q$19*SUMIFS(交付申請入力データ!$F$20:$F$1053,交付申請入力データ!Q$20:Q$1053,"対象",交付申請入力データ!$C$20:$C$1053,交付申請出力結果!$B50,交付申請入力データ!$B$20:$B$1053,交付申請出力結果!$C$44)/SUMIF(交付申請入力データ!Q$20:Q$1053,"対象",交付申請入力データ!$F$20:$F$1053),0)</f>
        <v>0</v>
      </c>
      <c r="K50" s="487">
        <f>IFERROR(交付申請入力データ!R$19*SUMIFS(交付申請入力データ!$F$20:$F$1053,交付申請入力データ!R$20:R$1053,"対象",交付申請入力データ!$C$20:$C$1053,交付申請出力結果!$B50,交付申請入力データ!$B$20:$B$1053,交付申請出力結果!$C$44)/SUMIF(交付申請入力データ!R$20:R$1053,"対象",交付申請入力データ!$F$20:$F$1053),0)</f>
        <v>0</v>
      </c>
      <c r="L50" s="487">
        <f>IFERROR(交付申請入力データ!S$19*SUMIFS(交付申請入力データ!$F$20:$F$1053,交付申請入力データ!S$20:S$1053,"対象",交付申請入力データ!$C$20:$C$1053,交付申請出力結果!$B50,交付申請入力データ!$B$20:$B$1053,交付申請出力結果!$C$44)/SUMIF(交付申請入力データ!S$20:S$1053,"対象",交付申請入力データ!$F$20:$F$1053),0)</f>
        <v>0</v>
      </c>
      <c r="M50" s="487">
        <f>IFERROR(交付申請入力データ!T$19*SUMIFS(交付申請入力データ!$F$20:$F$1053,交付申請入力データ!T$20:T$1053,"対象",交付申請入力データ!$C$20:$C$1053,交付申請出力結果!$B50,交付申請入力データ!$B$20:$B$1053,交付申請出力結果!$C$44)/SUMIF(交付申請入力データ!T$20:T$1053,"対象",交付申請入力データ!$F$20:$F$1053),0)</f>
        <v>0</v>
      </c>
      <c r="N50" s="486">
        <f>IFERROR(交付申請入力データ!X$19*SUMIFS(交付申請入力データ!$F$20:$F$1053,交付申請入力データ!X$20:X$1053,"対象",交付申請入力データ!$C$20:$C$1053,交付申請出力結果!$B50,交付申請入力データ!$B$20:$B$1053,交付申請出力結果!$C$44)/SUMIF(交付申請入力データ!X$20:X$1053,"対象",交付申請入力データ!$F$20:$F$1053),0)</f>
        <v>0</v>
      </c>
      <c r="O50" s="486">
        <f>IFERROR(交付申請入力データ!Y$19*SUMIFS(交付申請入力データ!$F$20:$F$1053,交付申請入力データ!Y$20:Y$1053,"対象",交付申請入力データ!$C$20:$C$1053,交付申請出力結果!$B50,交付申請入力データ!$B$20:$B$1053,交付申請出力結果!$C$44)/SUMIF(交付申請入力データ!Y$20:Y$1053,"対象",交付申請入力データ!$F$20:$F$1053),0)</f>
        <v>0</v>
      </c>
      <c r="P50" s="486">
        <f>IFERROR(交付申請入力データ!Z$19*SUMIFS(交付申請入力データ!$F$20:$F$1053,交付申請入力データ!Z$20:Z$1053,"対象",交付申請入力データ!$C$20:$C$1053,交付申請出力結果!$B50,交付申請入力データ!$B$20:$B$1053,交付申請出力結果!$C$44)/SUMIF(交付申請入力データ!Z$20:Z$1053,"対象",交付申請入力データ!$F$20:$F$1053),0)</f>
        <v>0</v>
      </c>
      <c r="Q50" s="488">
        <f t="shared" si="14"/>
        <v>0</v>
      </c>
      <c r="R50" s="489">
        <f>IFERROR(VLOOKUP($C$44,交付申請入力データ!$B$9:$E$14,4,0),0)</f>
        <v>0</v>
      </c>
      <c r="S50" s="490">
        <f t="shared" si="15"/>
        <v>0</v>
      </c>
      <c r="T50" s="726"/>
    </row>
    <row r="51" spans="1:20">
      <c r="A51" s="725"/>
      <c r="B51" s="276" t="s">
        <v>121</v>
      </c>
      <c r="C51" s="497">
        <f>SUMIFS(交付申請入力データ!$F$20:$F$1053,交付申請入力データ!$C$20:$C$1053,B51,交付申請入力データ!$B$20:$B$1053,交付申請出力結果!$C$44)</f>
        <v>0</v>
      </c>
      <c r="D51" s="486">
        <f>SUMIFS(交付申請入力データ!$G$20:$G$1053,交付申請入力データ!$C$20:$C$1053,B51,交付申請入力データ!$B$20:$B$1053,交付申請出力結果!$C$44)</f>
        <v>0</v>
      </c>
      <c r="E51" s="487">
        <f>IFERROR(交付申請入力データ!L$19*SUMIFS(交付申請入力データ!$F$20:$F$1053,交付申請入力データ!L$20:L$1053,"対象",交付申請入力データ!$C$20:$C$1053,交付申請出力結果!$B51,交付申請入力データ!$B$20:$B$1053,交付申請出力結果!$C$44)/SUMIF(交付申請入力データ!L$20:L$1053,"対象",交付申請入力データ!$F$20:$F$1053),0)</f>
        <v>0</v>
      </c>
      <c r="F51" s="487">
        <f>IFERROR(交付申請入力データ!M$19*SUMIFS(交付申請入力データ!$F$20:$F$1053,交付申請入力データ!M$20:M$1053,"対象",交付申請入力データ!$C$20:$C$1053,交付申請出力結果!$B51,交付申請入力データ!$B$20:$B$1053,交付申請出力結果!$C$44)/SUMIF(交付申請入力データ!M$20:M$1053,"対象",交付申請入力データ!$F$20:$F$1053),0)</f>
        <v>0</v>
      </c>
      <c r="G51" s="487">
        <f>IFERROR(交付申請入力データ!N$19*SUMIFS(交付申請入力データ!$F$20:$F$1053,交付申請入力データ!N$20:N$1053,"対象",交付申請入力データ!$C$20:$C$1053,交付申請出力結果!$B51,交付申請入力データ!$B$20:$B$1053,交付申請出力結果!$C$44)/SUMIF(交付申請入力データ!N$20:N$1053,"対象",交付申請入力データ!$F$20:$F$1053),0)</f>
        <v>0</v>
      </c>
      <c r="H51" s="487">
        <f>IFERROR(交付申請入力データ!O$19*SUMIFS(交付申請入力データ!$F$20:$F$1053,交付申請入力データ!O$20:O$1053,"対象",交付申請入力データ!$C$20:$C$1053,交付申請出力結果!$B51,交付申請入力データ!$B$20:$B$1053,交付申請出力結果!$C$44)/SUMIF(交付申請入力データ!O$20:O$1053,"対象",交付申請入力データ!$F$20:$F$1053),0)</f>
        <v>0</v>
      </c>
      <c r="I51" s="487">
        <f>IFERROR(交付申請入力データ!P$19*SUMIFS(交付申請入力データ!$F$20:$F$1053,交付申請入力データ!P$20:P$1053,"対象",交付申請入力データ!$C$20:$C$1053,交付申請出力結果!$B51,交付申請入力データ!$B$20:$B$1053,交付申請出力結果!$C$44)/SUMIF(交付申請入力データ!P$20:P$1053,"対象",交付申請入力データ!$F$20:$F$1053),0)</f>
        <v>0</v>
      </c>
      <c r="J51" s="487">
        <f>IFERROR(交付申請入力データ!Q$19*SUMIFS(交付申請入力データ!$F$20:$F$1053,交付申請入力データ!Q$20:Q$1053,"対象",交付申請入力データ!$C$20:$C$1053,交付申請出力結果!$B51,交付申請入力データ!$B$20:$B$1053,交付申請出力結果!$C$44)/SUMIF(交付申請入力データ!Q$20:Q$1053,"対象",交付申請入力データ!$F$20:$F$1053),0)</f>
        <v>0</v>
      </c>
      <c r="K51" s="487">
        <f>IFERROR(交付申請入力データ!R$19*SUMIFS(交付申請入力データ!$F$20:$F$1053,交付申請入力データ!R$20:R$1053,"対象",交付申請入力データ!$C$20:$C$1053,交付申請出力結果!$B51,交付申請入力データ!$B$20:$B$1053,交付申請出力結果!$C$44)/SUMIF(交付申請入力データ!R$20:R$1053,"対象",交付申請入力データ!$F$20:$F$1053),0)</f>
        <v>0</v>
      </c>
      <c r="L51" s="487">
        <f>IFERROR(交付申請入力データ!S$19*SUMIFS(交付申請入力データ!$F$20:$F$1053,交付申請入力データ!S$20:S$1053,"対象",交付申請入力データ!$C$20:$C$1053,交付申請出力結果!$B51,交付申請入力データ!$B$20:$B$1053,交付申請出力結果!$C$44)/SUMIF(交付申請入力データ!S$20:S$1053,"対象",交付申請入力データ!$F$20:$F$1053),0)</f>
        <v>0</v>
      </c>
      <c r="M51" s="487">
        <f>IFERROR(交付申請入力データ!T$19*SUMIFS(交付申請入力データ!$F$20:$F$1053,交付申請入力データ!T$20:T$1053,"対象",交付申請入力データ!$C$20:$C$1053,交付申請出力結果!$B51,交付申請入力データ!$B$20:$B$1053,交付申請出力結果!$C$44)/SUMIF(交付申請入力データ!T$20:T$1053,"対象",交付申請入力データ!$F$20:$F$1053),0)</f>
        <v>0</v>
      </c>
      <c r="N51" s="487">
        <f>IFERROR(交付申請入力データ!X$19*SUMIFS(交付申請入力データ!$F$20:$F$1053,交付申請入力データ!X$20:X$1053,"対象",交付申請入力データ!$C$20:$C$1053,交付申請出力結果!$B51,交付申請入力データ!$B$20:$B$1053,交付申請出力結果!$C$44)/SUMIF(交付申請入力データ!X$20:X$1053,"対象",交付申請入力データ!$F$20:$F$1053),0)</f>
        <v>0</v>
      </c>
      <c r="O51" s="487">
        <f>IFERROR(交付申請入力データ!Y$19*SUMIFS(交付申請入力データ!$F$20:$F$1053,交付申請入力データ!Y$20:Y$1053,"対象",交付申請入力データ!$C$20:$C$1053,交付申請出力結果!$B51,交付申請入力データ!$B$20:$B$1053,交付申請出力結果!$C$44)/SUMIF(交付申請入力データ!Y$20:Y$1053,"対象",交付申請入力データ!$F$20:$F$1053),0)</f>
        <v>0</v>
      </c>
      <c r="P51" s="487">
        <f>IFERROR(交付申請入力データ!Z$19*SUMIFS(交付申請入力データ!$F$20:$F$1053,交付申請入力データ!Z$20:Z$1053,"対象",交付申請入力データ!$C$20:$C$1053,交付申請出力結果!$B51,交付申請入力データ!$B$20:$B$1053,交付申請出力結果!$C$44)/SUMIF(交付申請入力データ!Z$20:Z$1053,"対象",交付申請入力データ!$F$20:$F$1053),0)</f>
        <v>0</v>
      </c>
      <c r="Q51" s="488">
        <f>SUM(D51:P51)</f>
        <v>0</v>
      </c>
      <c r="R51" s="489">
        <f>IFERROR(VLOOKUP($C$44,交付申請入力データ!$B$9:$E$14,4,0),0)</f>
        <v>0</v>
      </c>
      <c r="S51" s="490">
        <f>ROUNDDOWN(Q51*R51,0)</f>
        <v>0</v>
      </c>
      <c r="T51" s="726"/>
    </row>
    <row r="52" spans="1:20">
      <c r="A52" s="725"/>
      <c r="B52" s="275" t="s">
        <v>127</v>
      </c>
      <c r="C52" s="548">
        <f>SUMIFS(交付申請入力データ!$F$20:$F$1053,交付申請入力データ!$C$20:$C$1053,B52,交付申請入力データ!$B$20:$B$1053,交付申請出力結果!$C$44)</f>
        <v>0</v>
      </c>
      <c r="D52" s="317">
        <f>SUMIFS(交付申請入力データ!$G$20:$G$1053,交付申請入力データ!$C$20:$C$1053,B52,交付申請入力データ!$B$20:$B$1053,交付申請出力結果!$C$44)</f>
        <v>0</v>
      </c>
      <c r="E52" s="317">
        <f>IFERROR(交付申請入力データ!L$19*SUMIFS(交付申請入力データ!$F$20:$F$1053,交付申請入力データ!L$20:L$1053,"対象",交付申請入力データ!$C$20:$C$1053,交付申請出力結果!$B52,交付申請入力データ!$B$20:$B$1053,交付申請出力結果!$C$44)/SUMIF(交付申請入力データ!L$20:L$1053,"対象",交付申請入力データ!$F$20:$F$1053),0)</f>
        <v>0</v>
      </c>
      <c r="F52" s="317">
        <f>IFERROR(交付申請入力データ!M$19*SUMIFS(交付申請入力データ!$F$20:$F$1053,交付申請入力データ!M$20:M$1053,"対象",交付申請入力データ!$C$20:$C$1053,交付申請出力結果!$B52,交付申請入力データ!$B$20:$B$1053,交付申請出力結果!$C$44)/SUMIF(交付申請入力データ!M$20:M$1053,"対象",交付申請入力データ!$F$20:$F$1053),0)</f>
        <v>0</v>
      </c>
      <c r="G52" s="317">
        <f>IFERROR(交付申請入力データ!N$19*SUMIFS(交付申請入力データ!$F$20:$F$1053,交付申請入力データ!N$20:N$1053,"対象",交付申請入力データ!$C$20:$C$1053,交付申請出力結果!$B52,交付申請入力データ!$B$20:$B$1053,交付申請出力結果!$C$44)/SUMIF(交付申請入力データ!N$20:N$1053,"対象",交付申請入力データ!$F$20:$F$1053),0)</f>
        <v>0</v>
      </c>
      <c r="H52" s="317">
        <f>IFERROR(交付申請入力データ!O$19*SUMIFS(交付申請入力データ!$F$20:$F$1053,交付申請入力データ!O$20:O$1053,"対象",交付申請入力データ!$C$20:$C$1053,交付申請出力結果!$B52,交付申請入力データ!$B$20:$B$1053,交付申請出力結果!$C$44)/SUMIF(交付申請入力データ!O$20:O$1053,"対象",交付申請入力データ!$F$20:$F$1053),0)</f>
        <v>0</v>
      </c>
      <c r="I52" s="317">
        <f>IFERROR(交付申請入力データ!P$19*SUMIFS(交付申請入力データ!$F$20:$F$1053,交付申請入力データ!P$20:P$1053,"対象",交付申請入力データ!$C$20:$C$1053,交付申請出力結果!$B52,交付申請入力データ!$B$20:$B$1053,交付申請出力結果!$C$44)/SUMIF(交付申請入力データ!P$20:P$1053,"対象",交付申請入力データ!$F$20:$F$1053),0)</f>
        <v>0</v>
      </c>
      <c r="J52" s="317">
        <f>IFERROR(交付申請入力データ!Q$19*SUMIFS(交付申請入力データ!$F$20:$F$1053,交付申請入力データ!Q$20:Q$1053,"対象",交付申請入力データ!$C$20:$C$1053,交付申請出力結果!$B52,交付申請入力データ!$B$20:$B$1053,交付申請出力結果!$C$44)/SUMIF(交付申請入力データ!Q$20:Q$1053,"対象",交付申請入力データ!$F$20:$F$1053),0)</f>
        <v>0</v>
      </c>
      <c r="K52" s="317">
        <f>IFERROR(交付申請入力データ!R$19*SUMIFS(交付申請入力データ!$F$20:$F$1053,交付申請入力データ!R$20:R$1053,"対象",交付申請入力データ!$C$20:$C$1053,交付申請出力結果!$B52,交付申請入力データ!$B$20:$B$1053,交付申請出力結果!$C$44)/SUMIF(交付申請入力データ!R$20:R$1053,"対象",交付申請入力データ!$F$20:$F$1053),0)</f>
        <v>0</v>
      </c>
      <c r="L52" s="317">
        <f>IFERROR(交付申請入力データ!S$19*SUMIFS(交付申請入力データ!$F$20:$F$1053,交付申請入力データ!S$20:S$1053,"対象",交付申請入力データ!$C$20:$C$1053,交付申請出力結果!$B52,交付申請入力データ!$B$20:$B$1053,交付申請出力結果!$C$44)/SUMIF(交付申請入力データ!S$20:S$1053,"対象",交付申請入力データ!$F$20:$F$1053),0)</f>
        <v>0</v>
      </c>
      <c r="M52" s="317">
        <f>IFERROR(交付申請入力データ!T$19*SUMIFS(交付申請入力データ!$F$20:$F$1053,交付申請入力データ!T$20:T$1053,"対象",交付申請入力データ!$C$20:$C$1053,交付申請出力結果!$B52,交付申請入力データ!$B$20:$B$1053,交付申請出力結果!$C$44)/SUMIF(交付申請入力データ!T$20:T$1053,"対象",交付申請入力データ!$F$20:$F$1053),0)</f>
        <v>0</v>
      </c>
      <c r="N52" s="317">
        <f>IFERROR(交付申請入力データ!X$19*SUMIFS(交付申請入力データ!$F$20:$F$1053,交付申請入力データ!X$20:X$1053,"対象",交付申請入力データ!$C$20:$C$1053,交付申請出力結果!$B52,交付申請入力データ!$B$20:$B$1053,交付申請出力結果!$C$44)/SUMIF(交付申請入力データ!X$20:X$1053,"対象",交付申請入力データ!$F$20:$F$1053),0)</f>
        <v>0</v>
      </c>
      <c r="O52" s="317">
        <f>IFERROR(交付申請入力データ!Y$19*SUMIFS(交付申請入力データ!$F$20:$F$1053,交付申請入力データ!Y$20:Y$1053,"対象",交付申請入力データ!$C$20:$C$1053,交付申請出力結果!$B52,交付申請入力データ!$B$20:$B$1053,交付申請出力結果!$C$44)/SUMIF(交付申請入力データ!Y$20:Y$1053,"対象",交付申請入力データ!$F$20:$F$1053),0)</f>
        <v>0</v>
      </c>
      <c r="P52" s="317">
        <f>IFERROR(交付申請入力データ!Z$19*SUMIFS(交付申請入力データ!$F$20:$F$1053,交付申請入力データ!Z$20:Z$1053,"対象",交付申請入力データ!$C$20:$C$1053,交付申請出力結果!$B52,交付申請入力データ!$B$20:$B$1053,交付申請出力結果!$C$44)/SUMIF(交付申請入力データ!Z$20:Z$1053,"対象",交付申請入力データ!$F$20:$F$1053),0)</f>
        <v>0</v>
      </c>
      <c r="Q52" s="488">
        <f t="shared" si="14"/>
        <v>0</v>
      </c>
      <c r="R52" s="549">
        <f>IFERROR(VLOOKUP($C$44,交付申請入力データ!$B$9:$E$14,4,0),0)</f>
        <v>0</v>
      </c>
      <c r="S52" s="550">
        <f t="shared" si="15"/>
        <v>0</v>
      </c>
      <c r="T52" s="726"/>
    </row>
    <row r="53" spans="1:20" ht="19.5" thickBot="1">
      <c r="A53" s="746"/>
      <c r="B53" s="501" t="s">
        <v>48</v>
      </c>
      <c r="C53" s="527">
        <f>SUMIFS(交付申請入力データ!$F$20:$F$1053,交付申請入力データ!$C$20:$C$1053,B53,交付申請入力データ!$B$20:$B$1053,交付申請出力結果!$C$44)</f>
        <v>0</v>
      </c>
      <c r="D53" s="503">
        <f>SUMIFS(交付申請入力データ!$G$20:$G$1053,交付申請入力データ!$C$20:$C$1053,B53,交付申請入力データ!$B$20:$B$1053,交付申請出力結果!$C$44)</f>
        <v>0</v>
      </c>
      <c r="E53" s="504">
        <f>IFERROR(交付申請入力データ!L$19*SUMIFS(交付申請入力データ!$F$20:$F$1053,交付申請入力データ!L$20:L$1053,"対象",交付申請入力データ!$C$20:$C$1053,交付申請出力結果!$B53,交付申請入力データ!$B$20:$B$1053,交付申請出力結果!$C$44)/SUMIF(交付申請入力データ!L$20:L$1053,"対象",交付申請入力データ!$F$20:$F$1053),0)</f>
        <v>0</v>
      </c>
      <c r="F53" s="504">
        <f>IFERROR(交付申請入力データ!M$19*SUMIFS(交付申請入力データ!$F$20:$F$1053,交付申請入力データ!M$20:M$1053,"対象",交付申請入力データ!$C$20:$C$1053,交付申請出力結果!$B53,交付申請入力データ!$B$20:$B$1053,交付申請出力結果!$C$44)/SUMIF(交付申請入力データ!M$20:M$1053,"対象",交付申請入力データ!$F$20:$F$1053),0)</f>
        <v>0</v>
      </c>
      <c r="G53" s="504">
        <f>IFERROR(交付申請入力データ!N$19*SUMIFS(交付申請入力データ!$F$20:$F$1053,交付申請入力データ!N$20:N$1053,"対象",交付申請入力データ!$C$20:$C$1053,交付申請出力結果!$B53,交付申請入力データ!$B$20:$B$1053,交付申請出力結果!$C$44)/SUMIF(交付申請入力データ!N$20:N$1053,"対象",交付申請入力データ!$F$20:$F$1053),0)</f>
        <v>0</v>
      </c>
      <c r="H53" s="504">
        <f>IFERROR(交付申請入力データ!O$19*SUMIFS(交付申請入力データ!$F$20:$F$1053,交付申請入力データ!O$20:O$1053,"対象",交付申請入力データ!$C$20:$C$1053,交付申請出力結果!$B53,交付申請入力データ!$B$20:$B$1053,交付申請出力結果!$C$44)/SUMIF(交付申請入力データ!O$20:O$1053,"対象",交付申請入力データ!$F$20:$F$1053),0)</f>
        <v>0</v>
      </c>
      <c r="I53" s="504">
        <f>IFERROR(交付申請入力データ!P$19*SUMIFS(交付申請入力データ!$F$20:$F$1053,交付申請入力データ!P$20:P$1053,"対象",交付申請入力データ!$C$20:$C$1053,交付申請出力結果!$B53,交付申請入力データ!$B$20:$B$1053,交付申請出力結果!$C$44)/SUMIF(交付申請入力データ!P$20:P$1053,"対象",交付申請入力データ!$F$20:$F$1053),0)</f>
        <v>0</v>
      </c>
      <c r="J53" s="504">
        <f>IFERROR(交付申請入力データ!Q$19*SUMIFS(交付申請入力データ!$F$20:$F$1053,交付申請入力データ!Q$20:Q$1053,"対象",交付申請入力データ!$C$20:$C$1053,交付申請出力結果!$B53,交付申請入力データ!$B$20:$B$1053,交付申請出力結果!$C$44)/SUMIF(交付申請入力データ!Q$20:Q$1053,"対象",交付申請入力データ!$F$20:$F$1053),0)</f>
        <v>0</v>
      </c>
      <c r="K53" s="504">
        <f>IFERROR(交付申請入力データ!R$19*SUMIFS(交付申請入力データ!$F$20:$F$1053,交付申請入力データ!R$20:R$1053,"対象",交付申請入力データ!$C$20:$C$1053,交付申請出力結果!$B53,交付申請入力データ!$B$20:$B$1053,交付申請出力結果!$C$44)/SUMIF(交付申請入力データ!R$20:R$1053,"対象",交付申請入力データ!$F$20:$F$1053),0)</f>
        <v>0</v>
      </c>
      <c r="L53" s="504">
        <f>IFERROR(交付申請入力データ!S$19*SUMIFS(交付申請入力データ!$F$20:$F$1053,交付申請入力データ!S$20:S$1053,"対象",交付申請入力データ!$C$20:$C$1053,交付申請出力結果!$B53,交付申請入力データ!$B$20:$B$1053,交付申請出力結果!$C$44)/SUMIF(交付申請入力データ!S$20:S$1053,"対象",交付申請入力データ!$F$20:$F$1053),0)</f>
        <v>0</v>
      </c>
      <c r="M53" s="504">
        <f>IFERROR(交付申請入力データ!T$19*SUMIFS(交付申請入力データ!$F$20:$F$1053,交付申請入力データ!T$20:T$1053,"対象",交付申請入力データ!$C$20:$C$1053,交付申請出力結果!$B53,交付申請入力データ!$B$20:$B$1053,交付申請出力結果!$C$44)/SUMIF(交付申請入力データ!T$20:T$1053,"対象",交付申請入力データ!$F$20:$F$1053),0)</f>
        <v>0</v>
      </c>
      <c r="N53" s="504">
        <f>IFERROR(交付申請入力データ!X$19*SUMIFS(交付申請入力データ!$F$20:$F$1053,交付申請入力データ!X$20:X$1053,"対象",交付申請入力データ!$C$20:$C$1053,交付申請出力結果!$B53,交付申請入力データ!$B$20:$B$1053,交付申請出力結果!$C$44)/SUMIF(交付申請入力データ!X$20:X$1053,"対象",交付申請入力データ!$F$20:$F$1053),0)</f>
        <v>0</v>
      </c>
      <c r="O53" s="504">
        <f>IFERROR(交付申請入力データ!Y$19*SUMIFS(交付申請入力データ!$F$20:$F$1053,交付申請入力データ!Y$20:Y$1053,"対象",交付申請入力データ!$C$20:$C$1053,交付申請出力結果!$B53,交付申請入力データ!$B$20:$B$1053,交付申請出力結果!$C$44)/SUMIF(交付申請入力データ!Y$20:Y$1053,"対象",交付申請入力データ!$F$20:$F$1053),0)</f>
        <v>0</v>
      </c>
      <c r="P53" s="504">
        <f>IFERROR(交付申請入力データ!Z$19*SUMIFS(交付申請入力データ!$F$20:$F$1053,交付申請入力データ!Z$20:Z$1053,"対象",交付申請入力データ!$C$20:$C$1053,交付申請出力結果!$B53,交付申請入力データ!$B$20:$B$1053,交付申請出力結果!$C$44)/SUMIF(交付申請入力データ!Z$20:Z$1053,"対象",交付申請入力データ!$F$20:$F$1053),0)</f>
        <v>0</v>
      </c>
      <c r="Q53" s="505">
        <f t="shared" si="14"/>
        <v>0</v>
      </c>
      <c r="R53" s="528">
        <f>IFERROR(VLOOKUP($C$44,交付申請入力データ!$B$9:$E$14,4,0),0)</f>
        <v>0</v>
      </c>
      <c r="S53" s="529">
        <f t="shared" si="15"/>
        <v>0</v>
      </c>
      <c r="T53" s="748"/>
    </row>
    <row r="54" spans="1:20" ht="19.5" thickBot="1">
      <c r="A54" s="389" t="s">
        <v>129</v>
      </c>
      <c r="B54" s="390"/>
      <c r="C54" s="508">
        <f>SUMIFS(交付申請入力データ!$F$20:$F$1053,交付申請入力データ!$C$20:$C$1053,A54,交付申請入力データ!$B$20:$B$1053,交付申請出力結果!$C$44)</f>
        <v>0</v>
      </c>
      <c r="D54" s="487">
        <f>SUMIFS(交付申請入力データ!$G$20:$G$1053,交付申請入力データ!$C$20:$C$1053,A54,交付申請入力データ!$B$20:$B$1053,交付申請出力結果!$C$44)</f>
        <v>0</v>
      </c>
      <c r="E54" s="545">
        <f>IFERROR(交付申請入力データ!L$19*SUMIFS(交付申請入力データ!$F$20:$F$1053,交付申請入力データ!L$20:L$1053,"対象",交付申請入力データ!$C$20:$C$1053,交付申請出力結果!$A54,交付申請入力データ!$B$20:$B$1053,交付申請出力結果!$C$44)/SUMIF(交付申請入力データ!L$20:L$1053,"対象",交付申請入力データ!$F$20:$F$1053),0)</f>
        <v>0</v>
      </c>
      <c r="F54" s="545">
        <f>IFERROR(交付申請入力データ!M$19*SUMIFS(交付申請入力データ!$F$20:$F$1053,交付申請入力データ!M$20:M$1053,"対象",交付申請入力データ!$C$20:$C$1053,交付申請出力結果!$A54,交付申請入力データ!$B$20:$B$1053,交付申請出力結果!$C$44)/SUMIF(交付申請入力データ!M$20:M$1053,"対象",交付申請入力データ!$F$20:$F$1053),0)</f>
        <v>0</v>
      </c>
      <c r="G54" s="545">
        <f>IFERROR(交付申請入力データ!N$19*SUMIFS(交付申請入力データ!$F$20:$F$1053,交付申請入力データ!N$20:N$1053,"対象",交付申請入力データ!$C$20:$C$1053,交付申請出力結果!$A54,交付申請入力データ!$B$20:$B$1053,交付申請出力結果!$C$44)/SUMIF(交付申請入力データ!N$20:N$1053,"対象",交付申請入力データ!$F$20:$F$1053),0)</f>
        <v>0</v>
      </c>
      <c r="H54" s="545">
        <f>IFERROR(交付申請入力データ!O$19*SUMIFS(交付申請入力データ!$F$20:$F$1053,交付申請入力データ!O$20:O$1053,"対象",交付申請入力データ!$C$20:$C$1053,交付申請出力結果!$A54,交付申請入力データ!$B$20:$B$1053,交付申請出力結果!$C$44)/SUMIF(交付申請入力データ!O$20:O$1053,"対象",交付申請入力データ!$F$20:$F$1053),0)</f>
        <v>0</v>
      </c>
      <c r="I54" s="545">
        <f>IFERROR(交付申請入力データ!P$19*SUMIFS(交付申請入力データ!$F$20:$F$1053,交付申請入力データ!P$20:P$1053,"対象",交付申請入力データ!$C$20:$C$1053,交付申請出力結果!$A54,交付申請入力データ!$B$20:$B$1053,交付申請出力結果!$C$44)/SUMIF(交付申請入力データ!P$20:P$1053,"対象",交付申請入力データ!$F$20:$F$1053),0)</f>
        <v>0</v>
      </c>
      <c r="J54" s="545">
        <f>IFERROR(交付申請入力データ!Q$19*SUMIFS(交付申請入力データ!$F$20:$F$1053,交付申請入力データ!Q$20:Q$1053,"対象",交付申請入力データ!$C$20:$C$1053,交付申請出力結果!$A54,交付申請入力データ!$B$20:$B$1053,交付申請出力結果!$C$44)/SUMIF(交付申請入力データ!Q$20:Q$1053,"対象",交付申請入力データ!$F$20:$F$1053),0)</f>
        <v>0</v>
      </c>
      <c r="K54" s="545">
        <f>IFERROR(交付申請入力データ!R$19*SUMIFS(交付申請入力データ!$F$20:$F$1053,交付申請入力データ!R$20:R$1053,"対象",交付申請入力データ!$C$20:$C$1053,交付申請出力結果!$A54,交付申請入力データ!$B$20:$B$1053,交付申請出力結果!$C$44)/SUMIF(交付申請入力データ!R$20:R$1053,"対象",交付申請入力データ!$F$20:$F$1053),0)</f>
        <v>0</v>
      </c>
      <c r="L54" s="545">
        <f>IFERROR(交付申請入力データ!S$19*SUMIFS(交付申請入力データ!$F$20:$F$1053,交付申請入力データ!S$20:S$1053,"対象",交付申請入力データ!$C$20:$C$1053,交付申請出力結果!$A54,交付申請入力データ!$B$20:$B$1053,交付申請出力結果!$C$44)/SUMIF(交付申請入力データ!S$20:S$1053,"対象",交付申請入力データ!$F$20:$F$1053),0)</f>
        <v>0</v>
      </c>
      <c r="M54" s="545">
        <f>IFERROR(交付申請入力データ!T$19*SUMIFS(交付申請入力データ!$F$20:$F$1053,交付申請入力データ!T$20:T$1053,"対象",交付申請入力データ!$C$20:$C$1053,交付申請出力結果!$A54,交付申請入力データ!$B$20:$B$1053,交付申請出力結果!$C$44)/SUMIF(交付申請入力データ!T$20:T$1053,"対象",交付申請入力データ!$F$20:$F$1053),0)</f>
        <v>0</v>
      </c>
      <c r="N54" s="545">
        <f>IFERROR(交付申請入力データ!X$19*SUMIFS(交付申請入力データ!$F$20:$F$1053,交付申請入力データ!X$20:X$1053,"対象",交付申請入力データ!$C$20:$C$1053,交付申請出力結果!$A54,交付申請入力データ!$B$20:$B$1053,交付申請出力結果!$C$44)/SUMIF(交付申請入力データ!X$20:X$1053,"対象",交付申請入力データ!$F$20:$F$1053),0)</f>
        <v>0</v>
      </c>
      <c r="O54" s="545">
        <f>IFERROR(交付申請入力データ!Y$19*SUMIFS(交付申請入力データ!$F$20:$F$1053,交付申請入力データ!Y$20:Y$1053,"対象",交付申請入力データ!$C$20:$C$1053,交付申請出力結果!$A54,交付申請入力データ!$B$20:$B$1053,交付申請出力結果!$C$44)/SUMIF(交付申請入力データ!Y$20:Y$1053,"対象",交付申請入力データ!$F$20:$F$1053),0)</f>
        <v>0</v>
      </c>
      <c r="P54" s="545">
        <f>IFERROR(交付申請入力データ!Z$19*SUMIFS(交付申請入力データ!$F$20:$F$1053,交付申請入力データ!Z$20:Z$1053,"対象",交付申請入力データ!$C$20:$C$1053,交付申請出力結果!$A54,交付申請入力データ!$B$20:$B$1053,交付申請出力結果!$C$44)/SUMIF(交付申請入力データ!Z$20:Z$1053,"対象",交付申請入力データ!$F$20:$F$1053),0)</f>
        <v>0</v>
      </c>
      <c r="Q54" s="509">
        <f t="shared" si="14"/>
        <v>0</v>
      </c>
      <c r="R54" s="510">
        <f>IFERROR(VLOOKUP($C$44,交付申請入力データ!$B$9:$E$14,4,0),0)</f>
        <v>0</v>
      </c>
      <c r="S54" s="511">
        <f t="shared" si="15"/>
        <v>0</v>
      </c>
      <c r="T54" s="532">
        <f>SUM(S54:S54)</f>
        <v>0</v>
      </c>
    </row>
    <row r="55" spans="1:20" ht="19.5" thickBot="1">
      <c r="A55" s="346" t="s">
        <v>131</v>
      </c>
      <c r="B55" s="347"/>
      <c r="C55" s="648">
        <f t="shared" ref="C55:P55" si="16">SUM(C46:C54)</f>
        <v>0</v>
      </c>
      <c r="D55" s="512">
        <f t="shared" si="16"/>
        <v>0</v>
      </c>
      <c r="E55" s="512">
        <f t="shared" si="16"/>
        <v>0</v>
      </c>
      <c r="F55" s="512">
        <f t="shared" si="16"/>
        <v>0</v>
      </c>
      <c r="G55" s="512">
        <f t="shared" si="16"/>
        <v>0</v>
      </c>
      <c r="H55" s="512">
        <f t="shared" si="16"/>
        <v>0</v>
      </c>
      <c r="I55" s="512">
        <f t="shared" si="16"/>
        <v>0</v>
      </c>
      <c r="J55" s="512">
        <f t="shared" si="16"/>
        <v>0</v>
      </c>
      <c r="K55" s="512">
        <f t="shared" si="16"/>
        <v>0</v>
      </c>
      <c r="L55" s="512">
        <f t="shared" si="16"/>
        <v>0</v>
      </c>
      <c r="M55" s="512">
        <f t="shared" si="16"/>
        <v>0</v>
      </c>
      <c r="N55" s="512">
        <f t="shared" si="16"/>
        <v>0</v>
      </c>
      <c r="O55" s="512">
        <f t="shared" si="16"/>
        <v>0</v>
      </c>
      <c r="P55" s="512">
        <f t="shared" si="16"/>
        <v>0</v>
      </c>
      <c r="Q55" s="513">
        <f t="shared" si="14"/>
        <v>0</v>
      </c>
      <c r="R55" s="514" t="s">
        <v>96</v>
      </c>
      <c r="S55" s="515">
        <f>SUM(S46:S54)</f>
        <v>0</v>
      </c>
      <c r="T55" s="352">
        <f>SUM(T46:T54)</f>
        <v>0</v>
      </c>
    </row>
    <row r="56" spans="1:20" ht="19.5" thickBot="1">
      <c r="D56" s="283"/>
      <c r="E56" s="283"/>
      <c r="F56" s="283"/>
      <c r="G56" s="283"/>
      <c r="H56" s="283"/>
      <c r="I56" s="283"/>
      <c r="J56" s="283"/>
      <c r="K56" s="283"/>
      <c r="L56" s="283"/>
      <c r="M56" s="283"/>
      <c r="N56" s="283"/>
      <c r="O56" s="283"/>
      <c r="P56" s="283"/>
    </row>
    <row r="57" spans="1:20" ht="27.75" customHeight="1" thickBot="1">
      <c r="B57" s="464" t="s">
        <v>145</v>
      </c>
      <c r="C57" s="289">
        <f>交付申請入力データ!$B$13</f>
        <v>0</v>
      </c>
      <c r="D57" s="283"/>
      <c r="E57" s="283"/>
      <c r="F57" s="283"/>
      <c r="G57" s="283"/>
      <c r="H57" s="283"/>
      <c r="I57" s="283"/>
      <c r="J57" s="283"/>
      <c r="K57" s="283"/>
      <c r="L57" s="283"/>
      <c r="M57" s="283"/>
      <c r="N57" s="283"/>
      <c r="O57" s="283"/>
      <c r="P57" s="283"/>
    </row>
    <row r="58" spans="1:20" ht="38.25" thickBot="1">
      <c r="A58" s="444" t="s">
        <v>99</v>
      </c>
      <c r="B58" s="445"/>
      <c r="C58" s="468" t="s">
        <v>85</v>
      </c>
      <c r="D58" s="547" t="s">
        <v>86</v>
      </c>
      <c r="E58" s="547" t="s">
        <v>100</v>
      </c>
      <c r="F58" s="547" t="s">
        <v>101</v>
      </c>
      <c r="G58" s="547" t="s">
        <v>102</v>
      </c>
      <c r="H58" s="547" t="s">
        <v>103</v>
      </c>
      <c r="I58" s="547" t="s">
        <v>104</v>
      </c>
      <c r="J58" s="547" t="s">
        <v>105</v>
      </c>
      <c r="K58" s="547" t="s">
        <v>106</v>
      </c>
      <c r="L58" s="547" t="s">
        <v>107</v>
      </c>
      <c r="M58" s="547" t="s">
        <v>108</v>
      </c>
      <c r="N58" s="547" t="s">
        <v>109</v>
      </c>
      <c r="O58" s="547" t="s">
        <v>110</v>
      </c>
      <c r="P58" s="547" t="s">
        <v>111</v>
      </c>
      <c r="Q58" s="470" t="s">
        <v>112</v>
      </c>
      <c r="R58" s="471" t="s">
        <v>113</v>
      </c>
      <c r="S58" s="448" t="s">
        <v>114</v>
      </c>
      <c r="T58" s="449"/>
    </row>
    <row r="59" spans="1:20" ht="18.75" customHeight="1">
      <c r="A59" s="745" t="s">
        <v>49</v>
      </c>
      <c r="B59" s="279" t="s">
        <v>115</v>
      </c>
      <c r="C59" s="476">
        <f>SUMIFS(交付申請入力データ!$F$20:$F$1053,交付申請入力データ!$C$20:$C$1053,B59,交付申請入力データ!$B$20:$B$1053,交付申請出力結果!$C$57)</f>
        <v>0</v>
      </c>
      <c r="D59" s="308">
        <f>SUMIFS(交付申請入力データ!$G$20:$G$1053,交付申請入力データ!$C$20:$C$1053,B59,交付申請入力データ!$B$20:$B$1053,交付申請出力結果!$C$57)</f>
        <v>0</v>
      </c>
      <c r="E59" s="308">
        <f>IFERROR(交付申請入力データ!L$19*SUMIFS(交付申請入力データ!$F$20:$F$1053,交付申請入力データ!L$20:L$1053,"対象",交付申請入力データ!$C$20:$C$1053,交付申請出力結果!$B59,交付申請入力データ!$B$20:$B$1053,交付申請出力結果!$C$57)/SUMIF(交付申請入力データ!L$20:L$1053,"対象",交付申請入力データ!$F$20:$F$1053),0)</f>
        <v>0</v>
      </c>
      <c r="F59" s="308">
        <f>IFERROR(交付申請入力データ!M$19*SUMIFS(交付申請入力データ!$F$20:$F$1053,交付申請入力データ!M$20:M$1053,"対象",交付申請入力データ!$C$20:$C$1053,交付申請出力結果!$B59,交付申請入力データ!$B$20:$B$1053,交付申請出力結果!$C$57)/SUMIF(交付申請入力データ!M$20:M$1053,"対象",交付申請入力データ!$F$20:$F$1053),0)</f>
        <v>0</v>
      </c>
      <c r="G59" s="308">
        <f>IFERROR(交付申請入力データ!N$19*SUMIFS(交付申請入力データ!$F$20:$F$1053,交付申請入力データ!N$20:N$1053,"対象",交付申請入力データ!$C$20:$C$1053,交付申請出力結果!$B59,交付申請入力データ!$B$20:$B$1053,交付申請出力結果!$C$57)/SUMIF(交付申請入力データ!N$20:N$1053,"対象",交付申請入力データ!$F$20:$F$1053),0)</f>
        <v>0</v>
      </c>
      <c r="H59" s="308">
        <f>IFERROR(交付申請入力データ!O$19*SUMIFS(交付申請入力データ!$F$20:$F$1053,交付申請入力データ!O$20:O$1053,"対象",交付申請入力データ!$C$20:$C$1053,交付申請出力結果!$B59,交付申請入力データ!$B$20:$B$1053,交付申請出力結果!$C$57)/SUMIF(交付申請入力データ!O$20:O$1053,"対象",交付申請入力データ!$F$20:$F$1053),0)</f>
        <v>0</v>
      </c>
      <c r="I59" s="308">
        <f>IFERROR(交付申請入力データ!P$19*SUMIFS(交付申請入力データ!$F$20:$F$1053,交付申請入力データ!P$20:P$1053,"対象",交付申請入力データ!$C$20:$C$1053,交付申請出力結果!$B59,交付申請入力データ!$B$20:$B$1053,交付申請出力結果!$C$57)/SUMIF(交付申請入力データ!P$20:P$1053,"対象",交付申請入力データ!$F$20:$F$1053),0)</f>
        <v>0</v>
      </c>
      <c r="J59" s="308">
        <f>IFERROR(交付申請入力データ!Q$19*SUMIFS(交付申請入力データ!$F$20:$F$1053,交付申請入力データ!Q$20:Q$1053,"対象",交付申請入力データ!$C$20:$C$1053,交付申請出力結果!$B59,交付申請入力データ!$B$20:$B$1053,交付申請出力結果!$C$57)/SUMIF(交付申請入力データ!Q$20:Q$1053,"対象",交付申請入力データ!$F$20:$F$1053),0)</f>
        <v>0</v>
      </c>
      <c r="K59" s="308">
        <f>IFERROR(交付申請入力データ!R$19*SUMIFS(交付申請入力データ!$F$20:$F$1053,交付申請入力データ!R$20:R$1053,"対象",交付申請入力データ!$C$20:$C$1053,交付申請出力結果!$B59,交付申請入力データ!$B$20:$B$1053,交付申請出力結果!$C$57)/SUMIF(交付申請入力データ!R$20:R$1053,"対象",交付申請入力データ!$F$20:$F$1053),0)</f>
        <v>0</v>
      </c>
      <c r="L59" s="308">
        <f>IFERROR(交付申請入力データ!S$19*SUMIFS(交付申請入力データ!$F$20:$F$1053,交付申請入力データ!S$20:S$1053,"対象",交付申請入力データ!$C$20:$C$1053,交付申請出力結果!$B59,交付申請入力データ!$B$20:$B$1053,交付申請出力結果!$C$57)/SUMIF(交付申請入力データ!S$20:S$1053,"対象",交付申請入力データ!$F$20:$F$1053),0)</f>
        <v>0</v>
      </c>
      <c r="M59" s="308">
        <f>IFERROR(交付申請入力データ!T$19*SUMIFS(交付申請入力データ!$F$20:$F$1053,交付申請入力データ!T$20:T$1053,"対象",交付申請入力データ!$C$20:$C$1053,交付申請出力結果!$B59,交付申請入力データ!$B$20:$B$1053,交付申請出力結果!$C$57)/SUMIF(交付申請入力データ!T$20:T$1053,"対象",交付申請入力データ!$F$20:$F$1053),0)</f>
        <v>0</v>
      </c>
      <c r="N59" s="308">
        <f>IFERROR(交付申請入力データ!X$19*SUMIFS(交付申請入力データ!$F$20:$F$1053,交付申請入力データ!X$20:X$1053,"対象",交付申請入力データ!$C$20:$C$1053,交付申請出力結果!$B59,交付申請入力データ!$B$20:$B$1053,交付申請出力結果!$C$57)/SUMIF(交付申請入力データ!X$20:X$1053,"対象",交付申請入力データ!$F$20:$F$1053),0)</f>
        <v>0</v>
      </c>
      <c r="O59" s="308">
        <f>IFERROR(交付申請入力データ!Y$19*SUMIFS(交付申請入力データ!$F$20:$F$1053,交付申請入力データ!Y$20:Y$1053,"対象",交付申請入力データ!$C$20:$C$1053,交付申請出力結果!$B59,交付申請入力データ!$B$20:$B$1053,交付申請出力結果!$C$57)/SUMIF(交付申請入力データ!Y$20:Y$1053,"対象",交付申請入力データ!$F$20:$F$1053),0)</f>
        <v>0</v>
      </c>
      <c r="P59" s="308">
        <f>IFERROR(交付申請入力データ!Z$19*SUMIFS(交付申請入力データ!$F$20:$F$1053,交付申請入力データ!Z$20:Z$1053,"対象",交付申請入力データ!$C$20:$C$1053,交付申請出力結果!$B59,交付申請入力データ!$B$20:$B$1053,交付申請出力結果!$C$57)/SUMIF(交付申請入力データ!Z$20:Z$1053,"対象",交付申請入力データ!$F$20:$F$1053),0)</f>
        <v>0</v>
      </c>
      <c r="Q59" s="478">
        <f>SUM(D59:P59)</f>
        <v>0</v>
      </c>
      <c r="R59" s="479">
        <f>IFERROR(VLOOKUP($C$57,交付申請入力データ!$B$9:$E$14,4,0),0)</f>
        <v>0</v>
      </c>
      <c r="S59" s="480">
        <f>ROUNDDOWN(Q59*R59,0)</f>
        <v>0</v>
      </c>
      <c r="T59" s="747">
        <f>SUM(S59:S66)</f>
        <v>0</v>
      </c>
    </row>
    <row r="60" spans="1:20">
      <c r="A60" s="725"/>
      <c r="B60" s="276" t="s">
        <v>118</v>
      </c>
      <c r="C60" s="497">
        <f>SUMIFS(交付申請入力データ!$F$20:$F$1053,交付申請入力データ!$C$20:$C$1053,B60,交付申請入力データ!$B$20:$B$1053,交付申請出力結果!$C$57)</f>
        <v>0</v>
      </c>
      <c r="D60" s="486">
        <f>SUMIFS(交付申請入力データ!$G$20:$G$1053,交付申請入力データ!$C$20:$C$1053,B60,交付申請入力データ!$B$20:$B$1053,交付申請出力結果!$C$57)</f>
        <v>0</v>
      </c>
      <c r="E60" s="487">
        <f>IFERROR(交付申請入力データ!L$19*SUMIFS(交付申請入力データ!$F$20:$F$1053,交付申請入力データ!L$20:L$1053,"対象",交付申請入力データ!$C$20:$C$1053,交付申請出力結果!$B60,交付申請入力データ!$B$20:$B$1053,交付申請出力結果!$C$57)/SUMIF(交付申請入力データ!L$20:L$1053,"対象",交付申請入力データ!$F$20:$F$1053),0)</f>
        <v>0</v>
      </c>
      <c r="F60" s="487">
        <f>IFERROR(交付申請入力データ!M$19*SUMIFS(交付申請入力データ!$F$20:$F$1053,交付申請入力データ!M$20:M$1053,"対象",交付申請入力データ!$C$20:$C$1053,交付申請出力結果!$B60,交付申請入力データ!$B$20:$B$1053,交付申請出力結果!$C$57)/SUMIF(交付申請入力データ!M$20:M$1053,"対象",交付申請入力データ!$F$20:$F$1053),0)</f>
        <v>0</v>
      </c>
      <c r="G60" s="487">
        <f>IFERROR(交付申請入力データ!N$19*SUMIFS(交付申請入力データ!$F$20:$F$1053,交付申請入力データ!N$20:N$1053,"対象",交付申請入力データ!$C$20:$C$1053,交付申請出力結果!$B60,交付申請入力データ!$B$20:$B$1053,交付申請出力結果!$C$57)/SUMIF(交付申請入力データ!N$20:N$1053,"対象",交付申請入力データ!$F$20:$F$1053),0)</f>
        <v>0</v>
      </c>
      <c r="H60" s="487">
        <f>IFERROR(交付申請入力データ!O$19*SUMIFS(交付申請入力データ!$F$20:$F$1053,交付申請入力データ!O$20:O$1053,"対象",交付申請入力データ!$C$20:$C$1053,交付申請出力結果!$B60,交付申請入力データ!$B$20:$B$1053,交付申請出力結果!$C$57)/SUMIF(交付申請入力データ!O$20:O$1053,"対象",交付申請入力データ!$F$20:$F$1053),0)</f>
        <v>0</v>
      </c>
      <c r="I60" s="487">
        <f>IFERROR(交付申請入力データ!P$19*SUMIFS(交付申請入力データ!$F$20:$F$1053,交付申請入力データ!P$20:P$1053,"対象",交付申請入力データ!$C$20:$C$1053,交付申請出力結果!$B60,交付申請入力データ!$B$20:$B$1053,交付申請出力結果!$C$57)/SUMIF(交付申請入力データ!P$20:P$1053,"対象",交付申請入力データ!$F$20:$F$1053),0)</f>
        <v>0</v>
      </c>
      <c r="J60" s="487">
        <f>IFERROR(交付申請入力データ!Q$19*SUMIFS(交付申請入力データ!$F$20:$F$1053,交付申請入力データ!Q$20:Q$1053,"対象",交付申請入力データ!$C$20:$C$1053,交付申請出力結果!$B60,交付申請入力データ!$B$20:$B$1053,交付申請出力結果!$C$57)/SUMIF(交付申請入力データ!Q$20:Q$1053,"対象",交付申請入力データ!$F$20:$F$1053),0)</f>
        <v>0</v>
      </c>
      <c r="K60" s="487">
        <f>IFERROR(交付申請入力データ!R$19*SUMIFS(交付申請入力データ!$F$20:$F$1053,交付申請入力データ!R$20:R$1053,"対象",交付申請入力データ!$C$20:$C$1053,交付申請出力結果!$B60,交付申請入力データ!$B$20:$B$1053,交付申請出力結果!$C$57)/SUMIF(交付申請入力データ!R$20:R$1053,"対象",交付申請入力データ!$F$20:$F$1053),0)</f>
        <v>0</v>
      </c>
      <c r="L60" s="318">
        <f>IFERROR(交付申請入力データ!S$19*SUMIFS(交付申請入力データ!$F$20:$F$1053,交付申請入力データ!S$20:S$1053,"対象",交付申請入力データ!$C$20:$C$1053,交付申請出力結果!$B60,交付申請入力データ!$B$20:$B$1053,交付申請出力結果!$C$57)/SUMIF(交付申請入力データ!S$20:S$1053,"対象",交付申請入力データ!$F$20:$F$1053),0)</f>
        <v>0</v>
      </c>
      <c r="M60" s="318">
        <f>IFERROR(交付申請入力データ!T$19*SUMIFS(交付申請入力データ!$F$20:$F$1053,交付申請入力データ!T$20:T$1053,"対象",交付申請入力データ!$C$20:$C$1053,交付申請出力結果!$B60,交付申請入力データ!$B$20:$B$1053,交付申請出力結果!$C$57)/SUMIF(交付申請入力データ!T$20:T$1053,"対象",交付申請入力データ!$F$20:$F$1053),0)</f>
        <v>0</v>
      </c>
      <c r="N60" s="487">
        <f>IFERROR(交付申請入力データ!X$19*SUMIFS(交付申請入力データ!$F$20:$F$1053,交付申請入力データ!X$20:X$1053,"対象",交付申請入力データ!$C$20:$C$1053,交付申請出力結果!$B60,交付申請入力データ!$B$20:$B$1053,交付申請出力結果!$C$57)/SUMIF(交付申請入力データ!X$20:X$1053,"対象",交付申請入力データ!$F$20:$F$1053),0)</f>
        <v>0</v>
      </c>
      <c r="O60" s="487">
        <f>IFERROR(交付申請入力データ!Y$19*SUMIFS(交付申請入力データ!$F$20:$F$1053,交付申請入力データ!Y$20:Y$1053,"対象",交付申請入力データ!$C$20:$C$1053,交付申請出力結果!$B60,交付申請入力データ!$B$20:$B$1053,交付申請出力結果!$C$57)/SUMIF(交付申請入力データ!Y$20:Y$1053,"対象",交付申請入力データ!$F$20:$F$1053),0)</f>
        <v>0</v>
      </c>
      <c r="P60" s="487">
        <f>IFERROR(交付申請入力データ!Z$19*SUMIFS(交付申請入力データ!$F$20:$F$1053,交付申請入力データ!Z$20:Z$1053,"対象",交付申請入力データ!$C$20:$C$1053,交付申請出力結果!$B60,交付申請入力データ!$B$20:$B$1053,交付申請出力結果!$C$57)/SUMIF(交付申請入力データ!Z$20:Z$1053,"対象",交付申請入力データ!$F$20:$F$1053),0)</f>
        <v>0</v>
      </c>
      <c r="Q60" s="488">
        <f>SUM(D60:P60)</f>
        <v>0</v>
      </c>
      <c r="R60" s="489">
        <f>IFERROR(VLOOKUP($C$57,交付申請入力データ!$B$9:$E$14,4,0),0)</f>
        <v>0</v>
      </c>
      <c r="S60" s="490">
        <f>ROUNDDOWN(Q60*R60,0)</f>
        <v>0</v>
      </c>
      <c r="T60" s="726"/>
    </row>
    <row r="61" spans="1:20">
      <c r="A61" s="725"/>
      <c r="B61" s="276" t="s">
        <v>120</v>
      </c>
      <c r="C61" s="497">
        <f>SUMIFS(交付申請入力データ!$F$20:$F$1053,交付申請入力データ!$C$20:$C$1053,B61,交付申請入力データ!$B$20:$B$1053,交付申請出力結果!$C$57)</f>
        <v>0</v>
      </c>
      <c r="D61" s="486">
        <f>SUMIFS(交付申請入力データ!$G$20:$G$1053,交付申請入力データ!$C$20:$C$1053,B61,交付申請入力データ!$B$20:$B$1053,交付申請出力結果!$C$57)</f>
        <v>0</v>
      </c>
      <c r="E61" s="487">
        <f>IFERROR(交付申請入力データ!L$19*SUMIFS(交付申請入力データ!$F$20:$F$1053,交付申請入力データ!L$20:L$1053,"対象",交付申請入力データ!$C$20:$C$1053,交付申請出力結果!$B61,交付申請入力データ!$B$20:$B$1053,交付申請出力結果!$C$57)/SUMIF(交付申請入力データ!L$20:L$1053,"対象",交付申請入力データ!$F$20:$F$1053),0)</f>
        <v>0</v>
      </c>
      <c r="F61" s="487">
        <f>IFERROR(交付申請入力データ!M$19*SUMIFS(交付申請入力データ!$F$20:$F$1053,交付申請入力データ!M$20:M$1053,"対象",交付申請入力データ!$C$20:$C$1053,交付申請出力結果!$B61,交付申請入力データ!$B$20:$B$1053,交付申請出力結果!$C$57)/SUMIF(交付申請入力データ!M$20:M$1053,"対象",交付申請入力データ!$F$20:$F$1053),0)</f>
        <v>0</v>
      </c>
      <c r="G61" s="487">
        <f>IFERROR(交付申請入力データ!N$19*SUMIFS(交付申請入力データ!$F$20:$F$1053,交付申請入力データ!N$20:N$1053,"対象",交付申請入力データ!$C$20:$C$1053,交付申請出力結果!$B61,交付申請入力データ!$B$20:$B$1053,交付申請出力結果!$C$57)/SUMIF(交付申請入力データ!N$20:N$1053,"対象",交付申請入力データ!$F$20:$F$1053),0)</f>
        <v>0</v>
      </c>
      <c r="H61" s="487">
        <f>IFERROR(交付申請入力データ!O$19*SUMIFS(交付申請入力データ!$F$20:$F$1053,交付申請入力データ!O$20:O$1053,"対象",交付申請入力データ!$C$20:$C$1053,交付申請出力結果!$B61,交付申請入力データ!$B$20:$B$1053,交付申請出力結果!$C$57)/SUMIF(交付申請入力データ!O$20:O$1053,"対象",交付申請入力データ!$F$20:$F$1053),0)</f>
        <v>0</v>
      </c>
      <c r="I61" s="487">
        <f>IFERROR(交付申請入力データ!P$19*SUMIFS(交付申請入力データ!$F$20:$F$1053,交付申請入力データ!P$20:P$1053,"対象",交付申請入力データ!$C$20:$C$1053,交付申請出力結果!$B61,交付申請入力データ!$B$20:$B$1053,交付申請出力結果!$C$57)/SUMIF(交付申請入力データ!P$20:P$1053,"対象",交付申請入力データ!$F$20:$F$1053),0)</f>
        <v>0</v>
      </c>
      <c r="J61" s="487">
        <f>IFERROR(交付申請入力データ!Q$19*SUMIFS(交付申請入力データ!$F$20:$F$1053,交付申請入力データ!Q$20:Q$1053,"対象",交付申請入力データ!$C$20:$C$1053,交付申請出力結果!$B61,交付申請入力データ!$B$20:$B$1053,交付申請出力結果!$C$57)/SUMIF(交付申請入力データ!Q$20:Q$1053,"対象",交付申請入力データ!$F$20:$F$1053),0)</f>
        <v>0</v>
      </c>
      <c r="K61" s="487">
        <f>IFERROR(交付申請入力データ!R$19*SUMIFS(交付申請入力データ!$F$20:$F$1053,交付申請入力データ!R$20:R$1053,"対象",交付申請入力データ!$C$20:$C$1053,交付申請出力結果!$B61,交付申請入力データ!$B$20:$B$1053,交付申請出力結果!$C$57)/SUMIF(交付申請入力データ!R$20:R$1053,"対象",交付申請入力データ!$F$20:$F$1053),0)</f>
        <v>0</v>
      </c>
      <c r="L61" s="318">
        <f>IFERROR(交付申請入力データ!S$19*SUMIFS(交付申請入力データ!$F$20:$F$1053,交付申請入力データ!S$20:S$1053,"対象",交付申請入力データ!$C$20:$C$1053,交付申請出力結果!$B61,交付申請入力データ!$B$20:$B$1053,交付申請出力結果!$C$57)/SUMIF(交付申請入力データ!S$20:S$1053,"対象",交付申請入力データ!$F$20:$F$1053),0)</f>
        <v>0</v>
      </c>
      <c r="M61" s="318">
        <f>IFERROR(交付申請入力データ!T$19*SUMIFS(交付申請入力データ!$F$20:$F$1053,交付申請入力データ!T$20:T$1053,"対象",交付申請入力データ!$C$20:$C$1053,交付申請出力結果!$B61,交付申請入力データ!$B$20:$B$1053,交付申請出力結果!$C$57)/SUMIF(交付申請入力データ!T$20:T$1053,"対象",交付申請入力データ!$F$20:$F$1053),0)</f>
        <v>0</v>
      </c>
      <c r="N61" s="487">
        <f>IFERROR(交付申請入力データ!X$19*SUMIFS(交付申請入力データ!$F$20:$F$1053,交付申請入力データ!X$20:X$1053,"対象",交付申請入力データ!$C$20:$C$1053,交付申請出力結果!$B61,交付申請入力データ!$B$20:$B$1053,交付申請出力結果!$C$57)/SUMIF(交付申請入力データ!X$20:X$1053,"対象",交付申請入力データ!$F$20:$F$1053),0)</f>
        <v>0</v>
      </c>
      <c r="O61" s="487">
        <f>IFERROR(交付申請入力データ!Y$19*SUMIFS(交付申請入力データ!$F$20:$F$1053,交付申請入力データ!Y$20:Y$1053,"対象",交付申請入力データ!$C$20:$C$1053,交付申請出力結果!$B61,交付申請入力データ!$B$20:$B$1053,交付申請出力結果!$C$57)/SUMIF(交付申請入力データ!Y$20:Y$1053,"対象",交付申請入力データ!$F$20:$F$1053),0)</f>
        <v>0</v>
      </c>
      <c r="P61" s="487">
        <f>IFERROR(交付申請入力データ!Z$19*SUMIFS(交付申請入力データ!$F$20:$F$1053,交付申請入力データ!Z$20:Z$1053,"対象",交付申請入力データ!$C$20:$C$1053,交付申請出力結果!$B61,交付申請入力データ!$B$20:$B$1053,交付申請出力結果!$C$57)/SUMIF(交付申請入力データ!Z$20:Z$1053,"対象",交付申請入力データ!$F$20:$F$1053),0)</f>
        <v>0</v>
      </c>
      <c r="Q61" s="488">
        <f t="shared" ref="Q61:Q66" si="17">SUM(D61:P61)</f>
        <v>0</v>
      </c>
      <c r="R61" s="489">
        <f>IFERROR(VLOOKUP($C$57,交付申請入力データ!$B$9:$E$14,4,0),0)</f>
        <v>0</v>
      </c>
      <c r="S61" s="490">
        <f>ROUNDDOWN(Q61*R61,0)</f>
        <v>0</v>
      </c>
      <c r="T61" s="726"/>
    </row>
    <row r="62" spans="1:20">
      <c r="A62" s="725"/>
      <c r="B62" s="276" t="s">
        <v>123</v>
      </c>
      <c r="C62" s="497">
        <f>SUMIFS(交付申請入力データ!$F$20:$F$1053,交付申請入力データ!$C$20:$C$1053,B62,交付申請入力データ!$B$20:$B$1053,交付申請出力結果!$C$57)</f>
        <v>0</v>
      </c>
      <c r="D62" s="486">
        <f>SUMIFS(交付申請入力データ!$G$20:$G$1053,交付申請入力データ!$C$20:$C$1053,B62,交付申請入力データ!$B$20:$B$1053,交付申請出力結果!$C$57)</f>
        <v>0</v>
      </c>
      <c r="E62" s="487">
        <f>IFERROR(交付申請入力データ!L$19*SUMIFS(交付申請入力データ!$F$20:$F$1053,交付申請入力データ!L$20:L$1053,"対象",交付申請入力データ!$C$20:$C$1053,交付申請出力結果!$B62,交付申請入力データ!$B$20:$B$1053,交付申請出力結果!$C$57)/SUMIF(交付申請入力データ!L$20:L$1053,"対象",交付申請入力データ!$F$20:$F$1053),0)</f>
        <v>0</v>
      </c>
      <c r="F62" s="487">
        <f>IFERROR(交付申請入力データ!M$19*SUMIFS(交付申請入力データ!$F$20:$F$1053,交付申請入力データ!M$20:M$1053,"対象",交付申請入力データ!$C$20:$C$1053,交付申請出力結果!$B62,交付申請入力データ!$B$20:$B$1053,交付申請出力結果!$C$57)/SUMIF(交付申請入力データ!M$20:M$1053,"対象",交付申請入力データ!$F$20:$F$1053),0)</f>
        <v>0</v>
      </c>
      <c r="G62" s="487">
        <f>IFERROR(交付申請入力データ!N$19*SUMIFS(交付申請入力データ!$F$20:$F$1053,交付申請入力データ!N$20:N$1053,"対象",交付申請入力データ!$C$20:$C$1053,交付申請出力結果!$B62,交付申請入力データ!$B$20:$B$1053,交付申請出力結果!$C$57)/SUMIF(交付申請入力データ!N$20:N$1053,"対象",交付申請入力データ!$F$20:$F$1053),0)</f>
        <v>0</v>
      </c>
      <c r="H62" s="487">
        <f>IFERROR(交付申請入力データ!O$19*SUMIFS(交付申請入力データ!$F$20:$F$1053,交付申請入力データ!O$20:O$1053,"対象",交付申請入力データ!$C$20:$C$1053,交付申請出力結果!$B62,交付申請入力データ!$B$20:$B$1053,交付申請出力結果!$C$57)/SUMIF(交付申請入力データ!O$20:O$1053,"対象",交付申請入力データ!$F$20:$F$1053),0)</f>
        <v>0</v>
      </c>
      <c r="I62" s="487">
        <f>IFERROR(交付申請入力データ!P$19*SUMIFS(交付申請入力データ!$F$20:$F$1053,交付申請入力データ!P$20:P$1053,"対象",交付申請入力データ!$C$20:$C$1053,交付申請出力結果!$B62,交付申請入力データ!$B$20:$B$1053,交付申請出力結果!$C$57)/SUMIF(交付申請入力データ!P$20:P$1053,"対象",交付申請入力データ!$F$20:$F$1053),0)</f>
        <v>0</v>
      </c>
      <c r="J62" s="487">
        <f>IFERROR(交付申請入力データ!Q$19*SUMIFS(交付申請入力データ!$F$20:$F$1053,交付申請入力データ!Q$20:Q$1053,"対象",交付申請入力データ!$C$20:$C$1053,交付申請出力結果!$B62,交付申請入力データ!$B$20:$B$1053,交付申請出力結果!$C$57)/SUMIF(交付申請入力データ!Q$20:Q$1053,"対象",交付申請入力データ!$F$20:$F$1053),0)</f>
        <v>0</v>
      </c>
      <c r="K62" s="487">
        <f>IFERROR(交付申請入力データ!R$19*SUMIFS(交付申請入力データ!$F$20:$F$1053,交付申請入力データ!R$20:R$1053,"対象",交付申請入力データ!$C$20:$C$1053,交付申請出力結果!$B62,交付申請入力データ!$B$20:$B$1053,交付申請出力結果!$C$57)/SUMIF(交付申請入力データ!R$20:R$1053,"対象",交付申請入力データ!$F$20:$F$1053),0)</f>
        <v>0</v>
      </c>
      <c r="L62" s="318">
        <f>IFERROR(交付申請入力データ!S$19*SUMIFS(交付申請入力データ!$F$20:$F$1053,交付申請入力データ!S$20:S$1053,"対象",交付申請入力データ!$C$20:$C$1053,交付申請出力結果!$B62,交付申請入力データ!$B$20:$B$1053,交付申請出力結果!$C$57)/SUMIF(交付申請入力データ!S$20:S$1053,"対象",交付申請入力データ!$F$20:$F$1053),0)</f>
        <v>0</v>
      </c>
      <c r="M62" s="318">
        <f>IFERROR(交付申請入力データ!T$19*SUMIFS(交付申請入力データ!$F$20:$F$1053,交付申請入力データ!T$20:T$1053,"対象",交付申請入力データ!$C$20:$C$1053,交付申請出力結果!$B62,交付申請入力データ!$B$20:$B$1053,交付申請出力結果!$C$57)/SUMIF(交付申請入力データ!T$20:T$1053,"対象",交付申請入力データ!$F$20:$F$1053),0)</f>
        <v>0</v>
      </c>
      <c r="N62" s="487">
        <f>IFERROR(交付申請入力データ!X$19*SUMIFS(交付申請入力データ!$F$20:$F$1053,交付申請入力データ!X$20:X$1053,"対象",交付申請入力データ!$C$20:$C$1053,交付申請出力結果!$B62,交付申請入力データ!$B$20:$B$1053,交付申請出力結果!$C$57)/SUMIF(交付申請入力データ!X$20:X$1053,"対象",交付申請入力データ!$F$20:$F$1053),0)</f>
        <v>0</v>
      </c>
      <c r="O62" s="487">
        <f>IFERROR(交付申請入力データ!Y$19*SUMIFS(交付申請入力データ!$F$20:$F$1053,交付申請入力データ!Y$20:Y$1053,"対象",交付申請入力データ!$C$20:$C$1053,交付申請出力結果!$B62,交付申請入力データ!$B$20:$B$1053,交付申請出力結果!$C$57)/SUMIF(交付申請入力データ!Y$20:Y$1053,"対象",交付申請入力データ!$F$20:$F$1053),0)</f>
        <v>0</v>
      </c>
      <c r="P62" s="487">
        <f>IFERROR(交付申請入力データ!Z$19*SUMIFS(交付申請入力データ!$F$20:$F$1053,交付申請入力データ!Z$20:Z$1053,"対象",交付申請入力データ!$C$20:$C$1053,交付申請出力結果!$B62,交付申請入力データ!$B$20:$B$1053,交付申請出力結果!$C$57)/SUMIF(交付申請入力データ!Z$20:Z$1053,"対象",交付申請入力データ!$F$20:$F$1053),0)</f>
        <v>0</v>
      </c>
      <c r="Q62" s="488">
        <f t="shared" si="17"/>
        <v>0</v>
      </c>
      <c r="R62" s="489">
        <f>IFERROR(VLOOKUP($C$57,交付申請入力データ!$B$9:$E$14,4,0),0)</f>
        <v>0</v>
      </c>
      <c r="S62" s="490">
        <f t="shared" ref="S62:S67" si="18">ROUNDDOWN(Q62*R62,0)</f>
        <v>0</v>
      </c>
      <c r="T62" s="726"/>
    </row>
    <row r="63" spans="1:20">
      <c r="A63" s="725"/>
      <c r="B63" s="276" t="s">
        <v>125</v>
      </c>
      <c r="C63" s="485">
        <f>SUMIFS(交付申請入力データ!$F$20:$F$1053,交付申請入力データ!$C$20:$C$1053,B63,交付申請入力データ!$B$20:$B$1053,交付申請出力結果!$C$57)</f>
        <v>0</v>
      </c>
      <c r="D63" s="486">
        <f>SUMIFS(交付申請入力データ!$G$20:$G$1053,交付申請入力データ!$C$20:$C$1053,B63,交付申請入力データ!$B$20:$B$1053,交付申請出力結果!$C$57)</f>
        <v>0</v>
      </c>
      <c r="E63" s="487">
        <f>IFERROR(交付申請入力データ!L$19*SUMIFS(交付申請入力データ!$F$20:$F$1053,交付申請入力データ!L$20:L$1053,"対象",交付申請入力データ!$C$20:$C$1053,交付申請出力結果!$B63,交付申請入力データ!$B$20:$B$1053,交付申請出力結果!$C$57)/SUMIF(交付申請入力データ!L$20:L$1053,"対象",交付申請入力データ!$F$20:$F$1053),0)</f>
        <v>0</v>
      </c>
      <c r="F63" s="487">
        <f>IFERROR(交付申請入力データ!M$19*SUMIFS(交付申請入力データ!$F$20:$F$1053,交付申請入力データ!M$20:M$1053,"対象",交付申請入力データ!$C$20:$C$1053,交付申請出力結果!$B63,交付申請入力データ!$B$20:$B$1053,交付申請出力結果!$C$57)/SUMIF(交付申請入力データ!M$20:M$1053,"対象",交付申請入力データ!$F$20:$F$1053),0)</f>
        <v>0</v>
      </c>
      <c r="G63" s="487">
        <f>IFERROR(交付申請入力データ!N$19*SUMIFS(交付申請入力データ!$F$20:$F$1053,交付申請入力データ!N$20:N$1053,"対象",交付申請入力データ!$C$20:$C$1053,交付申請出力結果!$B63,交付申請入力データ!$B$20:$B$1053,交付申請出力結果!$C$57)/SUMIF(交付申請入力データ!N$20:N$1053,"対象",交付申請入力データ!$F$20:$F$1053),0)</f>
        <v>0</v>
      </c>
      <c r="H63" s="487">
        <f>IFERROR(交付申請入力データ!O$19*SUMIFS(交付申請入力データ!$F$20:$F$1053,交付申請入力データ!O$20:O$1053,"対象",交付申請入力データ!$C$20:$C$1053,交付申請出力結果!$B63,交付申請入力データ!$B$20:$B$1053,交付申請出力結果!$C$57)/SUMIF(交付申請入力データ!O$20:O$1053,"対象",交付申請入力データ!$F$20:$F$1053),0)</f>
        <v>0</v>
      </c>
      <c r="I63" s="487">
        <f>IFERROR(交付申請入力データ!P$19*SUMIFS(交付申請入力データ!$F$20:$F$1053,交付申請入力データ!P$20:P$1053,"対象",交付申請入力データ!$C$20:$C$1053,交付申請出力結果!$B63,交付申請入力データ!$B$20:$B$1053,交付申請出力結果!$C$57)/SUMIF(交付申請入力データ!P$20:P$1053,"対象",交付申請入力データ!$F$20:$F$1053),0)</f>
        <v>0</v>
      </c>
      <c r="J63" s="487">
        <f>IFERROR(交付申請入力データ!Q$19*SUMIFS(交付申請入力データ!$F$20:$F$1053,交付申請入力データ!Q$20:Q$1053,"対象",交付申請入力データ!$C$20:$C$1053,交付申請出力結果!$B63,交付申請入力データ!$B$20:$B$1053,交付申請出力結果!$C$57)/SUMIF(交付申請入力データ!Q$20:Q$1053,"対象",交付申請入力データ!$F$20:$F$1053),0)</f>
        <v>0</v>
      </c>
      <c r="K63" s="487">
        <f>IFERROR(交付申請入力データ!R$19*SUMIFS(交付申請入力データ!$F$20:$F$1053,交付申請入力データ!R$20:R$1053,"対象",交付申請入力データ!$C$20:$C$1053,交付申請出力結果!$B63,交付申請入力データ!$B$20:$B$1053,交付申請出力結果!$C$57)/SUMIF(交付申請入力データ!R$20:R$1053,"対象",交付申請入力データ!$F$20:$F$1053),0)</f>
        <v>0</v>
      </c>
      <c r="L63" s="318">
        <f>IFERROR(交付申請入力データ!S$19*SUMIFS(交付申請入力データ!$F$20:$F$1053,交付申請入力データ!S$20:S$1053,"対象",交付申請入力データ!$C$20:$C$1053,交付申請出力結果!$B63,交付申請入力データ!$B$20:$B$1053,交付申請出力結果!$C$57)/SUMIF(交付申請入力データ!S$20:S$1053,"対象",交付申請入力データ!$F$20:$F$1053),0)</f>
        <v>0</v>
      </c>
      <c r="M63" s="318">
        <f>IFERROR(交付申請入力データ!T$19*SUMIFS(交付申請入力データ!$F$20:$F$1053,交付申請入力データ!T$20:T$1053,"対象",交付申請入力データ!$C$20:$C$1053,交付申請出力結果!$B63,交付申請入力データ!$B$20:$B$1053,交付申請出力結果!$C$57)/SUMIF(交付申請入力データ!T$20:T$1053,"対象",交付申請入力データ!$F$20:$F$1053),0)</f>
        <v>0</v>
      </c>
      <c r="N63" s="486">
        <f>IFERROR(交付申請入力データ!X$19*SUMIFS(交付申請入力データ!$F$20:$F$1053,交付申請入力データ!X$20:X$1053,"対象",交付申請入力データ!$C$20:$C$1053,交付申請出力結果!$B63,交付申請入力データ!$B$20:$B$1053,交付申請出力結果!$C$57)/SUMIF(交付申請入力データ!X$20:X$1053,"対象",交付申請入力データ!$F$20:$F$1053),0)</f>
        <v>0</v>
      </c>
      <c r="O63" s="486">
        <f>IFERROR(交付申請入力データ!Y$19*SUMIFS(交付申請入力データ!$F$20:$F$1053,交付申請入力データ!Y$20:Y$1053,"対象",交付申請入力データ!$C$20:$C$1053,交付申請出力結果!$B63,交付申請入力データ!$B$20:$B$1053,交付申請出力結果!$C$57)/SUMIF(交付申請入力データ!Y$20:Y$1053,"対象",交付申請入力データ!$F$20:$F$1053),0)</f>
        <v>0</v>
      </c>
      <c r="P63" s="486">
        <f>IFERROR(交付申請入力データ!Z$19*SUMIFS(交付申請入力データ!$F$20:$F$1053,交付申請入力データ!Z$20:Z$1053,"対象",交付申請入力データ!$C$20:$C$1053,交付申請出力結果!$B63,交付申請入力データ!$B$20:$B$1053,交付申請出力結果!$C$57)/SUMIF(交付申請入力データ!Z$20:Z$1053,"対象",交付申請入力データ!$F$20:$F$1053),0)</f>
        <v>0</v>
      </c>
      <c r="Q63" s="488">
        <f t="shared" si="17"/>
        <v>0</v>
      </c>
      <c r="R63" s="489">
        <f>IFERROR(VLOOKUP($C$57,交付申請入力データ!$B$9:$E$14,4,0),0)</f>
        <v>0</v>
      </c>
      <c r="S63" s="490">
        <f t="shared" si="18"/>
        <v>0</v>
      </c>
      <c r="T63" s="726"/>
    </row>
    <row r="64" spans="1:20">
      <c r="A64" s="725"/>
      <c r="B64" s="276" t="s">
        <v>121</v>
      </c>
      <c r="C64" s="497">
        <f>SUMIFS(交付申請入力データ!$F$20:$F$1053,交付申請入力データ!$C$20:$C$1053,B64,交付申請入力データ!$B$20:$B$1053,交付申請出力結果!$C$57)</f>
        <v>0</v>
      </c>
      <c r="D64" s="486">
        <f>SUMIFS(交付申請入力データ!$G$20:$G$1053,交付申請入力データ!$C$20:$C$1053,B64,交付申請入力データ!$B$20:$B$1053,交付申請出力結果!$C$57)</f>
        <v>0</v>
      </c>
      <c r="E64" s="487">
        <f>IFERROR(交付申請入力データ!L$19*SUMIFS(交付申請入力データ!$F$20:$F$1053,交付申請入力データ!L$20:L$1053,"対象",交付申請入力データ!$C$20:$C$1053,交付申請出力結果!$B64,交付申請入力データ!$B$20:$B$1053,交付申請出力結果!$C$57)/SUMIF(交付申請入力データ!L$20:L$1053,"対象",交付申請入力データ!$F$20:$F$1053),0)</f>
        <v>0</v>
      </c>
      <c r="F64" s="487">
        <f>IFERROR(交付申請入力データ!M$19*SUMIFS(交付申請入力データ!$F$20:$F$1053,交付申請入力データ!M$20:M$1053,"対象",交付申請入力データ!$C$20:$C$1053,交付申請出力結果!$B64,交付申請入力データ!$B$20:$B$1053,交付申請出力結果!$C$57)/SUMIF(交付申請入力データ!M$20:M$1053,"対象",交付申請入力データ!$F$20:$F$1053),0)</f>
        <v>0</v>
      </c>
      <c r="G64" s="487">
        <f>IFERROR(交付申請入力データ!N$19*SUMIFS(交付申請入力データ!$F$20:$F$1053,交付申請入力データ!N$20:N$1053,"対象",交付申請入力データ!$C$20:$C$1053,交付申請出力結果!$B64,交付申請入力データ!$B$20:$B$1053,交付申請出力結果!$C$57)/SUMIF(交付申請入力データ!N$20:N$1053,"対象",交付申請入力データ!$F$20:$F$1053),0)</f>
        <v>0</v>
      </c>
      <c r="H64" s="487">
        <f>IFERROR(交付申請入力データ!O$19*SUMIFS(交付申請入力データ!$F$20:$F$1053,交付申請入力データ!O$20:O$1053,"対象",交付申請入力データ!$C$20:$C$1053,交付申請出力結果!$B64,交付申請入力データ!$B$20:$B$1053,交付申請出力結果!$C$57)/SUMIF(交付申請入力データ!O$20:O$1053,"対象",交付申請入力データ!$F$20:$F$1053),0)</f>
        <v>0</v>
      </c>
      <c r="I64" s="487">
        <f>IFERROR(交付申請入力データ!P$19*SUMIFS(交付申請入力データ!$F$20:$F$1053,交付申請入力データ!P$20:P$1053,"対象",交付申請入力データ!$C$20:$C$1053,交付申請出力結果!$B64,交付申請入力データ!$B$20:$B$1053,交付申請出力結果!$C$57)/SUMIF(交付申請入力データ!P$20:P$1053,"対象",交付申請入力データ!$F$20:$F$1053),0)</f>
        <v>0</v>
      </c>
      <c r="J64" s="487">
        <f>IFERROR(交付申請入力データ!Q$19*SUMIFS(交付申請入力データ!$F$20:$F$1053,交付申請入力データ!Q$20:Q$1053,"対象",交付申請入力データ!$C$20:$C$1053,交付申請出力結果!$B64,交付申請入力データ!$B$20:$B$1053,交付申請出力結果!$C$57)/SUMIF(交付申請入力データ!Q$20:Q$1053,"対象",交付申請入力データ!$F$20:$F$1053),0)</f>
        <v>0</v>
      </c>
      <c r="K64" s="487">
        <f>IFERROR(交付申請入力データ!R$19*SUMIFS(交付申請入力データ!$F$20:$F$1053,交付申請入力データ!R$20:R$1053,"対象",交付申請入力データ!$C$20:$C$1053,交付申請出力結果!$B64,交付申請入力データ!$B$20:$B$1053,交付申請出力結果!$C$57)/SUMIF(交付申請入力データ!R$20:R$1053,"対象",交付申請入力データ!$F$20:$F$1053),0)</f>
        <v>0</v>
      </c>
      <c r="L64" s="318">
        <f>IFERROR(交付申請入力データ!S$19*SUMIFS(交付申請入力データ!$F$20:$F$1053,交付申請入力データ!S$20:S$1053,"対象",交付申請入力データ!$C$20:$C$1053,交付申請出力結果!$B64,交付申請入力データ!$B$20:$B$1053,交付申請出力結果!$C$57)/SUMIF(交付申請入力データ!S$20:S$1053,"対象",交付申請入力データ!$F$20:$F$1053),0)</f>
        <v>0</v>
      </c>
      <c r="M64" s="318">
        <f>IFERROR(交付申請入力データ!T$19*SUMIFS(交付申請入力データ!$F$20:$F$1053,交付申請入力データ!T$20:T$1053,"対象",交付申請入力データ!$C$20:$C$1053,交付申請出力結果!$B64,交付申請入力データ!$B$20:$B$1053,交付申請出力結果!$C$57)/SUMIF(交付申請入力データ!T$20:T$1053,"対象",交付申請入力データ!$F$20:$F$1053),0)</f>
        <v>0</v>
      </c>
      <c r="N64" s="487">
        <f>IFERROR(交付申請入力データ!X$19*SUMIFS(交付申請入力データ!$F$20:$F$1053,交付申請入力データ!X$20:X$1053,"対象",交付申請入力データ!$C$20:$C$1053,交付申請出力結果!$B64,交付申請入力データ!$B$20:$B$1053,交付申請出力結果!$C$57)/SUMIF(交付申請入力データ!X$20:X$1053,"対象",交付申請入力データ!$F$20:$F$1053),0)</f>
        <v>0</v>
      </c>
      <c r="O64" s="487">
        <f>IFERROR(交付申請入力データ!Y$19*SUMIFS(交付申請入力データ!$F$20:$F$1053,交付申請入力データ!Y$20:Y$1053,"対象",交付申請入力データ!$C$20:$C$1053,交付申請出力結果!$B64,交付申請入力データ!$B$20:$B$1053,交付申請出力結果!$C$57)/SUMIF(交付申請入力データ!Y$20:Y$1053,"対象",交付申請入力データ!$F$20:$F$1053),0)</f>
        <v>0</v>
      </c>
      <c r="P64" s="487">
        <f>IFERROR(交付申請入力データ!Z$19*SUMIFS(交付申請入力データ!$F$20:$F$1053,交付申請入力データ!Z$20:Z$1053,"対象",交付申請入力データ!$C$20:$C$1053,交付申請出力結果!$B64,交付申請入力データ!$B$20:$B$1053,交付申請出力結果!$C$57)/SUMIF(交付申請入力データ!Z$20:Z$1053,"対象",交付申請入力データ!$F$20:$F$1053),0)</f>
        <v>0</v>
      </c>
      <c r="Q64" s="488">
        <f>SUM(D64:P64)</f>
        <v>0</v>
      </c>
      <c r="R64" s="489">
        <f>IFERROR(VLOOKUP($C$57,交付申請入力データ!$B$9:$E$14,4,0),0)</f>
        <v>0</v>
      </c>
      <c r="S64" s="490">
        <f>ROUNDDOWN(Q64*R64,0)</f>
        <v>0</v>
      </c>
      <c r="T64" s="726"/>
    </row>
    <row r="65" spans="1:20">
      <c r="A65" s="725"/>
      <c r="B65" s="275" t="s">
        <v>127</v>
      </c>
      <c r="C65" s="548">
        <f>SUMIFS(交付申請入力データ!$F$20:$F$1053,交付申請入力データ!$C$20:$C$1053,B65,交付申請入力データ!$B$20:$B$1053,交付申請出力結果!$C$57)</f>
        <v>0</v>
      </c>
      <c r="D65" s="317">
        <f>SUMIFS(交付申請入力データ!$G$20:$G$1053,交付申請入力データ!$C$20:$C$1053,B65,交付申請入力データ!$B$20:$B$1053,交付申請出力結果!$C$57)</f>
        <v>0</v>
      </c>
      <c r="E65" s="317">
        <f>IFERROR(交付申請入力データ!L$19*SUMIFS(交付申請入力データ!$F$20:$F$1053,交付申請入力データ!L$20:L$1053,"対象",交付申請入力データ!$C$20:$C$1053,交付申請出力結果!$B65,交付申請入力データ!$B$20:$B$1053,交付申請出力結果!$C$57)/SUMIF(交付申請入力データ!L$20:L$1053,"対象",交付申請入力データ!$F$20:$F$1053),0)</f>
        <v>0</v>
      </c>
      <c r="F65" s="317">
        <f>IFERROR(交付申請入力データ!M$19*SUMIFS(交付申請入力データ!$F$20:$F$1053,交付申請入力データ!M$20:M$1053,"対象",交付申請入力データ!$C$20:$C$1053,交付申請出力結果!$B65,交付申請入力データ!$B$20:$B$1053,交付申請出力結果!$C$57)/SUMIF(交付申請入力データ!M$20:M$1053,"対象",交付申請入力データ!$F$20:$F$1053),0)</f>
        <v>0</v>
      </c>
      <c r="G65" s="317">
        <f>IFERROR(交付申請入力データ!N$19*SUMIFS(交付申請入力データ!$F$20:$F$1053,交付申請入力データ!N$20:N$1053,"対象",交付申請入力データ!$C$20:$C$1053,交付申請出力結果!$B65,交付申請入力データ!$B$20:$B$1053,交付申請出力結果!$C$57)/SUMIF(交付申請入力データ!N$20:N$1053,"対象",交付申請入力データ!$F$20:$F$1053),0)</f>
        <v>0</v>
      </c>
      <c r="H65" s="317">
        <f>IFERROR(交付申請入力データ!O$19*SUMIFS(交付申請入力データ!$F$20:$F$1053,交付申請入力データ!O$20:O$1053,"対象",交付申請入力データ!$C$20:$C$1053,交付申請出力結果!$B65,交付申請入力データ!$B$20:$B$1053,交付申請出力結果!$C$57)/SUMIF(交付申請入力データ!O$20:O$1053,"対象",交付申請入力データ!$F$20:$F$1053),0)</f>
        <v>0</v>
      </c>
      <c r="I65" s="317">
        <f>IFERROR(交付申請入力データ!P$19*SUMIFS(交付申請入力データ!$F$20:$F$1053,交付申請入力データ!P$20:P$1053,"対象",交付申請入力データ!$C$20:$C$1053,交付申請出力結果!$B65,交付申請入力データ!$B$20:$B$1053,交付申請出力結果!$C$57)/SUMIF(交付申請入力データ!P$20:P$1053,"対象",交付申請入力データ!$F$20:$F$1053),0)</f>
        <v>0</v>
      </c>
      <c r="J65" s="317">
        <f>IFERROR(交付申請入力データ!Q$19*SUMIFS(交付申請入力データ!$F$20:$F$1053,交付申請入力データ!Q$20:Q$1053,"対象",交付申請入力データ!$C$20:$C$1053,交付申請出力結果!$B65,交付申請入力データ!$B$20:$B$1053,交付申請出力結果!$C$57)/SUMIF(交付申請入力データ!Q$20:Q$1053,"対象",交付申請入力データ!$F$20:$F$1053),0)</f>
        <v>0</v>
      </c>
      <c r="K65" s="317">
        <f>IFERROR(交付申請入力データ!R$19*SUMIFS(交付申請入力データ!$F$20:$F$1053,交付申請入力データ!R$20:R$1053,"対象",交付申請入力データ!$C$20:$C$1053,交付申請出力結果!$B65,交付申請入力データ!$B$20:$B$1053,交付申請出力結果!$C$57)/SUMIF(交付申請入力データ!R$20:R$1053,"対象",交付申請入力データ!$F$20:$F$1053),0)</f>
        <v>0</v>
      </c>
      <c r="L65" s="317">
        <f>IFERROR(交付申請入力データ!S$19*SUMIFS(交付申請入力データ!$F$20:$F$1053,交付申請入力データ!S$20:S$1053,"対象",交付申請入力データ!$C$20:$C$1053,交付申請出力結果!$B65,交付申請入力データ!$B$20:$B$1053,交付申請出力結果!$C$57)/SUMIF(交付申請入力データ!S$20:S$1053,"対象",交付申請入力データ!$F$20:$F$1053),0)</f>
        <v>0</v>
      </c>
      <c r="M65" s="317">
        <f>IFERROR(交付申請入力データ!T$19*SUMIFS(交付申請入力データ!$F$20:$F$1053,交付申請入力データ!T$20:T$1053,"対象",交付申請入力データ!$C$20:$C$1053,交付申請出力結果!$B65,交付申請入力データ!$B$20:$B$1053,交付申請出力結果!$C$57)/SUMIF(交付申請入力データ!T$20:T$1053,"対象",交付申請入力データ!$F$20:$F$1053),0)</f>
        <v>0</v>
      </c>
      <c r="N65" s="317">
        <f>IFERROR(交付申請入力データ!X$19*SUMIFS(交付申請入力データ!$F$20:$F$1053,交付申請入力データ!X$20:X$1053,"対象",交付申請入力データ!$C$20:$C$1053,交付申請出力結果!$B65,交付申請入力データ!$B$20:$B$1053,交付申請出力結果!$C$57)/SUMIF(交付申請入力データ!X$20:X$1053,"対象",交付申請入力データ!$F$20:$F$1053),0)</f>
        <v>0</v>
      </c>
      <c r="O65" s="317">
        <f>IFERROR(交付申請入力データ!Y$19*SUMIFS(交付申請入力データ!$F$20:$F$1053,交付申請入力データ!Y$20:Y$1053,"対象",交付申請入力データ!$C$20:$C$1053,交付申請出力結果!$B65,交付申請入力データ!$B$20:$B$1053,交付申請出力結果!$C$57)/SUMIF(交付申請入力データ!Y$20:Y$1053,"対象",交付申請入力データ!$F$20:$F$1053),0)</f>
        <v>0</v>
      </c>
      <c r="P65" s="317">
        <f>IFERROR(交付申請入力データ!Z$19*SUMIFS(交付申請入力データ!$F$20:$F$1053,交付申請入力データ!Z$20:Z$1053,"対象",交付申請入力データ!$C$20:$C$1053,交付申請出力結果!$B65,交付申請入力データ!$B$20:$B$1053,交付申請出力結果!$C$57)/SUMIF(交付申請入力データ!Z$20:Z$1053,"対象",交付申請入力データ!$F$20:$F$1053),0)</f>
        <v>0</v>
      </c>
      <c r="Q65" s="488">
        <f t="shared" si="17"/>
        <v>0</v>
      </c>
      <c r="R65" s="549">
        <f>IFERROR(VLOOKUP($C$57,交付申請入力データ!$B$9:$E$14,4,0),0)</f>
        <v>0</v>
      </c>
      <c r="S65" s="550">
        <f t="shared" si="18"/>
        <v>0</v>
      </c>
      <c r="T65" s="726"/>
    </row>
    <row r="66" spans="1:20" ht="20.100000000000001" customHeight="1" thickBot="1">
      <c r="A66" s="746"/>
      <c r="B66" s="501" t="s">
        <v>48</v>
      </c>
      <c r="C66" s="527">
        <f>SUMIFS(交付申請入力データ!$F$20:$F$1053,交付申請入力データ!$C$20:$C$1053,B66,交付申請入力データ!$B$20:$B$1053,交付申請出力結果!$C$57)</f>
        <v>0</v>
      </c>
      <c r="D66" s="504">
        <f>SUMIFS(交付申請入力データ!$G$20:$G$1053,交付申請入力データ!$C$20:$C$1053,B66,交付申請入力データ!$B$20:$B$1053,交付申請出力結果!$C$57)</f>
        <v>0</v>
      </c>
      <c r="E66" s="504">
        <f>IFERROR(交付申請入力データ!L$19*SUMIFS(交付申請入力データ!$F$20:$F$1053,交付申請入力データ!L$20:L$1053,"対象",交付申請入力データ!$C$20:$C$1053,交付申請出力結果!$B66,交付申請入力データ!$B$20:$B$1053,交付申請出力結果!$C$57)/SUMIF(交付申請入力データ!L$20:L$1053,"対象",交付申請入力データ!$F$20:$F$1053),0)</f>
        <v>0</v>
      </c>
      <c r="F66" s="504">
        <f>IFERROR(交付申請入力データ!M$19*SUMIFS(交付申請入力データ!$F$20:$F$1053,交付申請入力データ!M$20:M$1053,"対象",交付申請入力データ!$C$20:$C$1053,交付申請出力結果!$B66,交付申請入力データ!$B$20:$B$1053,交付申請出力結果!$C$57)/SUMIF(交付申請入力データ!M$20:M$1053,"対象",交付申請入力データ!$F$20:$F$1053),0)</f>
        <v>0</v>
      </c>
      <c r="G66" s="504">
        <f>IFERROR(交付申請入力データ!N$19*SUMIFS(交付申請入力データ!$F$20:$F$1053,交付申請入力データ!N$20:N$1053,"対象",交付申請入力データ!$C$20:$C$1053,交付申請出力結果!$B66,交付申請入力データ!$B$20:$B$1053,交付申請出力結果!$C$57)/SUMIF(交付申請入力データ!N$20:N$1053,"対象",交付申請入力データ!$F$20:$F$1053),0)</f>
        <v>0</v>
      </c>
      <c r="H66" s="504">
        <f>IFERROR(交付申請入力データ!O$19*SUMIFS(交付申請入力データ!$F$20:$F$1053,交付申請入力データ!O$20:O$1053,"対象",交付申請入力データ!$C$20:$C$1053,交付申請出力結果!$B66,交付申請入力データ!$B$20:$B$1053,交付申請出力結果!$C$57)/SUMIF(交付申請入力データ!O$20:O$1053,"対象",交付申請入力データ!$F$20:$F$1053),0)</f>
        <v>0</v>
      </c>
      <c r="I66" s="504">
        <f>IFERROR(交付申請入力データ!P$19*SUMIFS(交付申請入力データ!$F$20:$F$1053,交付申請入力データ!P$20:P$1053,"対象",交付申請入力データ!$C$20:$C$1053,交付申請出力結果!$B66,交付申請入力データ!$B$20:$B$1053,交付申請出力結果!$C$57)/SUMIF(交付申請入力データ!P$20:P$1053,"対象",交付申請入力データ!$F$20:$F$1053),0)</f>
        <v>0</v>
      </c>
      <c r="J66" s="504">
        <f>IFERROR(交付申請入力データ!Q$19*SUMIFS(交付申請入力データ!$F$20:$F$1053,交付申請入力データ!Q$20:Q$1053,"対象",交付申請入力データ!$C$20:$C$1053,交付申請出力結果!$B66,交付申請入力データ!$B$20:$B$1053,交付申請出力結果!$C$57)/SUMIF(交付申請入力データ!Q$20:Q$1053,"対象",交付申請入力データ!$F$20:$F$1053),0)</f>
        <v>0</v>
      </c>
      <c r="K66" s="504">
        <f>IFERROR(交付申請入力データ!R$19*SUMIFS(交付申請入力データ!$F$20:$F$1053,交付申請入力データ!R$20:R$1053,"対象",交付申請入力データ!$C$20:$C$1053,交付申請出力結果!$B66,交付申請入力データ!$B$20:$B$1053,交付申請出力結果!$C$57)/SUMIF(交付申請入力データ!R$20:R$1053,"対象",交付申請入力データ!$F$20:$F$1053),0)</f>
        <v>0</v>
      </c>
      <c r="L66" s="545">
        <f>IFERROR(交付申請入力データ!S$19*SUMIFS(交付申請入力データ!$F$20:$F$1053,交付申請入力データ!S$20:S$1053,"対象",交付申請入力データ!$C$20:$C$1053,交付申請出力結果!$B66,交付申請入力データ!$B$20:$B$1053,交付申請出力結果!$C$57)/SUMIF(交付申請入力データ!S$20:S$1053,"対象",交付申請入力データ!$F$20:$F$1053),0)</f>
        <v>0</v>
      </c>
      <c r="M66" s="545">
        <f>IFERROR(交付申請入力データ!T$19*SUMIFS(交付申請入力データ!$F$20:$F$1053,交付申請入力データ!T$20:T$1053,"対象",交付申請入力データ!$C$20:$C$1053,交付申請出力結果!$B66,交付申請入力データ!$B$20:$B$1053,交付申請出力結果!$C$57)/SUMIF(交付申請入力データ!T$20:T$1053,"対象",交付申請入力データ!$F$20:$F$1053),0)</f>
        <v>0</v>
      </c>
      <c r="N66" s="504">
        <f>IFERROR(交付申請入力データ!X$19*SUMIFS(交付申請入力データ!$F$20:$F$1053,交付申請入力データ!X$20:X$1053,"対象",交付申請入力データ!$C$20:$C$1053,交付申請出力結果!$B66,交付申請入力データ!$B$20:$B$1053,交付申請出力結果!$C$57)/SUMIF(交付申請入力データ!X$20:X$1053,"対象",交付申請入力データ!$F$20:$F$1053),0)</f>
        <v>0</v>
      </c>
      <c r="O66" s="504">
        <f>IFERROR(交付申請入力データ!Y$19*SUMIFS(交付申請入力データ!$F$20:$F$1053,交付申請入力データ!Y$20:Y$1053,"対象",交付申請入力データ!$C$20:$C$1053,交付申請出力結果!$B66,交付申請入力データ!$B$20:$B$1053,交付申請出力結果!$C$57)/SUMIF(交付申請入力データ!Y$20:Y$1053,"対象",交付申請入力データ!$F$20:$F$1053),0)</f>
        <v>0</v>
      </c>
      <c r="P66" s="504">
        <f>IFERROR(交付申請入力データ!Z$19*SUMIFS(交付申請入力データ!$F$20:$F$1053,交付申請入力データ!Z$20:Z$1053,"対象",交付申請入力データ!$C$20:$C$1053,交付申請出力結果!$B66,交付申請入力データ!$B$20:$B$1053,交付申請出力結果!$C$57)/SUMIF(交付申請入力データ!Z$20:Z$1053,"対象",交付申請入力データ!$F$20:$F$1053),0)</f>
        <v>0</v>
      </c>
      <c r="Q66" s="505">
        <f t="shared" si="17"/>
        <v>0</v>
      </c>
      <c r="R66" s="528">
        <f>IFERROR(VLOOKUP($C$57,交付申請入力データ!$B$9:$E$14,4,0),0)</f>
        <v>0</v>
      </c>
      <c r="S66" s="529">
        <f t="shared" si="18"/>
        <v>0</v>
      </c>
      <c r="T66" s="748"/>
    </row>
    <row r="67" spans="1:20" ht="19.5" thickBot="1">
      <c r="A67" s="389" t="s">
        <v>129</v>
      </c>
      <c r="B67" s="390"/>
      <c r="C67" s="508">
        <f>SUMIFS(交付申請入力データ!$F$20:$F$1053,交付申請入力データ!$C$20:$C$1053,A67,交付申請入力データ!$B$20:$B$1053,交付申請出力結果!$C$57)</f>
        <v>0</v>
      </c>
      <c r="D67" s="487">
        <f>SUMIFS(交付申請入力データ!$G$20:$G$1053,交付申請入力データ!$C$20:$C$1053,A67,交付申請入力データ!$B$20:$B$1053,交付申請出力結果!$C$57)</f>
        <v>0</v>
      </c>
      <c r="E67" s="545">
        <f>IFERROR(交付申請入力データ!L$19*SUMIFS(交付申請入力データ!$F$20:$F$1053,交付申請入力データ!L$20:L$1053,"対象",交付申請入力データ!$C$20:$C$1053,交付申請出力結果!$A67,交付申請入力データ!$B$20:$B$1053,交付申請出力結果!$C$57)/SUMIF(交付申請入力データ!L$20:L$1053,"対象",交付申請入力データ!$F$20:$F$1053),0)</f>
        <v>0</v>
      </c>
      <c r="F67" s="545">
        <f>IFERROR(交付申請入力データ!M$19*SUMIFS(交付申請入力データ!$F$20:$F$1053,交付申請入力データ!M$20:M$1053,"対象",交付申請入力データ!$C$20:$C$1053,交付申請出力結果!$A67,交付申請入力データ!$B$20:$B$1053,交付申請出力結果!$C$57)/SUMIF(交付申請入力データ!M$20:M$1053,"対象",交付申請入力データ!$F$20:$F$1053),0)</f>
        <v>0</v>
      </c>
      <c r="G67" s="545">
        <f>IFERROR(交付申請入力データ!N$19*SUMIFS(交付申請入力データ!$F$20:$F$1053,交付申請入力データ!N$20:N$1053,"対象",交付申請入力データ!$C$20:$C$1053,交付申請出力結果!$A67,交付申請入力データ!$B$20:$B$1053,交付申請出力結果!$C$57)/SUMIF(交付申請入力データ!N$20:N$1053,"対象",交付申請入力データ!$F$20:$F$1053),0)</f>
        <v>0</v>
      </c>
      <c r="H67" s="545">
        <f>IFERROR(交付申請入力データ!O$19*SUMIFS(交付申請入力データ!$F$20:$F$1053,交付申請入力データ!O$20:O$1053,"対象",交付申請入力データ!$C$20:$C$1053,交付申請出力結果!$A67,交付申請入力データ!$B$20:$B$1053,交付申請出力結果!$C$57)/SUMIF(交付申請入力データ!O$20:O$1053,"対象",交付申請入力データ!$F$20:$F$1053),0)</f>
        <v>0</v>
      </c>
      <c r="I67" s="545">
        <f>IFERROR(交付申請入力データ!P$19*SUMIFS(交付申請入力データ!$F$20:$F$1053,交付申請入力データ!P$20:P$1053,"対象",交付申請入力データ!$C$20:$C$1053,交付申請出力結果!$A67,交付申請入力データ!$B$20:$B$1053,交付申請出力結果!$C$57)/SUMIF(交付申請入力データ!P$20:P$1053,"対象",交付申請入力データ!$F$20:$F$1053),0)</f>
        <v>0</v>
      </c>
      <c r="J67" s="545">
        <f>IFERROR(交付申請入力データ!Q$19*SUMIFS(交付申請入力データ!$F$20:$F$1053,交付申請入力データ!Q$20:Q$1053,"対象",交付申請入力データ!$C$20:$C$1053,交付申請出力結果!$A67,交付申請入力データ!$B$20:$B$1053,交付申請出力結果!$C$57)/SUMIF(交付申請入力データ!Q$20:Q$1053,"対象",交付申請入力データ!$F$20:$F$1053),0)</f>
        <v>0</v>
      </c>
      <c r="K67" s="545">
        <f>IFERROR(交付申請入力データ!R$19*SUMIFS(交付申請入力データ!$F$20:$F$1053,交付申請入力データ!R$20:R$1053,"対象",交付申請入力データ!$C$20:$C$1053,交付申請出力結果!$A67,交付申請入力データ!$B$20:$B$1053,交付申請出力結果!$C$57)/SUMIF(交付申請入力データ!R$20:R$1053,"対象",交付申請入力データ!$F$20:$F$1053),0)</f>
        <v>0</v>
      </c>
      <c r="L67" s="545">
        <f>IFERROR(交付申請入力データ!S$19*SUMIFS(交付申請入力データ!$F$20:$F$1053,交付申請入力データ!S$20:S$1053,"対象",交付申請入力データ!$C$20:$C$1053,交付申請出力結果!$A67,交付申請入力データ!$B$20:$B$1053,交付申請出力結果!$C$57)/SUMIF(交付申請入力データ!S$20:S$1053,"対象",交付申請入力データ!$F$20:$F$1053),0)</f>
        <v>0</v>
      </c>
      <c r="M67" s="545">
        <f>IFERROR(交付申請入力データ!T$19*SUMIFS(交付申請入力データ!$F$20:$F$1053,交付申請入力データ!T$20:T$1053,"対象",交付申請入力データ!$C$20:$C$1053,交付申請出力結果!$A67,交付申請入力データ!$B$20:$B$1053,交付申請出力結果!$C$57)/SUMIF(交付申請入力データ!T$20:T$1053,"対象",交付申請入力データ!$F$20:$F$1053),0)</f>
        <v>0</v>
      </c>
      <c r="N67" s="545">
        <f>IFERROR(交付申請入力データ!X$19*SUMIFS(交付申請入力データ!$F$20:$F$1053,交付申請入力データ!X$20:X$1053,"対象",交付申請入力データ!$C$20:$C$1053,交付申請出力結果!$A67,交付申請入力データ!$B$20:$B$1053,交付申請出力結果!$C$57)/SUMIF(交付申請入力データ!X$20:X$1053,"対象",交付申請入力データ!$F$20:$F$1053),0)</f>
        <v>0</v>
      </c>
      <c r="O67" s="545">
        <f>IFERROR(交付申請入力データ!Y$19*SUMIFS(交付申請入力データ!$F$20:$F$1053,交付申請入力データ!Y$20:Y$1053,"対象",交付申請入力データ!$C$20:$C$1053,交付申請出力結果!$A67,交付申請入力データ!$B$20:$B$1053,交付申請出力結果!$C$57)/SUMIF(交付申請入力データ!Y$20:Y$1053,"対象",交付申請入力データ!$F$20:$F$1053),0)</f>
        <v>0</v>
      </c>
      <c r="P67" s="545">
        <f>IFERROR(交付申請入力データ!Z$19*SUMIFS(交付申請入力データ!$F$20:$F$1053,交付申請入力データ!Z$20:Z$1053,"対象",交付申請入力データ!$C$20:$C$1053,交付申請出力結果!$A67,交付申請入力データ!$B$20:$B$1053,交付申請出力結果!$C$57)/SUMIF(交付申請入力データ!Z$20:Z$1053,"対象",交付申請入力データ!$F$20:$F$1053),0)</f>
        <v>0</v>
      </c>
      <c r="Q67" s="509">
        <f>SUM(D67:P67)</f>
        <v>0</v>
      </c>
      <c r="R67" s="510">
        <f>IFERROR(VLOOKUP($C$57,交付申請入力データ!$B$9:$E$14,4,0),0)</f>
        <v>0</v>
      </c>
      <c r="S67" s="511">
        <f t="shared" si="18"/>
        <v>0</v>
      </c>
      <c r="T67" s="532">
        <f>SUM(S67:S67)</f>
        <v>0</v>
      </c>
    </row>
    <row r="68" spans="1:20" ht="19.5" thickBot="1">
      <c r="A68" s="346" t="s">
        <v>131</v>
      </c>
      <c r="B68" s="347"/>
      <c r="C68" s="648">
        <f t="shared" ref="C68:P68" si="19">SUM(C59:C67)</f>
        <v>0</v>
      </c>
      <c r="D68" s="512">
        <f t="shared" si="19"/>
        <v>0</v>
      </c>
      <c r="E68" s="512">
        <f t="shared" si="19"/>
        <v>0</v>
      </c>
      <c r="F68" s="512">
        <f t="shared" si="19"/>
        <v>0</v>
      </c>
      <c r="G68" s="512">
        <f t="shared" si="19"/>
        <v>0</v>
      </c>
      <c r="H68" s="512">
        <f t="shared" si="19"/>
        <v>0</v>
      </c>
      <c r="I68" s="512">
        <f t="shared" si="19"/>
        <v>0</v>
      </c>
      <c r="J68" s="512">
        <f t="shared" si="19"/>
        <v>0</v>
      </c>
      <c r="K68" s="512">
        <f t="shared" si="19"/>
        <v>0</v>
      </c>
      <c r="L68" s="512">
        <f t="shared" si="19"/>
        <v>0</v>
      </c>
      <c r="M68" s="512">
        <f t="shared" si="19"/>
        <v>0</v>
      </c>
      <c r="N68" s="512">
        <f t="shared" si="19"/>
        <v>0</v>
      </c>
      <c r="O68" s="512">
        <f t="shared" si="19"/>
        <v>0</v>
      </c>
      <c r="P68" s="512">
        <f t="shared" si="19"/>
        <v>0</v>
      </c>
      <c r="Q68" s="513">
        <f>SUM(D68:P68)</f>
        <v>0</v>
      </c>
      <c r="R68" s="514" t="s">
        <v>96</v>
      </c>
      <c r="S68" s="515">
        <f>SUM(S59:S67)</f>
        <v>0</v>
      </c>
      <c r="T68" s="352">
        <f>SUM(T59:T67)</f>
        <v>0</v>
      </c>
    </row>
    <row r="69" spans="1:20" ht="18.75" customHeight="1" thickBot="1">
      <c r="D69" s="283"/>
      <c r="E69" s="283"/>
      <c r="F69" s="283"/>
      <c r="G69" s="283"/>
      <c r="H69" s="283"/>
      <c r="I69" s="283"/>
      <c r="J69" s="283"/>
      <c r="K69" s="283"/>
      <c r="L69" s="453"/>
      <c r="M69" s="283"/>
      <c r="N69" s="283"/>
      <c r="O69" s="283"/>
      <c r="P69" s="283"/>
    </row>
    <row r="70" spans="1:20" ht="27.75" customHeight="1" thickBot="1">
      <c r="B70" s="464" t="s">
        <v>145</v>
      </c>
      <c r="C70" s="289">
        <f>交付申請入力データ!$B$14</f>
        <v>0</v>
      </c>
      <c r="D70" s="283"/>
      <c r="E70" s="283"/>
      <c r="F70" s="283"/>
      <c r="G70" s="283"/>
      <c r="H70" s="283"/>
      <c r="I70" s="283"/>
      <c r="J70" s="283"/>
      <c r="K70" s="283"/>
      <c r="L70" s="283"/>
      <c r="M70" s="283"/>
      <c r="N70" s="283"/>
      <c r="O70" s="283"/>
      <c r="P70" s="283"/>
    </row>
    <row r="71" spans="1:20" ht="38.25" thickBot="1">
      <c r="A71" s="444" t="s">
        <v>99</v>
      </c>
      <c r="B71" s="445"/>
      <c r="C71" s="468" t="s">
        <v>85</v>
      </c>
      <c r="D71" s="547" t="s">
        <v>86</v>
      </c>
      <c r="E71" s="547" t="s">
        <v>100</v>
      </c>
      <c r="F71" s="547" t="s">
        <v>101</v>
      </c>
      <c r="G71" s="547" t="s">
        <v>102</v>
      </c>
      <c r="H71" s="547" t="s">
        <v>103</v>
      </c>
      <c r="I71" s="547" t="s">
        <v>104</v>
      </c>
      <c r="J71" s="547" t="s">
        <v>105</v>
      </c>
      <c r="K71" s="547" t="s">
        <v>106</v>
      </c>
      <c r="L71" s="547" t="s">
        <v>107</v>
      </c>
      <c r="M71" s="547" t="s">
        <v>108</v>
      </c>
      <c r="N71" s="547" t="s">
        <v>109</v>
      </c>
      <c r="O71" s="547" t="s">
        <v>110</v>
      </c>
      <c r="P71" s="547" t="s">
        <v>111</v>
      </c>
      <c r="Q71" s="470" t="s">
        <v>112</v>
      </c>
      <c r="R71" s="471" t="s">
        <v>113</v>
      </c>
      <c r="S71" s="448" t="s">
        <v>114</v>
      </c>
      <c r="T71" s="449"/>
    </row>
    <row r="72" spans="1:20" ht="18.75" customHeight="1">
      <c r="A72" s="745" t="s">
        <v>49</v>
      </c>
      <c r="B72" s="279" t="s">
        <v>115</v>
      </c>
      <c r="C72" s="476">
        <f>SUMIFS(交付申請入力データ!$F$20:$F$1053,交付申請入力データ!$C$20:$C$1053,B72,交付申請入力データ!$B$20:$B$1053,交付申請出力結果!$C$70)</f>
        <v>0</v>
      </c>
      <c r="D72" s="308">
        <f>SUMIFS(交付申請入力データ!$G$20:$G$1053,交付申請入力データ!$C$20:$C$1053,B72,交付申請入力データ!$B$20:$B$1053,交付申請出力結果!$C$70)</f>
        <v>0</v>
      </c>
      <c r="E72" s="308">
        <f>IFERROR(交付申請入力データ!L$19*SUMIFS(交付申請入力データ!$F$20:$F$1053,交付申請入力データ!L$20:L$1053,"対象",交付申請入力データ!$C$20:$C$1053,交付申請出力結果!$B72,交付申請入力データ!$B$20:$B$1053,交付申請出力結果!$C$70)/SUMIF(交付申請入力データ!L$20:L$1053,"対象",交付申請入力データ!$F$20:$F$1053),0)</f>
        <v>0</v>
      </c>
      <c r="F72" s="308">
        <f>IFERROR(交付申請入力データ!M$19*SUMIFS(交付申請入力データ!$F$20:$F$1053,交付申請入力データ!M$20:M$1053,"対象",交付申請入力データ!$C$20:$C$1053,交付申請出力結果!$B72,交付申請入力データ!$B$20:$B$1053,交付申請出力結果!$C$70)/SUMIF(交付申請入力データ!M$20:M$1053,"対象",交付申請入力データ!$F$20:$F$1053),0)</f>
        <v>0</v>
      </c>
      <c r="G72" s="308">
        <f>IFERROR(交付申請入力データ!N$19*SUMIFS(交付申請入力データ!$F$20:$F$1053,交付申請入力データ!N$20:N$1053,"対象",交付申請入力データ!$C$20:$C$1053,交付申請出力結果!$B72,交付申請入力データ!$B$20:$B$1053,交付申請出力結果!$C$70)/SUMIF(交付申請入力データ!N$20:N$1053,"対象",交付申請入力データ!$F$20:$F$1053),0)</f>
        <v>0</v>
      </c>
      <c r="H72" s="308">
        <f>IFERROR(交付申請入力データ!O$19*SUMIFS(交付申請入力データ!$F$20:$F$1053,交付申請入力データ!O$20:O$1053,"対象",交付申請入力データ!$C$20:$C$1053,交付申請出力結果!$B72,交付申請入力データ!$B$20:$B$1053,交付申請出力結果!$C$70)/SUMIF(交付申請入力データ!O$20:O$1053,"対象",交付申請入力データ!$F$20:$F$1053),0)</f>
        <v>0</v>
      </c>
      <c r="I72" s="308">
        <f>IFERROR(交付申請入力データ!P$19*SUMIFS(交付申請入力データ!$F$20:$F$1053,交付申請入力データ!P$20:P$1053,"対象",交付申請入力データ!$C$20:$C$1053,交付申請出力結果!$B72,交付申請入力データ!$B$20:$B$1053,交付申請出力結果!$C$70)/SUMIF(交付申請入力データ!P$20:P$1053,"対象",交付申請入力データ!$F$20:$F$1053),0)</f>
        <v>0</v>
      </c>
      <c r="J72" s="308">
        <f>IFERROR(交付申請入力データ!Q$19*SUMIFS(交付申請入力データ!$F$20:$F$1053,交付申請入力データ!Q$20:Q$1053,"対象",交付申請入力データ!$C$20:$C$1053,交付申請出力結果!$B72,交付申請入力データ!$B$20:$B$1053,交付申請出力結果!$C$70)/SUMIF(交付申請入力データ!Q$20:Q$1053,"対象",交付申請入力データ!$F$20:$F$1053),0)</f>
        <v>0</v>
      </c>
      <c r="K72" s="308">
        <f>IFERROR(交付申請入力データ!R$19*SUMIFS(交付申請入力データ!$F$20:$F$1053,交付申請入力データ!R$20:R$1053,"対象",交付申請入力データ!$C$20:$C$1053,交付申請出力結果!$B72,交付申請入力データ!$B$20:$B$1053,交付申請出力結果!$C$70)/SUMIF(交付申請入力データ!R$20:R$1053,"対象",交付申請入力データ!$F$20:$F$1053),0)</f>
        <v>0</v>
      </c>
      <c r="L72" s="308">
        <f>IFERROR(交付申請入力データ!S$19*SUMIFS(交付申請入力データ!$F$20:$F$1053,交付申請入力データ!S$20:S$1053,"対象",交付申請入力データ!$C$20:$C$1053,交付申請出力結果!$B72,交付申請入力データ!$B$20:$B$1053,交付申請出力結果!$C$70)/SUMIF(交付申請入力データ!S$20:S$1053,"対象",交付申請入力データ!$F$20:$F$1053),0)</f>
        <v>0</v>
      </c>
      <c r="M72" s="308">
        <f>IFERROR(交付申請入力データ!T$19*SUMIFS(交付申請入力データ!$F$20:$F$1053,交付申請入力データ!T$20:T$1053,"対象",交付申請入力データ!$C$20:$C$1053,交付申請出力結果!$B72,交付申請入力データ!$B$20:$B$1053,交付申請出力結果!$C$70)/SUMIF(交付申請入力データ!T$20:T$1053,"対象",交付申請入力データ!$F$20:$F$1053),0)</f>
        <v>0</v>
      </c>
      <c r="N72" s="308">
        <f>IFERROR(交付申請入力データ!X$19*SUMIFS(交付申請入力データ!$F$20:$F$1053,交付申請入力データ!X$20:X$1053,"対象",交付申請入力データ!$C$20:$C$1053,交付申請出力結果!$B72,交付申請入力データ!$B$20:$B$1053,交付申請出力結果!$C$70)/SUMIF(交付申請入力データ!X$20:X$1053,"対象",交付申請入力データ!$F$20:$F$1053),0)</f>
        <v>0</v>
      </c>
      <c r="O72" s="308">
        <f>IFERROR(交付申請入力データ!Y$19*SUMIFS(交付申請入力データ!$F$20:$F$1053,交付申請入力データ!Y$20:Y$1053,"対象",交付申請入力データ!$C$20:$C$1053,交付申請出力結果!$B72,交付申請入力データ!$B$20:$B$1053,交付申請出力結果!$C$70)/SUMIF(交付申請入力データ!Y$20:Y$1053,"対象",交付申請入力データ!$F$20:$F$1053),0)</f>
        <v>0</v>
      </c>
      <c r="P72" s="308">
        <f>IFERROR(交付申請入力データ!Z$19*SUMIFS(交付申請入力データ!$F$20:$F$1053,交付申請入力データ!Z$20:Z$1053,"対象",交付申請入力データ!$C$20:$C$1053,交付申請出力結果!$B72,交付申請入力データ!$B$20:$B$1053,交付申請出力結果!$C$70)/SUMIF(交付申請入力データ!Z$20:Z$1053,"対象",交付申請入力データ!$F$20:$F$1053),0)</f>
        <v>0</v>
      </c>
      <c r="Q72" s="478">
        <f>SUM(D72:P72)</f>
        <v>0</v>
      </c>
      <c r="R72" s="479">
        <f>IFERROR(VLOOKUP($C$70,交付申請入力データ!$B$9:$E$14,4,0),0)</f>
        <v>0</v>
      </c>
      <c r="S72" s="480">
        <f>ROUNDDOWN(Q72*R72,0)</f>
        <v>0</v>
      </c>
      <c r="T72" s="747">
        <f>SUM(S72:S79)</f>
        <v>0</v>
      </c>
    </row>
    <row r="73" spans="1:20">
      <c r="A73" s="725"/>
      <c r="B73" s="276" t="s">
        <v>118</v>
      </c>
      <c r="C73" s="497">
        <f>SUMIFS(交付申請入力データ!$F$20:$F$1053,交付申請入力データ!$C$20:$C$1053,B73,交付申請入力データ!$B$20:$B$1053,交付申請出力結果!$C$70)</f>
        <v>0</v>
      </c>
      <c r="D73" s="486">
        <f>SUMIFS(交付申請入力データ!$G$20:$G$1053,交付申請入力データ!$C$20:$C$1053,B73,交付申請入力データ!$B$20:$B$1053,交付申請出力結果!$C$70)</f>
        <v>0</v>
      </c>
      <c r="E73" s="487">
        <f>IFERROR(交付申請入力データ!L$19*SUMIFS(交付申請入力データ!$F$20:$F$1053,交付申請入力データ!L$20:L$1053,"対象",交付申請入力データ!$C$20:$C$1053,交付申請出力結果!$B73,交付申請入力データ!$B$20:$B$1053,交付申請出力結果!$C$70)/SUMIF(交付申請入力データ!L$20:L$1053,"対象",交付申請入力データ!$F$20:$F$1053),0)</f>
        <v>0</v>
      </c>
      <c r="F73" s="487">
        <f>IFERROR(交付申請入力データ!M$19*SUMIFS(交付申請入力データ!$F$20:$F$1053,交付申請入力データ!M$20:M$1053,"対象",交付申請入力データ!$C$20:$C$1053,交付申請出力結果!$B73,交付申請入力データ!$B$20:$B$1053,交付申請出力結果!$C$70)/SUMIF(交付申請入力データ!M$20:M$1053,"対象",交付申請入力データ!$F$20:$F$1053),0)</f>
        <v>0</v>
      </c>
      <c r="G73" s="487">
        <f>IFERROR(交付申請入力データ!N$19*SUMIFS(交付申請入力データ!$F$20:$F$1053,交付申請入力データ!N$20:N$1053,"対象",交付申請入力データ!$C$20:$C$1053,交付申請出力結果!$B73,交付申請入力データ!$B$20:$B$1053,交付申請出力結果!$C$70)/SUMIF(交付申請入力データ!N$20:N$1053,"対象",交付申請入力データ!$F$20:$F$1053),0)</f>
        <v>0</v>
      </c>
      <c r="H73" s="487">
        <f>IFERROR(交付申請入力データ!O$19*SUMIFS(交付申請入力データ!$F$20:$F$1053,交付申請入力データ!O$20:O$1053,"対象",交付申請入力データ!$C$20:$C$1053,交付申請出力結果!$B73,交付申請入力データ!$B$20:$B$1053,交付申請出力結果!$C$70)/SUMIF(交付申請入力データ!O$20:O$1053,"対象",交付申請入力データ!$F$20:$F$1053),0)</f>
        <v>0</v>
      </c>
      <c r="I73" s="487">
        <f>IFERROR(交付申請入力データ!P$19*SUMIFS(交付申請入力データ!$F$20:$F$1053,交付申請入力データ!P$20:P$1053,"対象",交付申請入力データ!$C$20:$C$1053,交付申請出力結果!$B73,交付申請入力データ!$B$20:$B$1053,交付申請出力結果!$C$70)/SUMIF(交付申請入力データ!P$20:P$1053,"対象",交付申請入力データ!$F$20:$F$1053),0)</f>
        <v>0</v>
      </c>
      <c r="J73" s="487">
        <f>IFERROR(交付申請入力データ!Q$19*SUMIFS(交付申請入力データ!$F$20:$F$1053,交付申請入力データ!Q$20:Q$1053,"対象",交付申請入力データ!$C$20:$C$1053,交付申請出力結果!$B73,交付申請入力データ!$B$20:$B$1053,交付申請出力結果!$C$70)/SUMIF(交付申請入力データ!Q$20:Q$1053,"対象",交付申請入力データ!$F$20:$F$1053),0)</f>
        <v>0</v>
      </c>
      <c r="K73" s="487">
        <f>IFERROR(交付申請入力データ!R$19*SUMIFS(交付申請入力データ!$F$20:$F$1053,交付申請入力データ!R$20:R$1053,"対象",交付申請入力データ!$C$20:$C$1053,交付申請出力結果!$B73,交付申請入力データ!$B$20:$B$1053,交付申請出力結果!$C$70)/SUMIF(交付申請入力データ!R$20:R$1053,"対象",交付申請入力データ!$F$20:$F$1053),0)</f>
        <v>0</v>
      </c>
      <c r="L73" s="318">
        <f>IFERROR(交付申請入力データ!S$19*SUMIFS(交付申請入力データ!$F$20:$F$1053,交付申請入力データ!S$20:S$1053,"対象",交付申請入力データ!$C$20:$C$1053,交付申請出力結果!$B73,交付申請入力データ!$B$20:$B$1053,交付申請出力結果!$C$70)/SUMIF(交付申請入力データ!S$20:S$1053,"対象",交付申請入力データ!$F$20:$F$1053),0)</f>
        <v>0</v>
      </c>
      <c r="M73" s="318">
        <f>IFERROR(交付申請入力データ!T$19*SUMIFS(交付申請入力データ!$F$20:$F$1053,交付申請入力データ!T$20:T$1053,"対象",交付申請入力データ!$C$20:$C$1053,交付申請出力結果!$B73,交付申請入力データ!$B$20:$B$1053,交付申請出力結果!$C$70)/SUMIF(交付申請入力データ!T$20:T$1053,"対象",交付申請入力データ!$F$20:$F$1053),0)</f>
        <v>0</v>
      </c>
      <c r="N73" s="487">
        <f>IFERROR(交付申請入力データ!X$19*SUMIFS(交付申請入力データ!$F$20:$F$1053,交付申請入力データ!X$20:X$1053,"対象",交付申請入力データ!$C$20:$C$1053,交付申請出力結果!$B73,交付申請入力データ!$B$20:$B$1053,交付申請出力結果!$C$70)/SUMIF(交付申請入力データ!X$20:X$1053,"対象",交付申請入力データ!$F$20:$F$1053),0)</f>
        <v>0</v>
      </c>
      <c r="O73" s="487">
        <f>IFERROR(交付申請入力データ!Y$19*SUMIFS(交付申請入力データ!$F$20:$F$1053,交付申請入力データ!Y$20:Y$1053,"対象",交付申請入力データ!$C$20:$C$1053,交付申請出力結果!$B73,交付申請入力データ!$B$20:$B$1053,交付申請出力結果!$C$70)/SUMIF(交付申請入力データ!Y$20:Y$1053,"対象",交付申請入力データ!$F$20:$F$1053),0)</f>
        <v>0</v>
      </c>
      <c r="P73" s="487">
        <f>IFERROR(交付申請入力データ!Z$19*SUMIFS(交付申請入力データ!$F$20:$F$1053,交付申請入力データ!Z$20:Z$1053,"対象",交付申請入力データ!$C$20:$C$1053,交付申請出力結果!$B73,交付申請入力データ!$B$20:$B$1053,交付申請出力結果!$C$70)/SUMIF(交付申請入力データ!Z$20:Z$1053,"対象",交付申請入力データ!$F$20:$F$1053),0)</f>
        <v>0</v>
      </c>
      <c r="Q73" s="488">
        <f t="shared" ref="Q73:Q79" si="20">SUM(D73:P73)</f>
        <v>0</v>
      </c>
      <c r="R73" s="489">
        <f>IFERROR(VLOOKUP($C$70,交付申請入力データ!$B$9:$E$14,4,0),0)</f>
        <v>0</v>
      </c>
      <c r="S73" s="490">
        <f>ROUNDDOWN(Q73*R73,0)</f>
        <v>0</v>
      </c>
      <c r="T73" s="726"/>
    </row>
    <row r="74" spans="1:20">
      <c r="A74" s="725"/>
      <c r="B74" s="276" t="s">
        <v>120</v>
      </c>
      <c r="C74" s="497">
        <f>SUMIFS(交付申請入力データ!$F$20:$F$1053,交付申請入力データ!$C$20:$C$1053,B74,交付申請入力データ!$B$20:$B$1053,交付申請出力結果!$C$70)</f>
        <v>0</v>
      </c>
      <c r="D74" s="486">
        <f>SUMIFS(交付申請入力データ!$G$20:$G$1053,交付申請入力データ!$C$20:$C$1053,B74,交付申請入力データ!$B$20:$B$1053,交付申請出力結果!$C$70)</f>
        <v>0</v>
      </c>
      <c r="E74" s="487">
        <f>IFERROR(交付申請入力データ!L$19*SUMIFS(交付申請入力データ!$F$20:$F$1053,交付申請入力データ!L$20:L$1053,"対象",交付申請入力データ!$C$20:$C$1053,交付申請出力結果!$B74,交付申請入力データ!$B$20:$B$1053,交付申請出力結果!$C$70)/SUMIF(交付申請入力データ!L$20:L$1053,"対象",交付申請入力データ!$F$20:$F$1053),0)</f>
        <v>0</v>
      </c>
      <c r="F74" s="487">
        <f>IFERROR(交付申請入力データ!M$19*SUMIFS(交付申請入力データ!$F$20:$F$1053,交付申請入力データ!M$20:M$1053,"対象",交付申請入力データ!$C$20:$C$1053,交付申請出力結果!$B74,交付申請入力データ!$B$20:$B$1053,交付申請出力結果!$C$70)/SUMIF(交付申請入力データ!M$20:M$1053,"対象",交付申請入力データ!$F$20:$F$1053),0)</f>
        <v>0</v>
      </c>
      <c r="G74" s="487">
        <f>IFERROR(交付申請入力データ!N$19*SUMIFS(交付申請入力データ!$F$20:$F$1053,交付申請入力データ!N$20:N$1053,"対象",交付申請入力データ!$C$20:$C$1053,交付申請出力結果!$B74,交付申請入力データ!$B$20:$B$1053,交付申請出力結果!$C$70)/SUMIF(交付申請入力データ!N$20:N$1053,"対象",交付申請入力データ!$F$20:$F$1053),0)</f>
        <v>0</v>
      </c>
      <c r="H74" s="487">
        <f>IFERROR(交付申請入力データ!O$19*SUMIFS(交付申請入力データ!$F$20:$F$1053,交付申請入力データ!O$20:O$1053,"対象",交付申請入力データ!$C$20:$C$1053,交付申請出力結果!$B74,交付申請入力データ!$B$20:$B$1053,交付申請出力結果!$C$70)/SUMIF(交付申請入力データ!O$20:O$1053,"対象",交付申請入力データ!$F$20:$F$1053),0)</f>
        <v>0</v>
      </c>
      <c r="I74" s="487">
        <f>IFERROR(交付申請入力データ!P$19*SUMIFS(交付申請入力データ!$F$20:$F$1053,交付申請入力データ!P$20:P$1053,"対象",交付申請入力データ!$C$20:$C$1053,交付申請出力結果!$B74,交付申請入力データ!$B$20:$B$1053,交付申請出力結果!$C$70)/SUMIF(交付申請入力データ!P$20:P$1053,"対象",交付申請入力データ!$F$20:$F$1053),0)</f>
        <v>0</v>
      </c>
      <c r="J74" s="487">
        <f>IFERROR(交付申請入力データ!Q$19*SUMIFS(交付申請入力データ!$F$20:$F$1053,交付申請入力データ!Q$20:Q$1053,"対象",交付申請入力データ!$C$20:$C$1053,交付申請出力結果!$B74,交付申請入力データ!$B$20:$B$1053,交付申請出力結果!$C$70)/SUMIF(交付申請入力データ!Q$20:Q$1053,"対象",交付申請入力データ!$F$20:$F$1053),0)</f>
        <v>0</v>
      </c>
      <c r="K74" s="487">
        <f>IFERROR(交付申請入力データ!R$19*SUMIFS(交付申請入力データ!$F$20:$F$1053,交付申請入力データ!R$20:R$1053,"対象",交付申請入力データ!$C$20:$C$1053,交付申請出力結果!$B74,交付申請入力データ!$B$20:$B$1053,交付申請出力結果!$C$70)/SUMIF(交付申請入力データ!R$20:R$1053,"対象",交付申請入力データ!$F$20:$F$1053),0)</f>
        <v>0</v>
      </c>
      <c r="L74" s="318">
        <f>IFERROR(交付申請入力データ!S$19*SUMIFS(交付申請入力データ!$F$20:$F$1053,交付申請入力データ!S$20:S$1053,"対象",交付申請入力データ!$C$20:$C$1053,交付申請出力結果!$B74,交付申請入力データ!$B$20:$B$1053,交付申請出力結果!$C$70)/SUMIF(交付申請入力データ!S$20:S$1053,"対象",交付申請入力データ!$F$20:$F$1053),0)</f>
        <v>0</v>
      </c>
      <c r="M74" s="318">
        <f>IFERROR(交付申請入力データ!T$19*SUMIFS(交付申請入力データ!$F$20:$F$1053,交付申請入力データ!T$20:T$1053,"対象",交付申請入力データ!$C$20:$C$1053,交付申請出力結果!$B74,交付申請入力データ!$B$20:$B$1053,交付申請出力結果!$C$70)/SUMIF(交付申請入力データ!T$20:T$1053,"対象",交付申請入力データ!$F$20:$F$1053),0)</f>
        <v>0</v>
      </c>
      <c r="N74" s="487">
        <f>IFERROR(交付申請入力データ!X$19*SUMIFS(交付申請入力データ!$F$20:$F$1053,交付申請入力データ!X$20:X$1053,"対象",交付申請入力データ!$C$20:$C$1053,交付申請出力結果!$B74,交付申請入力データ!$B$20:$B$1053,交付申請出力結果!$C$70)/SUMIF(交付申請入力データ!X$20:X$1053,"対象",交付申請入力データ!$F$20:$F$1053),0)</f>
        <v>0</v>
      </c>
      <c r="O74" s="487">
        <f>IFERROR(交付申請入力データ!Y$19*SUMIFS(交付申請入力データ!$F$20:$F$1053,交付申請入力データ!Y$20:Y$1053,"対象",交付申請入力データ!$C$20:$C$1053,交付申請出力結果!$B74,交付申請入力データ!$B$20:$B$1053,交付申請出力結果!$C$70)/SUMIF(交付申請入力データ!Y$20:Y$1053,"対象",交付申請入力データ!$F$20:$F$1053),0)</f>
        <v>0</v>
      </c>
      <c r="P74" s="487">
        <f>IFERROR(交付申請入力データ!Z$19*SUMIFS(交付申請入力データ!$F$20:$F$1053,交付申請入力データ!Z$20:Z$1053,"対象",交付申請入力データ!$C$20:$C$1053,交付申請出力結果!$B74,交付申請入力データ!$B$20:$B$1053,交付申請出力結果!$C$70)/SUMIF(交付申請入力データ!Z$20:Z$1053,"対象",交付申請入力データ!$F$20:$F$1053),0)</f>
        <v>0</v>
      </c>
      <c r="Q74" s="488">
        <f t="shared" si="20"/>
        <v>0</v>
      </c>
      <c r="R74" s="489">
        <f>IFERROR(VLOOKUP($C$70,交付申請入力データ!$B$9:$E$14,4,0),0)</f>
        <v>0</v>
      </c>
      <c r="S74" s="490">
        <f>ROUNDDOWN(Q74*R74,0)</f>
        <v>0</v>
      </c>
      <c r="T74" s="726"/>
    </row>
    <row r="75" spans="1:20">
      <c r="A75" s="725"/>
      <c r="B75" s="276" t="s">
        <v>123</v>
      </c>
      <c r="C75" s="497">
        <f>SUMIFS(交付申請入力データ!$F$20:$F$1053,交付申請入力データ!$C$20:$C$1053,B75,交付申請入力データ!$B$20:$B$1053,交付申請出力結果!$C$70)</f>
        <v>0</v>
      </c>
      <c r="D75" s="486">
        <f>SUMIFS(交付申請入力データ!$G$20:$G$1053,交付申請入力データ!$C$20:$C$1053,B75,交付申請入力データ!$B$20:$B$1053,交付申請出力結果!$C$70)</f>
        <v>0</v>
      </c>
      <c r="E75" s="487">
        <f>IFERROR(交付申請入力データ!L$19*SUMIFS(交付申請入力データ!$F$20:$F$1053,交付申請入力データ!L$20:L$1053,"対象",交付申請入力データ!$C$20:$C$1053,交付申請出力結果!$B75,交付申請入力データ!$B$20:$B$1053,交付申請出力結果!$C$70)/SUMIF(交付申請入力データ!L$20:L$1053,"対象",交付申請入力データ!$F$20:$F$1053),0)</f>
        <v>0</v>
      </c>
      <c r="F75" s="487">
        <f>IFERROR(交付申請入力データ!M$19*SUMIFS(交付申請入力データ!$F$20:$F$1053,交付申請入力データ!M$20:M$1053,"対象",交付申請入力データ!$C$20:$C$1053,交付申請出力結果!$B75,交付申請入力データ!$B$20:$B$1053,交付申請出力結果!$C$70)/SUMIF(交付申請入力データ!M$20:M$1053,"対象",交付申請入力データ!$F$20:$F$1053),0)</f>
        <v>0</v>
      </c>
      <c r="G75" s="487">
        <f>IFERROR(交付申請入力データ!N$19*SUMIFS(交付申請入力データ!$F$20:$F$1053,交付申請入力データ!N$20:N$1053,"対象",交付申請入力データ!$C$20:$C$1053,交付申請出力結果!$B75,交付申請入力データ!$B$20:$B$1053,交付申請出力結果!$C$70)/SUMIF(交付申請入力データ!N$20:N$1053,"対象",交付申請入力データ!$F$20:$F$1053),0)</f>
        <v>0</v>
      </c>
      <c r="H75" s="487">
        <f>IFERROR(交付申請入力データ!O$19*SUMIFS(交付申請入力データ!$F$20:$F$1053,交付申請入力データ!O$20:O$1053,"対象",交付申請入力データ!$C$20:$C$1053,交付申請出力結果!$B75,交付申請入力データ!$B$20:$B$1053,交付申請出力結果!$C$70)/SUMIF(交付申請入力データ!O$20:O$1053,"対象",交付申請入力データ!$F$20:$F$1053),0)</f>
        <v>0</v>
      </c>
      <c r="I75" s="487">
        <f>IFERROR(交付申請入力データ!P$19*SUMIFS(交付申請入力データ!$F$20:$F$1053,交付申請入力データ!P$20:P$1053,"対象",交付申請入力データ!$C$20:$C$1053,交付申請出力結果!$B75,交付申請入力データ!$B$20:$B$1053,交付申請出力結果!$C$70)/SUMIF(交付申請入力データ!P$20:P$1053,"対象",交付申請入力データ!$F$20:$F$1053),0)</f>
        <v>0</v>
      </c>
      <c r="J75" s="487">
        <f>IFERROR(交付申請入力データ!Q$19*SUMIFS(交付申請入力データ!$F$20:$F$1053,交付申請入力データ!Q$20:Q$1053,"対象",交付申請入力データ!$C$20:$C$1053,交付申請出力結果!$B75,交付申請入力データ!$B$20:$B$1053,交付申請出力結果!$C$70)/SUMIF(交付申請入力データ!Q$20:Q$1053,"対象",交付申請入力データ!$F$20:$F$1053),0)</f>
        <v>0</v>
      </c>
      <c r="K75" s="487">
        <f>IFERROR(交付申請入力データ!R$19*SUMIFS(交付申請入力データ!$F$20:$F$1053,交付申請入力データ!R$20:R$1053,"対象",交付申請入力データ!$C$20:$C$1053,交付申請出力結果!$B75,交付申請入力データ!$B$20:$B$1053,交付申請出力結果!$C$70)/SUMIF(交付申請入力データ!R$20:R$1053,"対象",交付申請入力データ!$F$20:$F$1053),0)</f>
        <v>0</v>
      </c>
      <c r="L75" s="318">
        <f>IFERROR(交付申請入力データ!S$19*SUMIFS(交付申請入力データ!$F$20:$F$1053,交付申請入力データ!S$20:S$1053,"対象",交付申請入力データ!$C$20:$C$1053,交付申請出力結果!$B75,交付申請入力データ!$B$20:$B$1053,交付申請出力結果!$C$70)/SUMIF(交付申請入力データ!S$20:S$1053,"対象",交付申請入力データ!$F$20:$F$1053),0)</f>
        <v>0</v>
      </c>
      <c r="M75" s="318">
        <f>IFERROR(交付申請入力データ!T$19*SUMIFS(交付申請入力データ!$F$20:$F$1053,交付申請入力データ!T$20:T$1053,"対象",交付申請入力データ!$C$20:$C$1053,交付申請出力結果!$B75,交付申請入力データ!$B$20:$B$1053,交付申請出力結果!$C$70)/SUMIF(交付申請入力データ!T$20:T$1053,"対象",交付申請入力データ!$F$20:$F$1053),0)</f>
        <v>0</v>
      </c>
      <c r="N75" s="487">
        <f>IFERROR(交付申請入力データ!X$19*SUMIFS(交付申請入力データ!$F$20:$F$1053,交付申請入力データ!X$20:X$1053,"対象",交付申請入力データ!$C$20:$C$1053,交付申請出力結果!$B75,交付申請入力データ!$B$20:$B$1053,交付申請出力結果!$C$70)/SUMIF(交付申請入力データ!X$20:X$1053,"対象",交付申請入力データ!$F$20:$F$1053),0)</f>
        <v>0</v>
      </c>
      <c r="O75" s="487">
        <f>IFERROR(交付申請入力データ!Y$19*SUMIFS(交付申請入力データ!$F$20:$F$1053,交付申請入力データ!Y$20:Y$1053,"対象",交付申請入力データ!$C$20:$C$1053,交付申請出力結果!$B75,交付申請入力データ!$B$20:$B$1053,交付申請出力結果!$C$70)/SUMIF(交付申請入力データ!Y$20:Y$1053,"対象",交付申請入力データ!$F$20:$F$1053),0)</f>
        <v>0</v>
      </c>
      <c r="P75" s="487">
        <f>IFERROR(交付申請入力データ!Z$19*SUMIFS(交付申請入力データ!$F$20:$F$1053,交付申請入力データ!Z$20:Z$1053,"対象",交付申請入力データ!$C$20:$C$1053,交付申請出力結果!$B75,交付申請入力データ!$B$20:$B$1053,交付申請出力結果!$C$70)/SUMIF(交付申請入力データ!Z$20:Z$1053,"対象",交付申請入力データ!$F$20:$F$1053),0)</f>
        <v>0</v>
      </c>
      <c r="Q75" s="488">
        <f t="shared" si="20"/>
        <v>0</v>
      </c>
      <c r="R75" s="489">
        <f>IFERROR(VLOOKUP($C$70,交付申請入力データ!$B$9:$E$14,4,0),0)</f>
        <v>0</v>
      </c>
      <c r="S75" s="490">
        <f t="shared" ref="S75:S80" si="21">ROUNDDOWN(Q75*R75,0)</f>
        <v>0</v>
      </c>
      <c r="T75" s="726"/>
    </row>
    <row r="76" spans="1:20">
      <c r="A76" s="725"/>
      <c r="B76" s="276" t="s">
        <v>125</v>
      </c>
      <c r="C76" s="485">
        <f>SUMIFS(交付申請入力データ!$F$20:$F$1053,交付申請入力データ!$C$20:$C$1053,B76,交付申請入力データ!$B$20:$B$1053,交付申請出力結果!$C$70)</f>
        <v>0</v>
      </c>
      <c r="D76" s="486">
        <f>SUMIFS(交付申請入力データ!$G$20:$G$1053,交付申請入力データ!$C$20:$C$1053,B76,交付申請入力データ!$B$20:$B$1053,交付申請出力結果!$C$70)</f>
        <v>0</v>
      </c>
      <c r="E76" s="486">
        <f>IFERROR(交付申請入力データ!L$19*SUMIFS(交付申請入力データ!$F$20:$F$1053,交付申請入力データ!L$20:L$1053,"対象",交付申請入力データ!$C$20:$C$1053,交付申請出力結果!$B76,交付申請入力データ!$B$20:$B$1053,交付申請出力結果!$C$70)/SUMIF(交付申請入力データ!L$20:L$1053,"対象",交付申請入力データ!$F$20:$F$1053),0)</f>
        <v>0</v>
      </c>
      <c r="F76" s="486">
        <f>IFERROR(交付申請入力データ!M$19*SUMIFS(交付申請入力データ!$F$20:$F$1053,交付申請入力データ!M$20:M$1053,"対象",交付申請入力データ!$C$20:$C$1053,交付申請出力結果!$B76,交付申請入力データ!$B$20:$B$1053,交付申請出力結果!$C$70)/SUMIF(交付申請入力データ!M$20:M$1053,"対象",交付申請入力データ!$F$20:$F$1053),0)</f>
        <v>0</v>
      </c>
      <c r="G76" s="486">
        <f>IFERROR(交付申請入力データ!N$19*SUMIFS(交付申請入力データ!$F$20:$F$1053,交付申請入力データ!N$20:N$1053,"対象",交付申請入力データ!$C$20:$C$1053,交付申請出力結果!$B76,交付申請入力データ!$B$20:$B$1053,交付申請出力結果!$C$70)/SUMIF(交付申請入力データ!N$20:N$1053,"対象",交付申請入力データ!$F$20:$F$1053),0)</f>
        <v>0</v>
      </c>
      <c r="H76" s="486">
        <f>IFERROR(交付申請入力データ!O$19*SUMIFS(交付申請入力データ!$F$20:$F$1053,交付申請入力データ!O$20:O$1053,"対象",交付申請入力データ!$C$20:$C$1053,交付申請出力結果!$B76,交付申請入力データ!$B$20:$B$1053,交付申請出力結果!$C$70)/SUMIF(交付申請入力データ!O$20:O$1053,"対象",交付申請入力データ!$F$20:$F$1053),0)</f>
        <v>0</v>
      </c>
      <c r="I76" s="486">
        <f>IFERROR(交付申請入力データ!P$19*SUMIFS(交付申請入力データ!$F$20:$F$1053,交付申請入力データ!P$20:P$1053,"対象",交付申請入力データ!$C$20:$C$1053,交付申請出力結果!$B76,交付申請入力データ!$B$20:$B$1053,交付申請出力結果!$C$70)/SUMIF(交付申請入力データ!P$20:P$1053,"対象",交付申請入力データ!$F$20:$F$1053),0)</f>
        <v>0</v>
      </c>
      <c r="J76" s="486">
        <f>IFERROR(交付申請入力データ!Q$19*SUMIFS(交付申請入力データ!$F$20:$F$1053,交付申請入力データ!Q$20:Q$1053,"対象",交付申請入力データ!$C$20:$C$1053,交付申請出力結果!$B76,交付申請入力データ!$B$20:$B$1053,交付申請出力結果!$C$70)/SUMIF(交付申請入力データ!Q$20:Q$1053,"対象",交付申請入力データ!$F$20:$F$1053),0)</f>
        <v>0</v>
      </c>
      <c r="K76" s="486">
        <f>IFERROR(交付申請入力データ!R$19*SUMIFS(交付申請入力データ!$F$20:$F$1053,交付申請入力データ!R$20:R$1053,"対象",交付申請入力データ!$C$20:$C$1053,交付申請出力結果!$B76,交付申請入力データ!$B$20:$B$1053,交付申請出力結果!$C$70)/SUMIF(交付申請入力データ!R$20:R$1053,"対象",交付申請入力データ!$F$20:$F$1053),0)</f>
        <v>0</v>
      </c>
      <c r="L76" s="318">
        <f>IFERROR(交付申請入力データ!S$19*SUMIFS(交付申請入力データ!$F$20:$F$1053,交付申請入力データ!S$20:S$1053,"対象",交付申請入力データ!$C$20:$C$1053,交付申請出力結果!$B76,交付申請入力データ!$B$20:$B$1053,交付申請出力結果!$C$70)/SUMIF(交付申請入力データ!S$20:S$1053,"対象",交付申請入力データ!$F$20:$F$1053),0)</f>
        <v>0</v>
      </c>
      <c r="M76" s="318">
        <f>IFERROR(交付申請入力データ!T$19*SUMIFS(交付申請入力データ!$F$20:$F$1053,交付申請入力データ!T$20:T$1053,"対象",交付申請入力データ!$C$20:$C$1053,交付申請出力結果!$B76,交付申請入力データ!$B$20:$B$1053,交付申請出力結果!$C$70)/SUMIF(交付申請入力データ!T$20:T$1053,"対象",交付申請入力データ!$F$20:$F$1053),0)</f>
        <v>0</v>
      </c>
      <c r="N76" s="486">
        <f>IFERROR(交付申請入力データ!X$19*SUMIFS(交付申請入力データ!$F$20:$F$1053,交付申請入力データ!X$20:X$1053,"対象",交付申請入力データ!$C$20:$C$1053,交付申請出力結果!$B76,交付申請入力データ!$B$20:$B$1053,交付申請出力結果!$C$70)/SUMIF(交付申請入力データ!X$20:X$1053,"対象",交付申請入力データ!$F$20:$F$1053),0)</f>
        <v>0</v>
      </c>
      <c r="O76" s="486">
        <f>IFERROR(交付申請入力データ!Y$19*SUMIFS(交付申請入力データ!$F$20:$F$1053,交付申請入力データ!Y$20:Y$1053,"対象",交付申請入力データ!$C$20:$C$1053,交付申請出力結果!$B76,交付申請入力データ!$B$20:$B$1053,交付申請出力結果!$C$70)/SUMIF(交付申請入力データ!Y$20:Y$1053,"対象",交付申請入力データ!$F$20:$F$1053),0)</f>
        <v>0</v>
      </c>
      <c r="P76" s="486">
        <f>IFERROR(交付申請入力データ!Z$19*SUMIFS(交付申請入力データ!$F$20:$F$1053,交付申請入力データ!Z$20:Z$1053,"対象",交付申請入力データ!$C$20:$C$1053,交付申請出力結果!$B76,交付申請入力データ!$B$20:$B$1053,交付申請出力結果!$C$70)/SUMIF(交付申請入力データ!Z$20:Z$1053,"対象",交付申請入力データ!$F$20:$F$1053),0)</f>
        <v>0</v>
      </c>
      <c r="Q76" s="488">
        <f t="shared" si="20"/>
        <v>0</v>
      </c>
      <c r="R76" s="489">
        <f>IFERROR(VLOOKUP($C$70,交付申請入力データ!$B$9:$E$14,4,0),0)</f>
        <v>0</v>
      </c>
      <c r="S76" s="490">
        <f t="shared" si="21"/>
        <v>0</v>
      </c>
      <c r="T76" s="726"/>
    </row>
    <row r="77" spans="1:20">
      <c r="A77" s="725"/>
      <c r="B77" s="276" t="s">
        <v>121</v>
      </c>
      <c r="C77" s="497">
        <f>SUMIFS(交付申請入力データ!$F$20:$F$1053,交付申請入力データ!$C$20:$C$1053,B77,交付申請入力データ!$B$20:$B$1053,交付申請出力結果!$C$70)</f>
        <v>0</v>
      </c>
      <c r="D77" s="486">
        <f>SUMIFS(交付申請入力データ!$G$20:$G$1053,交付申請入力データ!$C$20:$C$1053,B77,交付申請入力データ!$B$20:$B$1053,交付申請出力結果!$C$70)</f>
        <v>0</v>
      </c>
      <c r="E77" s="487">
        <f>IFERROR(交付申請入力データ!L$19*SUMIFS(交付申請入力データ!$F$20:$F$1053,交付申請入力データ!L$20:L$1053,"対象",交付申請入力データ!$C$20:$C$1053,交付申請出力結果!$B77,交付申請入力データ!$B$20:$B$1053,交付申請出力結果!$C$70)/SUMIF(交付申請入力データ!L$20:L$1053,"対象",交付申請入力データ!$F$20:$F$1053),0)</f>
        <v>0</v>
      </c>
      <c r="F77" s="487">
        <f>IFERROR(交付申請入力データ!M$19*SUMIFS(交付申請入力データ!$F$20:$F$1053,交付申請入力データ!M$20:M$1053,"対象",交付申請入力データ!$C$20:$C$1053,交付申請出力結果!$B77,交付申請入力データ!$B$20:$B$1053,交付申請出力結果!$C$70)/SUMIF(交付申請入力データ!M$20:M$1053,"対象",交付申請入力データ!$F$20:$F$1053),0)</f>
        <v>0</v>
      </c>
      <c r="G77" s="487">
        <f>IFERROR(交付申請入力データ!N$19*SUMIFS(交付申請入力データ!$F$20:$F$1053,交付申請入力データ!N$20:N$1053,"対象",交付申請入力データ!$C$20:$C$1053,交付申請出力結果!$B77,交付申請入力データ!$B$20:$B$1053,交付申請出力結果!$C$70)/SUMIF(交付申請入力データ!N$20:N$1053,"対象",交付申請入力データ!$F$20:$F$1053),0)</f>
        <v>0</v>
      </c>
      <c r="H77" s="487">
        <f>IFERROR(交付申請入力データ!O$19*SUMIFS(交付申請入力データ!$F$20:$F$1053,交付申請入力データ!O$20:O$1053,"対象",交付申請入力データ!$C$20:$C$1053,交付申請出力結果!$B77,交付申請入力データ!$B$20:$B$1053,交付申請出力結果!$C$70)/SUMIF(交付申請入力データ!O$20:O$1053,"対象",交付申請入力データ!$F$20:$F$1053),0)</f>
        <v>0</v>
      </c>
      <c r="I77" s="487">
        <f>IFERROR(交付申請入力データ!P$19*SUMIFS(交付申請入力データ!$F$20:$F$1053,交付申請入力データ!P$20:P$1053,"対象",交付申請入力データ!$C$20:$C$1053,交付申請出力結果!$B77,交付申請入力データ!$B$20:$B$1053,交付申請出力結果!$C$70)/SUMIF(交付申請入力データ!P$20:P$1053,"対象",交付申請入力データ!$F$20:$F$1053),0)</f>
        <v>0</v>
      </c>
      <c r="J77" s="487">
        <f>IFERROR(交付申請入力データ!Q$19*SUMIFS(交付申請入力データ!$F$20:$F$1053,交付申請入力データ!Q$20:Q$1053,"対象",交付申請入力データ!$C$20:$C$1053,交付申請出力結果!$B77,交付申請入力データ!$B$20:$B$1053,交付申請出力結果!$C$70)/SUMIF(交付申請入力データ!Q$20:Q$1053,"対象",交付申請入力データ!$F$20:$F$1053),0)</f>
        <v>0</v>
      </c>
      <c r="K77" s="487">
        <f>IFERROR(交付申請入力データ!R$19*SUMIFS(交付申請入力データ!$F$20:$F$1053,交付申請入力データ!R$20:R$1053,"対象",交付申請入力データ!$C$20:$C$1053,交付申請出力結果!$B77,交付申請入力データ!$B$20:$B$1053,交付申請出力結果!$C$70)/SUMIF(交付申請入力データ!R$20:R$1053,"対象",交付申請入力データ!$F$20:$F$1053),0)</f>
        <v>0</v>
      </c>
      <c r="L77" s="318">
        <f>IFERROR(交付申請入力データ!S$19*SUMIFS(交付申請入力データ!$F$20:$F$1053,交付申請入力データ!S$20:S$1053,"対象",交付申請入力データ!$C$20:$C$1053,交付申請出力結果!$B77,交付申請入力データ!$B$20:$B$1053,交付申請出力結果!$C$70)/SUMIF(交付申請入力データ!S$20:S$1053,"対象",交付申請入力データ!$F$20:$F$1053),0)</f>
        <v>0</v>
      </c>
      <c r="M77" s="318">
        <f>IFERROR(交付申請入力データ!T$19*SUMIFS(交付申請入力データ!$F$20:$F$1053,交付申請入力データ!T$20:T$1053,"対象",交付申請入力データ!$C$20:$C$1053,交付申請出力結果!$B77,交付申請入力データ!$B$20:$B$1053,交付申請出力結果!$C$70)/SUMIF(交付申請入力データ!T$20:T$1053,"対象",交付申請入力データ!$F$20:$F$1053),0)</f>
        <v>0</v>
      </c>
      <c r="N77" s="487">
        <f>IFERROR(交付申請入力データ!X$19*SUMIFS(交付申請入力データ!$F$20:$F$1053,交付申請入力データ!X$20:X$1053,"対象",交付申請入力データ!$C$20:$C$1053,交付申請出力結果!$B77,交付申請入力データ!$B$20:$B$1053,交付申請出力結果!$C$70)/SUMIF(交付申請入力データ!X$20:X$1053,"対象",交付申請入力データ!$F$20:$F$1053),0)</f>
        <v>0</v>
      </c>
      <c r="O77" s="487">
        <f>IFERROR(交付申請入力データ!Y$19*SUMIFS(交付申請入力データ!$F$20:$F$1053,交付申請入力データ!Y$20:Y$1053,"対象",交付申請入力データ!$C$20:$C$1053,交付申請出力結果!$B77,交付申請入力データ!$B$20:$B$1053,交付申請出力結果!$C$70)/SUMIF(交付申請入力データ!Y$20:Y$1053,"対象",交付申請入力データ!$F$20:$F$1053),0)</f>
        <v>0</v>
      </c>
      <c r="P77" s="487">
        <f>IFERROR(交付申請入力データ!Z$19*SUMIFS(交付申請入力データ!$F$20:$F$1053,交付申請入力データ!Z$20:Z$1053,"対象",交付申請入力データ!$C$20:$C$1053,交付申請出力結果!$B77,交付申請入力データ!$B$20:$B$1053,交付申請出力結果!$C$70)/SUMIF(交付申請入力データ!Z$20:Z$1053,"対象",交付申請入力データ!$F$20:$F$1053),0)</f>
        <v>0</v>
      </c>
      <c r="Q77" s="488">
        <f>SUM(D77:P77)</f>
        <v>0</v>
      </c>
      <c r="R77" s="489">
        <f>IFERROR(VLOOKUP($C$70,交付申請入力データ!$B$9:$E$14,4,0),0)</f>
        <v>0</v>
      </c>
      <c r="S77" s="490">
        <f>ROUNDDOWN(Q77*R77,0)</f>
        <v>0</v>
      </c>
      <c r="T77" s="726"/>
    </row>
    <row r="78" spans="1:20">
      <c r="A78" s="725"/>
      <c r="B78" s="275" t="s">
        <v>127</v>
      </c>
      <c r="C78" s="548">
        <f>SUMIFS(交付申請入力データ!$F$20:$F$1053,交付申請入力データ!$C$20:$C$1053,B78,交付申請入力データ!$B$20:$B$1053,交付申請出力結果!$C$70)</f>
        <v>0</v>
      </c>
      <c r="D78" s="317">
        <f>SUMIFS(交付申請入力データ!$G$20:$G$1053,交付申請入力データ!$C$20:$C$1053,B78,交付申請入力データ!$B$20:$B$1053,交付申請出力結果!$C$70)</f>
        <v>0</v>
      </c>
      <c r="E78" s="317">
        <f>IFERROR(交付申請入力データ!L$19*SUMIFS(交付申請入力データ!$F$20:$F$1053,交付申請入力データ!L$20:L$1053,"対象",交付申請入力データ!$C$20:$C$1053,交付申請出力結果!$B78,交付申請入力データ!$B$20:$B$1053,交付申請出力結果!$C$70)/SUMIF(交付申請入力データ!L$20:L$1053,"対象",交付申請入力データ!$F$20:$F$1053),0)</f>
        <v>0</v>
      </c>
      <c r="F78" s="317">
        <f>IFERROR(交付申請入力データ!M$19*SUMIFS(交付申請入力データ!$F$20:$F$1053,交付申請入力データ!M$20:M$1053,"対象",交付申請入力データ!$C$20:$C$1053,交付申請出力結果!$B78,交付申請入力データ!$B$20:$B$1053,交付申請出力結果!$C$70)/SUMIF(交付申請入力データ!M$20:M$1053,"対象",交付申請入力データ!$F$20:$F$1053),0)</f>
        <v>0</v>
      </c>
      <c r="G78" s="317">
        <f>IFERROR(交付申請入力データ!N$19*SUMIFS(交付申請入力データ!$F$20:$F$1053,交付申請入力データ!N$20:N$1053,"対象",交付申請入力データ!$C$20:$C$1053,交付申請出力結果!$B78,交付申請入力データ!$B$20:$B$1053,交付申請出力結果!$C$70)/SUMIF(交付申請入力データ!N$20:N$1053,"対象",交付申請入力データ!$F$20:$F$1053),0)</f>
        <v>0</v>
      </c>
      <c r="H78" s="317">
        <f>IFERROR(交付申請入力データ!O$19*SUMIFS(交付申請入力データ!$F$20:$F$1053,交付申請入力データ!O$20:O$1053,"対象",交付申請入力データ!$C$20:$C$1053,交付申請出力結果!$B78,交付申請入力データ!$B$20:$B$1053,交付申請出力結果!$C$70)/SUMIF(交付申請入力データ!O$20:O$1053,"対象",交付申請入力データ!$F$20:$F$1053),0)</f>
        <v>0</v>
      </c>
      <c r="I78" s="317">
        <f>IFERROR(交付申請入力データ!P$19*SUMIFS(交付申請入力データ!$F$20:$F$1053,交付申請入力データ!P$20:P$1053,"対象",交付申請入力データ!$C$20:$C$1053,交付申請出力結果!$B78,交付申請入力データ!$B$20:$B$1053,交付申請出力結果!$C$70)/SUMIF(交付申請入力データ!P$20:P$1053,"対象",交付申請入力データ!$F$20:$F$1053),0)</f>
        <v>0</v>
      </c>
      <c r="J78" s="317">
        <f>IFERROR(交付申請入力データ!Q$19*SUMIFS(交付申請入力データ!$F$20:$F$1053,交付申請入力データ!Q$20:Q$1053,"対象",交付申請入力データ!$C$20:$C$1053,交付申請出力結果!$B78,交付申請入力データ!$B$20:$B$1053,交付申請出力結果!$C$70)/SUMIF(交付申請入力データ!Q$20:Q$1053,"対象",交付申請入力データ!$F$20:$F$1053),0)</f>
        <v>0</v>
      </c>
      <c r="K78" s="317">
        <f>IFERROR(交付申請入力データ!R$19*SUMIFS(交付申請入力データ!$F$20:$F$1053,交付申請入力データ!R$20:R$1053,"対象",交付申請入力データ!$C$20:$C$1053,交付申請出力結果!$B78,交付申請入力データ!$B$20:$B$1053,交付申請出力結果!$C$70)/SUMIF(交付申請入力データ!R$20:R$1053,"対象",交付申請入力データ!$F$20:$F$1053),0)</f>
        <v>0</v>
      </c>
      <c r="L78" s="318">
        <f>IFERROR(交付申請入力データ!S$19*SUMIFS(交付申請入力データ!$F$20:$F$1053,交付申請入力データ!S$20:S$1053,"対象",交付申請入力データ!$C$20:$C$1053,交付申請出力結果!$B78,交付申請入力データ!$B$20:$B$1053,交付申請出力結果!$C$70)/SUMIF(交付申請入力データ!S$20:S$1053,"対象",交付申請入力データ!$F$20:$F$1053),0)</f>
        <v>0</v>
      </c>
      <c r="M78" s="318">
        <f>IFERROR(交付申請入力データ!T$19*SUMIFS(交付申請入力データ!$F$20:$F$1053,交付申請入力データ!T$20:T$1053,"対象",交付申請入力データ!$C$20:$C$1053,交付申請出力結果!$B78,交付申請入力データ!$B$20:$B$1053,交付申請出力結果!$C$70)/SUMIF(交付申請入力データ!T$20:T$1053,"対象",交付申請入力データ!$F$20:$F$1053),0)</f>
        <v>0</v>
      </c>
      <c r="N78" s="317">
        <f>IFERROR(交付申請入力データ!X$19*SUMIFS(交付申請入力データ!$F$20:$F$1053,交付申請入力データ!X$20:X$1053,"対象",交付申請入力データ!$C$20:$C$1053,交付申請出力結果!$B78,交付申請入力データ!$B$20:$B$1053,交付申請出力結果!$C$70)/SUMIF(交付申請入力データ!X$20:X$1053,"対象",交付申請入力データ!$F$20:$F$1053),0)</f>
        <v>0</v>
      </c>
      <c r="O78" s="317">
        <f>IFERROR(交付申請入力データ!Y$19*SUMIFS(交付申請入力データ!$F$20:$F$1053,交付申請入力データ!Y$20:Y$1053,"対象",交付申請入力データ!$C$20:$C$1053,交付申請出力結果!$B78,交付申請入力データ!$B$20:$B$1053,交付申請出力結果!$C$70)/SUMIF(交付申請入力データ!Y$20:Y$1053,"対象",交付申請入力データ!$F$20:$F$1053),0)</f>
        <v>0</v>
      </c>
      <c r="P78" s="317">
        <f>IFERROR(交付申請入力データ!Z$19*SUMIFS(交付申請入力データ!$F$20:$F$1053,交付申請入力データ!Z$20:Z$1053,"対象",交付申請入力データ!$C$20:$C$1053,交付申請出力結果!$B78,交付申請入力データ!$B$20:$B$1053,交付申請出力結果!$C$70)/SUMIF(交付申請入力データ!Z$20:Z$1053,"対象",交付申請入力データ!$F$20:$F$1053),0)</f>
        <v>0</v>
      </c>
      <c r="Q78" s="488">
        <f t="shared" si="20"/>
        <v>0</v>
      </c>
      <c r="R78" s="549">
        <f>IFERROR(VLOOKUP($C$70,交付申請入力データ!$B$9:$E$14,4,0),0)</f>
        <v>0</v>
      </c>
      <c r="S78" s="550">
        <f t="shared" si="21"/>
        <v>0</v>
      </c>
      <c r="T78" s="726"/>
    </row>
    <row r="79" spans="1:20" ht="19.5" thickBot="1">
      <c r="A79" s="725"/>
      <c r="B79" s="278" t="s">
        <v>48</v>
      </c>
      <c r="C79" s="551">
        <f>SUMIFS(交付申請入力データ!$F$20:$F$1053,交付申請入力データ!$C$20:$C$1053,B79,交付申請入力データ!$B$20:$B$1053,交付申請出力結果!$C$70)</f>
        <v>0</v>
      </c>
      <c r="D79" s="552">
        <f>SUMIFS(交付申請入力データ!$G$20:$G$1053,交付申請入力データ!$C$20:$C$1053,B79,交付申請入力データ!$B$20:$B$1053,交付申請出力結果!$C$70)</f>
        <v>0</v>
      </c>
      <c r="E79" s="552">
        <f>IFERROR(交付申請入力データ!L$19*SUMIFS(交付申請入力データ!$F$20:$F$1053,交付申請入力データ!L$20:L$1053,"対象",交付申請入力データ!$C$20:$C$1053,交付申請出力結果!$B79,交付申請入力データ!$B$20:$B$1053,交付申請出力結果!$C$70)/SUMIF(交付申請入力データ!L$20:L$1053,"対象",交付申請入力データ!$F$20:$F$1053),0)</f>
        <v>0</v>
      </c>
      <c r="F79" s="552">
        <f>IFERROR(交付申請入力データ!M$19*SUMIFS(交付申請入力データ!$F$20:$F$1053,交付申請入力データ!M$20:M$1053,"対象",交付申請入力データ!$C$20:$C$1053,交付申請出力結果!$B79,交付申請入力データ!$B$20:$B$1053,交付申請出力結果!$C$70)/SUMIF(交付申請入力データ!M$20:M$1053,"対象",交付申請入力データ!$F$20:$F$1053),0)</f>
        <v>0</v>
      </c>
      <c r="G79" s="552">
        <f>IFERROR(交付申請入力データ!N$19*SUMIFS(交付申請入力データ!$F$20:$F$1053,交付申請入力データ!N$20:N$1053,"対象",交付申請入力データ!$C$20:$C$1053,交付申請出力結果!$B79,交付申請入力データ!$B$20:$B$1053,交付申請出力結果!$C$70)/SUMIF(交付申請入力データ!N$20:N$1053,"対象",交付申請入力データ!$F$20:$F$1053),0)</f>
        <v>0</v>
      </c>
      <c r="H79" s="552">
        <f>IFERROR(交付申請入力データ!O$19*SUMIFS(交付申請入力データ!$F$20:$F$1053,交付申請入力データ!O$20:O$1053,"対象",交付申請入力データ!$C$20:$C$1053,交付申請出力結果!$B79,交付申請入力データ!$B$20:$B$1053,交付申請出力結果!$C$70)/SUMIF(交付申請入力データ!O$20:O$1053,"対象",交付申請入力データ!$F$20:$F$1053),0)</f>
        <v>0</v>
      </c>
      <c r="I79" s="552">
        <f>IFERROR(交付申請入力データ!P$19*SUMIFS(交付申請入力データ!$F$20:$F$1053,交付申請入力データ!P$20:P$1053,"対象",交付申請入力データ!$C$20:$C$1053,交付申請出力結果!$B79,交付申請入力データ!$B$20:$B$1053,交付申請出力結果!$C$70)/SUMIF(交付申請入力データ!P$20:P$1053,"対象",交付申請入力データ!$F$20:$F$1053),0)</f>
        <v>0</v>
      </c>
      <c r="J79" s="552">
        <f>IFERROR(交付申請入力データ!Q$19*SUMIFS(交付申請入力データ!$F$20:$F$1053,交付申請入力データ!Q$20:Q$1053,"対象",交付申請入力データ!$C$20:$C$1053,交付申請出力結果!$B79,交付申請入力データ!$B$20:$B$1053,交付申請出力結果!$C$70)/SUMIF(交付申請入力データ!Q$20:Q$1053,"対象",交付申請入力データ!$F$20:$F$1053),0)</f>
        <v>0</v>
      </c>
      <c r="K79" s="552">
        <f>IFERROR(交付申請入力データ!R$19*SUMIFS(交付申請入力データ!$F$20:$F$1053,交付申請入力データ!R$20:R$1053,"対象",交付申請入力データ!$C$20:$C$1053,交付申請出力結果!$B79,交付申請入力データ!$B$20:$B$1053,交付申請出力結果!$C$70)/SUMIF(交付申請入力データ!R$20:R$1053,"対象",交付申請入力データ!$F$20:$F$1053),0)</f>
        <v>0</v>
      </c>
      <c r="L79" s="451">
        <f>IFERROR(交付申請入力データ!S$19*SUMIFS(交付申請入力データ!$F$20:$F$1053,交付申請入力データ!S$20:S$1053,"対象",交付申請入力データ!$C$20:$C$1053,交付申請出力結果!$B79,交付申請入力データ!$B$20:$B$1053,交付申請出力結果!$C$70)/SUMIF(交付申請入力データ!S$20:S$1053,"対象",交付申請入力データ!$F$20:$F$1053),0)</f>
        <v>0</v>
      </c>
      <c r="M79" s="451">
        <f>IFERROR(交付申請入力データ!T$19*SUMIFS(交付申請入力データ!$F$20:$F$1053,交付申請入力データ!T$20:T$1053,"対象",交付申請入力データ!$C$20:$C$1053,交付申請出力結果!$B79,交付申請入力データ!$B$20:$B$1053,交付申請出力結果!$C$70)/SUMIF(交付申請入力データ!T$20:T$1053,"対象",交付申請入力データ!$F$20:$F$1053),0)</f>
        <v>0</v>
      </c>
      <c r="N79" s="552">
        <f>IFERROR(交付申請入力データ!X$19*SUMIFS(交付申請入力データ!$F$20:$F$1053,交付申請入力データ!X$20:X$1053,"対象",交付申請入力データ!$C$20:$C$1053,交付申請出力結果!$B79,交付申請入力データ!$B$20:$B$1053,交付申請出力結果!$C$70)/SUMIF(交付申請入力データ!X$20:X$1053,"対象",交付申請入力データ!$F$20:$F$1053),0)</f>
        <v>0</v>
      </c>
      <c r="O79" s="552">
        <f>IFERROR(交付申請入力データ!Y$19*SUMIFS(交付申請入力データ!$F$20:$F$1053,交付申請入力データ!Y$20:Y$1053,"対象",交付申請入力データ!$C$20:$C$1053,交付申請出力結果!$B79,交付申請入力データ!$B$20:$B$1053,交付申請出力結果!$C$70)/SUMIF(交付申請入力データ!Y$20:Y$1053,"対象",交付申請入力データ!$F$20:$F$1053),0)</f>
        <v>0</v>
      </c>
      <c r="P79" s="552">
        <f>IFERROR(交付申請入力データ!Z$19*SUMIFS(交付申請入力データ!$F$20:$F$1053,交付申請入力データ!Z$20:Z$1053,"対象",交付申請入力データ!$C$20:$C$1053,交付申請出力結果!$B79,交付申請入力データ!$B$20:$B$1053,交付申請出力結果!$C$70)/SUMIF(交付申請入力データ!Z$20:Z$1053,"対象",交付申請入力データ!$F$20:$F$1053),0)</f>
        <v>0</v>
      </c>
      <c r="Q79" s="553">
        <f t="shared" si="20"/>
        <v>0</v>
      </c>
      <c r="R79" s="554">
        <f>IFERROR(VLOOKUP($C$70,交付申請入力データ!$B$9:$E$14,4,0),0)</f>
        <v>0</v>
      </c>
      <c r="S79" s="555">
        <f t="shared" si="21"/>
        <v>0</v>
      </c>
      <c r="T79" s="726"/>
    </row>
    <row r="80" spans="1:20" ht="19.5" thickBot="1">
      <c r="A80" s="389" t="s">
        <v>129</v>
      </c>
      <c r="B80" s="390"/>
      <c r="C80" s="556">
        <f>SUMIFS(交付申請入力データ!$F$20:$F$1053,交付申請入力データ!$C$20:$C$1053,A80,交付申請入力データ!$B$20:$B$1053,交付申請出力結果!$C$70)</f>
        <v>0</v>
      </c>
      <c r="D80" s="512">
        <f>SUMIFS(交付申請入力データ!$G$20:$G$1053,交付申請入力データ!$C$20:$C$1053,A80,交付申請入力データ!$B$20:$B$1053,交付申請出力結果!$C$70)</f>
        <v>0</v>
      </c>
      <c r="E80" s="348">
        <f>IFERROR(交付申請入力データ!L$19*SUMIFS(交付申請入力データ!$F$20:$F$1053,交付申請入力データ!L$20:L$1053,"対象",交付申請入力データ!$C$20:$C$1053,交付申請出力結果!$A80,交付申請入力データ!$B$20:$B$1053,交付申請出力結果!$C$70)/SUMIF(交付申請入力データ!L$20:L$1053,"対象",交付申請入力データ!$F$20:$F$1053),0)</f>
        <v>0</v>
      </c>
      <c r="F80" s="348">
        <f>IFERROR(交付申請入力データ!M$19*SUMIFS(交付申請入力データ!$F$20:$F$1053,交付申請入力データ!M$20:M$1053,"対象",交付申請入力データ!$C$20:$C$1053,交付申請出力結果!$A80,交付申請入力データ!$B$20:$B$1053,交付申請出力結果!$C$70)/SUMIF(交付申請入力データ!M$20:M$1053,"対象",交付申請入力データ!$F$20:$F$1053),0)</f>
        <v>0</v>
      </c>
      <c r="G80" s="348">
        <f>IFERROR(交付申請入力データ!N$19*SUMIFS(交付申請入力データ!$F$20:$F$1053,交付申請入力データ!N$20:N$1053,"対象",交付申請入力データ!$C$20:$C$1053,交付申請出力結果!$A80,交付申請入力データ!$B$20:$B$1053,交付申請出力結果!$C$70)/SUMIF(交付申請入力データ!N$20:N$1053,"対象",交付申請入力データ!$F$20:$F$1053),0)</f>
        <v>0</v>
      </c>
      <c r="H80" s="348">
        <f>IFERROR(交付申請入力データ!O$19*SUMIFS(交付申請入力データ!$F$20:$F$1053,交付申請入力データ!O$20:O$1053,"対象",交付申請入力データ!$C$20:$C$1053,交付申請出力結果!$A80,交付申請入力データ!$B$20:$B$1053,交付申請出力結果!$C$70)/SUMIF(交付申請入力データ!O$20:O$1053,"対象",交付申請入力データ!$F$20:$F$1053),0)</f>
        <v>0</v>
      </c>
      <c r="I80" s="348">
        <f>IFERROR(交付申請入力データ!P$19*SUMIFS(交付申請入力データ!$F$20:$F$1053,交付申請入力データ!P$20:P$1053,"対象",交付申請入力データ!$C$20:$C$1053,交付申請出力結果!$A80,交付申請入力データ!$B$20:$B$1053,交付申請出力結果!$C$70)/SUMIF(交付申請入力データ!P$20:P$1053,"対象",交付申請入力データ!$F$20:$F$1053),0)</f>
        <v>0</v>
      </c>
      <c r="J80" s="348">
        <f>IFERROR(交付申請入力データ!Q$19*SUMIFS(交付申請入力データ!$F$20:$F$1053,交付申請入力データ!Q$20:Q$1053,"対象",交付申請入力データ!$C$20:$C$1053,交付申請出力結果!$A80,交付申請入力データ!$B$20:$B$1053,交付申請出力結果!$C$70)/SUMIF(交付申請入力データ!Q$20:Q$1053,"対象",交付申請入力データ!$F$20:$F$1053),0)</f>
        <v>0</v>
      </c>
      <c r="K80" s="348">
        <f>IFERROR(交付申請入力データ!R$19*SUMIFS(交付申請入力データ!$F$20:$F$1053,交付申請入力データ!R$20:R$1053,"対象",交付申請入力データ!$C$20:$C$1053,交付申請出力結果!$A80,交付申請入力データ!$B$20:$B$1053,交付申請出力結果!$C$70)/SUMIF(交付申請入力データ!R$20:R$1053,"対象",交付申請入力データ!$F$20:$F$1053),0)</f>
        <v>0</v>
      </c>
      <c r="L80" s="348">
        <f>IFERROR(交付申請入力データ!S$19*SUMIFS(交付申請入力データ!$F$20:$F$1053,交付申請入力データ!S$20:S$1053,"対象",交付申請入力データ!$C$20:$C$1053,交付申請出力結果!$A80,交付申請入力データ!$B$20:$B$1053,交付申請出力結果!$C$70)/SUMIF(交付申請入力データ!S$20:S$1053,"対象",交付申請入力データ!$F$20:$F$1053),0)</f>
        <v>0</v>
      </c>
      <c r="M80" s="348">
        <f>IFERROR(交付申請入力データ!T$19*SUMIFS(交付申請入力データ!$F$20:$F$1053,交付申請入力データ!T$20:T$1053,"対象",交付申請入力データ!$C$20:$C$1053,交付申請出力結果!$A80,交付申請入力データ!$B$20:$B$1053,交付申請出力結果!$C$70)/SUMIF(交付申請入力データ!T$20:T$1053,"対象",交付申請入力データ!$F$20:$F$1053),0)</f>
        <v>0</v>
      </c>
      <c r="N80" s="348">
        <f>IFERROR(交付申請入力データ!X$19*SUMIFS(交付申請入力データ!$F$20:$F$1053,交付申請入力データ!X$20:X$1053,"対象",交付申請入力データ!$C$20:$C$1053,交付申請出力結果!$A80,交付申請入力データ!$B$20:$B$1053,交付申請出力結果!$C$70)/SUMIF(交付申請入力データ!X$20:X$1053,"対象",交付申請入力データ!$F$20:$F$1053),0)</f>
        <v>0</v>
      </c>
      <c r="O80" s="348">
        <f>IFERROR(交付申請入力データ!Y$19*SUMIFS(交付申請入力データ!$F$20:$F$1053,交付申請入力データ!Y$20:Y$1053,"対象",交付申請入力データ!$C$20:$C$1053,交付申請出力結果!$A80,交付申請入力データ!$B$20:$B$1053,交付申請出力結果!$C$70)/SUMIF(交付申請入力データ!Y$20:Y$1053,"対象",交付申請入力データ!$F$20:$F$1053),0)</f>
        <v>0</v>
      </c>
      <c r="P80" s="348">
        <f>IFERROR(交付申請入力データ!Z$19*SUMIFS(交付申請入力データ!$F$20:$F$1053,交付申請入力データ!Z$20:Z$1053,"対象",交付申請入力データ!$C$20:$C$1053,交付申請出力結果!$A80,交付申請入力データ!$B$20:$B$1053,交付申請出力結果!$C$70)/SUMIF(交付申請入力データ!Z$20:Z$1053,"対象",交付申請入力データ!$F$20:$F$1053),0)</f>
        <v>0</v>
      </c>
      <c r="Q80" s="557">
        <f>SUM(D80:P80)</f>
        <v>0</v>
      </c>
      <c r="R80" s="558">
        <f>IFERROR(VLOOKUP($C$70,交付申請入力データ!$B$9:$E$14,4,0),0)</f>
        <v>0</v>
      </c>
      <c r="S80" s="559">
        <f t="shared" si="21"/>
        <v>0</v>
      </c>
      <c r="T80" s="560">
        <f>SUM(S80:S80)</f>
        <v>0</v>
      </c>
    </row>
    <row r="81" spans="1:20" ht="19.5" thickBot="1">
      <c r="A81" s="346" t="s">
        <v>131</v>
      </c>
      <c r="B81" s="347"/>
      <c r="C81" s="648">
        <f t="shared" ref="C81:P81" si="22">SUM(C72:C80)</f>
        <v>0</v>
      </c>
      <c r="D81" s="512">
        <f t="shared" si="22"/>
        <v>0</v>
      </c>
      <c r="E81" s="512">
        <f t="shared" si="22"/>
        <v>0</v>
      </c>
      <c r="F81" s="512">
        <f t="shared" si="22"/>
        <v>0</v>
      </c>
      <c r="G81" s="512">
        <f t="shared" si="22"/>
        <v>0</v>
      </c>
      <c r="H81" s="512">
        <f t="shared" si="22"/>
        <v>0</v>
      </c>
      <c r="I81" s="512">
        <f t="shared" si="22"/>
        <v>0</v>
      </c>
      <c r="J81" s="512">
        <f t="shared" si="22"/>
        <v>0</v>
      </c>
      <c r="K81" s="512">
        <f t="shared" si="22"/>
        <v>0</v>
      </c>
      <c r="L81" s="512">
        <f t="shared" si="22"/>
        <v>0</v>
      </c>
      <c r="M81" s="512">
        <f t="shared" si="22"/>
        <v>0</v>
      </c>
      <c r="N81" s="512">
        <f t="shared" si="22"/>
        <v>0</v>
      </c>
      <c r="O81" s="512">
        <f t="shared" si="22"/>
        <v>0</v>
      </c>
      <c r="P81" s="512">
        <f t="shared" si="22"/>
        <v>0</v>
      </c>
      <c r="Q81" s="513">
        <f>SUM(D81:P81)</f>
        <v>0</v>
      </c>
      <c r="R81" s="514" t="s">
        <v>96</v>
      </c>
      <c r="S81" s="515">
        <f>SUM(S72:S80)</f>
        <v>0</v>
      </c>
      <c r="T81" s="352">
        <f>SUM(T72:T80)</f>
        <v>0</v>
      </c>
    </row>
    <row r="82" spans="1:20">
      <c r="D82" s="283"/>
      <c r="E82" s="283"/>
      <c r="F82" s="283"/>
      <c r="G82" s="283"/>
      <c r="H82" s="283"/>
      <c r="I82" s="283"/>
      <c r="J82" s="283"/>
      <c r="K82" s="283"/>
      <c r="L82" s="283"/>
      <c r="M82" s="283"/>
      <c r="N82" s="283"/>
      <c r="O82" s="283"/>
      <c r="P82" s="283"/>
    </row>
    <row r="83" spans="1:20" ht="18.75" customHeight="1">
      <c r="D83" s="283"/>
      <c r="E83" s="283"/>
      <c r="F83" s="283"/>
      <c r="G83" s="283"/>
      <c r="H83" s="283"/>
      <c r="I83" s="283"/>
      <c r="J83" s="283"/>
      <c r="K83" s="283"/>
      <c r="L83" s="283"/>
      <c r="M83" s="283"/>
      <c r="N83" s="283"/>
      <c r="O83" s="283"/>
      <c r="P83" s="283"/>
    </row>
  </sheetData>
  <sheetProtection algorithmName="SHA-512" hashValue="mdGXMhAygSapljzmyy/h7JTgkXKxtJjidfw0t0bJlLSdm1z/sc6+gY2jMgNHMBTxf9E/w5if01rgqG7rVPpFMQ==" saltValue="vfEr8HkAJqJbCiiMpWuPuA==" spinCount="100000" sheet="1" objects="1" scenarios="1"/>
  <mergeCells count="46">
    <mergeCell ref="W40:X40"/>
    <mergeCell ref="W41:X41"/>
    <mergeCell ref="A72:A79"/>
    <mergeCell ref="T72:T79"/>
    <mergeCell ref="A59:A66"/>
    <mergeCell ref="T59:T66"/>
    <mergeCell ref="A46:A53"/>
    <mergeCell ref="T46:T53"/>
    <mergeCell ref="AA14:AA15"/>
    <mergeCell ref="A33:A40"/>
    <mergeCell ref="Y29:Z29"/>
    <mergeCell ref="AA29:AB29"/>
    <mergeCell ref="AA19:AB19"/>
    <mergeCell ref="A20:A27"/>
    <mergeCell ref="T20:T27"/>
    <mergeCell ref="V20:V27"/>
    <mergeCell ref="T33:T40"/>
    <mergeCell ref="V34:V41"/>
    <mergeCell ref="W34:X34"/>
    <mergeCell ref="W35:X35"/>
    <mergeCell ref="W36:X36"/>
    <mergeCell ref="W39:X39"/>
    <mergeCell ref="W37:X37"/>
    <mergeCell ref="W38:X38"/>
    <mergeCell ref="R2:W2"/>
    <mergeCell ref="R3:W3"/>
    <mergeCell ref="Y3:AC3"/>
    <mergeCell ref="A6:B6"/>
    <mergeCell ref="S6:T6"/>
    <mergeCell ref="V6:X6"/>
    <mergeCell ref="AB20:AB27"/>
    <mergeCell ref="Z20:Z27"/>
    <mergeCell ref="A7:A14"/>
    <mergeCell ref="T7:T14"/>
    <mergeCell ref="V9:Y9"/>
    <mergeCell ref="V10:Y10"/>
    <mergeCell ref="V16:Y16"/>
    <mergeCell ref="V19:X19"/>
    <mergeCell ref="Y19:Z19"/>
    <mergeCell ref="Z16:AA16"/>
    <mergeCell ref="Z10:AA10"/>
    <mergeCell ref="V11:Y11"/>
    <mergeCell ref="V12:Y12"/>
    <mergeCell ref="V13:Y13"/>
    <mergeCell ref="V14:Y15"/>
    <mergeCell ref="Z14:Z15"/>
  </mergeCells>
  <phoneticPr fontId="6"/>
  <printOptions horizontalCentered="1"/>
  <pageMargins left="0.70866141732283472" right="0.70866141732283472" top="0.74803149606299213" bottom="0.74803149606299213" header="0.31496062992125984" footer="0.31496062992125984"/>
  <pageSetup paperSize="8" scale="78" orientation="landscape" r:id="rId1"/>
  <rowBreaks count="1" manualBreakCount="1">
    <brk id="43" max="16383" man="1"/>
  </rowBreaks>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tabColor theme="8"/>
  </sheetPr>
  <dimension ref="B1:CM99"/>
  <sheetViews>
    <sheetView showZeros="0" view="pageBreakPreview" zoomScale="85" zoomScaleNormal="100" zoomScaleSheetLayoutView="85" workbookViewId="0">
      <pane ySplit="1" topLeftCell="A8" activePane="bottomLeft" state="frozenSplit"/>
      <selection pane="bottomLeft" activeCell="AM18" sqref="AM18"/>
    </sheetView>
  </sheetViews>
  <sheetFormatPr defaultColWidth="3" defaultRowHeight="19.5" customHeight="1"/>
  <cols>
    <col min="1" max="2" width="3" style="220"/>
    <col min="3" max="39" width="3.25" style="220" customWidth="1"/>
    <col min="40" max="40" width="3.75" style="220" customWidth="1"/>
    <col min="41" max="41" width="3" style="220"/>
    <col min="42" max="42" width="30" style="220" customWidth="1"/>
    <col min="43" max="81" width="3" style="220"/>
    <col min="82" max="82" width="3.5" style="220" customWidth="1"/>
    <col min="83" max="91" width="3" style="220"/>
    <col min="92" max="92" width="8.75" style="220" customWidth="1"/>
    <col min="93" max="93" width="7.5" style="220" customWidth="1"/>
    <col min="94" max="94" width="4.125" style="220" customWidth="1"/>
    <col min="95" max="16384" width="3" style="220"/>
  </cols>
  <sheetData>
    <row r="1" spans="2:75" ht="19.5" customHeight="1">
      <c r="B1" s="642" t="s">
        <v>302</v>
      </c>
    </row>
    <row r="2" spans="2:75" s="254" customFormat="1" ht="19.5" customHeight="1"/>
    <row r="3" spans="2:75" s="254" customFormat="1" ht="19.5" customHeight="1">
      <c r="B3" s="1104">
        <f>交付申請入力データ!$P$3</f>
        <v>0</v>
      </c>
      <c r="C3" s="1104"/>
      <c r="D3" s="1104"/>
      <c r="E3" s="254" t="s">
        <v>281</v>
      </c>
      <c r="F3" s="1101">
        <f>交付申請出力結果!$R$3</f>
        <v>0</v>
      </c>
      <c r="G3" s="1101"/>
      <c r="H3" s="1101"/>
      <c r="I3" s="1101"/>
      <c r="J3" s="1101"/>
      <c r="K3" s="1101"/>
      <c r="L3" s="1101"/>
      <c r="M3" s="1101"/>
      <c r="N3" s="1101"/>
      <c r="O3" s="1101"/>
      <c r="P3" s="1101"/>
      <c r="Q3" s="1101"/>
      <c r="R3" s="1101"/>
      <c r="S3" s="1101"/>
      <c r="T3" s="255" t="s">
        <v>274</v>
      </c>
      <c r="U3" s="256"/>
      <c r="W3" s="1101">
        <f>交付申請出力結果!$Y$3</f>
        <v>0</v>
      </c>
      <c r="X3" s="1101"/>
      <c r="Y3" s="1101"/>
      <c r="Z3" s="1101"/>
      <c r="AA3" s="1101"/>
      <c r="AB3" s="1101"/>
      <c r="AC3" s="1101"/>
      <c r="AD3" s="1101"/>
      <c r="AE3" s="1101"/>
      <c r="AF3" s="1101"/>
      <c r="AG3" s="1101"/>
      <c r="AH3" s="1101"/>
      <c r="AI3" s="1101"/>
      <c r="AJ3" s="1101"/>
      <c r="AK3" s="1101"/>
      <c r="AL3" s="1101"/>
      <c r="AM3" s="1101"/>
      <c r="AN3" s="190"/>
      <c r="AO3" s="208"/>
    </row>
    <row r="4" spans="2:75" s="254" customFormat="1" ht="19.5" customHeight="1"/>
    <row r="5" spans="2:75" s="254" customFormat="1" ht="19.5" customHeight="1">
      <c r="B5" s="209" t="s">
        <v>275</v>
      </c>
      <c r="C5" s="209"/>
      <c r="D5" s="209"/>
      <c r="E5" s="209"/>
      <c r="F5" s="209"/>
      <c r="G5" s="209"/>
      <c r="H5" s="209"/>
      <c r="I5" s="209"/>
      <c r="J5" s="209"/>
      <c r="K5" s="209"/>
      <c r="L5" s="209"/>
      <c r="M5" s="209"/>
      <c r="N5" s="209"/>
      <c r="O5" s="254" t="s">
        <v>276</v>
      </c>
      <c r="P5" s="209"/>
      <c r="Q5" s="209"/>
      <c r="R5" s="209"/>
      <c r="S5" s="209"/>
      <c r="T5" s="209"/>
      <c r="U5" s="209"/>
      <c r="V5" s="209"/>
      <c r="W5" s="209"/>
      <c r="X5" s="209"/>
      <c r="Y5" s="209"/>
      <c r="Z5" s="209"/>
      <c r="AA5" s="209"/>
      <c r="AB5" s="209"/>
      <c r="AC5" s="209"/>
      <c r="AD5" s="209"/>
      <c r="AG5" s="210"/>
      <c r="AH5" s="210"/>
    </row>
    <row r="6" spans="2:75" s="254" customFormat="1" ht="19.5" customHeight="1">
      <c r="B6" s="157"/>
      <c r="C6" s="211"/>
      <c r="D6" s="212"/>
      <c r="E6" s="212"/>
      <c r="F6" s="212"/>
      <c r="G6" s="212"/>
      <c r="H6" s="212"/>
      <c r="I6" s="212"/>
      <c r="J6" s="212"/>
      <c r="K6" s="212"/>
      <c r="L6" s="212"/>
      <c r="M6" s="212"/>
      <c r="N6" s="212"/>
      <c r="O6" s="212"/>
      <c r="P6" s="212"/>
      <c r="Q6" s="212"/>
      <c r="R6" s="212"/>
      <c r="S6" s="212"/>
      <c r="T6" s="212"/>
      <c r="U6" s="212"/>
      <c r="V6" s="212"/>
      <c r="W6" s="212"/>
      <c r="X6" s="212"/>
      <c r="Y6" s="212"/>
      <c r="Z6" s="212"/>
      <c r="AA6" s="212"/>
      <c r="AB6" s="212"/>
      <c r="AC6" s="212"/>
      <c r="AD6" s="212"/>
    </row>
    <row r="7" spans="2:75" s="254" customFormat="1" ht="19.5" customHeight="1" thickBot="1">
      <c r="B7" s="213" t="s">
        <v>189</v>
      </c>
      <c r="T7" s="776" t="s">
        <v>190</v>
      </c>
      <c r="U7" s="776"/>
      <c r="V7" s="776"/>
      <c r="W7" s="776"/>
      <c r="X7" s="776"/>
      <c r="Y7" s="776"/>
      <c r="Z7" s="776"/>
      <c r="AA7" s="776"/>
      <c r="AB7" s="776"/>
      <c r="AC7" s="776"/>
      <c r="AD7" s="776"/>
    </row>
    <row r="8" spans="2:75" s="254" customFormat="1" ht="19.5" customHeight="1">
      <c r="B8" s="777" t="s">
        <v>191</v>
      </c>
      <c r="C8" s="778"/>
      <c r="D8" s="778"/>
      <c r="E8" s="778"/>
      <c r="F8" s="778"/>
      <c r="G8" s="778"/>
      <c r="H8" s="778"/>
      <c r="I8" s="778"/>
      <c r="J8" s="778"/>
      <c r="K8" s="778"/>
      <c r="L8" s="778"/>
      <c r="M8" s="778"/>
      <c r="N8" s="778"/>
      <c r="O8" s="778"/>
      <c r="P8" s="779"/>
      <c r="Q8" s="780" t="s">
        <v>192</v>
      </c>
      <c r="R8" s="778"/>
      <c r="S8" s="778"/>
      <c r="T8" s="778"/>
      <c r="U8" s="778"/>
      <c r="V8" s="778"/>
      <c r="W8" s="779"/>
      <c r="X8" s="780" t="s">
        <v>193</v>
      </c>
      <c r="Y8" s="778"/>
      <c r="Z8" s="778"/>
      <c r="AA8" s="778"/>
      <c r="AB8" s="778"/>
      <c r="AC8" s="778"/>
      <c r="AD8" s="781"/>
    </row>
    <row r="9" spans="2:75" s="254" customFormat="1" ht="19.5" customHeight="1">
      <c r="B9" s="1105" t="s">
        <v>288</v>
      </c>
      <c r="C9" s="1106"/>
      <c r="D9" s="1106"/>
      <c r="E9" s="1106"/>
      <c r="F9" s="1106"/>
      <c r="G9" s="1106"/>
      <c r="H9" s="1106"/>
      <c r="I9" s="1106"/>
      <c r="J9" s="1106"/>
      <c r="K9" s="1106"/>
      <c r="L9" s="1106"/>
      <c r="M9" s="1106"/>
      <c r="N9" s="1107"/>
      <c r="O9" s="1111" t="s">
        <v>194</v>
      </c>
      <c r="P9" s="1112"/>
      <c r="Q9" s="1113">
        <f>事業申請出力結果!$Y$29</f>
        <v>0</v>
      </c>
      <c r="R9" s="1114"/>
      <c r="S9" s="1114"/>
      <c r="T9" s="1114"/>
      <c r="U9" s="1114"/>
      <c r="V9" s="1114"/>
      <c r="W9" s="580" t="s">
        <v>195</v>
      </c>
      <c r="X9" s="1113">
        <f>事業申請出力結果!$AA$29</f>
        <v>0</v>
      </c>
      <c r="Y9" s="1114"/>
      <c r="Z9" s="1114"/>
      <c r="AA9" s="1114"/>
      <c r="AB9" s="1114"/>
      <c r="AC9" s="1114"/>
      <c r="AD9" s="214" t="s">
        <v>195</v>
      </c>
    </row>
    <row r="10" spans="2:75" s="254" customFormat="1" ht="19.5" customHeight="1" thickBot="1">
      <c r="B10" s="1108"/>
      <c r="C10" s="1109"/>
      <c r="D10" s="1109"/>
      <c r="E10" s="1109"/>
      <c r="F10" s="1109"/>
      <c r="G10" s="1109"/>
      <c r="H10" s="1109"/>
      <c r="I10" s="1109"/>
      <c r="J10" s="1109"/>
      <c r="K10" s="1109"/>
      <c r="L10" s="1109"/>
      <c r="M10" s="1109"/>
      <c r="N10" s="1110"/>
      <c r="O10" s="1149" t="s">
        <v>196</v>
      </c>
      <c r="P10" s="1150"/>
      <c r="Q10" s="1151">
        <f>交付申請出力結果!$Y$29</f>
        <v>0</v>
      </c>
      <c r="R10" s="1152"/>
      <c r="S10" s="1152"/>
      <c r="T10" s="1152"/>
      <c r="U10" s="1152"/>
      <c r="V10" s="1152"/>
      <c r="W10" s="581" t="s">
        <v>195</v>
      </c>
      <c r="X10" s="1151">
        <f>交付申請出力結果!$AA$29</f>
        <v>0</v>
      </c>
      <c r="Y10" s="1152"/>
      <c r="Z10" s="1152"/>
      <c r="AA10" s="1152"/>
      <c r="AB10" s="1152"/>
      <c r="AC10" s="1152"/>
      <c r="AD10" s="216" t="s">
        <v>195</v>
      </c>
    </row>
    <row r="11" spans="2:75" s="254" customFormat="1" ht="19.5" customHeight="1">
      <c r="B11" s="1105" t="s">
        <v>289</v>
      </c>
      <c r="C11" s="1106"/>
      <c r="D11" s="1106"/>
      <c r="E11" s="1106"/>
      <c r="F11" s="1106"/>
      <c r="G11" s="1106"/>
      <c r="H11" s="1106"/>
      <c r="I11" s="1106"/>
      <c r="J11" s="1106"/>
      <c r="K11" s="1106"/>
      <c r="L11" s="1106"/>
      <c r="M11" s="1106"/>
      <c r="N11" s="1107"/>
      <c r="O11" s="1111" t="s">
        <v>194</v>
      </c>
      <c r="P11" s="1112"/>
      <c r="Q11" s="1354">
        <f>様式１号別紙1!$P$9</f>
        <v>0</v>
      </c>
      <c r="R11" s="1355"/>
      <c r="S11" s="1355"/>
      <c r="T11" s="1355"/>
      <c r="U11" s="1355"/>
      <c r="V11" s="1355"/>
      <c r="W11" s="580" t="s">
        <v>195</v>
      </c>
      <c r="X11" s="1113">
        <f>様式１号別紙1!$W$9</f>
        <v>0</v>
      </c>
      <c r="Y11" s="1114"/>
      <c r="Z11" s="1114"/>
      <c r="AA11" s="1114"/>
      <c r="AB11" s="1114"/>
      <c r="AC11" s="1114"/>
      <c r="AD11" s="214" t="s">
        <v>195</v>
      </c>
    </row>
    <row r="12" spans="2:75" s="254" customFormat="1" ht="19.5" customHeight="1" thickBot="1">
      <c r="B12" s="1108"/>
      <c r="C12" s="1109"/>
      <c r="D12" s="1109"/>
      <c r="E12" s="1109"/>
      <c r="F12" s="1109"/>
      <c r="G12" s="1109"/>
      <c r="H12" s="1109"/>
      <c r="I12" s="1109"/>
      <c r="J12" s="1109"/>
      <c r="K12" s="1109"/>
      <c r="L12" s="1109"/>
      <c r="M12" s="1109"/>
      <c r="N12" s="1110"/>
      <c r="O12" s="1149" t="s">
        <v>196</v>
      </c>
      <c r="P12" s="1150"/>
      <c r="Q12" s="1356"/>
      <c r="R12" s="1357"/>
      <c r="S12" s="1357"/>
      <c r="T12" s="1357"/>
      <c r="U12" s="1357"/>
      <c r="V12" s="1357"/>
      <c r="W12" s="215" t="s">
        <v>195</v>
      </c>
      <c r="X12" s="1356"/>
      <c r="Y12" s="1357"/>
      <c r="Z12" s="1357"/>
      <c r="AA12" s="1357"/>
      <c r="AB12" s="1357"/>
      <c r="AC12" s="1357"/>
      <c r="AD12" s="216" t="s">
        <v>195</v>
      </c>
      <c r="AJ12" s="217"/>
      <c r="AK12" s="218"/>
      <c r="AL12" s="218"/>
      <c r="AM12" s="219"/>
      <c r="AN12" s="178"/>
      <c r="AO12" s="178"/>
      <c r="AP12" s="178"/>
      <c r="AQ12" s="178"/>
      <c r="AR12" s="178"/>
      <c r="AS12" s="178"/>
      <c r="AT12" s="178"/>
      <c r="AU12" s="178"/>
      <c r="AV12" s="178"/>
      <c r="AW12" s="178"/>
      <c r="AX12" s="178"/>
      <c r="AY12" s="178"/>
      <c r="AZ12" s="178"/>
      <c r="BA12" s="178"/>
      <c r="BB12" s="178"/>
      <c r="BC12" s="178"/>
      <c r="BD12" s="178"/>
      <c r="BE12" s="178"/>
      <c r="BF12" s="178"/>
      <c r="BG12" s="178"/>
      <c r="BH12" s="178"/>
      <c r="BI12" s="178"/>
      <c r="BJ12" s="178"/>
      <c r="BK12" s="178"/>
      <c r="BL12" s="178"/>
      <c r="BM12" s="178"/>
      <c r="BN12" s="178"/>
      <c r="BO12" s="178"/>
      <c r="BP12" s="178"/>
      <c r="BQ12" s="178"/>
      <c r="BR12" s="178"/>
      <c r="BS12" s="178"/>
      <c r="BT12" s="178"/>
      <c r="BU12" s="178"/>
      <c r="BV12" s="178"/>
      <c r="BW12" s="178"/>
    </row>
    <row r="13" spans="2:75" ht="19.5" customHeight="1">
      <c r="AJ13" s="221"/>
      <c r="AK13" s="221"/>
      <c r="AL13" s="221"/>
      <c r="AM13" s="222"/>
      <c r="AN13" s="222"/>
      <c r="AO13" s="222"/>
      <c r="AP13" s="222"/>
      <c r="AQ13" s="222"/>
      <c r="AR13" s="222"/>
      <c r="AS13" s="222"/>
      <c r="AT13" s="222"/>
      <c r="AU13" s="222"/>
      <c r="AV13" s="222"/>
      <c r="AW13" s="222"/>
      <c r="AX13" s="222"/>
      <c r="AY13" s="222"/>
      <c r="AZ13" s="222"/>
      <c r="BA13" s="222"/>
      <c r="BB13" s="222"/>
      <c r="BC13" s="222"/>
      <c r="BD13" s="222"/>
      <c r="BE13" s="222"/>
      <c r="BF13" s="222"/>
      <c r="BG13" s="222"/>
      <c r="BH13" s="222"/>
      <c r="BI13" s="222"/>
      <c r="BJ13" s="222"/>
      <c r="BK13" s="222"/>
      <c r="BL13" s="222"/>
      <c r="BM13" s="222"/>
      <c r="BN13" s="222"/>
      <c r="BO13" s="222"/>
      <c r="BP13" s="222"/>
      <c r="BQ13" s="222"/>
      <c r="BR13" s="222"/>
      <c r="BS13" s="222"/>
      <c r="BT13" s="222"/>
      <c r="BU13" s="222"/>
      <c r="BV13" s="222"/>
      <c r="BW13" s="222"/>
    </row>
    <row r="14" spans="2:75" s="254" customFormat="1" ht="19.5" customHeight="1" thickBot="1">
      <c r="B14" s="223" t="s">
        <v>197</v>
      </c>
      <c r="C14" s="223"/>
      <c r="D14" s="164" t="s">
        <v>198</v>
      </c>
      <c r="E14" s="164"/>
      <c r="F14" s="156"/>
      <c r="G14" s="156"/>
      <c r="H14" s="156"/>
      <c r="I14" s="156"/>
      <c r="J14" s="156"/>
      <c r="K14" s="183"/>
      <c r="L14" s="164"/>
      <c r="M14" s="164"/>
      <c r="N14" s="184"/>
      <c r="O14" s="184"/>
      <c r="P14" s="184"/>
      <c r="Q14" s="185"/>
      <c r="R14" s="185"/>
      <c r="S14" s="167"/>
      <c r="T14" s="167"/>
      <c r="U14" s="167"/>
      <c r="V14" s="167"/>
      <c r="W14" s="168"/>
      <c r="X14" s="167"/>
      <c r="Y14" s="167"/>
      <c r="Z14" s="167"/>
      <c r="AA14" s="167"/>
      <c r="AB14" s="167"/>
      <c r="AC14" s="167"/>
      <c r="AD14" s="563"/>
      <c r="AE14" s="561"/>
      <c r="AF14" s="561"/>
      <c r="AG14" s="561"/>
      <c r="AH14" s="561"/>
      <c r="AI14" s="561"/>
      <c r="AJ14" s="561"/>
      <c r="AK14" s="561"/>
      <c r="AL14" s="562" t="s">
        <v>291</v>
      </c>
    </row>
    <row r="15" spans="2:75" s="254" customFormat="1" ht="19.5" customHeight="1">
      <c r="B15" s="784" t="s">
        <v>199</v>
      </c>
      <c r="C15" s="785"/>
      <c r="D15" s="785"/>
      <c r="E15" s="785"/>
      <c r="F15" s="785"/>
      <c r="G15" s="785"/>
      <c r="H15" s="785"/>
      <c r="I15" s="786"/>
      <c r="J15" s="1153" t="s">
        <v>290</v>
      </c>
      <c r="K15" s="1154"/>
      <c r="L15" s="1154"/>
      <c r="M15" s="1154"/>
      <c r="N15" s="1154"/>
      <c r="O15" s="1154"/>
      <c r="P15" s="1154"/>
      <c r="Q15" s="1154"/>
      <c r="R15" s="1154"/>
      <c r="S15" s="1154"/>
      <c r="T15" s="1154"/>
      <c r="U15" s="1154"/>
      <c r="V15" s="1154"/>
      <c r="W15" s="1154"/>
      <c r="X15" s="1154"/>
      <c r="Y15" s="1154"/>
      <c r="Z15" s="1154"/>
      <c r="AA15" s="1154"/>
      <c r="AB15" s="1154"/>
      <c r="AC15" s="1154"/>
      <c r="AD15" s="1155"/>
      <c r="AE15" s="790" t="s">
        <v>200</v>
      </c>
      <c r="AF15" s="791"/>
      <c r="AG15" s="791"/>
      <c r="AH15" s="792"/>
      <c r="AI15" s="796" t="s">
        <v>201</v>
      </c>
      <c r="AJ15" s="797"/>
      <c r="AK15" s="797"/>
      <c r="AL15" s="798"/>
    </row>
    <row r="16" spans="2:75" s="254" customFormat="1" ht="19.5" customHeight="1">
      <c r="B16" s="787"/>
      <c r="C16" s="788"/>
      <c r="D16" s="788"/>
      <c r="E16" s="788"/>
      <c r="F16" s="788"/>
      <c r="G16" s="788"/>
      <c r="H16" s="788"/>
      <c r="I16" s="789"/>
      <c r="J16" s="802" t="s">
        <v>202</v>
      </c>
      <c r="K16" s="803"/>
      <c r="L16" s="804"/>
      <c r="M16" s="805" t="s">
        <v>203</v>
      </c>
      <c r="N16" s="803"/>
      <c r="O16" s="804"/>
      <c r="P16" s="806" t="s">
        <v>204</v>
      </c>
      <c r="Q16" s="806"/>
      <c r="R16" s="806"/>
      <c r="S16" s="807" t="s">
        <v>205</v>
      </c>
      <c r="T16" s="806"/>
      <c r="U16" s="806"/>
      <c r="V16" s="808" t="s">
        <v>206</v>
      </c>
      <c r="W16" s="809"/>
      <c r="X16" s="810"/>
      <c r="Y16" s="808" t="s">
        <v>207</v>
      </c>
      <c r="Z16" s="809"/>
      <c r="AA16" s="810"/>
      <c r="AB16" s="811" t="s">
        <v>208</v>
      </c>
      <c r="AC16" s="809"/>
      <c r="AD16" s="809"/>
      <c r="AE16" s="793"/>
      <c r="AF16" s="794"/>
      <c r="AG16" s="794"/>
      <c r="AH16" s="795"/>
      <c r="AI16" s="799"/>
      <c r="AJ16" s="800"/>
      <c r="AK16" s="800"/>
      <c r="AL16" s="801"/>
    </row>
    <row r="17" spans="2:54" s="254" customFormat="1" ht="19.5" customHeight="1">
      <c r="B17" s="1156" t="s">
        <v>209</v>
      </c>
      <c r="C17" s="1038" t="s">
        <v>210</v>
      </c>
      <c r="D17" s="1158"/>
      <c r="E17" s="1158"/>
      <c r="F17" s="1158"/>
      <c r="G17" s="1158"/>
      <c r="H17" s="1158"/>
      <c r="I17" s="1159"/>
      <c r="J17" s="1160">
        <f>様式１号別紙1!I15</f>
        <v>0</v>
      </c>
      <c r="K17" s="1161"/>
      <c r="L17" s="1162"/>
      <c r="M17" s="1163">
        <f>様式１号別紙1!L15</f>
        <v>0</v>
      </c>
      <c r="N17" s="1161"/>
      <c r="O17" s="1162"/>
      <c r="P17" s="1164">
        <f>様式１号別紙1!O15</f>
        <v>0</v>
      </c>
      <c r="Q17" s="1164"/>
      <c r="R17" s="1164"/>
      <c r="S17" s="1164">
        <f>様式１号別紙1!R15</f>
        <v>0</v>
      </c>
      <c r="T17" s="1164"/>
      <c r="U17" s="1164"/>
      <c r="V17" s="1163">
        <f>様式１号別紙1!U15</f>
        <v>0</v>
      </c>
      <c r="W17" s="1161"/>
      <c r="X17" s="1162"/>
      <c r="Y17" s="1163">
        <f>様式１号別紙1!X15</f>
        <v>0</v>
      </c>
      <c r="Z17" s="1161"/>
      <c r="AA17" s="1162"/>
      <c r="AB17" s="1161">
        <f>様式１号別紙1!AA15</f>
        <v>0</v>
      </c>
      <c r="AC17" s="1161"/>
      <c r="AD17" s="1161"/>
      <c r="AE17" s="1008">
        <f>様式１号別紙1!$AD15</f>
        <v>0</v>
      </c>
      <c r="AF17" s="1009"/>
      <c r="AG17" s="1009"/>
      <c r="AH17" s="1165"/>
      <c r="AI17" s="1166">
        <f>様式１号別紙1!$AH15</f>
        <v>0</v>
      </c>
      <c r="AJ17" s="1167"/>
      <c r="AK17" s="1167"/>
      <c r="AL17" s="1168"/>
    </row>
    <row r="18" spans="2:54" s="254" customFormat="1" ht="19.5" customHeight="1">
      <c r="B18" s="1156"/>
      <c r="C18" s="1169" t="s">
        <v>211</v>
      </c>
      <c r="D18" s="1170"/>
      <c r="E18" s="1170"/>
      <c r="F18" s="1170"/>
      <c r="G18" s="1170"/>
      <c r="H18" s="1170"/>
      <c r="I18" s="1171"/>
      <c r="J18" s="1131">
        <f>様式１号別紙1!I16</f>
        <v>0</v>
      </c>
      <c r="K18" s="1132"/>
      <c r="L18" s="1133"/>
      <c r="M18" s="1134">
        <f>様式１号別紙1!L16</f>
        <v>0</v>
      </c>
      <c r="N18" s="1132"/>
      <c r="O18" s="1133"/>
      <c r="P18" s="1115">
        <f>様式１号別紙1!O16</f>
        <v>0</v>
      </c>
      <c r="Q18" s="1115"/>
      <c r="R18" s="1115"/>
      <c r="S18" s="1115">
        <f>様式１号別紙1!R16</f>
        <v>0</v>
      </c>
      <c r="T18" s="1115"/>
      <c r="U18" s="1115"/>
      <c r="V18" s="1134">
        <f>様式１号別紙1!U16</f>
        <v>0</v>
      </c>
      <c r="W18" s="1132"/>
      <c r="X18" s="1133"/>
      <c r="Y18" s="1134">
        <f>様式１号別紙1!X16</f>
        <v>0</v>
      </c>
      <c r="Z18" s="1132"/>
      <c r="AA18" s="1133"/>
      <c r="AB18" s="1132">
        <f>様式１号別紙1!AA16</f>
        <v>0</v>
      </c>
      <c r="AC18" s="1132"/>
      <c r="AD18" s="1132"/>
      <c r="AE18" s="1125">
        <f>様式１号別紙1!$AD16</f>
        <v>0</v>
      </c>
      <c r="AF18" s="1126"/>
      <c r="AG18" s="1126"/>
      <c r="AH18" s="1127"/>
      <c r="AI18" s="1128">
        <f>様式１号別紙1!$AH16</f>
        <v>0</v>
      </c>
      <c r="AJ18" s="1129"/>
      <c r="AK18" s="1129"/>
      <c r="AL18" s="1130"/>
      <c r="AM18" s="254" t="str">
        <f>IF(AND(AE17=0,AE18&gt;=0.0001),"NG","")</f>
        <v/>
      </c>
      <c r="AN18" s="190"/>
      <c r="AO18" s="565" t="str">
        <f>IF(AM18="NG","●機械等級製材が入力されていません!!","")</f>
        <v/>
      </c>
      <c r="AP18" s="158"/>
      <c r="AQ18" s="158"/>
      <c r="AR18" s="158"/>
      <c r="AS18" s="158"/>
      <c r="AT18" s="158"/>
      <c r="AU18" s="158"/>
      <c r="AV18" s="158"/>
      <c r="AW18" s="158"/>
      <c r="AX18" s="158"/>
      <c r="AY18" s="158"/>
      <c r="AZ18" s="158"/>
      <c r="BA18" s="158"/>
      <c r="BB18" s="158"/>
    </row>
    <row r="19" spans="2:54" s="254" customFormat="1" ht="19.5" customHeight="1">
      <c r="B19" s="1156"/>
      <c r="C19" s="848" t="s">
        <v>212</v>
      </c>
      <c r="D19" s="849"/>
      <c r="E19" s="849"/>
      <c r="F19" s="849"/>
      <c r="G19" s="849"/>
      <c r="H19" s="849"/>
      <c r="I19" s="850"/>
      <c r="J19" s="1131">
        <f>様式１号別紙1!I17</f>
        <v>0</v>
      </c>
      <c r="K19" s="1132"/>
      <c r="L19" s="1133"/>
      <c r="M19" s="1134">
        <f>様式１号別紙1!L17</f>
        <v>0</v>
      </c>
      <c r="N19" s="1132"/>
      <c r="O19" s="1133"/>
      <c r="P19" s="1115">
        <f>様式１号別紙1!O17</f>
        <v>0</v>
      </c>
      <c r="Q19" s="1115"/>
      <c r="R19" s="1115"/>
      <c r="S19" s="1115">
        <f>様式１号別紙1!R17</f>
        <v>0</v>
      </c>
      <c r="T19" s="1115"/>
      <c r="U19" s="1115"/>
      <c r="V19" s="1134">
        <f>様式１号別紙1!U17</f>
        <v>0</v>
      </c>
      <c r="W19" s="1132"/>
      <c r="X19" s="1133"/>
      <c r="Y19" s="1134">
        <f>様式１号別紙1!X17</f>
        <v>0</v>
      </c>
      <c r="Z19" s="1132"/>
      <c r="AA19" s="1133"/>
      <c r="AB19" s="1132">
        <f>様式１号別紙1!AA17</f>
        <v>0</v>
      </c>
      <c r="AC19" s="1132"/>
      <c r="AD19" s="1132"/>
      <c r="AE19" s="1125">
        <f>様式１号別紙1!$AD17</f>
        <v>0</v>
      </c>
      <c r="AF19" s="1126"/>
      <c r="AG19" s="1126"/>
      <c r="AH19" s="1127"/>
      <c r="AI19" s="1128">
        <f>様式１号別紙1!$AH17</f>
        <v>0</v>
      </c>
      <c r="AJ19" s="1129"/>
      <c r="AK19" s="1129"/>
      <c r="AL19" s="1130"/>
    </row>
    <row r="20" spans="2:54" s="254" customFormat="1" ht="19.5" customHeight="1">
      <c r="B20" s="1156"/>
      <c r="C20" s="842" t="s">
        <v>213</v>
      </c>
      <c r="D20" s="843"/>
      <c r="E20" s="843"/>
      <c r="F20" s="843"/>
      <c r="G20" s="843"/>
      <c r="H20" s="843"/>
      <c r="I20" s="844"/>
      <c r="J20" s="1131">
        <f>様式１号別紙1!I18</f>
        <v>0</v>
      </c>
      <c r="K20" s="1132"/>
      <c r="L20" s="1133"/>
      <c r="M20" s="1134">
        <f>様式１号別紙1!L18</f>
        <v>0</v>
      </c>
      <c r="N20" s="1132"/>
      <c r="O20" s="1133"/>
      <c r="P20" s="1115">
        <f>様式１号別紙1!O18</f>
        <v>0</v>
      </c>
      <c r="Q20" s="1115"/>
      <c r="R20" s="1115"/>
      <c r="S20" s="1115">
        <f>様式１号別紙1!R18</f>
        <v>0</v>
      </c>
      <c r="T20" s="1115"/>
      <c r="U20" s="1115"/>
      <c r="V20" s="1134">
        <f>様式１号別紙1!U18</f>
        <v>0</v>
      </c>
      <c r="W20" s="1132"/>
      <c r="X20" s="1133"/>
      <c r="Y20" s="1134">
        <f>様式１号別紙1!X18</f>
        <v>0</v>
      </c>
      <c r="Z20" s="1132"/>
      <c r="AA20" s="1133"/>
      <c r="AB20" s="1132">
        <f>様式１号別紙1!AA18</f>
        <v>0</v>
      </c>
      <c r="AC20" s="1132"/>
      <c r="AD20" s="1132"/>
      <c r="AE20" s="1125">
        <f>様式１号別紙1!$AD18</f>
        <v>0</v>
      </c>
      <c r="AF20" s="1126"/>
      <c r="AG20" s="1126"/>
      <c r="AH20" s="1127"/>
      <c r="AI20" s="1128">
        <f>様式１号別紙1!$AH18</f>
        <v>0</v>
      </c>
      <c r="AJ20" s="1129"/>
      <c r="AK20" s="1129"/>
      <c r="AL20" s="1130"/>
    </row>
    <row r="21" spans="2:54" s="254" customFormat="1" ht="19.5" customHeight="1">
      <c r="B21" s="1156"/>
      <c r="C21" s="868" t="s">
        <v>214</v>
      </c>
      <c r="D21" s="869"/>
      <c r="E21" s="869"/>
      <c r="F21" s="869"/>
      <c r="G21" s="869"/>
      <c r="H21" s="869"/>
      <c r="I21" s="870"/>
      <c r="J21" s="1131">
        <f>様式１号別紙1!I19</f>
        <v>0</v>
      </c>
      <c r="K21" s="1132"/>
      <c r="L21" s="1133"/>
      <c r="M21" s="1134">
        <f>様式１号別紙1!L19</f>
        <v>0</v>
      </c>
      <c r="N21" s="1132"/>
      <c r="O21" s="1133"/>
      <c r="P21" s="1115">
        <f>様式１号別紙1!O19</f>
        <v>0</v>
      </c>
      <c r="Q21" s="1115"/>
      <c r="R21" s="1115"/>
      <c r="S21" s="1115">
        <f>様式１号別紙1!R19</f>
        <v>0</v>
      </c>
      <c r="T21" s="1115"/>
      <c r="U21" s="1115"/>
      <c r="V21" s="1134">
        <f>様式１号別紙1!U19</f>
        <v>0</v>
      </c>
      <c r="W21" s="1132"/>
      <c r="X21" s="1133"/>
      <c r="Y21" s="1134">
        <f>様式１号別紙1!X19</f>
        <v>0</v>
      </c>
      <c r="Z21" s="1132"/>
      <c r="AA21" s="1133"/>
      <c r="AB21" s="1132">
        <f>様式１号別紙1!AA19</f>
        <v>0</v>
      </c>
      <c r="AC21" s="1132"/>
      <c r="AD21" s="1132"/>
      <c r="AE21" s="1125">
        <f>様式１号別紙1!$AD19</f>
        <v>0</v>
      </c>
      <c r="AF21" s="1126"/>
      <c r="AG21" s="1126"/>
      <c r="AH21" s="1127"/>
      <c r="AI21" s="1128">
        <f>様式１号別紙1!$AH19</f>
        <v>0</v>
      </c>
      <c r="AJ21" s="1129"/>
      <c r="AK21" s="1129"/>
      <c r="AL21" s="1130"/>
    </row>
    <row r="22" spans="2:54" s="254" customFormat="1" ht="19.5" customHeight="1">
      <c r="B22" s="1156"/>
      <c r="C22" s="854" t="s">
        <v>215</v>
      </c>
      <c r="D22" s="855"/>
      <c r="E22" s="855"/>
      <c r="F22" s="855"/>
      <c r="G22" s="855"/>
      <c r="H22" s="855"/>
      <c r="I22" s="856"/>
      <c r="J22" s="1135">
        <f>様式１号別紙1!I20</f>
        <v>0</v>
      </c>
      <c r="K22" s="1136"/>
      <c r="L22" s="1137"/>
      <c r="M22" s="1138">
        <f>様式１号別紙1!L20</f>
        <v>0</v>
      </c>
      <c r="N22" s="1136"/>
      <c r="O22" s="1137"/>
      <c r="P22" s="1139">
        <f>様式１号別紙1!O20</f>
        <v>0</v>
      </c>
      <c r="Q22" s="1139"/>
      <c r="R22" s="1139"/>
      <c r="S22" s="1139">
        <f>様式１号別紙1!R20</f>
        <v>0</v>
      </c>
      <c r="T22" s="1139"/>
      <c r="U22" s="1139"/>
      <c r="V22" s="1138">
        <f>様式１号別紙1!U20</f>
        <v>0</v>
      </c>
      <c r="W22" s="1136"/>
      <c r="X22" s="1137"/>
      <c r="Y22" s="1140">
        <f>様式１号別紙1!X20</f>
        <v>0</v>
      </c>
      <c r="Z22" s="1141"/>
      <c r="AA22" s="1142"/>
      <c r="AB22" s="1136">
        <f>様式１号別紙1!AA20</f>
        <v>0</v>
      </c>
      <c r="AC22" s="1136"/>
      <c r="AD22" s="1136"/>
      <c r="AE22" s="1146">
        <f>様式１号別紙1!$AD20</f>
        <v>0</v>
      </c>
      <c r="AF22" s="1147"/>
      <c r="AG22" s="1147"/>
      <c r="AH22" s="1148"/>
      <c r="AI22" s="1175">
        <f>様式１号別紙1!$AH20</f>
        <v>0</v>
      </c>
      <c r="AJ22" s="1176"/>
      <c r="AK22" s="1176"/>
      <c r="AL22" s="1177"/>
    </row>
    <row r="23" spans="2:54" s="254" customFormat="1" ht="19.5" customHeight="1">
      <c r="B23" s="1156"/>
      <c r="C23" s="1038" t="s">
        <v>216</v>
      </c>
      <c r="D23" s="1039"/>
      <c r="E23" s="1039"/>
      <c r="F23" s="1039"/>
      <c r="G23" s="1039"/>
      <c r="H23" s="1039"/>
      <c r="I23" s="1040"/>
      <c r="J23" s="1131">
        <f>様式１号別紙1!I21</f>
        <v>0</v>
      </c>
      <c r="K23" s="1132"/>
      <c r="L23" s="1133"/>
      <c r="M23" s="1134">
        <f>様式１号別紙1!L21</f>
        <v>0</v>
      </c>
      <c r="N23" s="1132"/>
      <c r="O23" s="1133"/>
      <c r="P23" s="1115">
        <f>様式１号別紙1!O21</f>
        <v>0</v>
      </c>
      <c r="Q23" s="1115"/>
      <c r="R23" s="1115"/>
      <c r="S23" s="1115">
        <f>様式１号別紙1!R21</f>
        <v>0</v>
      </c>
      <c r="T23" s="1115"/>
      <c r="U23" s="1115"/>
      <c r="V23" s="1134">
        <f>様式１号別紙1!U21</f>
        <v>0</v>
      </c>
      <c r="W23" s="1132"/>
      <c r="X23" s="1133"/>
      <c r="Y23" s="1163">
        <f>様式１号別紙1!X21</f>
        <v>0</v>
      </c>
      <c r="Z23" s="1161"/>
      <c r="AA23" s="1162"/>
      <c r="AB23" s="1132">
        <f>様式１号別紙1!AA21</f>
        <v>0</v>
      </c>
      <c r="AC23" s="1132"/>
      <c r="AD23" s="1132"/>
      <c r="AE23" s="1008">
        <f>様式１号別紙1!$AD21</f>
        <v>0</v>
      </c>
      <c r="AF23" s="1009"/>
      <c r="AG23" s="1009"/>
      <c r="AH23" s="1165"/>
      <c r="AI23" s="1178">
        <f>様式１号別紙1!$AH21</f>
        <v>0</v>
      </c>
      <c r="AJ23" s="1179"/>
      <c r="AK23" s="1179"/>
      <c r="AL23" s="1180"/>
    </row>
    <row r="24" spans="2:54" s="254" customFormat="1" ht="19.5" customHeight="1" thickBot="1">
      <c r="B24" s="1156"/>
      <c r="C24" s="1041" t="s">
        <v>24</v>
      </c>
      <c r="D24" s="1042"/>
      <c r="E24" s="1042"/>
      <c r="F24" s="1042"/>
      <c r="G24" s="1042"/>
      <c r="H24" s="1042"/>
      <c r="I24" s="1043"/>
      <c r="J24" s="1181">
        <f>様式１号別紙1!I22</f>
        <v>0</v>
      </c>
      <c r="K24" s="1182"/>
      <c r="L24" s="1183"/>
      <c r="M24" s="1184">
        <f>様式１号別紙1!L22</f>
        <v>0</v>
      </c>
      <c r="N24" s="1182"/>
      <c r="O24" s="1183"/>
      <c r="P24" s="1185">
        <f>様式１号別紙1!O22</f>
        <v>0</v>
      </c>
      <c r="Q24" s="1185"/>
      <c r="R24" s="1185"/>
      <c r="S24" s="1185">
        <f>様式１号別紙1!R22</f>
        <v>0</v>
      </c>
      <c r="T24" s="1185"/>
      <c r="U24" s="1185"/>
      <c r="V24" s="1184">
        <f>様式１号別紙1!U22</f>
        <v>0</v>
      </c>
      <c r="W24" s="1182"/>
      <c r="X24" s="1183"/>
      <c r="Y24" s="1186">
        <f>様式１号別紙1!X22</f>
        <v>0</v>
      </c>
      <c r="Z24" s="1187"/>
      <c r="AA24" s="1188"/>
      <c r="AB24" s="1182">
        <f>様式１号別紙1!AA22</f>
        <v>0</v>
      </c>
      <c r="AC24" s="1182"/>
      <c r="AD24" s="1182"/>
      <c r="AE24" s="1146">
        <f>様式１号別紙1!$AD22</f>
        <v>0</v>
      </c>
      <c r="AF24" s="1147"/>
      <c r="AG24" s="1147"/>
      <c r="AH24" s="1148"/>
      <c r="AI24" s="1189">
        <f>様式１号別紙1!$AH22</f>
        <v>0</v>
      </c>
      <c r="AJ24" s="1190"/>
      <c r="AK24" s="1190"/>
      <c r="AL24" s="1191"/>
    </row>
    <row r="25" spans="2:54" s="254" customFormat="1" ht="19.5" customHeight="1" thickBot="1">
      <c r="B25" s="1157"/>
      <c r="C25" s="911" t="s">
        <v>217</v>
      </c>
      <c r="D25" s="912"/>
      <c r="E25" s="912"/>
      <c r="F25" s="912"/>
      <c r="G25" s="912"/>
      <c r="H25" s="912"/>
      <c r="I25" s="912"/>
      <c r="J25" s="912"/>
      <c r="K25" s="912"/>
      <c r="L25" s="912"/>
      <c r="M25" s="912"/>
      <c r="N25" s="912"/>
      <c r="O25" s="912"/>
      <c r="P25" s="912"/>
      <c r="Q25" s="912"/>
      <c r="R25" s="912"/>
      <c r="S25" s="912"/>
      <c r="T25" s="912"/>
      <c r="U25" s="912"/>
      <c r="V25" s="912"/>
      <c r="W25" s="912"/>
      <c r="X25" s="912"/>
      <c r="Y25" s="912"/>
      <c r="Z25" s="912"/>
      <c r="AA25" s="912"/>
      <c r="AB25" s="912"/>
      <c r="AC25" s="912"/>
      <c r="AD25" s="913"/>
      <c r="AE25" s="1172">
        <f>SUM(AE17:AH24)</f>
        <v>0</v>
      </c>
      <c r="AF25" s="1173"/>
      <c r="AG25" s="1173"/>
      <c r="AH25" s="1174"/>
      <c r="AI25" s="1192">
        <f>SUM(AI17:AL24)</f>
        <v>0</v>
      </c>
      <c r="AJ25" s="1173"/>
      <c r="AK25" s="1173"/>
      <c r="AL25" s="1193"/>
    </row>
    <row r="26" spans="2:54" s="254" customFormat="1" ht="19.5" customHeight="1" thickTop="1">
      <c r="B26" s="1156" t="s">
        <v>218</v>
      </c>
      <c r="C26" s="1038" t="s">
        <v>210</v>
      </c>
      <c r="D26" s="1158"/>
      <c r="E26" s="1158"/>
      <c r="F26" s="1158"/>
      <c r="G26" s="1158"/>
      <c r="H26" s="1158"/>
      <c r="I26" s="1159"/>
      <c r="J26" s="1195"/>
      <c r="K26" s="1196"/>
      <c r="L26" s="1197"/>
      <c r="M26" s="1198"/>
      <c r="N26" s="1196"/>
      <c r="O26" s="1197"/>
      <c r="P26" s="1199"/>
      <c r="Q26" s="1199"/>
      <c r="R26" s="1199"/>
      <c r="S26" s="1199"/>
      <c r="T26" s="1199"/>
      <c r="U26" s="1199"/>
      <c r="V26" s="1198"/>
      <c r="W26" s="1196"/>
      <c r="X26" s="1197"/>
      <c r="Y26" s="1198"/>
      <c r="Z26" s="1196"/>
      <c r="AA26" s="1197"/>
      <c r="AB26" s="1196"/>
      <c r="AC26" s="1196"/>
      <c r="AD26" s="1196"/>
      <c r="AE26" s="1204">
        <f>交付申請出力結果!Y20</f>
        <v>0</v>
      </c>
      <c r="AF26" s="1205"/>
      <c r="AG26" s="1205"/>
      <c r="AH26" s="1206"/>
      <c r="AI26" s="1178">
        <f>交付申請出力結果!$AA20</f>
        <v>0</v>
      </c>
      <c r="AJ26" s="1179"/>
      <c r="AK26" s="1179"/>
      <c r="AL26" s="1180"/>
    </row>
    <row r="27" spans="2:54" s="254" customFormat="1" ht="19.5" customHeight="1">
      <c r="B27" s="1156"/>
      <c r="C27" s="1169" t="s">
        <v>211</v>
      </c>
      <c r="D27" s="1170"/>
      <c r="E27" s="1170"/>
      <c r="F27" s="1170"/>
      <c r="G27" s="1170"/>
      <c r="H27" s="1170"/>
      <c r="I27" s="1171"/>
      <c r="J27" s="1207"/>
      <c r="K27" s="1202"/>
      <c r="L27" s="1203"/>
      <c r="M27" s="1201"/>
      <c r="N27" s="1202"/>
      <c r="O27" s="1203"/>
      <c r="P27" s="1200"/>
      <c r="Q27" s="1200"/>
      <c r="R27" s="1200"/>
      <c r="S27" s="1200"/>
      <c r="T27" s="1200"/>
      <c r="U27" s="1200"/>
      <c r="V27" s="1201"/>
      <c r="W27" s="1202"/>
      <c r="X27" s="1203"/>
      <c r="Y27" s="1201"/>
      <c r="Z27" s="1202"/>
      <c r="AA27" s="1203"/>
      <c r="AB27" s="1202"/>
      <c r="AC27" s="1202"/>
      <c r="AD27" s="1202"/>
      <c r="AE27" s="1208">
        <f>交付申請出力結果!Y21</f>
        <v>0</v>
      </c>
      <c r="AF27" s="1209"/>
      <c r="AG27" s="1209"/>
      <c r="AH27" s="1210"/>
      <c r="AI27" s="1178">
        <f>交付申請出力結果!$AA21</f>
        <v>0</v>
      </c>
      <c r="AJ27" s="1179"/>
      <c r="AK27" s="1179"/>
      <c r="AL27" s="1180"/>
      <c r="AM27" s="254" t="str">
        <f>IF(AND(AE26=0,AE27&gt;=0.0001),"NG","")</f>
        <v/>
      </c>
      <c r="AN27" s="190"/>
      <c r="AO27" s="565" t="str">
        <f>IF(AM27="NG","●機械等級製材が入力されていません!!","")</f>
        <v/>
      </c>
      <c r="AP27" s="158"/>
      <c r="AQ27" s="158"/>
      <c r="AR27" s="158"/>
      <c r="AS27" s="158"/>
      <c r="AT27" s="158"/>
      <c r="AU27" s="158"/>
      <c r="AV27" s="158"/>
      <c r="AW27" s="158"/>
      <c r="AX27" s="158"/>
      <c r="AY27" s="158"/>
      <c r="AZ27" s="158"/>
    </row>
    <row r="28" spans="2:54" s="254" customFormat="1" ht="19.5" customHeight="1">
      <c r="B28" s="1156"/>
      <c r="C28" s="848" t="s">
        <v>212</v>
      </c>
      <c r="D28" s="849"/>
      <c r="E28" s="849"/>
      <c r="F28" s="849"/>
      <c r="G28" s="849"/>
      <c r="H28" s="849"/>
      <c r="I28" s="850"/>
      <c r="J28" s="1207"/>
      <c r="K28" s="1202"/>
      <c r="L28" s="1203"/>
      <c r="M28" s="1201"/>
      <c r="N28" s="1202"/>
      <c r="O28" s="1203"/>
      <c r="P28" s="1200"/>
      <c r="Q28" s="1200"/>
      <c r="R28" s="1200"/>
      <c r="S28" s="1200"/>
      <c r="T28" s="1200"/>
      <c r="U28" s="1200"/>
      <c r="V28" s="1201"/>
      <c r="W28" s="1202"/>
      <c r="X28" s="1203"/>
      <c r="Y28" s="1201"/>
      <c r="Z28" s="1202"/>
      <c r="AA28" s="1203"/>
      <c r="AB28" s="1202"/>
      <c r="AC28" s="1202"/>
      <c r="AD28" s="1202"/>
      <c r="AE28" s="1125">
        <f>交付申請出力結果!Y22</f>
        <v>0</v>
      </c>
      <c r="AF28" s="1126"/>
      <c r="AG28" s="1126"/>
      <c r="AH28" s="1127"/>
      <c r="AI28" s="1178">
        <f>交付申請出力結果!$AA22</f>
        <v>0</v>
      </c>
      <c r="AJ28" s="1179"/>
      <c r="AK28" s="1179"/>
      <c r="AL28" s="1180"/>
    </row>
    <row r="29" spans="2:54" s="254" customFormat="1" ht="19.5" customHeight="1">
      <c r="B29" s="1156"/>
      <c r="C29" s="842" t="s">
        <v>213</v>
      </c>
      <c r="D29" s="843"/>
      <c r="E29" s="843"/>
      <c r="F29" s="843"/>
      <c r="G29" s="843"/>
      <c r="H29" s="843"/>
      <c r="I29" s="844"/>
      <c r="J29" s="1207"/>
      <c r="K29" s="1202"/>
      <c r="L29" s="1203"/>
      <c r="M29" s="1201"/>
      <c r="N29" s="1202"/>
      <c r="O29" s="1203"/>
      <c r="P29" s="1200"/>
      <c r="Q29" s="1200"/>
      <c r="R29" s="1200"/>
      <c r="S29" s="1200"/>
      <c r="T29" s="1200"/>
      <c r="U29" s="1200"/>
      <c r="V29" s="1201"/>
      <c r="W29" s="1202"/>
      <c r="X29" s="1203"/>
      <c r="Y29" s="1201"/>
      <c r="Z29" s="1202"/>
      <c r="AA29" s="1203"/>
      <c r="AB29" s="1202"/>
      <c r="AC29" s="1202"/>
      <c r="AD29" s="1202"/>
      <c r="AE29" s="1125">
        <f>交付申請出力結果!Y23</f>
        <v>0</v>
      </c>
      <c r="AF29" s="1126"/>
      <c r="AG29" s="1126"/>
      <c r="AH29" s="1127"/>
      <c r="AI29" s="1178">
        <f>交付申請出力結果!$AA23</f>
        <v>0</v>
      </c>
      <c r="AJ29" s="1179"/>
      <c r="AK29" s="1179"/>
      <c r="AL29" s="1180"/>
    </row>
    <row r="30" spans="2:54" s="254" customFormat="1" ht="19.5" customHeight="1">
      <c r="B30" s="1156"/>
      <c r="C30" s="868" t="s">
        <v>214</v>
      </c>
      <c r="D30" s="869"/>
      <c r="E30" s="869"/>
      <c r="F30" s="869"/>
      <c r="G30" s="869"/>
      <c r="H30" s="869"/>
      <c r="I30" s="870"/>
      <c r="J30" s="1207"/>
      <c r="K30" s="1202"/>
      <c r="L30" s="1203"/>
      <c r="M30" s="1201"/>
      <c r="N30" s="1202"/>
      <c r="O30" s="1203"/>
      <c r="P30" s="1200"/>
      <c r="Q30" s="1200"/>
      <c r="R30" s="1200"/>
      <c r="S30" s="1200"/>
      <c r="T30" s="1200"/>
      <c r="U30" s="1200"/>
      <c r="V30" s="1201"/>
      <c r="W30" s="1202"/>
      <c r="X30" s="1203"/>
      <c r="Y30" s="1201"/>
      <c r="Z30" s="1202"/>
      <c r="AA30" s="1203"/>
      <c r="AB30" s="1202"/>
      <c r="AC30" s="1202"/>
      <c r="AD30" s="1202"/>
      <c r="AE30" s="1125">
        <f>交付申請出力結果!Y24</f>
        <v>0</v>
      </c>
      <c r="AF30" s="1126"/>
      <c r="AG30" s="1126"/>
      <c r="AH30" s="1127"/>
      <c r="AI30" s="1178">
        <f>交付申請出力結果!$AA24</f>
        <v>0</v>
      </c>
      <c r="AJ30" s="1179"/>
      <c r="AK30" s="1179"/>
      <c r="AL30" s="1180"/>
    </row>
    <row r="31" spans="2:54" s="254" customFormat="1" ht="19.5" customHeight="1">
      <c r="B31" s="1156"/>
      <c r="C31" s="854" t="s">
        <v>215</v>
      </c>
      <c r="D31" s="855"/>
      <c r="E31" s="855"/>
      <c r="F31" s="855"/>
      <c r="G31" s="855"/>
      <c r="H31" s="855"/>
      <c r="I31" s="856"/>
      <c r="J31" s="1211"/>
      <c r="K31" s="1212"/>
      <c r="L31" s="1213"/>
      <c r="M31" s="1214"/>
      <c r="N31" s="1212"/>
      <c r="O31" s="1213"/>
      <c r="P31" s="1215"/>
      <c r="Q31" s="1215"/>
      <c r="R31" s="1215"/>
      <c r="S31" s="1215"/>
      <c r="T31" s="1215"/>
      <c r="U31" s="1215"/>
      <c r="V31" s="1214"/>
      <c r="W31" s="1212"/>
      <c r="X31" s="1213"/>
      <c r="Y31" s="1214"/>
      <c r="Z31" s="1212"/>
      <c r="AA31" s="1213"/>
      <c r="AB31" s="1212"/>
      <c r="AC31" s="1212"/>
      <c r="AD31" s="1212"/>
      <c r="AE31" s="1216">
        <f>交付申請出力結果!Y25</f>
        <v>0</v>
      </c>
      <c r="AF31" s="1217"/>
      <c r="AG31" s="1217"/>
      <c r="AH31" s="1218"/>
      <c r="AI31" s="1175">
        <f>交付申請出力結果!$AA25</f>
        <v>0</v>
      </c>
      <c r="AJ31" s="1176"/>
      <c r="AK31" s="1176"/>
      <c r="AL31" s="1177"/>
    </row>
    <row r="32" spans="2:54" s="254" customFormat="1" ht="19.5" customHeight="1">
      <c r="B32" s="1156"/>
      <c r="C32" s="1038" t="s">
        <v>216</v>
      </c>
      <c r="D32" s="1039"/>
      <c r="E32" s="1039"/>
      <c r="F32" s="1039"/>
      <c r="G32" s="1039"/>
      <c r="H32" s="1039"/>
      <c r="I32" s="1040"/>
      <c r="J32" s="1207"/>
      <c r="K32" s="1202"/>
      <c r="L32" s="1203"/>
      <c r="M32" s="1201"/>
      <c r="N32" s="1202"/>
      <c r="O32" s="1203"/>
      <c r="P32" s="1200"/>
      <c r="Q32" s="1200"/>
      <c r="R32" s="1200"/>
      <c r="S32" s="1200"/>
      <c r="T32" s="1200"/>
      <c r="U32" s="1200"/>
      <c r="V32" s="1201"/>
      <c r="W32" s="1202"/>
      <c r="X32" s="1203"/>
      <c r="Y32" s="1201"/>
      <c r="Z32" s="1202"/>
      <c r="AA32" s="1203"/>
      <c r="AB32" s="1202"/>
      <c r="AC32" s="1202"/>
      <c r="AD32" s="1202"/>
      <c r="AE32" s="936">
        <f>交付申請出力結果!Y26</f>
        <v>0</v>
      </c>
      <c r="AF32" s="937"/>
      <c r="AG32" s="937"/>
      <c r="AH32" s="1227"/>
      <c r="AI32" s="1178">
        <f>交付申請出力結果!$AA26</f>
        <v>0</v>
      </c>
      <c r="AJ32" s="1179"/>
      <c r="AK32" s="1179"/>
      <c r="AL32" s="1180"/>
    </row>
    <row r="33" spans="2:76" s="254" customFormat="1" ht="19.5" customHeight="1" thickBot="1">
      <c r="B33" s="1156"/>
      <c r="C33" s="1041" t="s">
        <v>24</v>
      </c>
      <c r="D33" s="1042"/>
      <c r="E33" s="1042"/>
      <c r="F33" s="1042"/>
      <c r="G33" s="1042"/>
      <c r="H33" s="1042"/>
      <c r="I33" s="1043"/>
      <c r="J33" s="1219"/>
      <c r="K33" s="1220"/>
      <c r="L33" s="1221"/>
      <c r="M33" s="1222"/>
      <c r="N33" s="1220"/>
      <c r="O33" s="1221"/>
      <c r="P33" s="1223"/>
      <c r="Q33" s="1223"/>
      <c r="R33" s="1223"/>
      <c r="S33" s="1223"/>
      <c r="T33" s="1223"/>
      <c r="U33" s="1223"/>
      <c r="V33" s="1222"/>
      <c r="W33" s="1220"/>
      <c r="X33" s="1221"/>
      <c r="Y33" s="1222"/>
      <c r="Z33" s="1220"/>
      <c r="AA33" s="1221"/>
      <c r="AB33" s="1220"/>
      <c r="AC33" s="1220"/>
      <c r="AD33" s="1220"/>
      <c r="AE33" s="936">
        <f>交付申請出力結果!Y27</f>
        <v>0</v>
      </c>
      <c r="AF33" s="937"/>
      <c r="AG33" s="937"/>
      <c r="AH33" s="1227"/>
      <c r="AI33" s="1178">
        <f>交付申請出力結果!$AA27</f>
        <v>0</v>
      </c>
      <c r="AJ33" s="1179"/>
      <c r="AK33" s="1179"/>
      <c r="AL33" s="1180"/>
    </row>
    <row r="34" spans="2:76" s="254" customFormat="1" ht="19.5" customHeight="1" thickBot="1">
      <c r="B34" s="1194"/>
      <c r="C34" s="1143" t="s">
        <v>217</v>
      </c>
      <c r="D34" s="1144"/>
      <c r="E34" s="1144"/>
      <c r="F34" s="1144"/>
      <c r="G34" s="1144"/>
      <c r="H34" s="1144"/>
      <c r="I34" s="1144"/>
      <c r="J34" s="1144"/>
      <c r="K34" s="1144"/>
      <c r="L34" s="1144"/>
      <c r="M34" s="1144"/>
      <c r="N34" s="1144"/>
      <c r="O34" s="1144"/>
      <c r="P34" s="1144"/>
      <c r="Q34" s="1144"/>
      <c r="R34" s="1144"/>
      <c r="S34" s="1144"/>
      <c r="T34" s="1144"/>
      <c r="U34" s="1144"/>
      <c r="V34" s="1144"/>
      <c r="W34" s="1144"/>
      <c r="X34" s="1144"/>
      <c r="Y34" s="1144"/>
      <c r="Z34" s="1144"/>
      <c r="AA34" s="1144"/>
      <c r="AB34" s="1144"/>
      <c r="AC34" s="1144"/>
      <c r="AD34" s="1145"/>
      <c r="AE34" s="1239">
        <f>SUM(AE26:AH33)</f>
        <v>0</v>
      </c>
      <c r="AF34" s="1225"/>
      <c r="AG34" s="1225"/>
      <c r="AH34" s="1240"/>
      <c r="AI34" s="1224">
        <f>SUM(AI26:AL33)</f>
        <v>0</v>
      </c>
      <c r="AJ34" s="1225"/>
      <c r="AK34" s="1225"/>
      <c r="AL34" s="1226"/>
    </row>
    <row r="35" spans="2:76" s="254" customFormat="1" ht="19.5" customHeight="1">
      <c r="B35" s="190" t="s">
        <v>278</v>
      </c>
      <c r="C35" s="199"/>
      <c r="D35" s="200"/>
      <c r="E35" s="200"/>
      <c r="F35" s="200"/>
      <c r="G35" s="200"/>
      <c r="H35" s="200"/>
      <c r="I35" s="200"/>
      <c r="J35" s="201"/>
      <c r="K35" s="156"/>
      <c r="L35" s="156"/>
      <c r="M35" s="156"/>
      <c r="N35" s="156"/>
      <c r="O35" s="156"/>
      <c r="P35" s="156"/>
      <c r="Q35" s="156"/>
      <c r="R35" s="156"/>
      <c r="S35" s="156"/>
      <c r="T35" s="156"/>
      <c r="U35" s="156"/>
      <c r="V35" s="156"/>
      <c r="W35" s="156"/>
      <c r="X35" s="156"/>
      <c r="Y35" s="202"/>
      <c r="Z35" s="156"/>
      <c r="AA35" s="156"/>
      <c r="AB35" s="156"/>
      <c r="AC35" s="203"/>
      <c r="AD35" s="203"/>
      <c r="AE35" s="204"/>
      <c r="AF35" s="204"/>
      <c r="AG35" s="204"/>
      <c r="AH35" s="204"/>
    </row>
    <row r="36" spans="2:76" s="254" customFormat="1" ht="19.5" customHeight="1">
      <c r="C36" s="224"/>
      <c r="D36" s="225"/>
      <c r="E36" s="225"/>
      <c r="F36" s="225"/>
      <c r="G36" s="225"/>
      <c r="H36" s="225"/>
      <c r="I36" s="225"/>
      <c r="J36" s="226"/>
      <c r="K36" s="170"/>
      <c r="L36" s="170"/>
      <c r="M36" s="170"/>
      <c r="N36" s="170"/>
      <c r="O36" s="170"/>
      <c r="P36" s="170"/>
      <c r="Q36" s="170"/>
      <c r="R36" s="170"/>
      <c r="S36" s="170"/>
      <c r="T36" s="170"/>
      <c r="U36" s="170"/>
      <c r="V36" s="170"/>
      <c r="W36" s="170"/>
      <c r="X36" s="170"/>
      <c r="Y36" s="227"/>
      <c r="Z36" s="170"/>
      <c r="AA36" s="170"/>
      <c r="AB36" s="170"/>
      <c r="AC36" s="228"/>
      <c r="AD36" s="228"/>
      <c r="AE36" s="229"/>
      <c r="AF36" s="204"/>
      <c r="AG36" s="204"/>
      <c r="AH36" s="204"/>
    </row>
    <row r="38" spans="2:76" ht="19.5" customHeight="1">
      <c r="B38" s="582" t="s">
        <v>220</v>
      </c>
      <c r="C38" s="582"/>
    </row>
    <row r="39" spans="2:76" ht="19.5" customHeight="1" thickBot="1">
      <c r="C39" s="583" t="s">
        <v>221</v>
      </c>
      <c r="D39" s="584"/>
      <c r="E39" s="584"/>
      <c r="F39" s="584"/>
      <c r="G39" s="584"/>
      <c r="H39" s="584"/>
      <c r="I39" s="584"/>
      <c r="J39" s="584"/>
      <c r="K39" s="584"/>
      <c r="L39" s="584"/>
      <c r="M39" s="584"/>
      <c r="N39" s="584"/>
      <c r="O39" s="584"/>
      <c r="P39" s="584"/>
      <c r="Q39" s="584"/>
      <c r="R39" s="584"/>
      <c r="S39" s="584"/>
      <c r="T39" s="584"/>
      <c r="U39" s="584"/>
      <c r="V39" s="584"/>
      <c r="W39" s="584"/>
      <c r="X39" s="584"/>
      <c r="Y39" s="584"/>
      <c r="Z39" s="584"/>
      <c r="AA39" s="584"/>
      <c r="AB39" s="584"/>
      <c r="AH39" s="585" t="s">
        <v>292</v>
      </c>
    </row>
    <row r="40" spans="2:76" ht="19.5" customHeight="1">
      <c r="C40" s="878" t="s">
        <v>222</v>
      </c>
      <c r="D40" s="879"/>
      <c r="E40" s="879"/>
      <c r="F40" s="879"/>
      <c r="G40" s="879"/>
      <c r="H40" s="879"/>
      <c r="I40" s="879"/>
      <c r="J40" s="880"/>
      <c r="K40" s="884" t="s">
        <v>200</v>
      </c>
      <c r="L40" s="885"/>
      <c r="M40" s="885"/>
      <c r="N40" s="886"/>
      <c r="O40" s="890" t="s">
        <v>223</v>
      </c>
      <c r="P40" s="891"/>
      <c r="Q40" s="891"/>
      <c r="R40" s="892"/>
      <c r="S40" s="890" t="s">
        <v>224</v>
      </c>
      <c r="T40" s="891"/>
      <c r="U40" s="891"/>
      <c r="V40" s="892"/>
      <c r="W40" s="896" t="s">
        <v>225</v>
      </c>
      <c r="X40" s="897"/>
      <c r="Y40" s="897"/>
      <c r="Z40" s="898"/>
      <c r="AA40" s="586"/>
      <c r="AB40" s="587"/>
      <c r="AC40" s="587"/>
      <c r="AD40" s="588"/>
      <c r="AE40" s="1262" t="s">
        <v>226</v>
      </c>
      <c r="AF40" s="891"/>
      <c r="AG40" s="891"/>
      <c r="AH40" s="903"/>
    </row>
    <row r="41" spans="2:76" ht="19.5" customHeight="1">
      <c r="C41" s="881"/>
      <c r="D41" s="882"/>
      <c r="E41" s="882"/>
      <c r="F41" s="882"/>
      <c r="G41" s="882"/>
      <c r="H41" s="882"/>
      <c r="I41" s="882"/>
      <c r="J41" s="883"/>
      <c r="K41" s="887"/>
      <c r="L41" s="888"/>
      <c r="M41" s="888"/>
      <c r="N41" s="889"/>
      <c r="O41" s="893"/>
      <c r="P41" s="894"/>
      <c r="Q41" s="894"/>
      <c r="R41" s="895"/>
      <c r="S41" s="893"/>
      <c r="T41" s="894"/>
      <c r="U41" s="894"/>
      <c r="V41" s="895"/>
      <c r="W41" s="899"/>
      <c r="X41" s="900"/>
      <c r="Y41" s="900"/>
      <c r="Z41" s="901"/>
      <c r="AA41" s="589"/>
      <c r="AB41" s="590"/>
      <c r="AC41" s="590"/>
      <c r="AD41" s="591"/>
      <c r="AE41" s="904"/>
      <c r="AF41" s="894"/>
      <c r="AG41" s="894"/>
      <c r="AH41" s="905"/>
      <c r="AI41" s="170"/>
      <c r="AJ41" s="170"/>
      <c r="AK41" s="170"/>
      <c r="AL41" s="170"/>
      <c r="AM41" s="170"/>
      <c r="AN41" s="170"/>
      <c r="AO41" s="170"/>
      <c r="AP41" s="170"/>
      <c r="AQ41" s="170"/>
      <c r="AR41" s="170"/>
      <c r="AS41" s="170"/>
      <c r="AT41" s="170"/>
      <c r="AU41" s="170"/>
      <c r="AV41" s="170"/>
      <c r="AW41" s="170"/>
      <c r="AX41" s="170"/>
      <c r="AY41" s="170"/>
      <c r="AZ41" s="170"/>
      <c r="BA41" s="170"/>
      <c r="BB41" s="170"/>
      <c r="BC41" s="170"/>
      <c r="BD41" s="170"/>
      <c r="BE41" s="170"/>
      <c r="BF41" s="170"/>
      <c r="BG41" s="170"/>
      <c r="BH41" s="170"/>
      <c r="BI41" s="170"/>
      <c r="BJ41" s="170"/>
      <c r="BK41" s="170"/>
      <c r="BL41" s="170"/>
      <c r="BM41" s="170"/>
      <c r="BN41" s="170"/>
      <c r="BO41" s="170"/>
      <c r="BP41" s="170"/>
      <c r="BQ41" s="170"/>
      <c r="BR41" s="170"/>
      <c r="BS41" s="170"/>
      <c r="BT41" s="170"/>
      <c r="BU41" s="170"/>
      <c r="BV41" s="170"/>
      <c r="BW41" s="170"/>
      <c r="BX41" s="170"/>
    </row>
    <row r="42" spans="2:76" ht="19.5" customHeight="1">
      <c r="C42" s="1005" t="s">
        <v>227</v>
      </c>
      <c r="D42" s="1291" t="s">
        <v>210</v>
      </c>
      <c r="E42" s="1123"/>
      <c r="F42" s="1123"/>
      <c r="G42" s="1123"/>
      <c r="H42" s="1123"/>
      <c r="I42" s="1123"/>
      <c r="J42" s="1124"/>
      <c r="K42" s="1263">
        <f>AE17</f>
        <v>0</v>
      </c>
      <c r="L42" s="1264"/>
      <c r="M42" s="1264"/>
      <c r="N42" s="1265"/>
      <c r="O42" s="1011">
        <v>66000</v>
      </c>
      <c r="P42" s="1012"/>
      <c r="Q42" s="1012"/>
      <c r="R42" s="1013"/>
      <c r="S42" s="1026">
        <f>K47*O42</f>
        <v>0</v>
      </c>
      <c r="T42" s="1027"/>
      <c r="U42" s="1027"/>
      <c r="V42" s="1028"/>
      <c r="W42" s="924">
        <f>S42+S49</f>
        <v>0</v>
      </c>
      <c r="X42" s="925"/>
      <c r="Y42" s="925"/>
      <c r="Z42" s="926"/>
      <c r="AA42" s="592"/>
      <c r="AB42" s="593"/>
      <c r="AC42" s="593"/>
      <c r="AD42" s="594"/>
      <c r="AE42" s="1228">
        <f>W42+AA54</f>
        <v>0</v>
      </c>
      <c r="AF42" s="925"/>
      <c r="AG42" s="925"/>
      <c r="AH42" s="1229"/>
      <c r="AI42" s="170"/>
      <c r="AJ42" s="170"/>
      <c r="AK42" s="170"/>
      <c r="AL42" s="170"/>
      <c r="AM42" s="170"/>
      <c r="AN42" s="170"/>
      <c r="AO42" s="170"/>
      <c r="AP42" s="170"/>
      <c r="AQ42" s="170"/>
      <c r="AR42" s="170"/>
      <c r="AS42" s="170"/>
      <c r="AT42" s="170"/>
      <c r="AU42" s="170"/>
      <c r="AV42" s="170"/>
      <c r="AW42" s="170"/>
      <c r="AX42" s="170"/>
      <c r="AY42" s="170"/>
      <c r="AZ42" s="170"/>
      <c r="BA42" s="170"/>
      <c r="BB42" s="170"/>
      <c r="BC42" s="170"/>
      <c r="BD42" s="170"/>
      <c r="BE42" s="170"/>
      <c r="BF42" s="170"/>
      <c r="BG42" s="170"/>
      <c r="BH42" s="170"/>
      <c r="BI42" s="170"/>
      <c r="BJ42" s="170"/>
      <c r="BK42" s="170"/>
      <c r="BL42" s="170"/>
      <c r="BM42" s="170"/>
      <c r="BN42" s="170"/>
      <c r="BO42" s="170"/>
      <c r="BP42" s="170"/>
      <c r="BQ42" s="170"/>
      <c r="BR42" s="170"/>
      <c r="BS42" s="170"/>
      <c r="BT42" s="170"/>
      <c r="BU42" s="170"/>
      <c r="BV42" s="170"/>
      <c r="BW42" s="170"/>
      <c r="BX42" s="170"/>
    </row>
    <row r="43" spans="2:76" ht="19.5" customHeight="1">
      <c r="C43" s="1006"/>
      <c r="D43" s="1119" t="s">
        <v>211</v>
      </c>
      <c r="E43" s="1120"/>
      <c r="F43" s="1120"/>
      <c r="G43" s="1120"/>
      <c r="H43" s="1120"/>
      <c r="I43" s="1120"/>
      <c r="J43" s="1121"/>
      <c r="K43" s="1234">
        <f>AE18</f>
        <v>0</v>
      </c>
      <c r="L43" s="1235"/>
      <c r="M43" s="1235"/>
      <c r="N43" s="1236"/>
      <c r="O43" s="1014"/>
      <c r="P43" s="1015"/>
      <c r="Q43" s="1015"/>
      <c r="R43" s="1016"/>
      <c r="S43" s="943"/>
      <c r="T43" s="944"/>
      <c r="U43" s="944"/>
      <c r="V43" s="1029"/>
      <c r="W43" s="1292"/>
      <c r="X43" s="1230"/>
      <c r="Y43" s="1230"/>
      <c r="Z43" s="1293"/>
      <c r="AA43" s="592"/>
      <c r="AB43" s="593"/>
      <c r="AC43" s="593"/>
      <c r="AD43" s="594"/>
      <c r="AE43" s="930"/>
      <c r="AF43" s="1230"/>
      <c r="AG43" s="1230"/>
      <c r="AH43" s="1231"/>
      <c r="AI43" s="170"/>
      <c r="AJ43" s="170"/>
      <c r="AK43" s="170"/>
      <c r="AL43" s="170"/>
      <c r="AM43" s="170"/>
      <c r="AN43" s="170"/>
      <c r="AO43" s="170"/>
      <c r="AP43" s="180"/>
      <c r="AQ43" s="170"/>
      <c r="AR43" s="170"/>
      <c r="AS43" s="170"/>
      <c r="AT43" s="170"/>
      <c r="AU43" s="170"/>
      <c r="AV43" s="170"/>
      <c r="AW43" s="170"/>
      <c r="AX43" s="170"/>
      <c r="AY43" s="170"/>
      <c r="AZ43" s="170"/>
      <c r="BA43" s="170"/>
      <c r="BB43" s="170"/>
      <c r="BC43" s="170"/>
      <c r="BD43" s="170"/>
      <c r="BE43" s="170"/>
      <c r="BF43" s="170"/>
      <c r="BG43" s="170"/>
      <c r="BH43" s="170"/>
      <c r="BI43" s="170"/>
      <c r="BJ43" s="170"/>
      <c r="BK43" s="170"/>
      <c r="BL43" s="170"/>
      <c r="BM43" s="170"/>
      <c r="BN43" s="170"/>
      <c r="BO43" s="170"/>
      <c r="BP43" s="170"/>
      <c r="BQ43" s="170"/>
      <c r="BR43" s="170"/>
      <c r="BS43" s="170"/>
      <c r="BT43" s="170"/>
      <c r="BU43" s="170"/>
      <c r="BV43" s="170"/>
      <c r="BW43" s="170"/>
      <c r="BX43" s="170"/>
    </row>
    <row r="44" spans="2:76" ht="19.5" customHeight="1">
      <c r="C44" s="1006"/>
      <c r="D44" s="1237" t="s">
        <v>212</v>
      </c>
      <c r="E44" s="939"/>
      <c r="F44" s="939"/>
      <c r="G44" s="939"/>
      <c r="H44" s="939"/>
      <c r="I44" s="939"/>
      <c r="J44" s="940"/>
      <c r="K44" s="1234">
        <f>AE19</f>
        <v>0</v>
      </c>
      <c r="L44" s="1235"/>
      <c r="M44" s="1235"/>
      <c r="N44" s="1236"/>
      <c r="O44" s="1014"/>
      <c r="P44" s="1015"/>
      <c r="Q44" s="1015"/>
      <c r="R44" s="1016"/>
      <c r="S44" s="943"/>
      <c r="T44" s="944"/>
      <c r="U44" s="944"/>
      <c r="V44" s="1029"/>
      <c r="W44" s="1292"/>
      <c r="X44" s="1230"/>
      <c r="Y44" s="1230"/>
      <c r="Z44" s="1293"/>
      <c r="AA44" s="592"/>
      <c r="AB44" s="593"/>
      <c r="AC44" s="593"/>
      <c r="AD44" s="594"/>
      <c r="AE44" s="930"/>
      <c r="AF44" s="1230"/>
      <c r="AG44" s="1230"/>
      <c r="AH44" s="1231"/>
      <c r="AI44" s="170"/>
      <c r="AJ44" s="170"/>
      <c r="AK44" s="170"/>
      <c r="AL44" s="170"/>
      <c r="AM44" s="170"/>
      <c r="AN44" s="595"/>
      <c r="AP44" s="596"/>
      <c r="AS44" s="170"/>
      <c r="AT44" s="170"/>
      <c r="AU44" s="170"/>
      <c r="AV44" s="170"/>
      <c r="AW44" s="170"/>
      <c r="AX44" s="170"/>
      <c r="AY44" s="170"/>
      <c r="AZ44" s="170"/>
      <c r="BA44" s="170"/>
      <c r="BB44" s="170"/>
      <c r="BC44" s="170"/>
      <c r="BD44" s="170"/>
      <c r="BE44" s="170"/>
      <c r="BF44" s="170"/>
      <c r="BG44" s="170"/>
      <c r="BH44" s="170"/>
      <c r="BI44" s="170"/>
      <c r="BJ44" s="170"/>
      <c r="BK44" s="170"/>
      <c r="BL44" s="170"/>
      <c r="BM44" s="170"/>
      <c r="BN44" s="170"/>
      <c r="BO44" s="170"/>
      <c r="BP44" s="170"/>
      <c r="BQ44" s="170"/>
      <c r="BR44" s="170"/>
      <c r="BS44" s="170"/>
      <c r="BT44" s="170"/>
      <c r="BU44" s="170"/>
      <c r="BV44" s="170"/>
      <c r="BW44" s="170"/>
      <c r="BX44" s="170"/>
    </row>
    <row r="45" spans="2:76" ht="19.5" customHeight="1">
      <c r="C45" s="1006"/>
      <c r="D45" s="1238" t="s">
        <v>213</v>
      </c>
      <c r="E45" s="941"/>
      <c r="F45" s="941"/>
      <c r="G45" s="941"/>
      <c r="H45" s="941"/>
      <c r="I45" s="941"/>
      <c r="J45" s="942"/>
      <c r="K45" s="1234">
        <f>AE20</f>
        <v>0</v>
      </c>
      <c r="L45" s="1235"/>
      <c r="M45" s="1235"/>
      <c r="N45" s="1236"/>
      <c r="O45" s="1014"/>
      <c r="P45" s="1015"/>
      <c r="Q45" s="1015"/>
      <c r="R45" s="1016"/>
      <c r="S45" s="943"/>
      <c r="T45" s="944"/>
      <c r="U45" s="944"/>
      <c r="V45" s="1029"/>
      <c r="W45" s="1292"/>
      <c r="X45" s="1230"/>
      <c r="Y45" s="1230"/>
      <c r="Z45" s="1293"/>
      <c r="AA45" s="592"/>
      <c r="AB45" s="593"/>
      <c r="AC45" s="593"/>
      <c r="AD45" s="594"/>
      <c r="AE45" s="930"/>
      <c r="AF45" s="1230"/>
      <c r="AG45" s="1230"/>
      <c r="AH45" s="1231"/>
      <c r="AI45" s="170"/>
      <c r="AJ45" s="170"/>
      <c r="AK45" s="170"/>
      <c r="AL45" s="170"/>
      <c r="AM45" s="170"/>
      <c r="AP45" s="596"/>
      <c r="AS45" s="170"/>
      <c r="AT45" s="170"/>
      <c r="AU45" s="170"/>
      <c r="AV45" s="170"/>
      <c r="AW45" s="170"/>
      <c r="AX45" s="170"/>
      <c r="AY45" s="170"/>
      <c r="AZ45" s="170"/>
      <c r="BA45" s="170"/>
      <c r="BB45" s="170"/>
      <c r="BC45" s="170"/>
      <c r="BD45" s="170"/>
      <c r="BE45" s="170"/>
      <c r="BF45" s="170"/>
      <c r="BG45" s="170"/>
      <c r="BH45" s="170"/>
      <c r="BI45" s="170"/>
      <c r="BJ45" s="170"/>
      <c r="BK45" s="170"/>
      <c r="BL45" s="170"/>
      <c r="BM45" s="170"/>
      <c r="BN45" s="170"/>
      <c r="BO45" s="170"/>
      <c r="BP45" s="170"/>
      <c r="BQ45" s="170"/>
      <c r="BR45" s="170"/>
      <c r="BS45" s="170"/>
      <c r="BT45" s="170"/>
      <c r="BU45" s="170"/>
      <c r="BV45" s="170"/>
      <c r="BW45" s="170"/>
      <c r="BX45" s="170"/>
    </row>
    <row r="46" spans="2:76" ht="19.5" customHeight="1">
      <c r="C46" s="1006"/>
      <c r="D46" s="1241" t="s">
        <v>214</v>
      </c>
      <c r="E46" s="955"/>
      <c r="F46" s="955"/>
      <c r="G46" s="955"/>
      <c r="H46" s="955"/>
      <c r="I46" s="955"/>
      <c r="J46" s="956"/>
      <c r="K46" s="1242">
        <f>AE21</f>
        <v>0</v>
      </c>
      <c r="L46" s="1243"/>
      <c r="M46" s="1243"/>
      <c r="N46" s="1244"/>
      <c r="O46" s="1014"/>
      <c r="P46" s="1015"/>
      <c r="Q46" s="1015"/>
      <c r="R46" s="1016"/>
      <c r="S46" s="943"/>
      <c r="T46" s="944"/>
      <c r="U46" s="944"/>
      <c r="V46" s="1029"/>
      <c r="W46" s="1292"/>
      <c r="X46" s="1230"/>
      <c r="Y46" s="1230"/>
      <c r="Z46" s="1293"/>
      <c r="AA46" s="592"/>
      <c r="AB46" s="593"/>
      <c r="AC46" s="593"/>
      <c r="AD46" s="594"/>
      <c r="AE46" s="930"/>
      <c r="AF46" s="1230"/>
      <c r="AG46" s="1230"/>
      <c r="AH46" s="1231"/>
      <c r="AI46" s="170"/>
      <c r="AJ46" s="170"/>
      <c r="AK46" s="170"/>
      <c r="AL46" s="170"/>
      <c r="AM46" s="170"/>
      <c r="AN46" s="170"/>
      <c r="AO46" s="170"/>
      <c r="AP46" s="170"/>
      <c r="AQ46" s="170"/>
      <c r="AR46" s="170"/>
      <c r="AS46" s="170"/>
      <c r="AT46" s="170"/>
      <c r="AU46" s="170"/>
      <c r="AV46" s="170"/>
      <c r="AW46" s="170"/>
      <c r="AX46" s="170"/>
      <c r="AY46" s="170"/>
      <c r="AZ46" s="170"/>
      <c r="BA46" s="170"/>
      <c r="BB46" s="170"/>
      <c r="BC46" s="170"/>
      <c r="BD46" s="170"/>
      <c r="BE46" s="170"/>
      <c r="BF46" s="170"/>
      <c r="BG46" s="170"/>
      <c r="BH46" s="170"/>
      <c r="BI46" s="170"/>
      <c r="BJ46" s="170"/>
      <c r="BK46" s="170"/>
      <c r="BL46" s="170"/>
      <c r="BM46" s="170"/>
      <c r="BN46" s="170"/>
      <c r="BO46" s="170"/>
      <c r="BP46" s="170"/>
      <c r="BQ46" s="170"/>
      <c r="BR46" s="170"/>
      <c r="BS46" s="170"/>
      <c r="BT46" s="170"/>
      <c r="BU46" s="170"/>
      <c r="BV46" s="170"/>
      <c r="BW46" s="170"/>
      <c r="BX46" s="170"/>
    </row>
    <row r="47" spans="2:76" ht="10.5" customHeight="1">
      <c r="C47" s="1006"/>
      <c r="D47" s="1245" t="s">
        <v>228</v>
      </c>
      <c r="E47" s="957"/>
      <c r="F47" s="957"/>
      <c r="G47" s="957"/>
      <c r="H47" s="957"/>
      <c r="I47" s="957"/>
      <c r="J47" s="958"/>
      <c r="K47" s="1247">
        <f>SUM(K42:N46)</f>
        <v>0</v>
      </c>
      <c r="L47" s="1248"/>
      <c r="M47" s="1248"/>
      <c r="N47" s="1249"/>
      <c r="O47" s="1014"/>
      <c r="P47" s="1015"/>
      <c r="Q47" s="1015"/>
      <c r="R47" s="1016"/>
      <c r="S47" s="943"/>
      <c r="T47" s="944"/>
      <c r="U47" s="944"/>
      <c r="V47" s="1029"/>
      <c r="W47" s="1292"/>
      <c r="X47" s="1230"/>
      <c r="Y47" s="1230"/>
      <c r="Z47" s="1293"/>
      <c r="AA47" s="592"/>
      <c r="AB47" s="593"/>
      <c r="AC47" s="593"/>
      <c r="AD47" s="594"/>
      <c r="AE47" s="930"/>
      <c r="AF47" s="1230"/>
      <c r="AG47" s="1230"/>
      <c r="AH47" s="1231"/>
    </row>
    <row r="48" spans="2:76" ht="10.5" customHeight="1">
      <c r="C48" s="1006"/>
      <c r="D48" s="1246"/>
      <c r="E48" s="959"/>
      <c r="F48" s="959"/>
      <c r="G48" s="959"/>
      <c r="H48" s="959"/>
      <c r="I48" s="959"/>
      <c r="J48" s="960"/>
      <c r="K48" s="1250"/>
      <c r="L48" s="1251"/>
      <c r="M48" s="1251"/>
      <c r="N48" s="1252"/>
      <c r="O48" s="1017"/>
      <c r="P48" s="1018"/>
      <c r="Q48" s="1018"/>
      <c r="R48" s="1019"/>
      <c r="S48" s="1030"/>
      <c r="T48" s="1031"/>
      <c r="U48" s="1031"/>
      <c r="V48" s="1032"/>
      <c r="W48" s="1292"/>
      <c r="X48" s="1230"/>
      <c r="Y48" s="1230"/>
      <c r="Z48" s="1293"/>
      <c r="AA48" s="592"/>
      <c r="AB48" s="593"/>
      <c r="AC48" s="593"/>
      <c r="AD48" s="594"/>
      <c r="AE48" s="930"/>
      <c r="AF48" s="1230"/>
      <c r="AG48" s="1230"/>
      <c r="AH48" s="1231"/>
    </row>
    <row r="49" spans="3:42" ht="19.5" customHeight="1" thickBot="1">
      <c r="C49" s="1007"/>
      <c r="D49" s="1116" t="s">
        <v>215</v>
      </c>
      <c r="E49" s="1117"/>
      <c r="F49" s="1117"/>
      <c r="G49" s="1117"/>
      <c r="H49" s="1117"/>
      <c r="I49" s="1117"/>
      <c r="J49" s="1118"/>
      <c r="K49" s="1253">
        <f>AE22</f>
        <v>0</v>
      </c>
      <c r="L49" s="1254"/>
      <c r="M49" s="1254"/>
      <c r="N49" s="1255"/>
      <c r="O49" s="1266">
        <v>140000</v>
      </c>
      <c r="P49" s="1267"/>
      <c r="Q49" s="1267"/>
      <c r="R49" s="1268"/>
      <c r="S49" s="1297">
        <f>K49*O49</f>
        <v>0</v>
      </c>
      <c r="T49" s="1298"/>
      <c r="U49" s="1298"/>
      <c r="V49" s="1299"/>
      <c r="W49" s="1294"/>
      <c r="X49" s="1295"/>
      <c r="Y49" s="1295"/>
      <c r="Z49" s="1296"/>
      <c r="AA49" s="597"/>
      <c r="AB49" s="598"/>
      <c r="AC49" s="598"/>
      <c r="AD49" s="599"/>
      <c r="AE49" s="930"/>
      <c r="AF49" s="1230"/>
      <c r="AG49" s="1230"/>
      <c r="AH49" s="1231"/>
    </row>
    <row r="50" spans="3:42" ht="19.5" customHeight="1" thickTop="1">
      <c r="C50" s="1300" t="s">
        <v>229</v>
      </c>
      <c r="D50" s="978" t="s">
        <v>230</v>
      </c>
      <c r="E50" s="979"/>
      <c r="F50" s="979"/>
      <c r="G50" s="979"/>
      <c r="H50" s="979"/>
      <c r="I50" s="979"/>
      <c r="J50" s="980"/>
      <c r="K50" s="981" t="s">
        <v>231</v>
      </c>
      <c r="L50" s="982"/>
      <c r="M50" s="982"/>
      <c r="N50" s="982"/>
      <c r="O50" s="982"/>
      <c r="P50" s="982"/>
      <c r="Q50" s="982"/>
      <c r="R50" s="982"/>
      <c r="S50" s="982"/>
      <c r="T50" s="982"/>
      <c r="U50" s="982"/>
      <c r="V50" s="982"/>
      <c r="W50" s="982"/>
      <c r="X50" s="982"/>
      <c r="Y50" s="982"/>
      <c r="Z50" s="983"/>
      <c r="AA50" s="984" t="s">
        <v>232</v>
      </c>
      <c r="AB50" s="985"/>
      <c r="AC50" s="985"/>
      <c r="AD50" s="986"/>
      <c r="AE50" s="930"/>
      <c r="AF50" s="1230"/>
      <c r="AG50" s="1230"/>
      <c r="AH50" s="1231"/>
    </row>
    <row r="51" spans="3:42" ht="19.5" customHeight="1">
      <c r="C51" s="1301"/>
      <c r="D51" s="893"/>
      <c r="E51" s="894"/>
      <c r="F51" s="894"/>
      <c r="G51" s="894"/>
      <c r="H51" s="894"/>
      <c r="I51" s="894"/>
      <c r="J51" s="895"/>
      <c r="K51" s="991" t="s">
        <v>233</v>
      </c>
      <c r="L51" s="992"/>
      <c r="M51" s="993"/>
      <c r="N51" s="991" t="s">
        <v>234</v>
      </c>
      <c r="O51" s="992"/>
      <c r="P51" s="993"/>
      <c r="Q51" s="991" t="s">
        <v>235</v>
      </c>
      <c r="R51" s="992"/>
      <c r="S51" s="993"/>
      <c r="T51" s="1269" t="s">
        <v>236</v>
      </c>
      <c r="U51" s="1270"/>
      <c r="V51" s="1271"/>
      <c r="W51" s="991" t="s">
        <v>237</v>
      </c>
      <c r="X51" s="992"/>
      <c r="Y51" s="992"/>
      <c r="Z51" s="993"/>
      <c r="AA51" s="987"/>
      <c r="AB51" s="988"/>
      <c r="AC51" s="988"/>
      <c r="AD51" s="989"/>
      <c r="AE51" s="930"/>
      <c r="AF51" s="1230"/>
      <c r="AG51" s="1230"/>
      <c r="AH51" s="1231"/>
    </row>
    <row r="52" spans="3:42" ht="19.5" customHeight="1">
      <c r="C52" s="1301"/>
      <c r="D52" s="1279" t="s">
        <v>216</v>
      </c>
      <c r="E52" s="1280"/>
      <c r="F52" s="1280"/>
      <c r="G52" s="1280"/>
      <c r="H52" s="1280"/>
      <c r="I52" s="1280"/>
      <c r="J52" s="1281"/>
      <c r="K52" s="1256">
        <f>様式１号別紙1!J41</f>
        <v>0</v>
      </c>
      <c r="L52" s="1257"/>
      <c r="M52" s="1258"/>
      <c r="N52" s="1256">
        <f>様式１号別紙1!M41</f>
        <v>0</v>
      </c>
      <c r="O52" s="1257"/>
      <c r="P52" s="1258"/>
      <c r="Q52" s="1256">
        <f>様式１号別紙1!P41</f>
        <v>0</v>
      </c>
      <c r="R52" s="1257"/>
      <c r="S52" s="1258"/>
      <c r="T52" s="1256">
        <f>様式１号別紙1!S41</f>
        <v>0</v>
      </c>
      <c r="U52" s="1257"/>
      <c r="V52" s="1258"/>
      <c r="W52" s="1256">
        <f>SUM(K52:V52)</f>
        <v>0</v>
      </c>
      <c r="X52" s="1259"/>
      <c r="Y52" s="1259"/>
      <c r="Z52" s="1260"/>
      <c r="AA52" s="987"/>
      <c r="AB52" s="988"/>
      <c r="AC52" s="988"/>
      <c r="AD52" s="989"/>
      <c r="AE52" s="930"/>
      <c r="AF52" s="1230"/>
      <c r="AG52" s="1230"/>
      <c r="AH52" s="1231"/>
      <c r="AP52" s="595"/>
    </row>
    <row r="53" spans="3:42" ht="19.5" customHeight="1">
      <c r="C53" s="1301"/>
      <c r="D53" s="1272" t="s">
        <v>24</v>
      </c>
      <c r="E53" s="855"/>
      <c r="F53" s="855"/>
      <c r="G53" s="855"/>
      <c r="H53" s="855"/>
      <c r="I53" s="855"/>
      <c r="J53" s="856"/>
      <c r="K53" s="1273">
        <f>様式１号別紙1!J42</f>
        <v>0</v>
      </c>
      <c r="L53" s="1274"/>
      <c r="M53" s="1275"/>
      <c r="N53" s="1273">
        <f>様式１号別紙1!M42</f>
        <v>0</v>
      </c>
      <c r="O53" s="1274"/>
      <c r="P53" s="1275"/>
      <c r="Q53" s="1273">
        <f>様式１号別紙1!P42</f>
        <v>0</v>
      </c>
      <c r="R53" s="1274"/>
      <c r="S53" s="1275"/>
      <c r="T53" s="1273">
        <f>様式１号別紙1!S42</f>
        <v>0</v>
      </c>
      <c r="U53" s="1274"/>
      <c r="V53" s="1275"/>
      <c r="W53" s="1276">
        <f>SUM(K53:V53)</f>
        <v>0</v>
      </c>
      <c r="X53" s="1277"/>
      <c r="Y53" s="1277"/>
      <c r="Z53" s="1278"/>
      <c r="AA53" s="899"/>
      <c r="AB53" s="900"/>
      <c r="AC53" s="900"/>
      <c r="AD53" s="990"/>
      <c r="AE53" s="930"/>
      <c r="AF53" s="1230"/>
      <c r="AG53" s="1230"/>
      <c r="AH53" s="1231"/>
    </row>
    <row r="54" spans="3:42" ht="19.5" customHeight="1">
      <c r="C54" s="1301"/>
      <c r="D54" s="1245" t="s">
        <v>228</v>
      </c>
      <c r="E54" s="957"/>
      <c r="F54" s="957"/>
      <c r="G54" s="957"/>
      <c r="H54" s="957"/>
      <c r="I54" s="957"/>
      <c r="J54" s="958"/>
      <c r="K54" s="1026">
        <f>SUM(K52:M53)</f>
        <v>0</v>
      </c>
      <c r="L54" s="1027"/>
      <c r="M54" s="1028"/>
      <c r="N54" s="1026">
        <f>SUM(N52:P53)</f>
        <v>0</v>
      </c>
      <c r="O54" s="1027"/>
      <c r="P54" s="1028"/>
      <c r="Q54" s="1026">
        <f t="shared" ref="Q54" si="0">SUM(Q52:S53)</f>
        <v>0</v>
      </c>
      <c r="R54" s="1027"/>
      <c r="S54" s="1028"/>
      <c r="T54" s="1285">
        <f t="shared" ref="T54" si="1">SUM(T52:V53)</f>
        <v>0</v>
      </c>
      <c r="U54" s="1286"/>
      <c r="V54" s="1287"/>
      <c r="W54" s="1026">
        <f>SUM(K54:V55)</f>
        <v>0</v>
      </c>
      <c r="X54" s="1027"/>
      <c r="Y54" s="1027"/>
      <c r="Z54" s="1028"/>
      <c r="AA54" s="1026">
        <f>W54/2</f>
        <v>0</v>
      </c>
      <c r="AB54" s="1027"/>
      <c r="AC54" s="1027"/>
      <c r="AD54" s="1261"/>
      <c r="AE54" s="930"/>
      <c r="AF54" s="1230"/>
      <c r="AG54" s="1230"/>
      <c r="AH54" s="1231"/>
    </row>
    <row r="55" spans="3:42" ht="19.5" customHeight="1" thickBot="1">
      <c r="C55" s="1302"/>
      <c r="D55" s="1282"/>
      <c r="E55" s="917"/>
      <c r="F55" s="917"/>
      <c r="G55" s="917"/>
      <c r="H55" s="917"/>
      <c r="I55" s="917"/>
      <c r="J55" s="1283"/>
      <c r="K55" s="946"/>
      <c r="L55" s="947"/>
      <c r="M55" s="1284"/>
      <c r="N55" s="946"/>
      <c r="O55" s="947"/>
      <c r="P55" s="1284"/>
      <c r="Q55" s="946"/>
      <c r="R55" s="947"/>
      <c r="S55" s="1284"/>
      <c r="T55" s="1288"/>
      <c r="U55" s="1289"/>
      <c r="V55" s="1290"/>
      <c r="W55" s="946">
        <f t="shared" ref="W55" si="2">SUM(K55:V55)</f>
        <v>0</v>
      </c>
      <c r="X55" s="947"/>
      <c r="Y55" s="947"/>
      <c r="Z55" s="1284"/>
      <c r="AA55" s="946"/>
      <c r="AB55" s="947"/>
      <c r="AC55" s="947"/>
      <c r="AD55" s="948"/>
      <c r="AE55" s="1232"/>
      <c r="AF55" s="928"/>
      <c r="AG55" s="928"/>
      <c r="AH55" s="1233"/>
    </row>
    <row r="56" spans="3:42" ht="19.5" customHeight="1">
      <c r="C56" s="230"/>
      <c r="D56" s="231"/>
      <c r="E56" s="231"/>
      <c r="F56" s="231"/>
      <c r="G56" s="231"/>
      <c r="H56" s="231"/>
      <c r="I56" s="231"/>
      <c r="J56" s="231"/>
      <c r="K56" s="231"/>
      <c r="L56" s="231"/>
      <c r="M56" s="231"/>
      <c r="N56" s="232"/>
      <c r="O56" s="232"/>
      <c r="P56" s="232"/>
      <c r="Q56" s="231"/>
      <c r="R56" s="231"/>
      <c r="S56" s="231"/>
      <c r="T56" s="231"/>
      <c r="U56" s="231"/>
      <c r="V56" s="231"/>
      <c r="W56" s="231"/>
      <c r="X56" s="231"/>
      <c r="Y56" s="231"/>
      <c r="Z56" s="232"/>
      <c r="AA56" s="232"/>
      <c r="AB56" s="232"/>
      <c r="AC56" s="232"/>
    </row>
    <row r="57" spans="3:42" ht="19.5" customHeight="1" thickBot="1">
      <c r="C57" s="583" t="s">
        <v>238</v>
      </c>
      <c r="D57" s="584"/>
      <c r="E57" s="584"/>
      <c r="F57" s="584"/>
      <c r="G57" s="584"/>
      <c r="H57" s="584"/>
      <c r="I57" s="584"/>
      <c r="J57" s="584"/>
      <c r="K57" s="584"/>
      <c r="L57" s="584"/>
      <c r="M57" s="584"/>
      <c r="N57" s="584"/>
      <c r="O57" s="584"/>
      <c r="P57" s="584"/>
      <c r="Q57" s="584"/>
      <c r="R57" s="584"/>
      <c r="S57" s="584"/>
      <c r="T57" s="584"/>
      <c r="U57" s="584"/>
      <c r="V57" s="584"/>
      <c r="W57" s="584"/>
      <c r="X57" s="584"/>
      <c r="Y57" s="584"/>
      <c r="Z57" s="584"/>
      <c r="AA57" s="584"/>
      <c r="AB57" s="584"/>
      <c r="AH57" s="585" t="s">
        <v>292</v>
      </c>
    </row>
    <row r="58" spans="3:42" ht="19.5" customHeight="1">
      <c r="C58" s="878" t="s">
        <v>199</v>
      </c>
      <c r="D58" s="879"/>
      <c r="E58" s="879"/>
      <c r="F58" s="879"/>
      <c r="G58" s="879"/>
      <c r="H58" s="879"/>
      <c r="I58" s="879"/>
      <c r="J58" s="880"/>
      <c r="K58" s="884" t="s">
        <v>200</v>
      </c>
      <c r="L58" s="885"/>
      <c r="M58" s="885"/>
      <c r="N58" s="886"/>
      <c r="O58" s="890" t="s">
        <v>223</v>
      </c>
      <c r="P58" s="891"/>
      <c r="Q58" s="891"/>
      <c r="R58" s="892"/>
      <c r="S58" s="890" t="s">
        <v>224</v>
      </c>
      <c r="T58" s="891"/>
      <c r="U58" s="891"/>
      <c r="V58" s="892"/>
      <c r="W58" s="896" t="s">
        <v>225</v>
      </c>
      <c r="X58" s="897"/>
      <c r="Y58" s="897"/>
      <c r="Z58" s="898"/>
      <c r="AA58" s="586"/>
      <c r="AB58" s="587"/>
      <c r="AC58" s="587"/>
      <c r="AD58" s="588"/>
      <c r="AE58" s="1262" t="s">
        <v>239</v>
      </c>
      <c r="AF58" s="891"/>
      <c r="AG58" s="891"/>
      <c r="AH58" s="903"/>
    </row>
    <row r="59" spans="3:42" ht="19.5" customHeight="1">
      <c r="C59" s="881"/>
      <c r="D59" s="882"/>
      <c r="E59" s="882"/>
      <c r="F59" s="882"/>
      <c r="G59" s="882"/>
      <c r="H59" s="882"/>
      <c r="I59" s="882"/>
      <c r="J59" s="883"/>
      <c r="K59" s="887"/>
      <c r="L59" s="888"/>
      <c r="M59" s="888"/>
      <c r="N59" s="889"/>
      <c r="O59" s="893"/>
      <c r="P59" s="894"/>
      <c r="Q59" s="894"/>
      <c r="R59" s="895"/>
      <c r="S59" s="893"/>
      <c r="T59" s="894"/>
      <c r="U59" s="894"/>
      <c r="V59" s="895"/>
      <c r="W59" s="899"/>
      <c r="X59" s="900"/>
      <c r="Y59" s="900"/>
      <c r="Z59" s="901"/>
      <c r="AA59" s="589"/>
      <c r="AB59" s="590"/>
      <c r="AC59" s="590"/>
      <c r="AD59" s="591"/>
      <c r="AE59" s="904"/>
      <c r="AF59" s="894"/>
      <c r="AG59" s="894"/>
      <c r="AH59" s="905"/>
    </row>
    <row r="60" spans="3:42" ht="19.5" customHeight="1">
      <c r="C60" s="1005" t="s">
        <v>227</v>
      </c>
      <c r="D60" s="1122" t="s">
        <v>210</v>
      </c>
      <c r="E60" s="1123"/>
      <c r="F60" s="1123"/>
      <c r="G60" s="1123"/>
      <c r="H60" s="1123"/>
      <c r="I60" s="1123"/>
      <c r="J60" s="1124"/>
      <c r="K60" s="1263">
        <f>AE26</f>
        <v>0</v>
      </c>
      <c r="L60" s="1264"/>
      <c r="M60" s="1264"/>
      <c r="N60" s="1265"/>
      <c r="O60" s="1011">
        <v>66000</v>
      </c>
      <c r="P60" s="1012"/>
      <c r="Q60" s="1012"/>
      <c r="R60" s="1013"/>
      <c r="S60" s="1026">
        <f>K65*O60</f>
        <v>0</v>
      </c>
      <c r="T60" s="1027"/>
      <c r="U60" s="1027"/>
      <c r="V60" s="1028"/>
      <c r="W60" s="924">
        <f>S60+S67</f>
        <v>0</v>
      </c>
      <c r="X60" s="925"/>
      <c r="Y60" s="925"/>
      <c r="Z60" s="926"/>
      <c r="AA60" s="592"/>
      <c r="AB60" s="593"/>
      <c r="AC60" s="593"/>
      <c r="AD60" s="594"/>
      <c r="AE60" s="1228">
        <f>W60+AA72</f>
        <v>0</v>
      </c>
      <c r="AF60" s="925"/>
      <c r="AG60" s="925"/>
      <c r="AH60" s="1229"/>
    </row>
    <row r="61" spans="3:42" ht="19.5" customHeight="1">
      <c r="C61" s="1006"/>
      <c r="D61" s="1119" t="s">
        <v>211</v>
      </c>
      <c r="E61" s="1120"/>
      <c r="F61" s="1120"/>
      <c r="G61" s="1120"/>
      <c r="H61" s="1120"/>
      <c r="I61" s="1120"/>
      <c r="J61" s="1121"/>
      <c r="K61" s="1234">
        <f>AE27</f>
        <v>0</v>
      </c>
      <c r="L61" s="1235"/>
      <c r="M61" s="1235"/>
      <c r="N61" s="1236"/>
      <c r="O61" s="1014"/>
      <c r="P61" s="1015"/>
      <c r="Q61" s="1015"/>
      <c r="R61" s="1016"/>
      <c r="S61" s="943"/>
      <c r="T61" s="944"/>
      <c r="U61" s="944"/>
      <c r="V61" s="1029"/>
      <c r="W61" s="1292"/>
      <c r="X61" s="1230"/>
      <c r="Y61" s="1230"/>
      <c r="Z61" s="1293"/>
      <c r="AA61" s="592"/>
      <c r="AB61" s="593"/>
      <c r="AC61" s="593"/>
      <c r="AD61" s="594"/>
      <c r="AE61" s="930"/>
      <c r="AF61" s="1230"/>
      <c r="AG61" s="1230"/>
      <c r="AH61" s="1231"/>
    </row>
    <row r="62" spans="3:42" ht="19.5" customHeight="1">
      <c r="C62" s="1006"/>
      <c r="D62" s="1237" t="s">
        <v>212</v>
      </c>
      <c r="E62" s="939"/>
      <c r="F62" s="939"/>
      <c r="G62" s="939"/>
      <c r="H62" s="939"/>
      <c r="I62" s="939"/>
      <c r="J62" s="940"/>
      <c r="K62" s="1234">
        <f>AE28</f>
        <v>0</v>
      </c>
      <c r="L62" s="1235"/>
      <c r="M62" s="1235"/>
      <c r="N62" s="1236"/>
      <c r="O62" s="1014"/>
      <c r="P62" s="1015"/>
      <c r="Q62" s="1015"/>
      <c r="R62" s="1016"/>
      <c r="S62" s="943"/>
      <c r="T62" s="944"/>
      <c r="U62" s="944"/>
      <c r="V62" s="1029"/>
      <c r="W62" s="1292"/>
      <c r="X62" s="1230"/>
      <c r="Y62" s="1230"/>
      <c r="Z62" s="1293"/>
      <c r="AA62" s="592"/>
      <c r="AB62" s="593"/>
      <c r="AC62" s="593"/>
      <c r="AD62" s="594"/>
      <c r="AE62" s="930"/>
      <c r="AF62" s="1230"/>
      <c r="AG62" s="1230"/>
      <c r="AH62" s="1231"/>
    </row>
    <row r="63" spans="3:42" ht="19.5" customHeight="1">
      <c r="C63" s="1006"/>
      <c r="D63" s="1238" t="s">
        <v>213</v>
      </c>
      <c r="E63" s="941"/>
      <c r="F63" s="941"/>
      <c r="G63" s="941"/>
      <c r="H63" s="941"/>
      <c r="I63" s="941"/>
      <c r="J63" s="942"/>
      <c r="K63" s="1234">
        <f>AE29</f>
        <v>0</v>
      </c>
      <c r="L63" s="1235"/>
      <c r="M63" s="1235"/>
      <c r="N63" s="1236"/>
      <c r="O63" s="1014"/>
      <c r="P63" s="1015"/>
      <c r="Q63" s="1015"/>
      <c r="R63" s="1016"/>
      <c r="S63" s="943"/>
      <c r="T63" s="944"/>
      <c r="U63" s="944"/>
      <c r="V63" s="1029"/>
      <c r="W63" s="1292"/>
      <c r="X63" s="1230"/>
      <c r="Y63" s="1230"/>
      <c r="Z63" s="1293"/>
      <c r="AA63" s="592"/>
      <c r="AB63" s="593"/>
      <c r="AC63" s="593"/>
      <c r="AD63" s="594"/>
      <c r="AE63" s="930"/>
      <c r="AF63" s="1230"/>
      <c r="AG63" s="1230"/>
      <c r="AH63" s="1231"/>
    </row>
    <row r="64" spans="3:42" ht="19.5" customHeight="1">
      <c r="C64" s="1006"/>
      <c r="D64" s="1241" t="s">
        <v>214</v>
      </c>
      <c r="E64" s="955"/>
      <c r="F64" s="955"/>
      <c r="G64" s="955"/>
      <c r="H64" s="955"/>
      <c r="I64" s="955"/>
      <c r="J64" s="956"/>
      <c r="K64" s="1242">
        <f>AE30</f>
        <v>0</v>
      </c>
      <c r="L64" s="1243"/>
      <c r="M64" s="1243"/>
      <c r="N64" s="1244"/>
      <c r="O64" s="1014"/>
      <c r="P64" s="1015"/>
      <c r="Q64" s="1015"/>
      <c r="R64" s="1016"/>
      <c r="S64" s="943"/>
      <c r="T64" s="944"/>
      <c r="U64" s="944"/>
      <c r="V64" s="1029"/>
      <c r="W64" s="1292"/>
      <c r="X64" s="1230"/>
      <c r="Y64" s="1230"/>
      <c r="Z64" s="1293"/>
      <c r="AA64" s="592"/>
      <c r="AB64" s="593"/>
      <c r="AC64" s="593"/>
      <c r="AD64" s="594"/>
      <c r="AE64" s="930"/>
      <c r="AF64" s="1230"/>
      <c r="AG64" s="1230"/>
      <c r="AH64" s="1231"/>
      <c r="AP64" s="596"/>
    </row>
    <row r="65" spans="3:42" ht="11.25" customHeight="1">
      <c r="C65" s="1006"/>
      <c r="D65" s="1245" t="s">
        <v>228</v>
      </c>
      <c r="E65" s="957"/>
      <c r="F65" s="957"/>
      <c r="G65" s="957"/>
      <c r="H65" s="957"/>
      <c r="I65" s="957"/>
      <c r="J65" s="958"/>
      <c r="K65" s="1247">
        <f>SUM(K60:N64)</f>
        <v>0</v>
      </c>
      <c r="L65" s="1248"/>
      <c r="M65" s="1248"/>
      <c r="N65" s="1249"/>
      <c r="O65" s="1014"/>
      <c r="P65" s="1015"/>
      <c r="Q65" s="1015"/>
      <c r="R65" s="1016"/>
      <c r="S65" s="943"/>
      <c r="T65" s="944"/>
      <c r="U65" s="944"/>
      <c r="V65" s="1029"/>
      <c r="W65" s="1292"/>
      <c r="X65" s="1230"/>
      <c r="Y65" s="1230"/>
      <c r="Z65" s="1293"/>
      <c r="AA65" s="592"/>
      <c r="AB65" s="593"/>
      <c r="AC65" s="593"/>
      <c r="AD65" s="594"/>
      <c r="AE65" s="930"/>
      <c r="AF65" s="1230"/>
      <c r="AG65" s="1230"/>
      <c r="AH65" s="1231"/>
    </row>
    <row r="66" spans="3:42" ht="11.25" customHeight="1">
      <c r="C66" s="1006"/>
      <c r="D66" s="1246"/>
      <c r="E66" s="959"/>
      <c r="F66" s="959"/>
      <c r="G66" s="959"/>
      <c r="H66" s="959"/>
      <c r="I66" s="959"/>
      <c r="J66" s="960"/>
      <c r="K66" s="1250"/>
      <c r="L66" s="1251"/>
      <c r="M66" s="1251"/>
      <c r="N66" s="1252"/>
      <c r="O66" s="1017"/>
      <c r="P66" s="1018"/>
      <c r="Q66" s="1018"/>
      <c r="R66" s="1019"/>
      <c r="S66" s="1030"/>
      <c r="T66" s="1031"/>
      <c r="U66" s="1031"/>
      <c r="V66" s="1032"/>
      <c r="W66" s="1292"/>
      <c r="X66" s="1230"/>
      <c r="Y66" s="1230"/>
      <c r="Z66" s="1293"/>
      <c r="AA66" s="592"/>
      <c r="AB66" s="593"/>
      <c r="AC66" s="593"/>
      <c r="AD66" s="594"/>
      <c r="AE66" s="930"/>
      <c r="AF66" s="1230"/>
      <c r="AG66" s="1230"/>
      <c r="AH66" s="1231"/>
    </row>
    <row r="67" spans="3:42" ht="19.5" customHeight="1" thickBot="1">
      <c r="C67" s="1007"/>
      <c r="D67" s="1116" t="s">
        <v>215</v>
      </c>
      <c r="E67" s="1117"/>
      <c r="F67" s="1117"/>
      <c r="G67" s="1117"/>
      <c r="H67" s="1117"/>
      <c r="I67" s="1117"/>
      <c r="J67" s="1118"/>
      <c r="K67" s="1253">
        <f>AE31</f>
        <v>0</v>
      </c>
      <c r="L67" s="1254"/>
      <c r="M67" s="1254"/>
      <c r="N67" s="1255"/>
      <c r="O67" s="1266">
        <v>140000</v>
      </c>
      <c r="P67" s="1267"/>
      <c r="Q67" s="1267"/>
      <c r="R67" s="1268"/>
      <c r="S67" s="1297">
        <f>K67*O67</f>
        <v>0</v>
      </c>
      <c r="T67" s="1298"/>
      <c r="U67" s="1298"/>
      <c r="V67" s="1299"/>
      <c r="W67" s="1294"/>
      <c r="X67" s="1295"/>
      <c r="Y67" s="1295"/>
      <c r="Z67" s="1296"/>
      <c r="AA67" s="597"/>
      <c r="AB67" s="598"/>
      <c r="AC67" s="598"/>
      <c r="AD67" s="599"/>
      <c r="AE67" s="930"/>
      <c r="AF67" s="1230"/>
      <c r="AG67" s="1230"/>
      <c r="AH67" s="1231"/>
    </row>
    <row r="68" spans="3:42" ht="19.5" customHeight="1" thickTop="1">
      <c r="C68" s="1300" t="s">
        <v>229</v>
      </c>
      <c r="D68" s="978" t="s">
        <v>199</v>
      </c>
      <c r="E68" s="979"/>
      <c r="F68" s="979"/>
      <c r="G68" s="979"/>
      <c r="H68" s="979"/>
      <c r="I68" s="979"/>
      <c r="J68" s="980"/>
      <c r="K68" s="981" t="s">
        <v>240</v>
      </c>
      <c r="L68" s="982"/>
      <c r="M68" s="982"/>
      <c r="N68" s="982"/>
      <c r="O68" s="982"/>
      <c r="P68" s="982"/>
      <c r="Q68" s="982"/>
      <c r="R68" s="982"/>
      <c r="S68" s="982"/>
      <c r="T68" s="982"/>
      <c r="U68" s="982"/>
      <c r="V68" s="982"/>
      <c r="W68" s="982"/>
      <c r="X68" s="982"/>
      <c r="Y68" s="982"/>
      <c r="Z68" s="983"/>
      <c r="AA68" s="984" t="s">
        <v>232</v>
      </c>
      <c r="AB68" s="985"/>
      <c r="AC68" s="985"/>
      <c r="AD68" s="986"/>
      <c r="AE68" s="930"/>
      <c r="AF68" s="1230"/>
      <c r="AG68" s="1230"/>
      <c r="AH68" s="1231"/>
    </row>
    <row r="69" spans="3:42" ht="19.5" customHeight="1">
      <c r="C69" s="1301"/>
      <c r="D69" s="893"/>
      <c r="E69" s="894"/>
      <c r="F69" s="894"/>
      <c r="G69" s="894"/>
      <c r="H69" s="894"/>
      <c r="I69" s="894"/>
      <c r="J69" s="895"/>
      <c r="K69" s="991" t="s">
        <v>233</v>
      </c>
      <c r="L69" s="992"/>
      <c r="M69" s="993"/>
      <c r="N69" s="991" t="s">
        <v>234</v>
      </c>
      <c r="O69" s="992"/>
      <c r="P69" s="993"/>
      <c r="Q69" s="991" t="s">
        <v>235</v>
      </c>
      <c r="R69" s="992"/>
      <c r="S69" s="993"/>
      <c r="T69" s="1269" t="s">
        <v>236</v>
      </c>
      <c r="U69" s="1270"/>
      <c r="V69" s="1271"/>
      <c r="W69" s="991" t="s">
        <v>237</v>
      </c>
      <c r="X69" s="992"/>
      <c r="Y69" s="992"/>
      <c r="Z69" s="993"/>
      <c r="AA69" s="987"/>
      <c r="AB69" s="988"/>
      <c r="AC69" s="988"/>
      <c r="AD69" s="989"/>
      <c r="AE69" s="930"/>
      <c r="AF69" s="1230"/>
      <c r="AG69" s="1230"/>
      <c r="AH69" s="1231"/>
    </row>
    <row r="70" spans="3:42" ht="19.5" customHeight="1">
      <c r="C70" s="1301"/>
      <c r="D70" s="1279" t="s">
        <v>216</v>
      </c>
      <c r="E70" s="1280"/>
      <c r="F70" s="1280"/>
      <c r="G70" s="1280"/>
      <c r="H70" s="1280"/>
      <c r="I70" s="1280"/>
      <c r="J70" s="1281"/>
      <c r="K70" s="1256">
        <f>K85</f>
        <v>0</v>
      </c>
      <c r="L70" s="1257"/>
      <c r="M70" s="1258"/>
      <c r="N70" s="1256">
        <f>N85</f>
        <v>0</v>
      </c>
      <c r="O70" s="1257"/>
      <c r="P70" s="1258"/>
      <c r="Q70" s="1256">
        <f>Q85</f>
        <v>0</v>
      </c>
      <c r="R70" s="1257"/>
      <c r="S70" s="1258"/>
      <c r="T70" s="1306">
        <f>T85</f>
        <v>0</v>
      </c>
      <c r="U70" s="1307"/>
      <c r="V70" s="1308"/>
      <c r="W70" s="1256">
        <f>SUM(K70:V70)</f>
        <v>0</v>
      </c>
      <c r="X70" s="1259"/>
      <c r="Y70" s="1259"/>
      <c r="Z70" s="1260"/>
      <c r="AA70" s="987"/>
      <c r="AB70" s="988"/>
      <c r="AC70" s="988"/>
      <c r="AD70" s="989"/>
      <c r="AE70" s="930"/>
      <c r="AF70" s="1230"/>
      <c r="AG70" s="1230"/>
      <c r="AH70" s="1231"/>
      <c r="AN70" s="595"/>
      <c r="AP70" s="596"/>
    </row>
    <row r="71" spans="3:42" ht="19.5" customHeight="1">
      <c r="C71" s="1301"/>
      <c r="D71" s="1272" t="s">
        <v>24</v>
      </c>
      <c r="E71" s="855"/>
      <c r="F71" s="855"/>
      <c r="G71" s="855"/>
      <c r="H71" s="855"/>
      <c r="I71" s="855"/>
      <c r="J71" s="856"/>
      <c r="K71" s="1303">
        <f>K86</f>
        <v>0</v>
      </c>
      <c r="L71" s="1304"/>
      <c r="M71" s="1305"/>
      <c r="N71" s="1303">
        <f>N86</f>
        <v>0</v>
      </c>
      <c r="O71" s="1304"/>
      <c r="P71" s="1305"/>
      <c r="Q71" s="1303">
        <f>Q86</f>
        <v>0</v>
      </c>
      <c r="R71" s="1304"/>
      <c r="S71" s="1305"/>
      <c r="T71" s="1309">
        <f>T86</f>
        <v>0</v>
      </c>
      <c r="U71" s="1310"/>
      <c r="V71" s="1311"/>
      <c r="W71" s="1303">
        <f>SUM(K71:V71)</f>
        <v>0</v>
      </c>
      <c r="X71" s="1304"/>
      <c r="Y71" s="1304"/>
      <c r="Z71" s="1305"/>
      <c r="AA71" s="899"/>
      <c r="AB71" s="900"/>
      <c r="AC71" s="900"/>
      <c r="AD71" s="990"/>
      <c r="AE71" s="930"/>
      <c r="AF71" s="1230"/>
      <c r="AG71" s="1230"/>
      <c r="AH71" s="1231"/>
      <c r="AP71" s="596"/>
    </row>
    <row r="72" spans="3:42" ht="19.5" customHeight="1">
      <c r="C72" s="1301"/>
      <c r="D72" s="1245" t="s">
        <v>228</v>
      </c>
      <c r="E72" s="957"/>
      <c r="F72" s="957"/>
      <c r="G72" s="957"/>
      <c r="H72" s="957"/>
      <c r="I72" s="957"/>
      <c r="J72" s="958"/>
      <c r="K72" s="1026">
        <f>K70+K71</f>
        <v>0</v>
      </c>
      <c r="L72" s="1027"/>
      <c r="M72" s="1028"/>
      <c r="N72" s="1026">
        <f>N70+N71</f>
        <v>0</v>
      </c>
      <c r="O72" s="1027"/>
      <c r="P72" s="1028"/>
      <c r="Q72" s="1026">
        <f>Q70+Q71</f>
        <v>0</v>
      </c>
      <c r="R72" s="1027"/>
      <c r="S72" s="1028"/>
      <c r="T72" s="1285">
        <f>T70+T71</f>
        <v>0</v>
      </c>
      <c r="U72" s="1286"/>
      <c r="V72" s="1287"/>
      <c r="W72" s="1026">
        <f>SUM(K72:V73)</f>
        <v>0</v>
      </c>
      <c r="X72" s="1027"/>
      <c r="Y72" s="1027"/>
      <c r="Z72" s="1028"/>
      <c r="AA72" s="1312">
        <f>W72/2</f>
        <v>0</v>
      </c>
      <c r="AB72" s="1313"/>
      <c r="AC72" s="1313"/>
      <c r="AD72" s="1314"/>
      <c r="AE72" s="930"/>
      <c r="AF72" s="1230"/>
      <c r="AG72" s="1230"/>
      <c r="AH72" s="1231"/>
    </row>
    <row r="73" spans="3:42" ht="19.5" customHeight="1" thickBot="1">
      <c r="C73" s="1302"/>
      <c r="D73" s="1282"/>
      <c r="E73" s="917"/>
      <c r="F73" s="917"/>
      <c r="G73" s="917"/>
      <c r="H73" s="917"/>
      <c r="I73" s="917"/>
      <c r="J73" s="1283"/>
      <c r="K73" s="946"/>
      <c r="L73" s="947"/>
      <c r="M73" s="1284"/>
      <c r="N73" s="946"/>
      <c r="O73" s="947"/>
      <c r="P73" s="1284"/>
      <c r="Q73" s="946"/>
      <c r="R73" s="947"/>
      <c r="S73" s="1284"/>
      <c r="T73" s="1288"/>
      <c r="U73" s="1289"/>
      <c r="V73" s="1290"/>
      <c r="W73" s="946">
        <f t="shared" ref="W73" si="3">SUM(K73:V73)</f>
        <v>0</v>
      </c>
      <c r="X73" s="947"/>
      <c r="Y73" s="947"/>
      <c r="Z73" s="1284"/>
      <c r="AA73" s="1315"/>
      <c r="AB73" s="1316"/>
      <c r="AC73" s="1316"/>
      <c r="AD73" s="1317"/>
      <c r="AE73" s="1232"/>
      <c r="AF73" s="928"/>
      <c r="AG73" s="928"/>
      <c r="AH73" s="1233"/>
    </row>
    <row r="74" spans="3:42" ht="19.5" customHeight="1">
      <c r="C74" s="595"/>
      <c r="D74" s="595"/>
      <c r="E74" s="595"/>
      <c r="F74" s="595"/>
      <c r="G74" s="595"/>
      <c r="H74" s="595"/>
      <c r="I74" s="595"/>
      <c r="J74" s="595"/>
      <c r="K74" s="595"/>
      <c r="L74" s="595"/>
      <c r="M74" s="595"/>
      <c r="N74" s="595"/>
      <c r="O74" s="595"/>
      <c r="P74" s="595"/>
      <c r="Q74" s="595"/>
      <c r="R74" s="595"/>
      <c r="S74" s="595"/>
      <c r="T74" s="595"/>
      <c r="U74" s="595"/>
      <c r="V74" s="595"/>
      <c r="W74" s="595"/>
      <c r="X74" s="595"/>
      <c r="Y74" s="595"/>
      <c r="Z74" s="595"/>
      <c r="AA74" s="595"/>
      <c r="AB74" s="595"/>
      <c r="AC74" s="595"/>
      <c r="AD74" s="595"/>
      <c r="AE74" s="595"/>
      <c r="AF74" s="595"/>
      <c r="AG74" s="595"/>
      <c r="AH74" s="595"/>
      <c r="AI74" s="595"/>
      <c r="AJ74" s="595"/>
    </row>
    <row r="75" spans="3:42" ht="19.5" customHeight="1" thickBot="1">
      <c r="C75" s="220" t="s">
        <v>241</v>
      </c>
    </row>
    <row r="76" spans="3:42" ht="19.5" customHeight="1">
      <c r="C76" s="902" t="s">
        <v>199</v>
      </c>
      <c r="D76" s="891"/>
      <c r="E76" s="891"/>
      <c r="F76" s="891"/>
      <c r="G76" s="891"/>
      <c r="H76" s="891"/>
      <c r="I76" s="891"/>
      <c r="J76" s="892"/>
      <c r="K76" s="1318" t="s">
        <v>240</v>
      </c>
      <c r="L76" s="1318"/>
      <c r="M76" s="1318"/>
      <c r="N76" s="1318"/>
      <c r="O76" s="1318"/>
      <c r="P76" s="1318"/>
      <c r="Q76" s="1318"/>
      <c r="R76" s="1318"/>
      <c r="S76" s="1318"/>
      <c r="T76" s="1318"/>
      <c r="U76" s="1318"/>
      <c r="V76" s="1318"/>
      <c r="W76" s="1318"/>
      <c r="X76" s="1318"/>
      <c r="Y76" s="1318"/>
      <c r="Z76" s="1319"/>
      <c r="AA76" s="896" t="s">
        <v>242</v>
      </c>
      <c r="AB76" s="891"/>
      <c r="AC76" s="891"/>
      <c r="AD76" s="892"/>
      <c r="AE76" s="897" t="s">
        <v>239</v>
      </c>
      <c r="AF76" s="891"/>
      <c r="AG76" s="891"/>
      <c r="AH76" s="903"/>
    </row>
    <row r="77" spans="3:42" ht="19.5" customHeight="1">
      <c r="C77" s="904"/>
      <c r="D77" s="894"/>
      <c r="E77" s="894"/>
      <c r="F77" s="894"/>
      <c r="G77" s="894"/>
      <c r="H77" s="894"/>
      <c r="I77" s="894"/>
      <c r="J77" s="895"/>
      <c r="K77" s="991" t="s">
        <v>233</v>
      </c>
      <c r="L77" s="992"/>
      <c r="M77" s="993"/>
      <c r="N77" s="991" t="s">
        <v>234</v>
      </c>
      <c r="O77" s="992"/>
      <c r="P77" s="993"/>
      <c r="Q77" s="991" t="s">
        <v>235</v>
      </c>
      <c r="R77" s="992"/>
      <c r="S77" s="993"/>
      <c r="T77" s="1320" t="s">
        <v>236</v>
      </c>
      <c r="U77" s="1270"/>
      <c r="V77" s="1271"/>
      <c r="W77" s="991" t="s">
        <v>237</v>
      </c>
      <c r="X77" s="992"/>
      <c r="Y77" s="992"/>
      <c r="Z77" s="993"/>
      <c r="AA77" s="893"/>
      <c r="AB77" s="894"/>
      <c r="AC77" s="894"/>
      <c r="AD77" s="895"/>
      <c r="AE77" s="894"/>
      <c r="AF77" s="894"/>
      <c r="AG77" s="894"/>
      <c r="AH77" s="905"/>
    </row>
    <row r="78" spans="3:42" ht="19.5" customHeight="1">
      <c r="C78" s="1331" t="s">
        <v>210</v>
      </c>
      <c r="D78" s="1332"/>
      <c r="E78" s="1332"/>
      <c r="F78" s="1332"/>
      <c r="G78" s="1332"/>
      <c r="H78" s="1332"/>
      <c r="I78" s="1332"/>
      <c r="J78" s="1333"/>
      <c r="K78" s="1256">
        <f>交付申請出力結果!Y34</f>
        <v>0</v>
      </c>
      <c r="L78" s="1257"/>
      <c r="M78" s="1258"/>
      <c r="N78" s="1256">
        <f>交付申請出力結果!Z34</f>
        <v>0</v>
      </c>
      <c r="O78" s="1257"/>
      <c r="P78" s="1258"/>
      <c r="Q78" s="1256">
        <f>交付申請出力結果!AA34</f>
        <v>0</v>
      </c>
      <c r="R78" s="1257"/>
      <c r="S78" s="1258"/>
      <c r="T78" s="1256">
        <f>交付申請出力結果!AB34</f>
        <v>0</v>
      </c>
      <c r="U78" s="1257"/>
      <c r="V78" s="1258"/>
      <c r="W78" s="969">
        <f t="shared" ref="W78:W86" si="4">SUM(K78:V78)</f>
        <v>0</v>
      </c>
      <c r="X78" s="970"/>
      <c r="Y78" s="970"/>
      <c r="Z78" s="971"/>
      <c r="AA78" s="944">
        <f>W84</f>
        <v>0</v>
      </c>
      <c r="AB78" s="944"/>
      <c r="AC78" s="944"/>
      <c r="AD78" s="1029"/>
      <c r="AE78" s="1027">
        <f>AA78+AA87</f>
        <v>0</v>
      </c>
      <c r="AF78" s="1027"/>
      <c r="AG78" s="1027"/>
      <c r="AH78" s="1261"/>
    </row>
    <row r="79" spans="3:42" ht="19.5" customHeight="1">
      <c r="C79" s="1321" t="s">
        <v>211</v>
      </c>
      <c r="D79" s="1322"/>
      <c r="E79" s="1322"/>
      <c r="F79" s="1322"/>
      <c r="G79" s="1322"/>
      <c r="H79" s="1322"/>
      <c r="I79" s="1322"/>
      <c r="J79" s="1323"/>
      <c r="K79" s="1324">
        <f>交付申請出力結果!Y35</f>
        <v>0</v>
      </c>
      <c r="L79" s="1325"/>
      <c r="M79" s="1326"/>
      <c r="N79" s="1324">
        <f>交付申請出力結果!Z35</f>
        <v>0</v>
      </c>
      <c r="O79" s="1325"/>
      <c r="P79" s="1326"/>
      <c r="Q79" s="1324">
        <f>交付申請出力結果!AA35</f>
        <v>0</v>
      </c>
      <c r="R79" s="1325"/>
      <c r="S79" s="1326"/>
      <c r="T79" s="1324">
        <f>交付申請出力結果!AB35</f>
        <v>0</v>
      </c>
      <c r="U79" s="1325"/>
      <c r="V79" s="1326"/>
      <c r="W79" s="1327">
        <f>SUM(K79:V79)</f>
        <v>0</v>
      </c>
      <c r="X79" s="1328"/>
      <c r="Y79" s="1328"/>
      <c r="Z79" s="1329"/>
      <c r="AA79" s="944"/>
      <c r="AB79" s="944"/>
      <c r="AC79" s="944"/>
      <c r="AD79" s="1029"/>
      <c r="AE79" s="944"/>
      <c r="AF79" s="944"/>
      <c r="AG79" s="944"/>
      <c r="AH79" s="945"/>
    </row>
    <row r="80" spans="3:42" ht="19.5" customHeight="1">
      <c r="C80" s="1330" t="s">
        <v>212</v>
      </c>
      <c r="D80" s="939"/>
      <c r="E80" s="939"/>
      <c r="F80" s="939"/>
      <c r="G80" s="939"/>
      <c r="H80" s="939"/>
      <c r="I80" s="939"/>
      <c r="J80" s="940"/>
      <c r="K80" s="1324">
        <f>交付申請出力結果!Y36</f>
        <v>0</v>
      </c>
      <c r="L80" s="1325"/>
      <c r="M80" s="1326"/>
      <c r="N80" s="1324">
        <f>交付申請出力結果!Z36</f>
        <v>0</v>
      </c>
      <c r="O80" s="1325"/>
      <c r="P80" s="1326"/>
      <c r="Q80" s="1324">
        <f>交付申請出力結果!AA36</f>
        <v>0</v>
      </c>
      <c r="R80" s="1325"/>
      <c r="S80" s="1326"/>
      <c r="T80" s="1324">
        <f>交付申請出力結果!AB36</f>
        <v>0</v>
      </c>
      <c r="U80" s="1325"/>
      <c r="V80" s="1326"/>
      <c r="W80" s="1327">
        <f t="shared" si="4"/>
        <v>0</v>
      </c>
      <c r="X80" s="1328"/>
      <c r="Y80" s="1328"/>
      <c r="Z80" s="1329"/>
      <c r="AA80" s="944"/>
      <c r="AB80" s="944"/>
      <c r="AC80" s="944"/>
      <c r="AD80" s="1029"/>
      <c r="AE80" s="944"/>
      <c r="AF80" s="944"/>
      <c r="AG80" s="944"/>
      <c r="AH80" s="945"/>
      <c r="AN80" s="595"/>
      <c r="AP80" s="596"/>
    </row>
    <row r="81" spans="3:91" ht="19.5" customHeight="1">
      <c r="C81" s="1335" t="s">
        <v>213</v>
      </c>
      <c r="D81" s="941"/>
      <c r="E81" s="941"/>
      <c r="F81" s="941"/>
      <c r="G81" s="941"/>
      <c r="H81" s="941"/>
      <c r="I81" s="941"/>
      <c r="J81" s="942"/>
      <c r="K81" s="1324">
        <f>交付申請出力結果!Y37</f>
        <v>0</v>
      </c>
      <c r="L81" s="1325"/>
      <c r="M81" s="1326"/>
      <c r="N81" s="1324">
        <f>交付申請出力結果!Z37</f>
        <v>0</v>
      </c>
      <c r="O81" s="1325"/>
      <c r="P81" s="1326"/>
      <c r="Q81" s="1324">
        <f>交付申請出力結果!AA37</f>
        <v>0</v>
      </c>
      <c r="R81" s="1325"/>
      <c r="S81" s="1326"/>
      <c r="T81" s="1324">
        <f>交付申請出力結果!AB37</f>
        <v>0</v>
      </c>
      <c r="U81" s="1325"/>
      <c r="V81" s="1326"/>
      <c r="W81" s="1327">
        <f t="shared" si="4"/>
        <v>0</v>
      </c>
      <c r="X81" s="1328"/>
      <c r="Y81" s="1328"/>
      <c r="Z81" s="1329"/>
      <c r="AA81" s="944"/>
      <c r="AB81" s="944"/>
      <c r="AC81" s="944"/>
      <c r="AD81" s="1029"/>
      <c r="AE81" s="944"/>
      <c r="AF81" s="944"/>
      <c r="AG81" s="944"/>
      <c r="AH81" s="945"/>
      <c r="AP81" s="596"/>
    </row>
    <row r="82" spans="3:91" ht="19.5" customHeight="1">
      <c r="C82" s="1334" t="s">
        <v>214</v>
      </c>
      <c r="D82" s="939"/>
      <c r="E82" s="939"/>
      <c r="F82" s="939"/>
      <c r="G82" s="939"/>
      <c r="H82" s="939"/>
      <c r="I82" s="939"/>
      <c r="J82" s="940"/>
      <c r="K82" s="1324">
        <f>交付申請出力結果!Y38</f>
        <v>0</v>
      </c>
      <c r="L82" s="1325"/>
      <c r="M82" s="1326"/>
      <c r="N82" s="1324">
        <f>交付申請出力結果!Z38</f>
        <v>0</v>
      </c>
      <c r="O82" s="1325"/>
      <c r="P82" s="1326"/>
      <c r="Q82" s="1324">
        <f>交付申請出力結果!AA38</f>
        <v>0</v>
      </c>
      <c r="R82" s="1325"/>
      <c r="S82" s="1326"/>
      <c r="T82" s="1324">
        <f>交付申請出力結果!AB38</f>
        <v>0</v>
      </c>
      <c r="U82" s="1325"/>
      <c r="V82" s="1326"/>
      <c r="W82" s="1327">
        <f t="shared" si="4"/>
        <v>0</v>
      </c>
      <c r="X82" s="1328"/>
      <c r="Y82" s="1328"/>
      <c r="Z82" s="1329"/>
      <c r="AA82" s="944"/>
      <c r="AB82" s="944"/>
      <c r="AC82" s="944"/>
      <c r="AD82" s="1029"/>
      <c r="AE82" s="944"/>
      <c r="AF82" s="944"/>
      <c r="AG82" s="944"/>
      <c r="AH82" s="945"/>
    </row>
    <row r="83" spans="3:91" ht="19.5" customHeight="1">
      <c r="C83" s="1336" t="s">
        <v>243</v>
      </c>
      <c r="D83" s="1337"/>
      <c r="E83" s="1337"/>
      <c r="F83" s="1337"/>
      <c r="G83" s="1337"/>
      <c r="H83" s="1337"/>
      <c r="I83" s="1337"/>
      <c r="J83" s="1338"/>
      <c r="K83" s="1273">
        <f>交付申請出力結果!Y39</f>
        <v>0</v>
      </c>
      <c r="L83" s="1274"/>
      <c r="M83" s="1275"/>
      <c r="N83" s="1273">
        <f>交付申請出力結果!Z39</f>
        <v>0</v>
      </c>
      <c r="O83" s="1274"/>
      <c r="P83" s="1275"/>
      <c r="Q83" s="1276">
        <f>交付申請出力結果!AA39</f>
        <v>0</v>
      </c>
      <c r="R83" s="1277"/>
      <c r="S83" s="1278"/>
      <c r="T83" s="1276">
        <f>交付申請出力結果!AB39</f>
        <v>0</v>
      </c>
      <c r="U83" s="1277"/>
      <c r="V83" s="1278"/>
      <c r="W83" s="1327">
        <f t="shared" si="4"/>
        <v>0</v>
      </c>
      <c r="X83" s="1328"/>
      <c r="Y83" s="1328"/>
      <c r="Z83" s="1329"/>
      <c r="AA83" s="944"/>
      <c r="AB83" s="944"/>
      <c r="AC83" s="944"/>
      <c r="AD83" s="1029"/>
      <c r="AE83" s="944"/>
      <c r="AF83" s="944"/>
      <c r="AG83" s="944"/>
      <c r="AH83" s="945"/>
    </row>
    <row r="84" spans="3:91" ht="19.5" customHeight="1" thickBot="1">
      <c r="C84" s="1348" t="s">
        <v>244</v>
      </c>
      <c r="D84" s="1349"/>
      <c r="E84" s="1349"/>
      <c r="F84" s="1349"/>
      <c r="G84" s="1349"/>
      <c r="H84" s="1349"/>
      <c r="I84" s="1349"/>
      <c r="J84" s="1350"/>
      <c r="K84" s="1297">
        <f>SUM(K78:M83)</f>
        <v>0</v>
      </c>
      <c r="L84" s="1298"/>
      <c r="M84" s="1299"/>
      <c r="N84" s="1297">
        <f>SUM(N78:P83)</f>
        <v>0</v>
      </c>
      <c r="O84" s="1298"/>
      <c r="P84" s="1299"/>
      <c r="Q84" s="1297">
        <f>SUM(Q78:S83)</f>
        <v>0</v>
      </c>
      <c r="R84" s="1298"/>
      <c r="S84" s="1299"/>
      <c r="T84" s="1351">
        <f>SUM(T78:V83)</f>
        <v>0</v>
      </c>
      <c r="U84" s="1352"/>
      <c r="V84" s="1353"/>
      <c r="W84" s="1297">
        <f t="shared" si="4"/>
        <v>0</v>
      </c>
      <c r="X84" s="1298"/>
      <c r="Y84" s="1298"/>
      <c r="Z84" s="1299"/>
      <c r="AA84" s="1024"/>
      <c r="AB84" s="1024"/>
      <c r="AC84" s="1024"/>
      <c r="AD84" s="1025"/>
      <c r="AE84" s="944"/>
      <c r="AF84" s="944"/>
      <c r="AG84" s="944"/>
      <c r="AH84" s="945"/>
      <c r="CM84" s="600"/>
    </row>
    <row r="85" spans="3:91" ht="19.5" customHeight="1" thickTop="1">
      <c r="C85" s="1339" t="s">
        <v>216</v>
      </c>
      <c r="D85" s="1340"/>
      <c r="E85" s="1340"/>
      <c r="F85" s="1340"/>
      <c r="G85" s="1340"/>
      <c r="H85" s="1340"/>
      <c r="I85" s="1340"/>
      <c r="J85" s="1341"/>
      <c r="K85" s="1342">
        <f>交付申請出力結果!Y40</f>
        <v>0</v>
      </c>
      <c r="L85" s="1343"/>
      <c r="M85" s="1344"/>
      <c r="N85" s="1342">
        <f>交付申請出力結果!Z40</f>
        <v>0</v>
      </c>
      <c r="O85" s="1343"/>
      <c r="P85" s="1344"/>
      <c r="Q85" s="1342">
        <f>交付申請出力結果!AA40</f>
        <v>0</v>
      </c>
      <c r="R85" s="1343"/>
      <c r="S85" s="1344"/>
      <c r="T85" s="1342">
        <f>交付申請出力結果!AB40</f>
        <v>0</v>
      </c>
      <c r="U85" s="1343"/>
      <c r="V85" s="1344"/>
      <c r="W85" s="1345">
        <f t="shared" si="4"/>
        <v>0</v>
      </c>
      <c r="X85" s="1346"/>
      <c r="Y85" s="1346"/>
      <c r="Z85" s="1347"/>
      <c r="AA85" s="1374" t="s">
        <v>232</v>
      </c>
      <c r="AB85" s="1375"/>
      <c r="AC85" s="1375"/>
      <c r="AD85" s="1376"/>
      <c r="AE85" s="944"/>
      <c r="AF85" s="944"/>
      <c r="AG85" s="944"/>
      <c r="AH85" s="945"/>
    </row>
    <row r="86" spans="3:91" ht="19.5" customHeight="1">
      <c r="C86" s="1380" t="s">
        <v>24</v>
      </c>
      <c r="D86" s="1381"/>
      <c r="E86" s="1381"/>
      <c r="F86" s="1381"/>
      <c r="G86" s="1381"/>
      <c r="H86" s="1381"/>
      <c r="I86" s="1381"/>
      <c r="J86" s="1382"/>
      <c r="K86" s="1273">
        <f>交付申請出力結果!Y41</f>
        <v>0</v>
      </c>
      <c r="L86" s="1274"/>
      <c r="M86" s="1275"/>
      <c r="N86" s="1273">
        <f>交付申請出力結果!Z41</f>
        <v>0</v>
      </c>
      <c r="O86" s="1274"/>
      <c r="P86" s="1275"/>
      <c r="Q86" s="1273">
        <f>交付申請出力結果!AA41</f>
        <v>0</v>
      </c>
      <c r="R86" s="1274"/>
      <c r="S86" s="1275"/>
      <c r="T86" s="1273">
        <f>交付申請出力結果!AB41</f>
        <v>0</v>
      </c>
      <c r="U86" s="1274"/>
      <c r="V86" s="1275"/>
      <c r="W86" s="949">
        <f t="shared" si="4"/>
        <v>0</v>
      </c>
      <c r="X86" s="950"/>
      <c r="Y86" s="950"/>
      <c r="Z86" s="951"/>
      <c r="AA86" s="1377"/>
      <c r="AB86" s="1378"/>
      <c r="AC86" s="1378"/>
      <c r="AD86" s="1379"/>
      <c r="AE86" s="944"/>
      <c r="AF86" s="944"/>
      <c r="AG86" s="944"/>
      <c r="AH86" s="945"/>
    </row>
    <row r="87" spans="3:91" ht="19.5" customHeight="1">
      <c r="C87" s="1368" t="s">
        <v>244</v>
      </c>
      <c r="D87" s="1369"/>
      <c r="E87" s="1369"/>
      <c r="F87" s="1369"/>
      <c r="G87" s="1369"/>
      <c r="H87" s="1369"/>
      <c r="I87" s="1369"/>
      <c r="J87" s="1370"/>
      <c r="K87" s="1360">
        <f>SUM(K85:M86)</f>
        <v>0</v>
      </c>
      <c r="L87" s="1361"/>
      <c r="M87" s="1362"/>
      <c r="N87" s="1360">
        <f>SUM(N85:P86)</f>
        <v>0</v>
      </c>
      <c r="O87" s="1361"/>
      <c r="P87" s="1362"/>
      <c r="Q87" s="1360">
        <f>SUM(Q85:S86)</f>
        <v>0</v>
      </c>
      <c r="R87" s="1361"/>
      <c r="S87" s="1362"/>
      <c r="T87" s="1360">
        <f>SUM(T85:V86)</f>
        <v>0</v>
      </c>
      <c r="U87" s="1361"/>
      <c r="V87" s="1362"/>
      <c r="W87" s="1360">
        <f>SUM(K87:V88)</f>
        <v>0</v>
      </c>
      <c r="X87" s="1361"/>
      <c r="Y87" s="1361"/>
      <c r="Z87" s="1362"/>
      <c r="AA87" s="1360">
        <f>W87/2</f>
        <v>0</v>
      </c>
      <c r="AB87" s="1361"/>
      <c r="AC87" s="1361"/>
      <c r="AD87" s="1362"/>
      <c r="AE87" s="944"/>
      <c r="AF87" s="944"/>
      <c r="AG87" s="944"/>
      <c r="AH87" s="945"/>
    </row>
    <row r="88" spans="3:91" ht="19.5" customHeight="1" thickBot="1">
      <c r="C88" s="1371"/>
      <c r="D88" s="1372"/>
      <c r="E88" s="1372"/>
      <c r="F88" s="1372"/>
      <c r="G88" s="1372"/>
      <c r="H88" s="1372"/>
      <c r="I88" s="1372"/>
      <c r="J88" s="1373"/>
      <c r="K88" s="1363"/>
      <c r="L88" s="1364"/>
      <c r="M88" s="1365"/>
      <c r="N88" s="1363"/>
      <c r="O88" s="1364"/>
      <c r="P88" s="1365"/>
      <c r="Q88" s="1363"/>
      <c r="R88" s="1364"/>
      <c r="S88" s="1365"/>
      <c r="T88" s="1363"/>
      <c r="U88" s="1364"/>
      <c r="V88" s="1365"/>
      <c r="W88" s="1363">
        <f t="shared" ref="W88" si="5">SUM(K88:V88)</f>
        <v>0</v>
      </c>
      <c r="X88" s="1364"/>
      <c r="Y88" s="1364"/>
      <c r="Z88" s="1365"/>
      <c r="AA88" s="1363"/>
      <c r="AB88" s="1364"/>
      <c r="AC88" s="1364"/>
      <c r="AD88" s="1365"/>
      <c r="AE88" s="947"/>
      <c r="AF88" s="947"/>
      <c r="AG88" s="947"/>
      <c r="AH88" s="948"/>
    </row>
    <row r="89" spans="3:91" ht="19.5" customHeight="1">
      <c r="C89" s="233"/>
      <c r="D89" s="234"/>
      <c r="E89" s="234"/>
      <c r="F89" s="234"/>
      <c r="G89" s="234"/>
      <c r="H89" s="234"/>
      <c r="I89" s="234"/>
      <c r="J89" s="234"/>
      <c r="K89" s="235"/>
      <c r="L89" s="236"/>
      <c r="M89" s="236"/>
      <c r="N89" s="235"/>
      <c r="O89" s="236"/>
      <c r="P89" s="236"/>
      <c r="Q89" s="235"/>
      <c r="R89" s="236"/>
      <c r="S89" s="236"/>
      <c r="T89" s="235"/>
      <c r="U89" s="236"/>
      <c r="V89" s="236"/>
      <c r="W89" s="237"/>
      <c r="X89" s="237"/>
      <c r="Y89" s="237"/>
      <c r="Z89" s="237"/>
      <c r="AA89" s="238"/>
      <c r="AB89" s="238"/>
      <c r="AC89" s="238"/>
      <c r="AD89" s="238"/>
      <c r="AE89" s="239"/>
      <c r="AF89" s="239"/>
      <c r="AG89" s="239"/>
      <c r="AH89" s="239"/>
    </row>
    <row r="90" spans="3:91" ht="19.5" hidden="1" customHeight="1">
      <c r="C90" s="240"/>
      <c r="D90" s="234"/>
      <c r="E90" s="234"/>
      <c r="F90" s="234"/>
      <c r="G90" s="234"/>
      <c r="H90" s="234"/>
      <c r="I90" s="234"/>
      <c r="J90" s="234"/>
      <c r="K90" s="235"/>
      <c r="L90" s="236"/>
      <c r="M90" s="236"/>
      <c r="N90" s="235"/>
      <c r="O90" s="236"/>
      <c r="P90" s="236" t="s">
        <v>245</v>
      </c>
      <c r="Q90" s="235"/>
      <c r="R90" s="236"/>
      <c r="S90" s="236"/>
      <c r="T90" s="235"/>
      <c r="U90" s="236"/>
      <c r="V90" s="236"/>
      <c r="W90" s="237"/>
      <c r="X90" s="601" t="s">
        <v>246</v>
      </c>
      <c r="Y90" s="601"/>
      <c r="Z90" s="601"/>
      <c r="AA90" s="601"/>
      <c r="AB90" s="601"/>
      <c r="AC90" s="601"/>
      <c r="AD90" s="601"/>
      <c r="AE90" s="1366">
        <f>IFERROR(ROUNDDOWN(MIN(AE42,AE60,AE78),-3),"")</f>
        <v>0</v>
      </c>
      <c r="AF90" s="1366"/>
      <c r="AG90" s="1366"/>
      <c r="AH90" s="1366"/>
      <c r="AI90" s="239"/>
      <c r="AJ90" s="239"/>
      <c r="AK90" s="239"/>
      <c r="AL90" s="239"/>
      <c r="AM90" s="239"/>
      <c r="AN90" s="241"/>
      <c r="AO90" s="239"/>
      <c r="AP90" s="602"/>
    </row>
    <row r="91" spans="3:91" ht="19.5" customHeight="1">
      <c r="C91" s="220" t="s">
        <v>247</v>
      </c>
      <c r="AJ91" s="230"/>
      <c r="AK91" s="603"/>
      <c r="AL91" s="603"/>
    </row>
    <row r="92" spans="3:91" ht="19.5" customHeight="1">
      <c r="D92" s="220" t="s">
        <v>248</v>
      </c>
      <c r="Y92" s="1102" t="str">
        <f>IF(交付申請出力結果!AA14=15000000,"しない","する")</f>
        <v>しない</v>
      </c>
      <c r="Z92" s="1102"/>
      <c r="AA92" s="1102"/>
      <c r="AB92" s="1102"/>
      <c r="AE92" s="604" t="s">
        <v>249</v>
      </c>
      <c r="AF92" s="1103">
        <f>交付申請出力結果!AA14</f>
        <v>15000000</v>
      </c>
      <c r="AG92" s="1103"/>
      <c r="AH92" s="1103"/>
      <c r="AI92" s="1103"/>
      <c r="AJ92" s="1103"/>
      <c r="AK92" s="605" t="s">
        <v>250</v>
      </c>
      <c r="AL92" s="603"/>
      <c r="AN92" s="241"/>
    </row>
    <row r="93" spans="3:91" ht="19.5" customHeight="1">
      <c r="AE93" s="605"/>
      <c r="AF93" s="605"/>
      <c r="AG93" s="605"/>
      <c r="AH93" s="605"/>
      <c r="AI93" s="605"/>
    </row>
    <row r="94" spans="3:91" ht="19.5" customHeight="1">
      <c r="C94" s="220" t="s">
        <v>251</v>
      </c>
    </row>
    <row r="95" spans="3:91" ht="19.5" customHeight="1">
      <c r="D95" s="1367" t="s">
        <v>279</v>
      </c>
      <c r="E95" s="1367"/>
      <c r="F95" s="1367"/>
      <c r="G95" s="1367"/>
      <c r="H95" s="1367"/>
      <c r="I95" s="1367"/>
      <c r="J95" s="1367"/>
      <c r="K95" s="1367"/>
      <c r="L95" s="1367"/>
      <c r="M95" s="1367"/>
      <c r="N95" s="1367"/>
      <c r="O95" s="1367"/>
      <c r="P95" s="1367"/>
      <c r="Q95" s="1367"/>
      <c r="R95" s="1367"/>
      <c r="S95" s="1367"/>
      <c r="T95" s="1367"/>
      <c r="U95" s="1367"/>
      <c r="V95" s="1367"/>
      <c r="W95" s="1367"/>
      <c r="X95" s="1367"/>
      <c r="Y95" s="1367"/>
      <c r="Z95" s="1367"/>
      <c r="AA95" s="1367"/>
      <c r="AB95" s="1367"/>
      <c r="AC95" s="1367"/>
      <c r="AD95" s="1367"/>
      <c r="AE95" s="1367"/>
      <c r="AF95" s="1367"/>
      <c r="AG95" s="1367"/>
      <c r="AH95" s="1367"/>
      <c r="AI95" s="1367"/>
      <c r="AJ95" s="1367"/>
      <c r="AK95" s="1367"/>
    </row>
    <row r="96" spans="3:91" ht="19.5" customHeight="1">
      <c r="D96" s="1367"/>
      <c r="E96" s="1367"/>
      <c r="F96" s="1367"/>
      <c r="G96" s="1367"/>
      <c r="H96" s="1367"/>
      <c r="I96" s="1367"/>
      <c r="J96" s="1367"/>
      <c r="K96" s="1367"/>
      <c r="L96" s="1367"/>
      <c r="M96" s="1367"/>
      <c r="N96" s="1367"/>
      <c r="O96" s="1367"/>
      <c r="P96" s="1367"/>
      <c r="Q96" s="1367"/>
      <c r="R96" s="1367"/>
      <c r="S96" s="1367"/>
      <c r="T96" s="1367"/>
      <c r="U96" s="1367"/>
      <c r="V96" s="1367"/>
      <c r="W96" s="1367"/>
      <c r="X96" s="1367"/>
      <c r="Y96" s="1367"/>
      <c r="Z96" s="1367"/>
      <c r="AA96" s="1367"/>
      <c r="AB96" s="1367"/>
      <c r="AC96" s="1367"/>
      <c r="AD96" s="1367"/>
      <c r="AE96" s="1367"/>
      <c r="AF96" s="1367"/>
      <c r="AG96" s="1367"/>
      <c r="AH96" s="1367"/>
      <c r="AI96" s="1367"/>
      <c r="AJ96" s="1367"/>
      <c r="AK96" s="1367"/>
    </row>
    <row r="97" spans="4:40" ht="19.5" customHeight="1">
      <c r="D97" s="606"/>
      <c r="E97" s="606"/>
      <c r="F97" s="606"/>
      <c r="G97" s="606"/>
      <c r="H97" s="606"/>
      <c r="I97" s="606"/>
      <c r="J97" s="606"/>
      <c r="K97" s="606"/>
      <c r="L97" s="606"/>
      <c r="M97" s="606"/>
      <c r="N97" s="606"/>
      <c r="O97" s="606"/>
      <c r="P97" s="606"/>
      <c r="Q97" s="606"/>
      <c r="R97" s="606"/>
      <c r="S97" s="606"/>
      <c r="T97" s="606"/>
      <c r="U97" s="606"/>
      <c r="V97" s="606"/>
      <c r="W97" s="606"/>
      <c r="X97" s="606"/>
      <c r="Y97" s="606"/>
      <c r="Z97" s="606"/>
      <c r="AA97" s="606"/>
      <c r="AB97" s="606"/>
      <c r="AC97" s="606"/>
      <c r="AD97" s="1358">
        <f>MIN(AF92,AE90)</f>
        <v>0</v>
      </c>
      <c r="AE97" s="1358"/>
      <c r="AF97" s="1358"/>
      <c r="AG97" s="1358"/>
      <c r="AH97" s="1358"/>
      <c r="AI97" s="1358"/>
      <c r="AJ97" s="606"/>
      <c r="AK97" s="606"/>
      <c r="AN97" s="241"/>
    </row>
    <row r="98" spans="4:40" ht="19.5" customHeight="1">
      <c r="Z98" s="607" t="s">
        <v>252</v>
      </c>
      <c r="AA98" s="170"/>
      <c r="AB98" s="170"/>
      <c r="AC98" s="170"/>
      <c r="AD98" s="1359"/>
      <c r="AE98" s="1359"/>
      <c r="AF98" s="1359"/>
      <c r="AG98" s="1359"/>
      <c r="AH98" s="1359"/>
      <c r="AI98" s="1359"/>
      <c r="AJ98" s="170" t="s">
        <v>250</v>
      </c>
    </row>
    <row r="99" spans="4:40" ht="19.5" customHeight="1">
      <c r="AH99" s="220" t="s">
        <v>253</v>
      </c>
    </row>
  </sheetData>
  <sheetProtection algorithmName="SHA-512" hashValue="ZHm/n4NKFlaSmACmD6h+N2oAF0FYoTKfnJEsUJBV52KgHtlNfoAG2BoGHRM/ZdV5Txu+ysKimUljbllGS/dR5g==" saltValue="QrVHpHeTFwSv4MMT86qQAw==" spinCount="100000" sheet="1" objects="1" scenarios="1"/>
  <mergeCells count="388">
    <mergeCell ref="B11:N12"/>
    <mergeCell ref="O11:P11"/>
    <mergeCell ref="Q11:V11"/>
    <mergeCell ref="X11:AC11"/>
    <mergeCell ref="O12:P12"/>
    <mergeCell ref="Q12:V12"/>
    <mergeCell ref="X12:AC12"/>
    <mergeCell ref="F3:S3"/>
    <mergeCell ref="AD97:AI98"/>
    <mergeCell ref="AA87:AD88"/>
    <mergeCell ref="AE90:AH90"/>
    <mergeCell ref="D95:AK96"/>
    <mergeCell ref="C87:J88"/>
    <mergeCell ref="K87:M88"/>
    <mergeCell ref="N87:P88"/>
    <mergeCell ref="Q87:S88"/>
    <mergeCell ref="T87:V88"/>
    <mergeCell ref="W87:Z88"/>
    <mergeCell ref="AA85:AD86"/>
    <mergeCell ref="C86:J86"/>
    <mergeCell ref="K86:M86"/>
    <mergeCell ref="N86:P86"/>
    <mergeCell ref="Q86:S86"/>
    <mergeCell ref="T86:V86"/>
    <mergeCell ref="W86:Z86"/>
    <mergeCell ref="C85:J85"/>
    <mergeCell ref="K85:M85"/>
    <mergeCell ref="N85:P85"/>
    <mergeCell ref="Q85:S85"/>
    <mergeCell ref="T85:V85"/>
    <mergeCell ref="W85:Z85"/>
    <mergeCell ref="C84:J84"/>
    <mergeCell ref="K84:M84"/>
    <mergeCell ref="N84:P84"/>
    <mergeCell ref="Q84:S84"/>
    <mergeCell ref="T84:V84"/>
    <mergeCell ref="W84:Z84"/>
    <mergeCell ref="C83:J83"/>
    <mergeCell ref="K83:M83"/>
    <mergeCell ref="N83:P83"/>
    <mergeCell ref="Q83:S83"/>
    <mergeCell ref="T83:V83"/>
    <mergeCell ref="W83:Z83"/>
    <mergeCell ref="N82:P82"/>
    <mergeCell ref="Q82:S82"/>
    <mergeCell ref="T82:V82"/>
    <mergeCell ref="W82:Z82"/>
    <mergeCell ref="N80:P80"/>
    <mergeCell ref="Q80:S80"/>
    <mergeCell ref="T80:V80"/>
    <mergeCell ref="W80:Z80"/>
    <mergeCell ref="C81:J81"/>
    <mergeCell ref="K81:M81"/>
    <mergeCell ref="N81:P81"/>
    <mergeCell ref="Q81:S81"/>
    <mergeCell ref="T81:V81"/>
    <mergeCell ref="W81:Z81"/>
    <mergeCell ref="AE76:AH77"/>
    <mergeCell ref="K77:M77"/>
    <mergeCell ref="N77:P77"/>
    <mergeCell ref="Q77:S77"/>
    <mergeCell ref="T77:V77"/>
    <mergeCell ref="W77:Z77"/>
    <mergeCell ref="AA78:AD84"/>
    <mergeCell ref="AE78:AH88"/>
    <mergeCell ref="C79:J79"/>
    <mergeCell ref="K79:M79"/>
    <mergeCell ref="N79:P79"/>
    <mergeCell ref="Q79:S79"/>
    <mergeCell ref="T79:V79"/>
    <mergeCell ref="W79:Z79"/>
    <mergeCell ref="C80:J80"/>
    <mergeCell ref="K80:M80"/>
    <mergeCell ref="C78:J78"/>
    <mergeCell ref="K78:M78"/>
    <mergeCell ref="N78:P78"/>
    <mergeCell ref="Q78:S78"/>
    <mergeCell ref="T78:V78"/>
    <mergeCell ref="W78:Z78"/>
    <mergeCell ref="C82:J82"/>
    <mergeCell ref="K82:M82"/>
    <mergeCell ref="D72:J73"/>
    <mergeCell ref="K72:M73"/>
    <mergeCell ref="N72:P73"/>
    <mergeCell ref="Q72:S73"/>
    <mergeCell ref="T72:V73"/>
    <mergeCell ref="W72:Z73"/>
    <mergeCell ref="AA72:AD73"/>
    <mergeCell ref="C76:J77"/>
    <mergeCell ref="K76:Z76"/>
    <mergeCell ref="AA76:AD77"/>
    <mergeCell ref="D71:J71"/>
    <mergeCell ref="K71:M71"/>
    <mergeCell ref="AA68:AD71"/>
    <mergeCell ref="K69:M69"/>
    <mergeCell ref="N69:P69"/>
    <mergeCell ref="Q69:S69"/>
    <mergeCell ref="T69:V69"/>
    <mergeCell ref="W69:Z69"/>
    <mergeCell ref="K70:M70"/>
    <mergeCell ref="N70:P70"/>
    <mergeCell ref="Q70:S70"/>
    <mergeCell ref="T70:V70"/>
    <mergeCell ref="N71:P71"/>
    <mergeCell ref="Q71:S71"/>
    <mergeCell ref="T71:V71"/>
    <mergeCell ref="W71:Z71"/>
    <mergeCell ref="D63:J63"/>
    <mergeCell ref="K63:N63"/>
    <mergeCell ref="D64:J64"/>
    <mergeCell ref="K64:N64"/>
    <mergeCell ref="D65:J66"/>
    <mergeCell ref="K65:N66"/>
    <mergeCell ref="AE58:AH59"/>
    <mergeCell ref="C60:C67"/>
    <mergeCell ref="K60:N60"/>
    <mergeCell ref="O60:R66"/>
    <mergeCell ref="S60:V66"/>
    <mergeCell ref="W60:Z67"/>
    <mergeCell ref="AE60:AH73"/>
    <mergeCell ref="K61:N61"/>
    <mergeCell ref="D62:J62"/>
    <mergeCell ref="K62:N62"/>
    <mergeCell ref="K67:N67"/>
    <mergeCell ref="O67:R67"/>
    <mergeCell ref="S67:V67"/>
    <mergeCell ref="C68:C73"/>
    <mergeCell ref="D68:J69"/>
    <mergeCell ref="K68:Z68"/>
    <mergeCell ref="D70:J70"/>
    <mergeCell ref="W70:Z70"/>
    <mergeCell ref="S42:V48"/>
    <mergeCell ref="C58:J59"/>
    <mergeCell ref="K58:N59"/>
    <mergeCell ref="O58:R59"/>
    <mergeCell ref="S58:V59"/>
    <mergeCell ref="W58:Z59"/>
    <mergeCell ref="D54:J55"/>
    <mergeCell ref="K54:M55"/>
    <mergeCell ref="N54:P55"/>
    <mergeCell ref="Q54:S55"/>
    <mergeCell ref="T54:V55"/>
    <mergeCell ref="W54:Z55"/>
    <mergeCell ref="D49:J49"/>
    <mergeCell ref="D43:J43"/>
    <mergeCell ref="D42:J42"/>
    <mergeCell ref="C42:C49"/>
    <mergeCell ref="W42:Z49"/>
    <mergeCell ref="S49:V49"/>
    <mergeCell ref="C50:C55"/>
    <mergeCell ref="D50:J51"/>
    <mergeCell ref="K50:Z50"/>
    <mergeCell ref="AA50:AD53"/>
    <mergeCell ref="K51:M51"/>
    <mergeCell ref="N51:P51"/>
    <mergeCell ref="Q51:S51"/>
    <mergeCell ref="T51:V51"/>
    <mergeCell ref="D53:J53"/>
    <mergeCell ref="K53:M53"/>
    <mergeCell ref="N53:P53"/>
    <mergeCell ref="Q53:S53"/>
    <mergeCell ref="T53:V53"/>
    <mergeCell ref="W53:Z53"/>
    <mergeCell ref="W51:Z51"/>
    <mergeCell ref="D52:J52"/>
    <mergeCell ref="K52:M52"/>
    <mergeCell ref="N52:P52"/>
    <mergeCell ref="Q52:S52"/>
    <mergeCell ref="AE42:AH55"/>
    <mergeCell ref="K43:N43"/>
    <mergeCell ref="D44:J44"/>
    <mergeCell ref="K44:N44"/>
    <mergeCell ref="D45:J45"/>
    <mergeCell ref="AE34:AH34"/>
    <mergeCell ref="K45:N45"/>
    <mergeCell ref="D46:J46"/>
    <mergeCell ref="K46:N46"/>
    <mergeCell ref="D47:J48"/>
    <mergeCell ref="K47:N48"/>
    <mergeCell ref="K49:N49"/>
    <mergeCell ref="T52:V52"/>
    <mergeCell ref="W52:Z52"/>
    <mergeCell ref="AA54:AD55"/>
    <mergeCell ref="C40:J41"/>
    <mergeCell ref="K40:N41"/>
    <mergeCell ref="O40:R41"/>
    <mergeCell ref="S40:V41"/>
    <mergeCell ref="W40:Z41"/>
    <mergeCell ref="AE40:AH41"/>
    <mergeCell ref="K42:N42"/>
    <mergeCell ref="O42:R48"/>
    <mergeCell ref="O49:R49"/>
    <mergeCell ref="AI32:AL32"/>
    <mergeCell ref="C33:I33"/>
    <mergeCell ref="J33:L33"/>
    <mergeCell ref="M33:O33"/>
    <mergeCell ref="P33:R33"/>
    <mergeCell ref="S33:U33"/>
    <mergeCell ref="V33:X33"/>
    <mergeCell ref="Y33:AA33"/>
    <mergeCell ref="AI34:AL34"/>
    <mergeCell ref="C32:I32"/>
    <mergeCell ref="J32:L32"/>
    <mergeCell ref="M32:O32"/>
    <mergeCell ref="P32:R32"/>
    <mergeCell ref="S32:U32"/>
    <mergeCell ref="V32:X32"/>
    <mergeCell ref="Y32:AA32"/>
    <mergeCell ref="AB32:AD32"/>
    <mergeCell ref="AE32:AH32"/>
    <mergeCell ref="AB33:AD33"/>
    <mergeCell ref="AE33:AH33"/>
    <mergeCell ref="AI33:AL33"/>
    <mergeCell ref="C29:I29"/>
    <mergeCell ref="J29:L29"/>
    <mergeCell ref="M29:O29"/>
    <mergeCell ref="AI30:AL30"/>
    <mergeCell ref="C31:I31"/>
    <mergeCell ref="J31:L31"/>
    <mergeCell ref="M31:O31"/>
    <mergeCell ref="P31:R31"/>
    <mergeCell ref="S31:U31"/>
    <mergeCell ref="V31:X31"/>
    <mergeCell ref="Y31:AA31"/>
    <mergeCell ref="AB31:AD31"/>
    <mergeCell ref="AE31:AH31"/>
    <mergeCell ref="AI31:AL31"/>
    <mergeCell ref="C30:I30"/>
    <mergeCell ref="J30:L30"/>
    <mergeCell ref="M30:O30"/>
    <mergeCell ref="P30:R30"/>
    <mergeCell ref="S30:U30"/>
    <mergeCell ref="V30:X30"/>
    <mergeCell ref="Y30:AA30"/>
    <mergeCell ref="AB30:AD30"/>
    <mergeCell ref="AE30:AH30"/>
    <mergeCell ref="C28:I28"/>
    <mergeCell ref="J28:L28"/>
    <mergeCell ref="M28:O28"/>
    <mergeCell ref="P28:R28"/>
    <mergeCell ref="S28:U28"/>
    <mergeCell ref="V28:X28"/>
    <mergeCell ref="Y28:AA28"/>
    <mergeCell ref="AB28:AD28"/>
    <mergeCell ref="AE28:AH28"/>
    <mergeCell ref="M27:O27"/>
    <mergeCell ref="P27:R27"/>
    <mergeCell ref="S27:U27"/>
    <mergeCell ref="V27:X27"/>
    <mergeCell ref="Y27:AA27"/>
    <mergeCell ref="AB27:AD27"/>
    <mergeCell ref="AE29:AH29"/>
    <mergeCell ref="AE27:AH27"/>
    <mergeCell ref="AI27:AL27"/>
    <mergeCell ref="AI28:AL28"/>
    <mergeCell ref="AI29:AL29"/>
    <mergeCell ref="V23:X23"/>
    <mergeCell ref="Y23:AA23"/>
    <mergeCell ref="AB23:AD23"/>
    <mergeCell ref="AE23:AH23"/>
    <mergeCell ref="C22:I22"/>
    <mergeCell ref="AI25:AL25"/>
    <mergeCell ref="B26:B34"/>
    <mergeCell ref="C26:I26"/>
    <mergeCell ref="J26:L26"/>
    <mergeCell ref="M26:O26"/>
    <mergeCell ref="P26:R26"/>
    <mergeCell ref="S26:U26"/>
    <mergeCell ref="V26:X26"/>
    <mergeCell ref="Y26:AA26"/>
    <mergeCell ref="AB26:AD26"/>
    <mergeCell ref="P29:R29"/>
    <mergeCell ref="S29:U29"/>
    <mergeCell ref="V29:X29"/>
    <mergeCell ref="Y29:AA29"/>
    <mergeCell ref="AB29:AD29"/>
    <mergeCell ref="AE26:AH26"/>
    <mergeCell ref="AI26:AL26"/>
    <mergeCell ref="C27:I27"/>
    <mergeCell ref="J27:L27"/>
    <mergeCell ref="AB20:AD20"/>
    <mergeCell ref="AE20:AH20"/>
    <mergeCell ref="V19:X19"/>
    <mergeCell ref="Y19:AA19"/>
    <mergeCell ref="AB19:AD19"/>
    <mergeCell ref="C21:I21"/>
    <mergeCell ref="AE25:AH25"/>
    <mergeCell ref="AI22:AL22"/>
    <mergeCell ref="AI23:AL23"/>
    <mergeCell ref="C24:I24"/>
    <mergeCell ref="J24:L24"/>
    <mergeCell ref="M24:O24"/>
    <mergeCell ref="P24:R24"/>
    <mergeCell ref="S24:U24"/>
    <mergeCell ref="V24:X24"/>
    <mergeCell ref="Y24:AA24"/>
    <mergeCell ref="AB24:AD24"/>
    <mergeCell ref="AE24:AH24"/>
    <mergeCell ref="AI24:AL24"/>
    <mergeCell ref="C23:I23"/>
    <mergeCell ref="J23:L23"/>
    <mergeCell ref="M23:O23"/>
    <mergeCell ref="P23:R23"/>
    <mergeCell ref="S23:U23"/>
    <mergeCell ref="AE17:AH17"/>
    <mergeCell ref="AI17:AL17"/>
    <mergeCell ref="C18:I18"/>
    <mergeCell ref="J18:L18"/>
    <mergeCell ref="M18:O18"/>
    <mergeCell ref="P18:R18"/>
    <mergeCell ref="S18:U18"/>
    <mergeCell ref="V18:X18"/>
    <mergeCell ref="Y18:AA18"/>
    <mergeCell ref="AB18:AD18"/>
    <mergeCell ref="AE18:AH18"/>
    <mergeCell ref="AI18:AL18"/>
    <mergeCell ref="O10:P10"/>
    <mergeCell ref="Q10:V10"/>
    <mergeCell ref="X10:AC10"/>
    <mergeCell ref="AB16:AD16"/>
    <mergeCell ref="B15:I16"/>
    <mergeCell ref="J15:AD15"/>
    <mergeCell ref="B17:B25"/>
    <mergeCell ref="C17:I17"/>
    <mergeCell ref="J17:L17"/>
    <mergeCell ref="M17:O17"/>
    <mergeCell ref="P17:R17"/>
    <mergeCell ref="S17:U17"/>
    <mergeCell ref="V17:X17"/>
    <mergeCell ref="Y17:AA17"/>
    <mergeCell ref="AB17:AD17"/>
    <mergeCell ref="C19:I19"/>
    <mergeCell ref="J19:L19"/>
    <mergeCell ref="M19:O19"/>
    <mergeCell ref="AB21:AD21"/>
    <mergeCell ref="J21:L21"/>
    <mergeCell ref="M21:O21"/>
    <mergeCell ref="P21:R21"/>
    <mergeCell ref="S21:U21"/>
    <mergeCell ref="V21:X21"/>
    <mergeCell ref="D60:J60"/>
    <mergeCell ref="AE19:AH19"/>
    <mergeCell ref="AI19:AL19"/>
    <mergeCell ref="C20:I20"/>
    <mergeCell ref="J20:L20"/>
    <mergeCell ref="M20:O20"/>
    <mergeCell ref="P20:R20"/>
    <mergeCell ref="AI20:AL20"/>
    <mergeCell ref="AE21:AH21"/>
    <mergeCell ref="AI21:AL21"/>
    <mergeCell ref="Y21:AA21"/>
    <mergeCell ref="J22:L22"/>
    <mergeCell ref="M22:O22"/>
    <mergeCell ref="P22:R22"/>
    <mergeCell ref="S22:U22"/>
    <mergeCell ref="V22:X22"/>
    <mergeCell ref="Y22:AA22"/>
    <mergeCell ref="AB22:AD22"/>
    <mergeCell ref="C25:AD25"/>
    <mergeCell ref="C34:AD34"/>
    <mergeCell ref="AE22:AH22"/>
    <mergeCell ref="S20:U20"/>
    <mergeCell ref="V20:X20"/>
    <mergeCell ref="Y20:AA20"/>
    <mergeCell ref="W3:AM3"/>
    <mergeCell ref="Y92:AB92"/>
    <mergeCell ref="AF92:AJ92"/>
    <mergeCell ref="B3:D3"/>
    <mergeCell ref="T7:AD7"/>
    <mergeCell ref="B8:P8"/>
    <mergeCell ref="Q8:W8"/>
    <mergeCell ref="X8:AD8"/>
    <mergeCell ref="AE15:AH16"/>
    <mergeCell ref="AI15:AL16"/>
    <mergeCell ref="J16:L16"/>
    <mergeCell ref="M16:O16"/>
    <mergeCell ref="P16:R16"/>
    <mergeCell ref="S16:U16"/>
    <mergeCell ref="V16:X16"/>
    <mergeCell ref="Y16:AA16"/>
    <mergeCell ref="B9:N10"/>
    <mergeCell ref="O9:P9"/>
    <mergeCell ref="Q9:V9"/>
    <mergeCell ref="X9:AC9"/>
    <mergeCell ref="P19:R19"/>
    <mergeCell ref="S19:U19"/>
    <mergeCell ref="D67:J67"/>
    <mergeCell ref="D61:J61"/>
  </mergeCells>
  <phoneticPr fontId="6"/>
  <conditionalFormatting sqref="AM18">
    <cfRule type="cellIs" dxfId="3" priority="7" operator="equal">
      <formula>"NG"</formula>
    </cfRule>
  </conditionalFormatting>
  <conditionalFormatting sqref="AE27:AH27">
    <cfRule type="expression" dxfId="2" priority="5">
      <formula>$AM$27="NG"</formula>
    </cfRule>
  </conditionalFormatting>
  <conditionalFormatting sqref="AM27">
    <cfRule type="cellIs" dxfId="1" priority="4" operator="equal">
      <formula>"NG"</formula>
    </cfRule>
  </conditionalFormatting>
  <conditionalFormatting sqref="AE18:AH18">
    <cfRule type="expression" dxfId="0" priority="1">
      <formula>$AM$18="NG"</formula>
    </cfRule>
  </conditionalFormatting>
  <dataValidations count="2">
    <dataValidation imeMode="disabled" allowBlank="1" showInputMessage="1" showErrorMessage="1" sqref="K52:V53 AI17:AL24 K78:V83 AI26:AL33 K85:V86 X9:AC12 Q9:V12"/>
    <dataValidation type="list" imeMode="disabled" allowBlank="1" showInputMessage="1" showErrorMessage="1" sqref="J17:AD24 J26:AD33">
      <formula1>"〇,　"</formula1>
    </dataValidation>
  </dataValidations>
  <printOptions horizontalCentered="1"/>
  <pageMargins left="0.70866141732283472" right="0.36" top="0.42" bottom="0.39370078740157483" header="0.31496062992125984" footer="0.31496062992125984"/>
  <pageSetup paperSize="9" scale="66" fitToWidth="0" fitToHeight="0" orientation="portrait" r:id="rId1"/>
  <rowBreaks count="1" manualBreakCount="1">
    <brk id="36" max="38" man="1"/>
  </rowBreak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B1:G13"/>
  <sheetViews>
    <sheetView showGridLines="0" workbookViewId="0">
      <selection activeCell="B6" sqref="B6"/>
    </sheetView>
  </sheetViews>
  <sheetFormatPr defaultRowHeight="18.75"/>
  <cols>
    <col min="2" max="2" width="39.125" customWidth="1"/>
    <col min="3" max="3" width="26.25" customWidth="1"/>
    <col min="4" max="4" width="9" customWidth="1"/>
    <col min="7" max="7" width="15.125" bestFit="1" customWidth="1"/>
  </cols>
  <sheetData>
    <row r="1" spans="2:7" ht="19.5" thickBot="1">
      <c r="B1" s="4" t="s">
        <v>17</v>
      </c>
      <c r="C1" s="4" t="s">
        <v>18</v>
      </c>
      <c r="E1" s="5" t="s">
        <v>42</v>
      </c>
      <c r="G1" s="6" t="s">
        <v>43</v>
      </c>
    </row>
    <row r="2" spans="2:7" ht="19.5" thickBot="1">
      <c r="B2" s="4" t="s">
        <v>19</v>
      </c>
      <c r="C2" s="4" t="s">
        <v>18</v>
      </c>
      <c r="G2" s="7" t="s">
        <v>44</v>
      </c>
    </row>
    <row r="3" spans="2:7">
      <c r="B3" s="4" t="s">
        <v>20</v>
      </c>
      <c r="C3" s="4" t="s">
        <v>18</v>
      </c>
    </row>
    <row r="4" spans="2:7">
      <c r="B4" s="4" t="s">
        <v>22</v>
      </c>
      <c r="C4" s="4" t="s">
        <v>18</v>
      </c>
    </row>
    <row r="5" spans="2:7">
      <c r="B5" s="4" t="s">
        <v>23</v>
      </c>
      <c r="C5" s="4" t="s">
        <v>18</v>
      </c>
    </row>
    <row r="6" spans="2:7">
      <c r="B6" s="4" t="s">
        <v>21</v>
      </c>
      <c r="C6" s="4" t="s">
        <v>18</v>
      </c>
    </row>
    <row r="7" spans="2:7">
      <c r="B7" s="4" t="s">
        <v>25</v>
      </c>
      <c r="C7" s="4" t="s">
        <v>18</v>
      </c>
    </row>
    <row r="8" spans="2:7">
      <c r="B8" s="4" t="s">
        <v>24</v>
      </c>
      <c r="C8" s="4" t="s">
        <v>18</v>
      </c>
    </row>
    <row r="9" spans="2:7">
      <c r="B9" s="4" t="s">
        <v>26</v>
      </c>
      <c r="C9" s="4" t="s">
        <v>26</v>
      </c>
    </row>
    <row r="13" spans="2:7">
      <c r="B13" s="8"/>
    </row>
  </sheetData>
  <phoneticPr fontId="6"/>
  <pageMargins left="0.7" right="0.7" top="0.75" bottom="0.75" header="0.3" footer="0.3"/>
  <pageSetup paperSize="9" scale="6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入力手順</vt:lpstr>
      <vt:lpstr>入力データ（記入見本）</vt:lpstr>
      <vt:lpstr>事業申請入力データ</vt:lpstr>
      <vt:lpstr>事業申請出力結果</vt:lpstr>
      <vt:lpstr>様式１号別紙1</vt:lpstr>
      <vt:lpstr>交付申請入力データ</vt:lpstr>
      <vt:lpstr>交付申請出力結果</vt:lpstr>
      <vt:lpstr>様式６号別紙</vt:lpstr>
      <vt:lpstr>分類コード</vt:lpstr>
      <vt:lpstr>交付申請出力結果!Print_Area</vt:lpstr>
      <vt:lpstr>交付申請入力データ!Print_Area</vt:lpstr>
      <vt:lpstr>事業申請出力結果!Print_Area</vt:lpstr>
      <vt:lpstr>事業申請入力データ!Print_Area</vt:lpstr>
      <vt:lpstr>様式１号別紙1!Print_Area</vt:lpstr>
      <vt:lpstr>様式６号別紙!Print_Area</vt:lpstr>
      <vt:lpstr>交付申請入力データ!Print_Titles</vt:lpstr>
      <vt:lpstr>事業申請入力データ!Print_Titles</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CatenaRentalSystem</dc:creator>
  <cp:lastModifiedBy>CatenaRentalSystem</cp:lastModifiedBy>
  <cp:lastPrinted>2023-04-24T05:13:21Z</cp:lastPrinted>
  <dcterms:created xsi:type="dcterms:W3CDTF">2022-04-28T02:19:24Z</dcterms:created>
  <dcterms:modified xsi:type="dcterms:W3CDTF">2023-05-23T02:01:10Z</dcterms:modified>
</cp:coreProperties>
</file>