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2.29\Users\補助事業（全木のみ\R02補正（三次）\R2補・JAS構造材\04ホームページ用資料\"/>
    </mc:Choice>
  </mc:AlternateContent>
  <bookViews>
    <workbookView xWindow="0" yWindow="0" windowWidth="28800" windowHeight="12240" firstSheet="2" activeTab="6"/>
  </bookViews>
  <sheets>
    <sheet name="入力手順" sheetId="15" r:id="rId1"/>
    <sheet name="事業申請入力データ" sheetId="12" r:id="rId2"/>
    <sheet name="事業申請出力結果" sheetId="14" r:id="rId3"/>
    <sheet name="木材 (2)" sheetId="5" state="hidden" r:id="rId4"/>
    <sheet name="分類コード" sheetId="11" r:id="rId5"/>
    <sheet name="入力データ (記入見本)" sheetId="17" r:id="rId6"/>
    <sheet name="交付申請入力データ" sheetId="18" r:id="rId7"/>
    <sheet name="交付申請出力結果" sheetId="19" r:id="rId8"/>
  </sheets>
  <definedNames>
    <definedName name="_xlnm._FilterDatabase" localSheetId="3" hidden="1">'木材 (2)'!$A$5:$CV$5</definedName>
    <definedName name="_xlnm.Print_Area" localSheetId="6">交付申請入力データ!$A$2:$X$1004</definedName>
    <definedName name="_xlnm.Print_Area" localSheetId="1">事業申請入力データ!$A$2:$X$1004</definedName>
    <definedName name="_xlnm.Print_Area" localSheetId="5">'入力データ (記入見本)'!$A$2:$X$1004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9" l="1"/>
  <c r="AA63" i="19" l="1"/>
  <c r="Z63" i="19"/>
  <c r="AA62" i="19"/>
  <c r="Z62" i="19"/>
  <c r="AB62" i="19"/>
  <c r="AB63" i="19"/>
  <c r="AB60" i="19" s="1"/>
  <c r="Y60" i="19"/>
  <c r="Y55" i="19"/>
  <c r="Z55" i="19"/>
  <c r="AA55" i="19"/>
  <c r="AB55" i="19"/>
  <c r="Y56" i="19"/>
  <c r="Z56" i="19"/>
  <c r="AA56" i="19"/>
  <c r="AB56" i="19"/>
  <c r="Y57" i="19"/>
  <c r="Z57" i="19"/>
  <c r="AA57" i="19"/>
  <c r="AB57" i="19"/>
  <c r="Y58" i="19"/>
  <c r="Z58" i="19"/>
  <c r="AA58" i="19"/>
  <c r="AB58" i="19"/>
  <c r="Y59" i="19"/>
  <c r="Z59" i="19"/>
  <c r="AA59" i="19"/>
  <c r="AB59" i="19"/>
  <c r="AA60" i="19" l="1"/>
  <c r="Z60" i="19"/>
  <c r="D19" i="18"/>
  <c r="D20" i="18"/>
  <c r="D21" i="18"/>
  <c r="D22" i="18"/>
  <c r="D23" i="18"/>
  <c r="D24" i="18"/>
  <c r="AA15" i="19" l="1"/>
  <c r="Y31" i="14" l="1"/>
  <c r="C5" i="14"/>
  <c r="C35" i="14"/>
  <c r="C14" i="14" l="1"/>
  <c r="E14" i="14"/>
  <c r="F3" i="14" l="1"/>
  <c r="C3" i="14"/>
  <c r="AA18" i="19" l="1"/>
  <c r="AA18" i="14" l="1"/>
  <c r="C2" i="19"/>
  <c r="L182" i="19"/>
  <c r="F182" i="19"/>
  <c r="K181" i="19"/>
  <c r="E181" i="19"/>
  <c r="K180" i="19"/>
  <c r="E180" i="19"/>
  <c r="O179" i="19"/>
  <c r="I179" i="19"/>
  <c r="M178" i="19"/>
  <c r="G178" i="19"/>
  <c r="P177" i="19"/>
  <c r="J177" i="19"/>
  <c r="C177" i="19"/>
  <c r="N176" i="19"/>
  <c r="H176" i="19"/>
  <c r="L175" i="19"/>
  <c r="F175" i="19"/>
  <c r="K174" i="19"/>
  <c r="E174" i="19"/>
  <c r="O173" i="19"/>
  <c r="I173" i="19"/>
  <c r="M172" i="19"/>
  <c r="G172" i="19"/>
  <c r="P171" i="19"/>
  <c r="J171" i="19"/>
  <c r="C171" i="19"/>
  <c r="N170" i="19"/>
  <c r="H170" i="19"/>
  <c r="L169" i="19"/>
  <c r="F169" i="19"/>
  <c r="K168" i="19"/>
  <c r="E168" i="19"/>
  <c r="O167" i="19"/>
  <c r="I167" i="19"/>
  <c r="M166" i="19"/>
  <c r="G166" i="19"/>
  <c r="P165" i="19"/>
  <c r="J165" i="19"/>
  <c r="C165" i="19"/>
  <c r="N164" i="19"/>
  <c r="H164" i="19"/>
  <c r="M163" i="19"/>
  <c r="G163" i="19"/>
  <c r="L162" i="19"/>
  <c r="F162" i="19"/>
  <c r="K161" i="19"/>
  <c r="E161" i="19"/>
  <c r="C161" i="19"/>
  <c r="O160" i="19"/>
  <c r="I160" i="19"/>
  <c r="M159" i="19"/>
  <c r="L159" i="19"/>
  <c r="G159" i="19"/>
  <c r="P158" i="19"/>
  <c r="J158" i="19"/>
  <c r="E158" i="19"/>
  <c r="C158" i="19"/>
  <c r="O157" i="19"/>
  <c r="J157" i="19"/>
  <c r="I157" i="19"/>
  <c r="E157" i="19"/>
  <c r="C157" i="19"/>
  <c r="C155" i="19"/>
  <c r="K182" i="19" s="1"/>
  <c r="M152" i="19"/>
  <c r="G152" i="19"/>
  <c r="L151" i="19"/>
  <c r="F151" i="19"/>
  <c r="K150" i="19"/>
  <c r="E150" i="19"/>
  <c r="P149" i="19"/>
  <c r="J149" i="19"/>
  <c r="G149" i="19"/>
  <c r="P148" i="19"/>
  <c r="K148" i="19"/>
  <c r="F148" i="19"/>
  <c r="R147" i="19"/>
  <c r="O147" i="19"/>
  <c r="I147" i="19"/>
  <c r="F147" i="19"/>
  <c r="P146" i="19"/>
  <c r="M146" i="19"/>
  <c r="J146" i="19"/>
  <c r="C146" i="19"/>
  <c r="N145" i="19"/>
  <c r="J145" i="19"/>
  <c r="E145" i="19"/>
  <c r="P144" i="19"/>
  <c r="L144" i="19"/>
  <c r="I144" i="19"/>
  <c r="R143" i="19"/>
  <c r="N143" i="19"/>
  <c r="H143" i="19"/>
  <c r="F143" i="19"/>
  <c r="P142" i="19"/>
  <c r="L142" i="19"/>
  <c r="H142" i="19"/>
  <c r="C142" i="19"/>
  <c r="O141" i="19"/>
  <c r="J141" i="19"/>
  <c r="F141" i="19"/>
  <c r="P140" i="19"/>
  <c r="L140" i="19"/>
  <c r="H140" i="19"/>
  <c r="R139" i="19"/>
  <c r="N139" i="19"/>
  <c r="H139" i="19"/>
  <c r="E139" i="19"/>
  <c r="O138" i="19"/>
  <c r="L138" i="19"/>
  <c r="H138" i="19"/>
  <c r="P137" i="19"/>
  <c r="M137" i="19"/>
  <c r="G137" i="19"/>
  <c r="C137" i="19"/>
  <c r="N136" i="19"/>
  <c r="K136" i="19"/>
  <c r="H136" i="19"/>
  <c r="R135" i="19"/>
  <c r="O135" i="19"/>
  <c r="I135" i="19"/>
  <c r="F135" i="19"/>
  <c r="N134" i="19"/>
  <c r="J134" i="19"/>
  <c r="G134" i="19"/>
  <c r="R133" i="19"/>
  <c r="M133" i="19"/>
  <c r="G133" i="19"/>
  <c r="E133" i="19"/>
  <c r="P132" i="19"/>
  <c r="L132" i="19"/>
  <c r="H132" i="19"/>
  <c r="C132" i="19"/>
  <c r="O131" i="19"/>
  <c r="J131" i="19"/>
  <c r="F131" i="19"/>
  <c r="P130" i="19"/>
  <c r="L130" i="19"/>
  <c r="H130" i="19"/>
  <c r="R129" i="19"/>
  <c r="N129" i="19"/>
  <c r="H129" i="19"/>
  <c r="E129" i="19"/>
  <c r="O128" i="19"/>
  <c r="L128" i="19"/>
  <c r="H128" i="19"/>
  <c r="O127" i="19"/>
  <c r="K127" i="19"/>
  <c r="G127" i="19"/>
  <c r="C127" i="19"/>
  <c r="C125" i="19"/>
  <c r="R151" i="19" s="1"/>
  <c r="R121" i="19"/>
  <c r="M120" i="19"/>
  <c r="M119" i="19"/>
  <c r="O118" i="19"/>
  <c r="O117" i="19"/>
  <c r="O116" i="19"/>
  <c r="O115" i="19"/>
  <c r="C115" i="19"/>
  <c r="O114" i="19"/>
  <c r="C113" i="19"/>
  <c r="F111" i="19"/>
  <c r="E110" i="19"/>
  <c r="G109" i="19"/>
  <c r="H108" i="19"/>
  <c r="L107" i="19"/>
  <c r="J107" i="19"/>
  <c r="N106" i="19"/>
  <c r="O105" i="19"/>
  <c r="I104" i="19"/>
  <c r="F104" i="19"/>
  <c r="K103" i="19"/>
  <c r="N102" i="19"/>
  <c r="E101" i="19"/>
  <c r="I100" i="19"/>
  <c r="G100" i="19"/>
  <c r="J99" i="19"/>
  <c r="M98" i="19"/>
  <c r="F97" i="19"/>
  <c r="E97" i="19"/>
  <c r="C95" i="19"/>
  <c r="O122" i="19" s="1"/>
  <c r="N92" i="19"/>
  <c r="J90" i="19"/>
  <c r="K89" i="19"/>
  <c r="R87" i="19"/>
  <c r="M84" i="19"/>
  <c r="I82" i="19"/>
  <c r="F81" i="19"/>
  <c r="H80" i="19"/>
  <c r="H78" i="19"/>
  <c r="H76" i="19"/>
  <c r="G74" i="19"/>
  <c r="E73" i="19"/>
  <c r="C71" i="19"/>
  <c r="E69" i="19"/>
  <c r="J68" i="19"/>
  <c r="J67" i="19"/>
  <c r="C65" i="19"/>
  <c r="L85" i="19" s="1"/>
  <c r="AA49" i="19"/>
  <c r="Y49" i="19"/>
  <c r="AA48" i="19"/>
  <c r="Y48" i="19"/>
  <c r="AA47" i="19"/>
  <c r="Y47" i="19"/>
  <c r="AA46" i="19"/>
  <c r="Y46" i="19"/>
  <c r="AA45" i="19"/>
  <c r="Y45" i="19"/>
  <c r="AA44" i="19"/>
  <c r="Y44" i="19"/>
  <c r="AA43" i="19"/>
  <c r="Y43" i="19"/>
  <c r="AA42" i="19"/>
  <c r="Y42" i="19"/>
  <c r="AA41" i="19"/>
  <c r="Y41" i="19"/>
  <c r="AA40" i="19"/>
  <c r="Y40" i="19"/>
  <c r="AA39" i="19"/>
  <c r="Y39" i="19"/>
  <c r="AA38" i="19"/>
  <c r="Y38" i="19"/>
  <c r="AA37" i="19"/>
  <c r="Y37" i="19"/>
  <c r="M37" i="19"/>
  <c r="AA36" i="19"/>
  <c r="Y36" i="19"/>
  <c r="AA35" i="19"/>
  <c r="Y35" i="19"/>
  <c r="C35" i="19"/>
  <c r="O61" i="19" s="1"/>
  <c r="AA34" i="19"/>
  <c r="Y34" i="19"/>
  <c r="AA33" i="19"/>
  <c r="Y33" i="19"/>
  <c r="AA32" i="19"/>
  <c r="Y32" i="19"/>
  <c r="AA31" i="19"/>
  <c r="Y31" i="19"/>
  <c r="AA30" i="19"/>
  <c r="Y30" i="19"/>
  <c r="AA29" i="19"/>
  <c r="Y29" i="19"/>
  <c r="AA28" i="19"/>
  <c r="Y28" i="19"/>
  <c r="AA27" i="19"/>
  <c r="Y27" i="19"/>
  <c r="AA26" i="19"/>
  <c r="Y26" i="19"/>
  <c r="AA25" i="19"/>
  <c r="Y25" i="19"/>
  <c r="AA24" i="19"/>
  <c r="Y24" i="19"/>
  <c r="C5" i="19"/>
  <c r="F3" i="19"/>
  <c r="C3" i="19"/>
  <c r="D1004" i="18"/>
  <c r="D1003" i="18"/>
  <c r="D1002" i="18"/>
  <c r="D1001" i="18"/>
  <c r="D1000" i="18"/>
  <c r="D999" i="18"/>
  <c r="D998" i="18"/>
  <c r="D997" i="18"/>
  <c r="D996" i="18"/>
  <c r="D995" i="18"/>
  <c r="D994" i="18"/>
  <c r="D993" i="18"/>
  <c r="D992" i="18"/>
  <c r="D991" i="18"/>
  <c r="D990" i="18"/>
  <c r="D989" i="18"/>
  <c r="D988" i="18"/>
  <c r="D987" i="18"/>
  <c r="D986" i="18"/>
  <c r="D985" i="18"/>
  <c r="D984" i="18"/>
  <c r="D983" i="18"/>
  <c r="D982" i="18"/>
  <c r="D981" i="18"/>
  <c r="D980" i="18"/>
  <c r="D979" i="18"/>
  <c r="D978" i="18"/>
  <c r="D977" i="18"/>
  <c r="D976" i="18"/>
  <c r="D975" i="18"/>
  <c r="D974" i="18"/>
  <c r="D973" i="18"/>
  <c r="D972" i="18"/>
  <c r="D971" i="18"/>
  <c r="D970" i="18"/>
  <c r="D969" i="18"/>
  <c r="D968" i="18"/>
  <c r="D967" i="18"/>
  <c r="D966" i="18"/>
  <c r="D965" i="18"/>
  <c r="D964" i="18"/>
  <c r="D963" i="18"/>
  <c r="D962" i="18"/>
  <c r="D961" i="18"/>
  <c r="D960" i="18"/>
  <c r="D959" i="18"/>
  <c r="D958" i="18"/>
  <c r="D957" i="18"/>
  <c r="D956" i="18"/>
  <c r="D955" i="18"/>
  <c r="D954" i="18"/>
  <c r="D953" i="18"/>
  <c r="D952" i="18"/>
  <c r="D951" i="18"/>
  <c r="D950" i="18"/>
  <c r="D949" i="18"/>
  <c r="D948" i="18"/>
  <c r="D947" i="18"/>
  <c r="D946" i="18"/>
  <c r="D945" i="18"/>
  <c r="D944" i="18"/>
  <c r="D943" i="18"/>
  <c r="D942" i="18"/>
  <c r="D941" i="18"/>
  <c r="D940" i="18"/>
  <c r="D939" i="18"/>
  <c r="D938" i="18"/>
  <c r="D937" i="18"/>
  <c r="D936" i="18"/>
  <c r="D935" i="18"/>
  <c r="D934" i="18"/>
  <c r="D933" i="18"/>
  <c r="D932" i="18"/>
  <c r="D931" i="18"/>
  <c r="D930" i="18"/>
  <c r="D929" i="18"/>
  <c r="D928" i="18"/>
  <c r="D927" i="18"/>
  <c r="D926" i="18"/>
  <c r="D925" i="18"/>
  <c r="D924" i="18"/>
  <c r="D923" i="18"/>
  <c r="D922" i="18"/>
  <c r="D921" i="18"/>
  <c r="D920" i="18"/>
  <c r="D919" i="18"/>
  <c r="D918" i="18"/>
  <c r="D917" i="18"/>
  <c r="D916" i="18"/>
  <c r="D915" i="18"/>
  <c r="D914" i="18"/>
  <c r="D913" i="18"/>
  <c r="D912" i="18"/>
  <c r="D911" i="18"/>
  <c r="D910" i="18"/>
  <c r="D909" i="18"/>
  <c r="D908" i="18"/>
  <c r="D907" i="18"/>
  <c r="D906" i="18"/>
  <c r="D905" i="18"/>
  <c r="D904" i="18"/>
  <c r="D903" i="18"/>
  <c r="D902" i="18"/>
  <c r="D901" i="18"/>
  <c r="D900" i="18"/>
  <c r="D899" i="18"/>
  <c r="D898" i="18"/>
  <c r="D897" i="18"/>
  <c r="D896" i="18"/>
  <c r="D895" i="18"/>
  <c r="D894" i="18"/>
  <c r="D893" i="18"/>
  <c r="D892" i="18"/>
  <c r="D891" i="18"/>
  <c r="D890" i="18"/>
  <c r="D889" i="18"/>
  <c r="D888" i="18"/>
  <c r="D887" i="18"/>
  <c r="D886" i="18"/>
  <c r="D885" i="18"/>
  <c r="D884" i="18"/>
  <c r="D883" i="18"/>
  <c r="D882" i="18"/>
  <c r="D881" i="18"/>
  <c r="D880" i="18"/>
  <c r="D879" i="18"/>
  <c r="D878" i="18"/>
  <c r="D877" i="18"/>
  <c r="D876" i="18"/>
  <c r="D875" i="18"/>
  <c r="D874" i="18"/>
  <c r="D873" i="18"/>
  <c r="D872" i="18"/>
  <c r="D871" i="18"/>
  <c r="D870" i="18"/>
  <c r="D869" i="18"/>
  <c r="D868" i="18"/>
  <c r="D867" i="18"/>
  <c r="D866" i="18"/>
  <c r="D865" i="18"/>
  <c r="D864" i="18"/>
  <c r="D863" i="18"/>
  <c r="D862" i="18"/>
  <c r="D861" i="18"/>
  <c r="D860" i="18"/>
  <c r="D859" i="18"/>
  <c r="D858" i="18"/>
  <c r="D857" i="18"/>
  <c r="D856" i="18"/>
  <c r="D855" i="18"/>
  <c r="D854" i="18"/>
  <c r="D853" i="18"/>
  <c r="D852" i="18"/>
  <c r="D851" i="18"/>
  <c r="D850" i="18"/>
  <c r="D849" i="18"/>
  <c r="D848" i="18"/>
  <c r="D847" i="18"/>
  <c r="D846" i="18"/>
  <c r="D845" i="18"/>
  <c r="D844" i="18"/>
  <c r="D843" i="18"/>
  <c r="D842" i="18"/>
  <c r="D841" i="18"/>
  <c r="D840" i="18"/>
  <c r="D839" i="18"/>
  <c r="D838" i="18"/>
  <c r="D837" i="18"/>
  <c r="D836" i="18"/>
  <c r="D835" i="18"/>
  <c r="D834" i="18"/>
  <c r="D833" i="18"/>
  <c r="D832" i="18"/>
  <c r="D831" i="18"/>
  <c r="D830" i="18"/>
  <c r="D829" i="18"/>
  <c r="D828" i="18"/>
  <c r="D827" i="18"/>
  <c r="D826" i="18"/>
  <c r="D825" i="18"/>
  <c r="D824" i="18"/>
  <c r="D823" i="18"/>
  <c r="D822" i="18"/>
  <c r="D821" i="18"/>
  <c r="D820" i="18"/>
  <c r="D819" i="18"/>
  <c r="D818" i="18"/>
  <c r="D817" i="18"/>
  <c r="D816" i="18"/>
  <c r="D815" i="18"/>
  <c r="D814" i="18"/>
  <c r="D813" i="18"/>
  <c r="D812" i="18"/>
  <c r="D811" i="18"/>
  <c r="D810" i="18"/>
  <c r="D809" i="18"/>
  <c r="D808" i="18"/>
  <c r="D807" i="18"/>
  <c r="D806" i="18"/>
  <c r="D805" i="18"/>
  <c r="D804" i="18"/>
  <c r="D803" i="18"/>
  <c r="D802" i="18"/>
  <c r="D801" i="18"/>
  <c r="D800" i="18"/>
  <c r="D799" i="18"/>
  <c r="D798" i="18"/>
  <c r="D797" i="18"/>
  <c r="D796" i="18"/>
  <c r="D795" i="18"/>
  <c r="D794" i="18"/>
  <c r="D793" i="18"/>
  <c r="D792" i="18"/>
  <c r="D791" i="18"/>
  <c r="D790" i="18"/>
  <c r="D789" i="18"/>
  <c r="D788" i="18"/>
  <c r="D787" i="18"/>
  <c r="D786" i="18"/>
  <c r="D785" i="18"/>
  <c r="D784" i="18"/>
  <c r="D783" i="18"/>
  <c r="D782" i="18"/>
  <c r="D781" i="18"/>
  <c r="D780" i="18"/>
  <c r="D779" i="18"/>
  <c r="D778" i="18"/>
  <c r="D777" i="18"/>
  <c r="D776" i="18"/>
  <c r="D775" i="18"/>
  <c r="D774" i="18"/>
  <c r="D773" i="18"/>
  <c r="D772" i="18"/>
  <c r="D771" i="18"/>
  <c r="D770" i="18"/>
  <c r="D769" i="18"/>
  <c r="D768" i="18"/>
  <c r="D767" i="18"/>
  <c r="D766" i="18"/>
  <c r="D765" i="18"/>
  <c r="D764" i="18"/>
  <c r="D763" i="18"/>
  <c r="D762" i="18"/>
  <c r="D761" i="18"/>
  <c r="D760" i="18"/>
  <c r="D759" i="18"/>
  <c r="D758" i="18"/>
  <c r="D757" i="18"/>
  <c r="D756" i="18"/>
  <c r="D755" i="18"/>
  <c r="D754" i="18"/>
  <c r="D753" i="18"/>
  <c r="D752" i="18"/>
  <c r="D751" i="18"/>
  <c r="D750" i="18"/>
  <c r="D749" i="18"/>
  <c r="D748" i="18"/>
  <c r="D747" i="18"/>
  <c r="D746" i="18"/>
  <c r="D745" i="18"/>
  <c r="D744" i="18"/>
  <c r="D743" i="18"/>
  <c r="D742" i="18"/>
  <c r="D741" i="18"/>
  <c r="D740" i="18"/>
  <c r="D739" i="18"/>
  <c r="D738" i="18"/>
  <c r="D737" i="18"/>
  <c r="D736" i="18"/>
  <c r="D735" i="18"/>
  <c r="D734" i="18"/>
  <c r="D733" i="18"/>
  <c r="D732" i="18"/>
  <c r="D731" i="18"/>
  <c r="D730" i="18"/>
  <c r="D729" i="18"/>
  <c r="D728" i="18"/>
  <c r="D727" i="18"/>
  <c r="D726" i="18"/>
  <c r="D725" i="18"/>
  <c r="D724" i="18"/>
  <c r="D723" i="18"/>
  <c r="D722" i="18"/>
  <c r="D721" i="18"/>
  <c r="D720" i="18"/>
  <c r="D719" i="18"/>
  <c r="D718" i="18"/>
  <c r="D717" i="18"/>
  <c r="D716" i="18"/>
  <c r="D715" i="18"/>
  <c r="D714" i="18"/>
  <c r="D713" i="18"/>
  <c r="D712" i="18"/>
  <c r="D711" i="18"/>
  <c r="D710" i="18"/>
  <c r="D709" i="18"/>
  <c r="D708" i="18"/>
  <c r="D707" i="18"/>
  <c r="D706" i="18"/>
  <c r="D705" i="18"/>
  <c r="D704" i="18"/>
  <c r="D703" i="18"/>
  <c r="D702" i="18"/>
  <c r="D701" i="18"/>
  <c r="D700" i="18"/>
  <c r="D699" i="18"/>
  <c r="D698" i="18"/>
  <c r="D697" i="18"/>
  <c r="D696" i="18"/>
  <c r="D695" i="18"/>
  <c r="D694" i="18"/>
  <c r="D693" i="18"/>
  <c r="D692" i="18"/>
  <c r="D691" i="18"/>
  <c r="D690" i="18"/>
  <c r="D689" i="18"/>
  <c r="D688" i="18"/>
  <c r="D687" i="18"/>
  <c r="D686" i="18"/>
  <c r="D685" i="18"/>
  <c r="D684" i="18"/>
  <c r="D683" i="18"/>
  <c r="D682" i="18"/>
  <c r="D681" i="18"/>
  <c r="D680" i="18"/>
  <c r="D679" i="18"/>
  <c r="D678" i="18"/>
  <c r="D677" i="18"/>
  <c r="D676" i="18"/>
  <c r="D675" i="18"/>
  <c r="D674" i="18"/>
  <c r="D673" i="18"/>
  <c r="D672" i="18"/>
  <c r="D671" i="18"/>
  <c r="D670" i="18"/>
  <c r="D669" i="18"/>
  <c r="D668" i="18"/>
  <c r="D667" i="18"/>
  <c r="D666" i="18"/>
  <c r="D665" i="18"/>
  <c r="D664" i="18"/>
  <c r="D663" i="18"/>
  <c r="D662" i="18"/>
  <c r="D661" i="18"/>
  <c r="D660" i="18"/>
  <c r="D659" i="18"/>
  <c r="D658" i="18"/>
  <c r="D657" i="18"/>
  <c r="D656" i="18"/>
  <c r="D655" i="18"/>
  <c r="D654" i="18"/>
  <c r="D653" i="18"/>
  <c r="D652" i="18"/>
  <c r="D651" i="18"/>
  <c r="D650" i="18"/>
  <c r="D649" i="18"/>
  <c r="D648" i="18"/>
  <c r="D647" i="18"/>
  <c r="D646" i="18"/>
  <c r="D645" i="18"/>
  <c r="D644" i="18"/>
  <c r="D643" i="18"/>
  <c r="D642" i="18"/>
  <c r="D641" i="18"/>
  <c r="D640" i="18"/>
  <c r="D639" i="18"/>
  <c r="D638" i="18"/>
  <c r="D637" i="18"/>
  <c r="D636" i="18"/>
  <c r="D635" i="18"/>
  <c r="D634" i="18"/>
  <c r="D633" i="18"/>
  <c r="D632" i="18"/>
  <c r="D631" i="18"/>
  <c r="D630" i="18"/>
  <c r="D629" i="18"/>
  <c r="D628" i="18"/>
  <c r="D627" i="18"/>
  <c r="D626" i="18"/>
  <c r="D625" i="18"/>
  <c r="D624" i="18"/>
  <c r="D623" i="18"/>
  <c r="D622" i="18"/>
  <c r="D621" i="18"/>
  <c r="D620" i="18"/>
  <c r="D619" i="18"/>
  <c r="D618" i="18"/>
  <c r="D617" i="18"/>
  <c r="D616" i="18"/>
  <c r="D615" i="18"/>
  <c r="D614" i="18"/>
  <c r="D613" i="18"/>
  <c r="D612" i="18"/>
  <c r="D611" i="18"/>
  <c r="D610" i="18"/>
  <c r="D609" i="18"/>
  <c r="D608" i="18"/>
  <c r="D607" i="18"/>
  <c r="D606" i="18"/>
  <c r="D605" i="18"/>
  <c r="D604" i="18"/>
  <c r="D603" i="18"/>
  <c r="D602" i="18"/>
  <c r="D601" i="18"/>
  <c r="D600" i="18"/>
  <c r="D599" i="18"/>
  <c r="D598" i="18"/>
  <c r="D597" i="18"/>
  <c r="D596" i="18"/>
  <c r="D595" i="18"/>
  <c r="D594" i="18"/>
  <c r="D593" i="18"/>
  <c r="D592" i="18"/>
  <c r="D591" i="18"/>
  <c r="D590" i="18"/>
  <c r="D589" i="18"/>
  <c r="D588" i="18"/>
  <c r="D587" i="18"/>
  <c r="D586" i="18"/>
  <c r="D585" i="18"/>
  <c r="D584" i="18"/>
  <c r="D583" i="18"/>
  <c r="D582" i="18"/>
  <c r="D581" i="18"/>
  <c r="D580" i="18"/>
  <c r="D579" i="18"/>
  <c r="D578" i="18"/>
  <c r="D577" i="18"/>
  <c r="D576" i="18"/>
  <c r="D575" i="18"/>
  <c r="D574" i="18"/>
  <c r="D573" i="18"/>
  <c r="D572" i="18"/>
  <c r="D571" i="18"/>
  <c r="D570" i="18"/>
  <c r="D569" i="18"/>
  <c r="D568" i="18"/>
  <c r="D567" i="18"/>
  <c r="D566" i="18"/>
  <c r="D565" i="18"/>
  <c r="D564" i="18"/>
  <c r="D563" i="18"/>
  <c r="D562" i="18"/>
  <c r="D561" i="18"/>
  <c r="D560" i="18"/>
  <c r="D559" i="18"/>
  <c r="D558" i="18"/>
  <c r="D557" i="18"/>
  <c r="D556" i="18"/>
  <c r="D555" i="18"/>
  <c r="D554" i="18"/>
  <c r="D553" i="18"/>
  <c r="D552" i="18"/>
  <c r="D551" i="18"/>
  <c r="D550" i="18"/>
  <c r="D549" i="18"/>
  <c r="D548" i="18"/>
  <c r="D547" i="18"/>
  <c r="D546" i="18"/>
  <c r="D545" i="18"/>
  <c r="D544" i="18"/>
  <c r="D543" i="18"/>
  <c r="D542" i="18"/>
  <c r="D541" i="18"/>
  <c r="D540" i="18"/>
  <c r="D539" i="18"/>
  <c r="D538" i="18"/>
  <c r="D537" i="18"/>
  <c r="D536" i="18"/>
  <c r="D535" i="18"/>
  <c r="D534" i="18"/>
  <c r="D533" i="18"/>
  <c r="D532" i="18"/>
  <c r="D531" i="18"/>
  <c r="D530" i="18"/>
  <c r="D529" i="18"/>
  <c r="D528" i="18"/>
  <c r="D527" i="18"/>
  <c r="D526" i="18"/>
  <c r="D525" i="18"/>
  <c r="D524" i="18"/>
  <c r="D523" i="18"/>
  <c r="D522" i="18"/>
  <c r="D521" i="18"/>
  <c r="D520" i="18"/>
  <c r="D519" i="18"/>
  <c r="D518" i="18"/>
  <c r="D517" i="18"/>
  <c r="D516" i="18"/>
  <c r="D515" i="18"/>
  <c r="D514" i="18"/>
  <c r="D513" i="18"/>
  <c r="D512" i="18"/>
  <c r="D511" i="18"/>
  <c r="D510" i="18"/>
  <c r="D509" i="18"/>
  <c r="D508" i="18"/>
  <c r="D507" i="18"/>
  <c r="D506" i="18"/>
  <c r="D505" i="18"/>
  <c r="D504" i="18"/>
  <c r="D503" i="18"/>
  <c r="D502" i="18"/>
  <c r="D501" i="18"/>
  <c r="D500" i="18"/>
  <c r="D499" i="18"/>
  <c r="D498" i="18"/>
  <c r="D497" i="18"/>
  <c r="D496" i="18"/>
  <c r="D495" i="18"/>
  <c r="D494" i="18"/>
  <c r="D493" i="18"/>
  <c r="D492" i="18"/>
  <c r="D491" i="18"/>
  <c r="D490" i="18"/>
  <c r="D489" i="18"/>
  <c r="D488" i="18"/>
  <c r="D487" i="18"/>
  <c r="D486" i="18"/>
  <c r="D485" i="18"/>
  <c r="D484" i="18"/>
  <c r="D483" i="18"/>
  <c r="D482" i="18"/>
  <c r="D481" i="18"/>
  <c r="D480" i="18"/>
  <c r="D479" i="18"/>
  <c r="D478" i="18"/>
  <c r="D477" i="18"/>
  <c r="D476" i="18"/>
  <c r="D475" i="18"/>
  <c r="D474" i="18"/>
  <c r="D473" i="18"/>
  <c r="D472" i="18"/>
  <c r="D471" i="18"/>
  <c r="D470" i="18"/>
  <c r="D469" i="18"/>
  <c r="D468" i="18"/>
  <c r="D467" i="18"/>
  <c r="D466" i="18"/>
  <c r="D465" i="18"/>
  <c r="D464" i="18"/>
  <c r="D463" i="18"/>
  <c r="D462" i="18"/>
  <c r="D461" i="18"/>
  <c r="D460" i="18"/>
  <c r="D459" i="18"/>
  <c r="D458" i="18"/>
  <c r="D457" i="18"/>
  <c r="D456" i="18"/>
  <c r="D455" i="18"/>
  <c r="D454" i="18"/>
  <c r="D453" i="18"/>
  <c r="D452" i="18"/>
  <c r="D451" i="18"/>
  <c r="D450" i="18"/>
  <c r="D449" i="18"/>
  <c r="D448" i="18"/>
  <c r="D447" i="18"/>
  <c r="D446" i="18"/>
  <c r="D445" i="18"/>
  <c r="D444" i="18"/>
  <c r="D443" i="18"/>
  <c r="D442" i="18"/>
  <c r="D441" i="18"/>
  <c r="D440" i="18"/>
  <c r="D439" i="18"/>
  <c r="D438" i="18"/>
  <c r="D437" i="18"/>
  <c r="D436" i="18"/>
  <c r="D435" i="18"/>
  <c r="D434" i="18"/>
  <c r="D433" i="18"/>
  <c r="D432" i="18"/>
  <c r="D431" i="18"/>
  <c r="D430" i="18"/>
  <c r="D429" i="18"/>
  <c r="D428" i="18"/>
  <c r="D427" i="18"/>
  <c r="D426" i="18"/>
  <c r="D425" i="18"/>
  <c r="D424" i="18"/>
  <c r="D423" i="18"/>
  <c r="D422" i="18"/>
  <c r="D421" i="18"/>
  <c r="D420" i="18"/>
  <c r="D419" i="18"/>
  <c r="D418" i="18"/>
  <c r="D417" i="18"/>
  <c r="D416" i="18"/>
  <c r="D415" i="18"/>
  <c r="D414" i="18"/>
  <c r="D413" i="18"/>
  <c r="D412" i="18"/>
  <c r="D411" i="18"/>
  <c r="D410" i="18"/>
  <c r="D409" i="18"/>
  <c r="D408" i="18"/>
  <c r="D407" i="18"/>
  <c r="D406" i="18"/>
  <c r="D405" i="18"/>
  <c r="D404" i="18"/>
  <c r="D403" i="18"/>
  <c r="D402" i="18"/>
  <c r="D401" i="18"/>
  <c r="D400" i="18"/>
  <c r="D399" i="18"/>
  <c r="D398" i="18"/>
  <c r="D397" i="18"/>
  <c r="D396" i="18"/>
  <c r="D395" i="18"/>
  <c r="D394" i="18"/>
  <c r="D393" i="18"/>
  <c r="D392" i="18"/>
  <c r="D391" i="18"/>
  <c r="D390" i="18"/>
  <c r="D389" i="18"/>
  <c r="D388" i="18"/>
  <c r="D387" i="18"/>
  <c r="D386" i="18"/>
  <c r="D385" i="18"/>
  <c r="D384" i="18"/>
  <c r="D383" i="18"/>
  <c r="D382" i="18"/>
  <c r="D381" i="18"/>
  <c r="D380" i="18"/>
  <c r="D379" i="18"/>
  <c r="D378" i="18"/>
  <c r="D377" i="18"/>
  <c r="D376" i="18"/>
  <c r="D375" i="18"/>
  <c r="D374" i="18"/>
  <c r="D373" i="18"/>
  <c r="D372" i="18"/>
  <c r="D371" i="18"/>
  <c r="D370" i="18"/>
  <c r="D369" i="18"/>
  <c r="D368" i="18"/>
  <c r="D367" i="18"/>
  <c r="D366" i="18"/>
  <c r="D365" i="18"/>
  <c r="D364" i="18"/>
  <c r="D363" i="18"/>
  <c r="D362" i="18"/>
  <c r="D361" i="18"/>
  <c r="D360" i="18"/>
  <c r="D359" i="18"/>
  <c r="D358" i="18"/>
  <c r="D357" i="18"/>
  <c r="D356" i="18"/>
  <c r="D355" i="18"/>
  <c r="D354" i="18"/>
  <c r="D353" i="18"/>
  <c r="D352" i="18"/>
  <c r="D351" i="18"/>
  <c r="D350" i="18"/>
  <c r="D349" i="18"/>
  <c r="D348" i="18"/>
  <c r="D347" i="18"/>
  <c r="D346" i="18"/>
  <c r="D345" i="18"/>
  <c r="D344" i="18"/>
  <c r="D343" i="18"/>
  <c r="D342" i="18"/>
  <c r="D341" i="18"/>
  <c r="D340" i="18"/>
  <c r="D339" i="18"/>
  <c r="D338" i="18"/>
  <c r="D337" i="18"/>
  <c r="D336" i="18"/>
  <c r="D335" i="18"/>
  <c r="D334" i="18"/>
  <c r="D333" i="18"/>
  <c r="D332" i="18"/>
  <c r="D331" i="18"/>
  <c r="D330" i="18"/>
  <c r="D329" i="18"/>
  <c r="D328" i="18"/>
  <c r="D327" i="18"/>
  <c r="D326" i="18"/>
  <c r="D325" i="18"/>
  <c r="D324" i="18"/>
  <c r="D323" i="18"/>
  <c r="D322" i="18"/>
  <c r="D321" i="18"/>
  <c r="D320" i="18"/>
  <c r="D319" i="18"/>
  <c r="D318" i="18"/>
  <c r="D317" i="18"/>
  <c r="D316" i="18"/>
  <c r="D315" i="18"/>
  <c r="D314" i="18"/>
  <c r="D313" i="18"/>
  <c r="D312" i="18"/>
  <c r="D311" i="18"/>
  <c r="D310" i="18"/>
  <c r="D309" i="18"/>
  <c r="D308" i="18"/>
  <c r="D307" i="18"/>
  <c r="D306" i="18"/>
  <c r="D305" i="18"/>
  <c r="D304" i="18"/>
  <c r="D303" i="18"/>
  <c r="D302" i="18"/>
  <c r="D301" i="18"/>
  <c r="D300" i="18"/>
  <c r="D299" i="18"/>
  <c r="D298" i="18"/>
  <c r="D297" i="18"/>
  <c r="D296" i="18"/>
  <c r="D295" i="18"/>
  <c r="D294" i="18"/>
  <c r="D293" i="18"/>
  <c r="D292" i="18"/>
  <c r="D291" i="18"/>
  <c r="D290" i="18"/>
  <c r="D289" i="18"/>
  <c r="D288" i="18"/>
  <c r="D287" i="18"/>
  <c r="D286" i="18"/>
  <c r="D285" i="18"/>
  <c r="D284" i="18"/>
  <c r="D283" i="18"/>
  <c r="D282" i="18"/>
  <c r="D281" i="18"/>
  <c r="D280" i="18"/>
  <c r="D279" i="18"/>
  <c r="D278" i="18"/>
  <c r="D277" i="18"/>
  <c r="D276" i="18"/>
  <c r="D275" i="18"/>
  <c r="D274" i="18"/>
  <c r="D273" i="18"/>
  <c r="D272" i="18"/>
  <c r="D271" i="18"/>
  <c r="D270" i="18"/>
  <c r="D269" i="18"/>
  <c r="D268" i="18"/>
  <c r="D267" i="18"/>
  <c r="D266" i="18"/>
  <c r="D265" i="18"/>
  <c r="D264" i="18"/>
  <c r="D263" i="18"/>
  <c r="D262" i="18"/>
  <c r="D261" i="18"/>
  <c r="D260" i="18"/>
  <c r="D259" i="18"/>
  <c r="D258" i="18"/>
  <c r="D257" i="18"/>
  <c r="D256" i="18"/>
  <c r="D255" i="18"/>
  <c r="D254" i="18"/>
  <c r="D253" i="18"/>
  <c r="D252" i="18"/>
  <c r="D251" i="18"/>
  <c r="D250" i="18"/>
  <c r="D249" i="18"/>
  <c r="D248" i="18"/>
  <c r="D247" i="18"/>
  <c r="D246" i="18"/>
  <c r="D245" i="18"/>
  <c r="D244" i="18"/>
  <c r="D243" i="18"/>
  <c r="D242" i="18"/>
  <c r="D241" i="18"/>
  <c r="D240" i="18"/>
  <c r="D239" i="18"/>
  <c r="D238" i="18"/>
  <c r="D237" i="18"/>
  <c r="D236" i="18"/>
  <c r="D235" i="18"/>
  <c r="D234" i="18"/>
  <c r="D233" i="18"/>
  <c r="D232" i="18"/>
  <c r="D231" i="18"/>
  <c r="D230" i="18"/>
  <c r="D229" i="18"/>
  <c r="D228" i="18"/>
  <c r="D227" i="18"/>
  <c r="D226" i="18"/>
  <c r="D225" i="18"/>
  <c r="D224" i="18"/>
  <c r="D223" i="18"/>
  <c r="D222" i="18"/>
  <c r="D221" i="18"/>
  <c r="D220" i="18"/>
  <c r="D219" i="18"/>
  <c r="D218" i="18"/>
  <c r="D217" i="18"/>
  <c r="D216" i="18"/>
  <c r="D215" i="18"/>
  <c r="D214" i="18"/>
  <c r="D213" i="18"/>
  <c r="D212" i="18"/>
  <c r="D211"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18" i="18"/>
  <c r="E13" i="18"/>
  <c r="E12" i="18"/>
  <c r="E11" i="18"/>
  <c r="E10" i="18"/>
  <c r="E9" i="18"/>
  <c r="E8" i="18"/>
  <c r="E7" i="18"/>
  <c r="H29" i="19" l="1"/>
  <c r="K18" i="19"/>
  <c r="O20" i="19"/>
  <c r="I9" i="19"/>
  <c r="H15" i="19"/>
  <c r="P32" i="19"/>
  <c r="I10" i="19"/>
  <c r="J17" i="19"/>
  <c r="N29" i="19"/>
  <c r="J12" i="19"/>
  <c r="N25" i="19"/>
  <c r="E7" i="19"/>
  <c r="N7" i="19"/>
  <c r="P13" i="19"/>
  <c r="P21" i="19"/>
  <c r="N28" i="19"/>
  <c r="R22" i="19"/>
  <c r="G13" i="19"/>
  <c r="I8" i="19"/>
  <c r="J14" i="19"/>
  <c r="C24" i="19"/>
  <c r="N26" i="19"/>
  <c r="F46" i="19"/>
  <c r="M38" i="19"/>
  <c r="F40" i="19"/>
  <c r="M55" i="19"/>
  <c r="F37" i="19"/>
  <c r="P40" i="19"/>
  <c r="C42" i="19"/>
  <c r="H57" i="19"/>
  <c r="P44" i="19"/>
  <c r="N59" i="19"/>
  <c r="G39" i="19"/>
  <c r="G52" i="19"/>
  <c r="G61" i="19"/>
  <c r="M42" i="19"/>
  <c r="F48" i="19"/>
  <c r="N41" i="19"/>
  <c r="I53" i="19"/>
  <c r="R62" i="19"/>
  <c r="E51" i="19"/>
  <c r="E38" i="19"/>
  <c r="R43" i="19"/>
  <c r="K45" i="19"/>
  <c r="F47" i="19"/>
  <c r="L49" i="19"/>
  <c r="K54" i="19"/>
  <c r="I11" i="19"/>
  <c r="I16" i="19"/>
  <c r="K31" i="19"/>
  <c r="P37" i="19"/>
  <c r="R38" i="19"/>
  <c r="H41" i="19"/>
  <c r="J42" i="19"/>
  <c r="C45" i="19"/>
  <c r="P46" i="19"/>
  <c r="P52" i="19"/>
  <c r="H56" i="19"/>
  <c r="G62" i="19"/>
  <c r="H70" i="19"/>
  <c r="E77" i="19"/>
  <c r="E83" i="19"/>
  <c r="P91" i="19"/>
  <c r="N98" i="19"/>
  <c r="G101" i="19"/>
  <c r="E105" i="19"/>
  <c r="G108" i="19"/>
  <c r="R111" i="19"/>
  <c r="P115" i="19"/>
  <c r="P119" i="19"/>
  <c r="E127" i="19"/>
  <c r="C128" i="19"/>
  <c r="R128" i="19"/>
  <c r="P129" i="19"/>
  <c r="M130" i="19"/>
  <c r="N131" i="19"/>
  <c r="K132" i="19"/>
  <c r="F133" i="19"/>
  <c r="C134" i="19"/>
  <c r="R134" i="19"/>
  <c r="P135" i="19"/>
  <c r="L136" i="19"/>
  <c r="J137" i="19"/>
  <c r="I138" i="19"/>
  <c r="F139" i="19"/>
  <c r="C140" i="19"/>
  <c r="C141" i="19"/>
  <c r="R141" i="19"/>
  <c r="N142" i="19"/>
  <c r="J143" i="19"/>
  <c r="J144" i="19"/>
  <c r="H145" i="19"/>
  <c r="F146" i="19"/>
  <c r="C147" i="19"/>
  <c r="P147" i="19"/>
  <c r="N148" i="19"/>
  <c r="L149" i="19"/>
  <c r="R150" i="19"/>
  <c r="H152" i="19"/>
  <c r="K158" i="19"/>
  <c r="H160" i="19"/>
  <c r="J161" i="19"/>
  <c r="M162" i="19"/>
  <c r="I164" i="19"/>
  <c r="K165" i="19"/>
  <c r="H167" i="19"/>
  <c r="J168" i="19"/>
  <c r="M169" i="19"/>
  <c r="E171" i="19"/>
  <c r="L172" i="19"/>
  <c r="C174" i="19"/>
  <c r="G175" i="19"/>
  <c r="O176" i="19"/>
  <c r="F178" i="19"/>
  <c r="N179" i="19"/>
  <c r="P180" i="19"/>
  <c r="G182" i="19"/>
  <c r="L40" i="19"/>
  <c r="R41" i="19"/>
  <c r="I44" i="19"/>
  <c r="R45" i="19"/>
  <c r="P48" i="19"/>
  <c r="L50" i="19"/>
  <c r="R53" i="19"/>
  <c r="R57" i="19"/>
  <c r="I72" i="19"/>
  <c r="C79" i="19"/>
  <c r="M99" i="19"/>
  <c r="J103" i="19"/>
  <c r="M106" i="19"/>
  <c r="C109" i="19"/>
  <c r="R113" i="19"/>
  <c r="R116" i="19"/>
  <c r="R120" i="19"/>
  <c r="H127" i="19"/>
  <c r="I128" i="19"/>
  <c r="F129" i="19"/>
  <c r="C130" i="19"/>
  <c r="C131" i="19"/>
  <c r="R131" i="19"/>
  <c r="N132" i="19"/>
  <c r="I133" i="19"/>
  <c r="H134" i="19"/>
  <c r="H135" i="19"/>
  <c r="C136" i="19"/>
  <c r="R136" i="19"/>
  <c r="N137" i="19"/>
  <c r="N138" i="19"/>
  <c r="J139" i="19"/>
  <c r="J140" i="19"/>
  <c r="I141" i="19"/>
  <c r="E142" i="19"/>
  <c r="C143" i="19"/>
  <c r="P143" i="19"/>
  <c r="O144" i="19"/>
  <c r="K145" i="19"/>
  <c r="L146" i="19"/>
  <c r="H147" i="19"/>
  <c r="E148" i="19"/>
  <c r="C149" i="19"/>
  <c r="R149" i="19"/>
  <c r="H151" i="19"/>
  <c r="P157" i="19"/>
  <c r="F159" i="19"/>
  <c r="N160" i="19"/>
  <c r="P161" i="19"/>
  <c r="H163" i="19"/>
  <c r="O164" i="19"/>
  <c r="F166" i="19"/>
  <c r="N167" i="19"/>
  <c r="P168" i="19"/>
  <c r="I170" i="19"/>
  <c r="K171" i="19"/>
  <c r="H173" i="19"/>
  <c r="J174" i="19"/>
  <c r="M175" i="19"/>
  <c r="E177" i="19"/>
  <c r="L178" i="19"/>
  <c r="C180" i="19"/>
  <c r="F181" i="19"/>
  <c r="M182" i="19"/>
  <c r="I37" i="19"/>
  <c r="H38" i="19"/>
  <c r="L39" i="19"/>
  <c r="K43" i="19"/>
  <c r="P47" i="19"/>
  <c r="N51" i="19"/>
  <c r="C55" i="19"/>
  <c r="N60" i="19"/>
  <c r="N127" i="19"/>
  <c r="N128" i="19"/>
  <c r="J129" i="19"/>
  <c r="J130" i="19"/>
  <c r="I131" i="19"/>
  <c r="E132" i="19"/>
  <c r="C133" i="19"/>
  <c r="O133" i="19"/>
  <c r="M134" i="19"/>
  <c r="L135" i="19"/>
  <c r="J136" i="19"/>
  <c r="F137" i="19"/>
  <c r="C138" i="19"/>
  <c r="R138" i="19"/>
  <c r="P139" i="19"/>
  <c r="M140" i="19"/>
  <c r="N141" i="19"/>
  <c r="K142" i="19"/>
  <c r="G143" i="19"/>
  <c r="F144" i="19"/>
  <c r="C145" i="19"/>
  <c r="R145" i="19"/>
  <c r="N146" i="19"/>
  <c r="L147" i="19"/>
  <c r="J148" i="19"/>
  <c r="H149" i="19"/>
  <c r="F150" i="19"/>
  <c r="G162" i="19"/>
  <c r="N163" i="19"/>
  <c r="E165" i="19"/>
  <c r="L166" i="19"/>
  <c r="C168" i="19"/>
  <c r="G169" i="19"/>
  <c r="O170" i="19"/>
  <c r="F172" i="19"/>
  <c r="N173" i="19"/>
  <c r="P174" i="19"/>
  <c r="I176" i="19"/>
  <c r="K177" i="19"/>
  <c r="H179" i="19"/>
  <c r="J180" i="19"/>
  <c r="L181" i="19"/>
  <c r="R16" i="19"/>
  <c r="R9" i="19"/>
  <c r="R10" i="19"/>
  <c r="R8" i="19"/>
  <c r="R11" i="19"/>
  <c r="F8" i="19"/>
  <c r="O9" i="19"/>
  <c r="F11" i="19"/>
  <c r="P12" i="19"/>
  <c r="P14" i="19"/>
  <c r="C17" i="19"/>
  <c r="C21" i="19"/>
  <c r="J24" i="19"/>
  <c r="H26" i="19"/>
  <c r="O8" i="19"/>
  <c r="F10" i="19"/>
  <c r="O11" i="19"/>
  <c r="J13" i="19"/>
  <c r="K15" i="19"/>
  <c r="P17" i="19"/>
  <c r="F22" i="19"/>
  <c r="H30" i="19"/>
  <c r="C32" i="19"/>
  <c r="H7" i="19"/>
  <c r="F9" i="19"/>
  <c r="O10" i="19"/>
  <c r="G12" i="19"/>
  <c r="G14" i="19"/>
  <c r="L16" i="19"/>
  <c r="M19" i="19"/>
  <c r="H23" i="19"/>
  <c r="H27" i="19"/>
  <c r="AB48" i="19"/>
  <c r="AB24" i="19"/>
  <c r="AB30" i="19"/>
  <c r="Z24" i="19"/>
  <c r="Z30" i="19"/>
  <c r="R163" i="19"/>
  <c r="R179" i="19"/>
  <c r="R176" i="19"/>
  <c r="R173" i="19"/>
  <c r="R170" i="19"/>
  <c r="R167" i="19"/>
  <c r="R164" i="19"/>
  <c r="R160" i="19"/>
  <c r="R157" i="19"/>
  <c r="R180" i="19"/>
  <c r="R177" i="19"/>
  <c r="R174" i="19"/>
  <c r="R171" i="19"/>
  <c r="R168" i="19"/>
  <c r="R165" i="19"/>
  <c r="R161" i="19"/>
  <c r="R158" i="19"/>
  <c r="R175" i="19"/>
  <c r="R166" i="19"/>
  <c r="R178" i="19"/>
  <c r="R169" i="19"/>
  <c r="R181" i="19"/>
  <c r="R182" i="19"/>
  <c r="R159" i="19"/>
  <c r="R172" i="19"/>
  <c r="R162" i="19"/>
  <c r="R32" i="19"/>
  <c r="L32" i="19"/>
  <c r="F32" i="19"/>
  <c r="M31" i="19"/>
  <c r="G31" i="19"/>
  <c r="P30" i="19"/>
  <c r="J30" i="19"/>
  <c r="C30" i="19"/>
  <c r="P29" i="19"/>
  <c r="J29" i="19"/>
  <c r="C29" i="19"/>
  <c r="P28" i="19"/>
  <c r="J28" i="19"/>
  <c r="C28" i="19"/>
  <c r="P27" i="19"/>
  <c r="J27" i="19"/>
  <c r="C27" i="19"/>
  <c r="P26" i="19"/>
  <c r="J26" i="19"/>
  <c r="C26" i="19"/>
  <c r="P25" i="19"/>
  <c r="J25" i="19"/>
  <c r="C25" i="19"/>
  <c r="R24" i="19"/>
  <c r="L24" i="19"/>
  <c r="F24" i="19"/>
  <c r="P23" i="19"/>
  <c r="J23" i="19"/>
  <c r="C23" i="19"/>
  <c r="N22" i="19"/>
  <c r="H22" i="19"/>
  <c r="R21" i="19"/>
  <c r="L21" i="19"/>
  <c r="F21" i="19"/>
  <c r="K20" i="19"/>
  <c r="E20" i="19"/>
  <c r="O19" i="19"/>
  <c r="I19" i="19"/>
  <c r="M18" i="19"/>
  <c r="G18" i="19"/>
  <c r="R17" i="19"/>
  <c r="L17" i="19"/>
  <c r="F17" i="19"/>
  <c r="K16" i="19"/>
  <c r="E16" i="19"/>
  <c r="P15" i="19"/>
  <c r="J15" i="19"/>
  <c r="C15" i="19"/>
  <c r="O14" i="19"/>
  <c r="I14" i="19"/>
  <c r="O13" i="19"/>
  <c r="I13" i="19"/>
  <c r="C13" i="19"/>
  <c r="O12" i="19"/>
  <c r="I12" i="19"/>
  <c r="N11" i="19"/>
  <c r="H11" i="19"/>
  <c r="N10" i="19"/>
  <c r="H10" i="19"/>
  <c r="N9" i="19"/>
  <c r="H9" i="19"/>
  <c r="N8" i="19"/>
  <c r="H8" i="19"/>
  <c r="M7" i="19"/>
  <c r="G7" i="19"/>
  <c r="K32" i="19"/>
  <c r="E32" i="19"/>
  <c r="R31" i="19"/>
  <c r="L31" i="19"/>
  <c r="F31" i="19"/>
  <c r="O30" i="19"/>
  <c r="I30" i="19"/>
  <c r="O29" i="19"/>
  <c r="I29" i="19"/>
  <c r="O28" i="19"/>
  <c r="I28" i="19"/>
  <c r="O27" i="19"/>
  <c r="I27" i="19"/>
  <c r="O26" i="19"/>
  <c r="I26" i="19"/>
  <c r="O25" i="19"/>
  <c r="I25" i="19"/>
  <c r="K24" i="19"/>
  <c r="E24" i="19"/>
  <c r="O23" i="19"/>
  <c r="I23" i="19"/>
  <c r="M22" i="19"/>
  <c r="G22" i="19"/>
  <c r="K21" i="19"/>
  <c r="E21" i="19"/>
  <c r="P20" i="19"/>
  <c r="J20" i="19"/>
  <c r="C20" i="19"/>
  <c r="N19" i="19"/>
  <c r="H19" i="19"/>
  <c r="R18" i="19"/>
  <c r="L18" i="19"/>
  <c r="F18" i="19"/>
  <c r="K17" i="19"/>
  <c r="E17" i="19"/>
  <c r="P16" i="19"/>
  <c r="J16" i="19"/>
  <c r="C16" i="19"/>
  <c r="O15" i="19"/>
  <c r="I15" i="19"/>
  <c r="N14" i="19"/>
  <c r="H14" i="19"/>
  <c r="N13" i="19"/>
  <c r="H13" i="19"/>
  <c r="N12" i="19"/>
  <c r="H12" i="19"/>
  <c r="M11" i="19"/>
  <c r="G11" i="19"/>
  <c r="M10" i="19"/>
  <c r="G10" i="19"/>
  <c r="M9" i="19"/>
  <c r="G9" i="19"/>
  <c r="M8" i="19"/>
  <c r="G8" i="19"/>
  <c r="R7" i="19"/>
  <c r="L7" i="19"/>
  <c r="F7" i="19"/>
  <c r="O32" i="19"/>
  <c r="I32" i="19"/>
  <c r="P31" i="19"/>
  <c r="J31" i="19"/>
  <c r="M30" i="19"/>
  <c r="G30" i="19"/>
  <c r="M29" i="19"/>
  <c r="G29" i="19"/>
  <c r="M28" i="19"/>
  <c r="G28" i="19"/>
  <c r="M27" i="19"/>
  <c r="G27" i="19"/>
  <c r="M26" i="19"/>
  <c r="G26" i="19"/>
  <c r="M25" i="19"/>
  <c r="G25" i="19"/>
  <c r="O24" i="19"/>
  <c r="I24" i="19"/>
  <c r="M23" i="19"/>
  <c r="G23" i="19"/>
  <c r="K22" i="19"/>
  <c r="E22" i="19"/>
  <c r="O21" i="19"/>
  <c r="I21" i="19"/>
  <c r="N20" i="19"/>
  <c r="H20" i="19"/>
  <c r="R19" i="19"/>
  <c r="L19" i="19"/>
  <c r="F19" i="19"/>
  <c r="P18" i="19"/>
  <c r="J18" i="19"/>
  <c r="C18" i="19"/>
  <c r="O17" i="19"/>
  <c r="I17" i="19"/>
  <c r="N16" i="19"/>
  <c r="H16" i="19"/>
  <c r="M15" i="19"/>
  <c r="G15" i="19"/>
  <c r="R14" i="19"/>
  <c r="L14" i="19"/>
  <c r="F14" i="19"/>
  <c r="R13" i="19"/>
  <c r="L13" i="19"/>
  <c r="F13" i="19"/>
  <c r="R12" i="19"/>
  <c r="L12" i="19"/>
  <c r="F12" i="19"/>
  <c r="K11" i="19"/>
  <c r="E11" i="19"/>
  <c r="K10" i="19"/>
  <c r="E10" i="19"/>
  <c r="K9" i="19"/>
  <c r="E9" i="19"/>
  <c r="K8" i="19"/>
  <c r="E8" i="19"/>
  <c r="P7" i="19"/>
  <c r="J7" i="19"/>
  <c r="M32" i="19"/>
  <c r="G32" i="19"/>
  <c r="N31" i="19"/>
  <c r="H31" i="19"/>
  <c r="K30" i="19"/>
  <c r="E30" i="19"/>
  <c r="K29" i="19"/>
  <c r="E29" i="19"/>
  <c r="K28" i="19"/>
  <c r="E28" i="19"/>
  <c r="K27" i="19"/>
  <c r="E27" i="19"/>
  <c r="K26" i="19"/>
  <c r="E26" i="19"/>
  <c r="K25" i="19"/>
  <c r="E25" i="19"/>
  <c r="M24" i="19"/>
  <c r="G24" i="19"/>
  <c r="K23" i="19"/>
  <c r="E23" i="19"/>
  <c r="O22" i="19"/>
  <c r="I22" i="19"/>
  <c r="M21" i="19"/>
  <c r="G21" i="19"/>
  <c r="R20" i="19"/>
  <c r="L20" i="19"/>
  <c r="F20" i="19"/>
  <c r="P19" i="19"/>
  <c r="J19" i="19"/>
  <c r="C19" i="19"/>
  <c r="N18" i="19"/>
  <c r="H18" i="19"/>
  <c r="M17" i="19"/>
  <c r="N32" i="19"/>
  <c r="H32" i="19"/>
  <c r="O31" i="19"/>
  <c r="I31" i="19"/>
  <c r="C31" i="19"/>
  <c r="R30" i="19"/>
  <c r="L30" i="19"/>
  <c r="F30" i="19"/>
  <c r="R29" i="19"/>
  <c r="L29" i="19"/>
  <c r="F29" i="19"/>
  <c r="R28" i="19"/>
  <c r="L28" i="19"/>
  <c r="F28" i="19"/>
  <c r="R27" i="19"/>
  <c r="L27" i="19"/>
  <c r="F27" i="19"/>
  <c r="R26" i="19"/>
  <c r="L26" i="19"/>
  <c r="F26" i="19"/>
  <c r="R25" i="19"/>
  <c r="L25" i="19"/>
  <c r="F25" i="19"/>
  <c r="N24" i="19"/>
  <c r="H24" i="19"/>
  <c r="R23" i="19"/>
  <c r="L23" i="19"/>
  <c r="F23" i="19"/>
  <c r="P22" i="19"/>
  <c r="J22" i="19"/>
  <c r="C22" i="19"/>
  <c r="N21" i="19"/>
  <c r="H21" i="19"/>
  <c r="M20" i="19"/>
  <c r="G20" i="19"/>
  <c r="K19" i="19"/>
  <c r="E19" i="19"/>
  <c r="O18" i="19"/>
  <c r="I18" i="19"/>
  <c r="N17" i="19"/>
  <c r="H17" i="19"/>
  <c r="M16" i="19"/>
  <c r="G16" i="19"/>
  <c r="R15" i="19"/>
  <c r="L15" i="19"/>
  <c r="F15" i="19"/>
  <c r="K14" i="19"/>
  <c r="E14" i="19"/>
  <c r="K13" i="19"/>
  <c r="E13" i="19"/>
  <c r="K12" i="19"/>
  <c r="E12" i="19"/>
  <c r="P11" i="19"/>
  <c r="J11" i="19"/>
  <c r="C11" i="19"/>
  <c r="P10" i="19"/>
  <c r="J10" i="19"/>
  <c r="C10" i="19"/>
  <c r="P9" i="19"/>
  <c r="J9" i="19"/>
  <c r="C9" i="19"/>
  <c r="P8" i="19"/>
  <c r="J8" i="19"/>
  <c r="C8" i="19"/>
  <c r="O7" i="19"/>
  <c r="I7" i="19"/>
  <c r="C7" i="19"/>
  <c r="C12" i="19"/>
  <c r="C14" i="19"/>
  <c r="E15" i="19"/>
  <c r="F16" i="19"/>
  <c r="G17" i="19"/>
  <c r="G19" i="19"/>
  <c r="J21" i="19"/>
  <c r="N23" i="19"/>
  <c r="H25" i="19"/>
  <c r="H28" i="19"/>
  <c r="E31" i="19"/>
  <c r="J32" i="19"/>
  <c r="K7" i="19"/>
  <c r="L8" i="19"/>
  <c r="L9" i="19"/>
  <c r="L10" i="19"/>
  <c r="L11" i="19"/>
  <c r="M12" i="19"/>
  <c r="M13" i="19"/>
  <c r="M14" i="19"/>
  <c r="N15" i="19"/>
  <c r="O16" i="19"/>
  <c r="E18" i="19"/>
  <c r="I20" i="19"/>
  <c r="L22" i="19"/>
  <c r="P24" i="19"/>
  <c r="N27" i="19"/>
  <c r="N30" i="19"/>
  <c r="G37" i="19"/>
  <c r="N37" i="19"/>
  <c r="K38" i="19"/>
  <c r="H39" i="19"/>
  <c r="R39" i="19"/>
  <c r="G40" i="19"/>
  <c r="J41" i="19"/>
  <c r="K42" i="19"/>
  <c r="L43" i="19"/>
  <c r="F44" i="19"/>
  <c r="L45" i="19"/>
  <c r="H46" i="19"/>
  <c r="L48" i="19"/>
  <c r="C49" i="19"/>
  <c r="C50" i="19"/>
  <c r="F51" i="19"/>
  <c r="H52" i="19"/>
  <c r="J53" i="19"/>
  <c r="L54" i="19"/>
  <c r="N55" i="19"/>
  <c r="J57" i="19"/>
  <c r="C59" i="19"/>
  <c r="P60" i="19"/>
  <c r="H62" i="19"/>
  <c r="M92" i="19"/>
  <c r="G92" i="19"/>
  <c r="R91" i="19"/>
  <c r="L91" i="19"/>
  <c r="F91" i="19"/>
  <c r="K90" i="19"/>
  <c r="E90" i="19"/>
  <c r="O89" i="19"/>
  <c r="I89" i="19"/>
  <c r="M88" i="19"/>
  <c r="G88" i="19"/>
  <c r="K87" i="19"/>
  <c r="E87" i="19"/>
  <c r="O86" i="19"/>
  <c r="I86" i="19"/>
  <c r="M85" i="19"/>
  <c r="G85" i="19"/>
  <c r="K84" i="19"/>
  <c r="E84" i="19"/>
  <c r="O83" i="19"/>
  <c r="I83" i="19"/>
  <c r="M82" i="19"/>
  <c r="G82" i="19"/>
  <c r="K81" i="19"/>
  <c r="E81" i="19"/>
  <c r="O80" i="19"/>
  <c r="I80" i="19"/>
  <c r="M79" i="19"/>
  <c r="G79" i="19"/>
  <c r="K78" i="19"/>
  <c r="E78" i="19"/>
  <c r="O77" i="19"/>
  <c r="I77" i="19"/>
  <c r="M76" i="19"/>
  <c r="G76" i="19"/>
  <c r="K75" i="19"/>
  <c r="E75" i="19"/>
  <c r="O74" i="19"/>
  <c r="I74" i="19"/>
  <c r="N73" i="19"/>
  <c r="H73" i="19"/>
  <c r="M72" i="19"/>
  <c r="G72" i="19"/>
  <c r="K71" i="19"/>
  <c r="E71" i="19"/>
  <c r="O70" i="19"/>
  <c r="I70" i="19"/>
  <c r="M69" i="19"/>
  <c r="G69" i="19"/>
  <c r="P92" i="19"/>
  <c r="I92" i="19"/>
  <c r="K91" i="19"/>
  <c r="N90" i="19"/>
  <c r="G90" i="19"/>
  <c r="P89" i="19"/>
  <c r="H89" i="19"/>
  <c r="J88" i="19"/>
  <c r="L87" i="19"/>
  <c r="C87" i="19"/>
  <c r="M86" i="19"/>
  <c r="F86" i="19"/>
  <c r="O85" i="19"/>
  <c r="H85" i="19"/>
  <c r="P84" i="19"/>
  <c r="I84" i="19"/>
  <c r="R83" i="19"/>
  <c r="K83" i="19"/>
  <c r="O92" i="19"/>
  <c r="F92" i="19"/>
  <c r="O91" i="19"/>
  <c r="G91" i="19"/>
  <c r="O90" i="19"/>
  <c r="F90" i="19"/>
  <c r="M89" i="19"/>
  <c r="E89" i="19"/>
  <c r="L88" i="19"/>
  <c r="C88" i="19"/>
  <c r="J87" i="19"/>
  <c r="R86" i="19"/>
  <c r="J86" i="19"/>
  <c r="I85" i="19"/>
  <c r="O84" i="19"/>
  <c r="G84" i="19"/>
  <c r="N83" i="19"/>
  <c r="F83" i="19"/>
  <c r="O82" i="19"/>
  <c r="H82" i="19"/>
  <c r="P81" i="19"/>
  <c r="I81" i="19"/>
  <c r="R80" i="19"/>
  <c r="K80" i="19"/>
  <c r="C80" i="19"/>
  <c r="L79" i="19"/>
  <c r="E79" i="19"/>
  <c r="N78" i="19"/>
  <c r="G78" i="19"/>
  <c r="P77" i="19"/>
  <c r="H77" i="19"/>
  <c r="J76" i="19"/>
  <c r="L75" i="19"/>
  <c r="C75" i="19"/>
  <c r="M74" i="19"/>
  <c r="F74" i="19"/>
  <c r="P73" i="19"/>
  <c r="I73" i="19"/>
  <c r="R72" i="19"/>
  <c r="K72" i="19"/>
  <c r="C72" i="19"/>
  <c r="M71" i="19"/>
  <c r="F71" i="19"/>
  <c r="N70" i="19"/>
  <c r="G70" i="19"/>
  <c r="P69" i="19"/>
  <c r="I69" i="19"/>
  <c r="R68" i="19"/>
  <c r="L68" i="19"/>
  <c r="F68" i="19"/>
  <c r="K67" i="19"/>
  <c r="E67" i="19"/>
  <c r="R92" i="19"/>
  <c r="J92" i="19"/>
  <c r="I91" i="19"/>
  <c r="R90" i="19"/>
  <c r="I90" i="19"/>
  <c r="G89" i="19"/>
  <c r="O88" i="19"/>
  <c r="F88" i="19"/>
  <c r="N87" i="19"/>
  <c r="F87" i="19"/>
  <c r="L86" i="19"/>
  <c r="C86" i="19"/>
  <c r="K85" i="19"/>
  <c r="J84" i="19"/>
  <c r="H83" i="19"/>
  <c r="J82" i="19"/>
  <c r="L81" i="19"/>
  <c r="C81" i="19"/>
  <c r="M80" i="19"/>
  <c r="F80" i="19"/>
  <c r="O79" i="19"/>
  <c r="H79" i="19"/>
  <c r="P78" i="19"/>
  <c r="I78" i="19"/>
  <c r="R77" i="19"/>
  <c r="K77" i="19"/>
  <c r="C77" i="19"/>
  <c r="L76" i="19"/>
  <c r="E76" i="19"/>
  <c r="N75" i="19"/>
  <c r="G75" i="19"/>
  <c r="P74" i="19"/>
  <c r="H74" i="19"/>
  <c r="R73" i="19"/>
  <c r="K73" i="19"/>
  <c r="N72" i="19"/>
  <c r="F72" i="19"/>
  <c r="O71" i="19"/>
  <c r="H71" i="19"/>
  <c r="J70" i="19"/>
  <c r="R69" i="19"/>
  <c r="K69" i="19"/>
  <c r="C69" i="19"/>
  <c r="N68" i="19"/>
  <c r="H68" i="19"/>
  <c r="M67" i="19"/>
  <c r="G67" i="19"/>
  <c r="C92" i="19"/>
  <c r="H91" i="19"/>
  <c r="L90" i="19"/>
  <c r="N89" i="19"/>
  <c r="R88" i="19"/>
  <c r="E88" i="19"/>
  <c r="H87" i="19"/>
  <c r="K86" i="19"/>
  <c r="N85" i="19"/>
  <c r="R84" i="19"/>
  <c r="C84" i="19"/>
  <c r="G83" i="19"/>
  <c r="L82" i="19"/>
  <c r="R81" i="19"/>
  <c r="G81" i="19"/>
  <c r="L80" i="19"/>
  <c r="F79" i="19"/>
  <c r="L78" i="19"/>
  <c r="F77" i="19"/>
  <c r="K76" i="19"/>
  <c r="P75" i="19"/>
  <c r="F75" i="19"/>
  <c r="K74" i="19"/>
  <c r="F73" i="19"/>
  <c r="L72" i="19"/>
  <c r="R71" i="19"/>
  <c r="G71" i="19"/>
  <c r="L70" i="19"/>
  <c r="F69" i="19"/>
  <c r="M68" i="19"/>
  <c r="C68" i="19"/>
  <c r="L67" i="19"/>
  <c r="C67" i="19"/>
  <c r="K92" i="19"/>
  <c r="N91" i="19"/>
  <c r="C90" i="19"/>
  <c r="J89" i="19"/>
  <c r="K88" i="19"/>
  <c r="O87" i="19"/>
  <c r="E86" i="19"/>
  <c r="F85" i="19"/>
  <c r="L84" i="19"/>
  <c r="M83" i="19"/>
  <c r="R82" i="19"/>
  <c r="F82" i="19"/>
  <c r="M81" i="19"/>
  <c r="G80" i="19"/>
  <c r="K79" i="19"/>
  <c r="R78" i="19"/>
  <c r="F78" i="19"/>
  <c r="L77" i="19"/>
  <c r="P76" i="19"/>
  <c r="F76" i="19"/>
  <c r="J75" i="19"/>
  <c r="E74" i="19"/>
  <c r="L73" i="19"/>
  <c r="H72" i="19"/>
  <c r="L71" i="19"/>
  <c r="R70" i="19"/>
  <c r="F70" i="19"/>
  <c r="L69" i="19"/>
  <c r="I68" i="19"/>
  <c r="P67" i="19"/>
  <c r="H67" i="19"/>
  <c r="H92" i="19"/>
  <c r="M91" i="19"/>
  <c r="P90" i="19"/>
  <c r="F89" i="19"/>
  <c r="I88" i="19"/>
  <c r="M87" i="19"/>
  <c r="P86" i="19"/>
  <c r="R85" i="19"/>
  <c r="E85" i="19"/>
  <c r="H84" i="19"/>
  <c r="L83" i="19"/>
  <c r="P82" i="19"/>
  <c r="E82" i="19"/>
  <c r="J81" i="19"/>
  <c r="P80" i="19"/>
  <c r="E80" i="19"/>
  <c r="J79" i="19"/>
  <c r="O78" i="19"/>
  <c r="C78" i="19"/>
  <c r="J77" i="19"/>
  <c r="O76" i="19"/>
  <c r="C76" i="19"/>
  <c r="I75" i="19"/>
  <c r="N74" i="19"/>
  <c r="C74" i="19"/>
  <c r="J73" i="19"/>
  <c r="P72" i="19"/>
  <c r="E72" i="19"/>
  <c r="J71" i="19"/>
  <c r="P70" i="19"/>
  <c r="E70" i="19"/>
  <c r="J69" i="19"/>
  <c r="P68" i="19"/>
  <c r="G68" i="19"/>
  <c r="O67" i="19"/>
  <c r="F67" i="19"/>
  <c r="E92" i="19"/>
  <c r="J91" i="19"/>
  <c r="M90" i="19"/>
  <c r="R89" i="19"/>
  <c r="C89" i="19"/>
  <c r="H88" i="19"/>
  <c r="I87" i="19"/>
  <c r="N86" i="19"/>
  <c r="P85" i="19"/>
  <c r="C85" i="19"/>
  <c r="F84" i="19"/>
  <c r="J83" i="19"/>
  <c r="N82" i="19"/>
  <c r="C82" i="19"/>
  <c r="H81" i="19"/>
  <c r="N80" i="19"/>
  <c r="R79" i="19"/>
  <c r="I79" i="19"/>
  <c r="M78" i="19"/>
  <c r="G77" i="19"/>
  <c r="N76" i="19"/>
  <c r="R75" i="19"/>
  <c r="H75" i="19"/>
  <c r="L74" i="19"/>
  <c r="G73" i="19"/>
  <c r="O72" i="19"/>
  <c r="I71" i="19"/>
  <c r="M70" i="19"/>
  <c r="C70" i="19"/>
  <c r="H69" i="19"/>
  <c r="O68" i="19"/>
  <c r="E68" i="19"/>
  <c r="N67" i="19"/>
  <c r="K68" i="19"/>
  <c r="K70" i="19"/>
  <c r="J72" i="19"/>
  <c r="J74" i="19"/>
  <c r="I76" i="19"/>
  <c r="J78" i="19"/>
  <c r="J80" i="19"/>
  <c r="K82" i="19"/>
  <c r="N84" i="19"/>
  <c r="G87" i="19"/>
  <c r="L89" i="19"/>
  <c r="H37" i="19"/>
  <c r="O37" i="19"/>
  <c r="L38" i="19"/>
  <c r="K39" i="19"/>
  <c r="H40" i="19"/>
  <c r="K41" i="19"/>
  <c r="L42" i="19"/>
  <c r="M43" i="19"/>
  <c r="H44" i="19"/>
  <c r="J46" i="19"/>
  <c r="E47" i="19"/>
  <c r="N48" i="19"/>
  <c r="J49" i="19"/>
  <c r="J50" i="19"/>
  <c r="L51" i="19"/>
  <c r="N52" i="19"/>
  <c r="P53" i="19"/>
  <c r="R54" i="19"/>
  <c r="F56" i="19"/>
  <c r="L59" i="19"/>
  <c r="F61" i="19"/>
  <c r="P62" i="19"/>
  <c r="I67" i="19"/>
  <c r="C73" i="19"/>
  <c r="R74" i="19"/>
  <c r="R76" i="19"/>
  <c r="C83" i="19"/>
  <c r="J85" i="19"/>
  <c r="P87" i="19"/>
  <c r="H90" i="19"/>
  <c r="L92" i="19"/>
  <c r="C37" i="19"/>
  <c r="J37" i="19"/>
  <c r="R37" i="19"/>
  <c r="F38" i="19"/>
  <c r="N38" i="19"/>
  <c r="E39" i="19"/>
  <c r="M39" i="19"/>
  <c r="M40" i="19"/>
  <c r="C41" i="19"/>
  <c r="P41" i="19"/>
  <c r="E42" i="19"/>
  <c r="E43" i="19"/>
  <c r="N44" i="19"/>
  <c r="E45" i="19"/>
  <c r="H47" i="19"/>
  <c r="C48" i="19"/>
  <c r="N49" i="19"/>
  <c r="N50" i="19"/>
  <c r="P51" i="19"/>
  <c r="R52" i="19"/>
  <c r="C54" i="19"/>
  <c r="F55" i="19"/>
  <c r="O56" i="19"/>
  <c r="J58" i="19"/>
  <c r="E60" i="19"/>
  <c r="R67" i="19"/>
  <c r="N69" i="19"/>
  <c r="N71" i="19"/>
  <c r="M73" i="19"/>
  <c r="M75" i="19"/>
  <c r="M77" i="19"/>
  <c r="N79" i="19"/>
  <c r="N81" i="19"/>
  <c r="P83" i="19"/>
  <c r="G86" i="19"/>
  <c r="N88" i="19"/>
  <c r="C91" i="19"/>
  <c r="O62" i="19"/>
  <c r="I62" i="19"/>
  <c r="N61" i="19"/>
  <c r="H61" i="19"/>
  <c r="M60" i="19"/>
  <c r="G60" i="19"/>
  <c r="K59" i="19"/>
  <c r="E59" i="19"/>
  <c r="O58" i="19"/>
  <c r="I58" i="19"/>
  <c r="M57" i="19"/>
  <c r="G57" i="19"/>
  <c r="K56" i="19"/>
  <c r="E56" i="19"/>
  <c r="O55" i="19"/>
  <c r="I55" i="19"/>
  <c r="M54" i="19"/>
  <c r="G54" i="19"/>
  <c r="K53" i="19"/>
  <c r="E53" i="19"/>
  <c r="O52" i="19"/>
  <c r="I52" i="19"/>
  <c r="M51" i="19"/>
  <c r="G51" i="19"/>
  <c r="K50" i="19"/>
  <c r="E50" i="19"/>
  <c r="K49" i="19"/>
  <c r="E49" i="19"/>
  <c r="M48" i="19"/>
  <c r="G48" i="19"/>
  <c r="M47" i="19"/>
  <c r="G47" i="19"/>
  <c r="M46" i="19"/>
  <c r="G46" i="19"/>
  <c r="M45" i="19"/>
  <c r="G45" i="19"/>
  <c r="M44" i="19"/>
  <c r="G44" i="19"/>
  <c r="N43" i="19"/>
  <c r="H43" i="19"/>
  <c r="O42" i="19"/>
  <c r="I42" i="19"/>
  <c r="O41" i="19"/>
  <c r="I41" i="19"/>
  <c r="O40" i="19"/>
  <c r="I40" i="19"/>
  <c r="K62" i="19"/>
  <c r="E62" i="19"/>
  <c r="P61" i="19"/>
  <c r="J61" i="19"/>
  <c r="O60" i="19"/>
  <c r="I60" i="19"/>
  <c r="M59" i="19"/>
  <c r="G59" i="19"/>
  <c r="K58" i="19"/>
  <c r="E58" i="19"/>
  <c r="O57" i="19"/>
  <c r="I57" i="19"/>
  <c r="M56" i="19"/>
  <c r="G56" i="19"/>
  <c r="K55" i="19"/>
  <c r="E55" i="19"/>
  <c r="O54" i="19"/>
  <c r="I54" i="19"/>
  <c r="M53" i="19"/>
  <c r="G53" i="19"/>
  <c r="K52" i="19"/>
  <c r="E52" i="19"/>
  <c r="O51" i="19"/>
  <c r="I51" i="19"/>
  <c r="M50" i="19"/>
  <c r="G50" i="19"/>
  <c r="M49" i="19"/>
  <c r="G49" i="19"/>
  <c r="O48" i="19"/>
  <c r="I48" i="19"/>
  <c r="O47" i="19"/>
  <c r="I47" i="19"/>
  <c r="O46" i="19"/>
  <c r="I46" i="19"/>
  <c r="J62" i="19"/>
  <c r="R61" i="19"/>
  <c r="I61" i="19"/>
  <c r="H60" i="19"/>
  <c r="O59" i="19"/>
  <c r="F59" i="19"/>
  <c r="M58" i="19"/>
  <c r="C58" i="19"/>
  <c r="K57" i="19"/>
  <c r="R56" i="19"/>
  <c r="I56" i="19"/>
  <c r="P55" i="19"/>
  <c r="G55" i="19"/>
  <c r="N54" i="19"/>
  <c r="E54" i="19"/>
  <c r="L53" i="19"/>
  <c r="J52" i="19"/>
  <c r="H51" i="19"/>
  <c r="O50" i="19"/>
  <c r="F50" i="19"/>
  <c r="O49" i="19"/>
  <c r="F49" i="19"/>
  <c r="H48" i="19"/>
  <c r="R47" i="19"/>
  <c r="J47" i="19"/>
  <c r="K46" i="19"/>
  <c r="N45" i="19"/>
  <c r="F45" i="19"/>
  <c r="J44" i="19"/>
  <c r="O43" i="19"/>
  <c r="G43" i="19"/>
  <c r="N62" i="19"/>
  <c r="F62" i="19"/>
  <c r="M61" i="19"/>
  <c r="E61" i="19"/>
  <c r="L60" i="19"/>
  <c r="C60" i="19"/>
  <c r="J59" i="19"/>
  <c r="R58" i="19"/>
  <c r="H58" i="19"/>
  <c r="P57" i="19"/>
  <c r="F57" i="19"/>
  <c r="N56" i="19"/>
  <c r="C56" i="19"/>
  <c r="M62" i="19"/>
  <c r="C62" i="19"/>
  <c r="L61" i="19"/>
  <c r="C61" i="19"/>
  <c r="K60" i="19"/>
  <c r="R59" i="19"/>
  <c r="I59" i="19"/>
  <c r="P58" i="19"/>
  <c r="G58" i="19"/>
  <c r="N57" i="19"/>
  <c r="E57" i="19"/>
  <c r="L56" i="19"/>
  <c r="J55" i="19"/>
  <c r="H54" i="19"/>
  <c r="O53" i="19"/>
  <c r="F53" i="19"/>
  <c r="M52" i="19"/>
  <c r="C52" i="19"/>
  <c r="K51" i="19"/>
  <c r="R50" i="19"/>
  <c r="I50" i="19"/>
  <c r="R49" i="19"/>
  <c r="I49" i="19"/>
  <c r="K48" i="19"/>
  <c r="L47" i="19"/>
  <c r="C47" i="19"/>
  <c r="N46" i="19"/>
  <c r="E46" i="19"/>
  <c r="P45" i="19"/>
  <c r="I45" i="19"/>
  <c r="L44" i="19"/>
  <c r="E44" i="19"/>
  <c r="J43" i="19"/>
  <c r="C43" i="19"/>
  <c r="P42" i="19"/>
  <c r="H42" i="19"/>
  <c r="M41" i="19"/>
  <c r="F41" i="19"/>
  <c r="R40" i="19"/>
  <c r="K40" i="19"/>
  <c r="C40" i="19"/>
  <c r="P39" i="19"/>
  <c r="J39" i="19"/>
  <c r="C39" i="19"/>
  <c r="P38" i="19"/>
  <c r="J38" i="19"/>
  <c r="C38" i="19"/>
  <c r="K37" i="19"/>
  <c r="E37" i="19"/>
  <c r="L62" i="19"/>
  <c r="K61" i="19"/>
  <c r="R60" i="19"/>
  <c r="J60" i="19"/>
  <c r="P59" i="19"/>
  <c r="H59" i="19"/>
  <c r="N58" i="19"/>
  <c r="F58" i="19"/>
  <c r="L57" i="19"/>
  <c r="C57" i="19"/>
  <c r="J56" i="19"/>
  <c r="R55" i="19"/>
  <c r="H55" i="19"/>
  <c r="P54" i="19"/>
  <c r="F54" i="19"/>
  <c r="N53" i="19"/>
  <c r="C53" i="19"/>
  <c r="L52" i="19"/>
  <c r="R51" i="19"/>
  <c r="J51" i="19"/>
  <c r="P50" i="19"/>
  <c r="H50" i="19"/>
  <c r="P49" i="19"/>
  <c r="H49" i="19"/>
  <c r="R48" i="19"/>
  <c r="J48" i="19"/>
  <c r="K47" i="19"/>
  <c r="L46" i="19"/>
  <c r="C46" i="19"/>
  <c r="O45" i="19"/>
  <c r="H45" i="19"/>
  <c r="R44" i="19"/>
  <c r="K44" i="19"/>
  <c r="C44" i="19"/>
  <c r="P43" i="19"/>
  <c r="I43" i="19"/>
  <c r="N42" i="19"/>
  <c r="G42" i="19"/>
  <c r="L41" i="19"/>
  <c r="E41" i="19"/>
  <c r="J40" i="19"/>
  <c r="O39" i="19"/>
  <c r="I39" i="19"/>
  <c r="O38" i="19"/>
  <c r="I38" i="19"/>
  <c r="L37" i="19"/>
  <c r="G38" i="19"/>
  <c r="F39" i="19"/>
  <c r="N39" i="19"/>
  <c r="E40" i="19"/>
  <c r="N40" i="19"/>
  <c r="G41" i="19"/>
  <c r="F42" i="19"/>
  <c r="R42" i="19"/>
  <c r="F43" i="19"/>
  <c r="O44" i="19"/>
  <c r="J45" i="19"/>
  <c r="R46" i="19"/>
  <c r="N47" i="19"/>
  <c r="E48" i="19"/>
  <c r="C51" i="19"/>
  <c r="F52" i="19"/>
  <c r="H53" i="19"/>
  <c r="J54" i="19"/>
  <c r="L55" i="19"/>
  <c r="P56" i="19"/>
  <c r="L58" i="19"/>
  <c r="F60" i="19"/>
  <c r="O69" i="19"/>
  <c r="P71" i="19"/>
  <c r="O73" i="19"/>
  <c r="O75" i="19"/>
  <c r="N77" i="19"/>
  <c r="P79" i="19"/>
  <c r="O81" i="19"/>
  <c r="H86" i="19"/>
  <c r="P88" i="19"/>
  <c r="E91" i="19"/>
  <c r="L97" i="19"/>
  <c r="F98" i="19"/>
  <c r="C99" i="19"/>
  <c r="P99" i="19"/>
  <c r="O100" i="19"/>
  <c r="I101" i="19"/>
  <c r="H102" i="19"/>
  <c r="C103" i="19"/>
  <c r="L104" i="19"/>
  <c r="K105" i="19"/>
  <c r="E106" i="19"/>
  <c r="C107" i="19"/>
  <c r="P107" i="19"/>
  <c r="N108" i="19"/>
  <c r="I109" i="19"/>
  <c r="J110" i="19"/>
  <c r="H111" i="19"/>
  <c r="J112" i="19"/>
  <c r="I113" i="19"/>
  <c r="I114" i="19"/>
  <c r="G115" i="19"/>
  <c r="G116" i="19"/>
  <c r="F117" i="19"/>
  <c r="H118" i="19"/>
  <c r="E119" i="19"/>
  <c r="F120" i="19"/>
  <c r="L122" i="19"/>
  <c r="Z48" i="19"/>
  <c r="M97" i="19"/>
  <c r="I98" i="19"/>
  <c r="E99" i="19"/>
  <c r="P100" i="19"/>
  <c r="M101" i="19"/>
  <c r="J102" i="19"/>
  <c r="E103" i="19"/>
  <c r="R103" i="19"/>
  <c r="O104" i="19"/>
  <c r="L105" i="19"/>
  <c r="I106" i="19"/>
  <c r="E107" i="19"/>
  <c r="R107" i="19"/>
  <c r="O108" i="19"/>
  <c r="N109" i="19"/>
  <c r="M110" i="19"/>
  <c r="L111" i="19"/>
  <c r="K112" i="19"/>
  <c r="K113" i="19"/>
  <c r="K114" i="19"/>
  <c r="K115" i="19"/>
  <c r="J116" i="19"/>
  <c r="I117" i="19"/>
  <c r="I118" i="19"/>
  <c r="I119" i="19"/>
  <c r="H120" i="19"/>
  <c r="H121" i="19"/>
  <c r="P122" i="19"/>
  <c r="J122" i="19"/>
  <c r="C122" i="19"/>
  <c r="O121" i="19"/>
  <c r="I121" i="19"/>
  <c r="C121" i="19"/>
  <c r="N122" i="19"/>
  <c r="H122" i="19"/>
  <c r="M121" i="19"/>
  <c r="G121" i="19"/>
  <c r="G122" i="19"/>
  <c r="P121" i="19"/>
  <c r="F121" i="19"/>
  <c r="P120" i="19"/>
  <c r="J120" i="19"/>
  <c r="C120" i="19"/>
  <c r="N119" i="19"/>
  <c r="H119" i="19"/>
  <c r="R118" i="19"/>
  <c r="L118" i="19"/>
  <c r="F118" i="19"/>
  <c r="P117" i="19"/>
  <c r="J117" i="19"/>
  <c r="C117" i="19"/>
  <c r="N116" i="19"/>
  <c r="H116" i="19"/>
  <c r="R115" i="19"/>
  <c r="L115" i="19"/>
  <c r="F115" i="19"/>
  <c r="P114" i="19"/>
  <c r="J114" i="19"/>
  <c r="C114" i="19"/>
  <c r="N113" i="19"/>
  <c r="H113" i="19"/>
  <c r="R112" i="19"/>
  <c r="L112" i="19"/>
  <c r="F112" i="19"/>
  <c r="P111" i="19"/>
  <c r="J111" i="19"/>
  <c r="C111" i="19"/>
  <c r="N110" i="19"/>
  <c r="H110" i="19"/>
  <c r="R109" i="19"/>
  <c r="L109" i="19"/>
  <c r="M122" i="19"/>
  <c r="J121" i="19"/>
  <c r="I120" i="19"/>
  <c r="R119" i="19"/>
  <c r="K119" i="19"/>
  <c r="C119" i="19"/>
  <c r="M118" i="19"/>
  <c r="E118" i="19"/>
  <c r="N117" i="19"/>
  <c r="G117" i="19"/>
  <c r="P116" i="19"/>
  <c r="I116" i="19"/>
  <c r="J115" i="19"/>
  <c r="L114" i="19"/>
  <c r="E114" i="19"/>
  <c r="M113" i="19"/>
  <c r="F113" i="19"/>
  <c r="O112" i="19"/>
  <c r="H112" i="19"/>
  <c r="I111" i="19"/>
  <c r="R110" i="19"/>
  <c r="K110" i="19"/>
  <c r="C110" i="19"/>
  <c r="M109" i="19"/>
  <c r="F109" i="19"/>
  <c r="P108" i="19"/>
  <c r="J108" i="19"/>
  <c r="C108" i="19"/>
  <c r="N107" i="19"/>
  <c r="H107" i="19"/>
  <c r="R106" i="19"/>
  <c r="L106" i="19"/>
  <c r="F106" i="19"/>
  <c r="P105" i="19"/>
  <c r="J105" i="19"/>
  <c r="C105" i="19"/>
  <c r="N104" i="19"/>
  <c r="H104" i="19"/>
  <c r="M103" i="19"/>
  <c r="G103" i="19"/>
  <c r="R102" i="19"/>
  <c r="L102" i="19"/>
  <c r="F102" i="19"/>
  <c r="P101" i="19"/>
  <c r="J101" i="19"/>
  <c r="C101" i="19"/>
  <c r="N100" i="19"/>
  <c r="H100" i="19"/>
  <c r="R99" i="19"/>
  <c r="L99" i="19"/>
  <c r="F99" i="19"/>
  <c r="P98" i="19"/>
  <c r="J98" i="19"/>
  <c r="C98" i="19"/>
  <c r="O97" i="19"/>
  <c r="I97" i="19"/>
  <c r="C97" i="19"/>
  <c r="F122" i="19"/>
  <c r="K121" i="19"/>
  <c r="O120" i="19"/>
  <c r="G120" i="19"/>
  <c r="O119" i="19"/>
  <c r="F119" i="19"/>
  <c r="N118" i="19"/>
  <c r="C118" i="19"/>
  <c r="L117" i="19"/>
  <c r="K116" i="19"/>
  <c r="I115" i="19"/>
  <c r="H114" i="19"/>
  <c r="P113" i="19"/>
  <c r="G113" i="19"/>
  <c r="N112" i="19"/>
  <c r="E112" i="19"/>
  <c r="M111" i="19"/>
  <c r="E111" i="19"/>
  <c r="L110" i="19"/>
  <c r="J109" i="19"/>
  <c r="L108" i="19"/>
  <c r="E108" i="19"/>
  <c r="M107" i="19"/>
  <c r="F107" i="19"/>
  <c r="O106" i="19"/>
  <c r="H106" i="19"/>
  <c r="I105" i="19"/>
  <c r="R104" i="19"/>
  <c r="K104" i="19"/>
  <c r="C104" i="19"/>
  <c r="N103" i="19"/>
  <c r="F103" i="19"/>
  <c r="P102" i="19"/>
  <c r="I102" i="19"/>
  <c r="R101" i="19"/>
  <c r="K101" i="19"/>
  <c r="L100" i="19"/>
  <c r="E100" i="19"/>
  <c r="N99" i="19"/>
  <c r="G99" i="19"/>
  <c r="O98" i="19"/>
  <c r="H98" i="19"/>
  <c r="R97" i="19"/>
  <c r="K97" i="19"/>
  <c r="E122" i="19"/>
  <c r="E121" i="19"/>
  <c r="L120" i="19"/>
  <c r="G119" i="19"/>
  <c r="K118" i="19"/>
  <c r="R117" i="19"/>
  <c r="H117" i="19"/>
  <c r="M116" i="19"/>
  <c r="C116" i="19"/>
  <c r="H115" i="19"/>
  <c r="N114" i="19"/>
  <c r="J113" i="19"/>
  <c r="P112" i="19"/>
  <c r="C112" i="19"/>
  <c r="K111" i="19"/>
  <c r="P110" i="19"/>
  <c r="F110" i="19"/>
  <c r="K109" i="19"/>
  <c r="R108" i="19"/>
  <c r="I108" i="19"/>
  <c r="I107" i="19"/>
  <c r="P106" i="19"/>
  <c r="G106" i="19"/>
  <c r="N105" i="19"/>
  <c r="F105" i="19"/>
  <c r="M104" i="19"/>
  <c r="E104" i="19"/>
  <c r="L103" i="19"/>
  <c r="M102" i="19"/>
  <c r="C102" i="19"/>
  <c r="L101" i="19"/>
  <c r="R100" i="19"/>
  <c r="J100" i="19"/>
  <c r="I99" i="19"/>
  <c r="G98" i="19"/>
  <c r="P97" i="19"/>
  <c r="G97" i="19"/>
  <c r="K122" i="19"/>
  <c r="L121" i="19"/>
  <c r="N120" i="19"/>
  <c r="E120" i="19"/>
  <c r="J119" i="19"/>
  <c r="P118" i="19"/>
  <c r="G118" i="19"/>
  <c r="K117" i="19"/>
  <c r="F116" i="19"/>
  <c r="M115" i="19"/>
  <c r="R114" i="19"/>
  <c r="G114" i="19"/>
  <c r="L113" i="19"/>
  <c r="I112" i="19"/>
  <c r="N111" i="19"/>
  <c r="I110" i="19"/>
  <c r="O109" i="19"/>
  <c r="E109" i="19"/>
  <c r="M108" i="19"/>
  <c r="K107" i="19"/>
  <c r="J106" i="19"/>
  <c r="R105" i="19"/>
  <c r="H105" i="19"/>
  <c r="P104" i="19"/>
  <c r="G104" i="19"/>
  <c r="P103" i="19"/>
  <c r="H103" i="19"/>
  <c r="O102" i="19"/>
  <c r="G102" i="19"/>
  <c r="N101" i="19"/>
  <c r="F101" i="19"/>
  <c r="M100" i="19"/>
  <c r="C100" i="19"/>
  <c r="K99" i="19"/>
  <c r="K98" i="19"/>
  <c r="J97" i="19"/>
  <c r="N97" i="19"/>
  <c r="L98" i="19"/>
  <c r="H99" i="19"/>
  <c r="F100" i="19"/>
  <c r="O101" i="19"/>
  <c r="K102" i="19"/>
  <c r="I103" i="19"/>
  <c r="M105" i="19"/>
  <c r="K106" i="19"/>
  <c r="G107" i="19"/>
  <c r="F108" i="19"/>
  <c r="P109" i="19"/>
  <c r="O110" i="19"/>
  <c r="O111" i="19"/>
  <c r="M112" i="19"/>
  <c r="O113" i="19"/>
  <c r="M114" i="19"/>
  <c r="N115" i="19"/>
  <c r="L116" i="19"/>
  <c r="M117" i="19"/>
  <c r="J118" i="19"/>
  <c r="L119" i="19"/>
  <c r="K120" i="19"/>
  <c r="N121" i="19"/>
  <c r="R122" i="19"/>
  <c r="H97" i="19"/>
  <c r="E98" i="19"/>
  <c r="R98" i="19"/>
  <c r="O99" i="19"/>
  <c r="K100" i="19"/>
  <c r="H101" i="19"/>
  <c r="E102" i="19"/>
  <c r="O103" i="19"/>
  <c r="J104" i="19"/>
  <c r="G105" i="19"/>
  <c r="C106" i="19"/>
  <c r="O107" i="19"/>
  <c r="K108" i="19"/>
  <c r="H109" i="19"/>
  <c r="G110" i="19"/>
  <c r="G111" i="19"/>
  <c r="G112" i="19"/>
  <c r="E113" i="19"/>
  <c r="F114" i="19"/>
  <c r="E115" i="19"/>
  <c r="E116" i="19"/>
  <c r="E117" i="19"/>
  <c r="I122" i="19"/>
  <c r="R152" i="19"/>
  <c r="L152" i="19"/>
  <c r="F152" i="19"/>
  <c r="K151" i="19"/>
  <c r="E151" i="19"/>
  <c r="P150" i="19"/>
  <c r="J150" i="19"/>
  <c r="C150" i="19"/>
  <c r="K152" i="19"/>
  <c r="E152" i="19"/>
  <c r="P151" i="19"/>
  <c r="J151" i="19"/>
  <c r="O150" i="19"/>
  <c r="I150" i="19"/>
  <c r="P152" i="19"/>
  <c r="J152" i="19"/>
  <c r="C152" i="19"/>
  <c r="O151" i="19"/>
  <c r="I151" i="19"/>
  <c r="C151" i="19"/>
  <c r="N150" i="19"/>
  <c r="H150" i="19"/>
  <c r="N152" i="19"/>
  <c r="G151" i="19"/>
  <c r="L150" i="19"/>
  <c r="K149" i="19"/>
  <c r="E149" i="19"/>
  <c r="O148" i="19"/>
  <c r="I148" i="19"/>
  <c r="M147" i="19"/>
  <c r="G147" i="19"/>
  <c r="K146" i="19"/>
  <c r="E146" i="19"/>
  <c r="O145" i="19"/>
  <c r="I145" i="19"/>
  <c r="M144" i="19"/>
  <c r="G144" i="19"/>
  <c r="K143" i="19"/>
  <c r="E143" i="19"/>
  <c r="O142" i="19"/>
  <c r="I142" i="19"/>
  <c r="M141" i="19"/>
  <c r="G141" i="19"/>
  <c r="K140" i="19"/>
  <c r="E140" i="19"/>
  <c r="O139" i="19"/>
  <c r="I139" i="19"/>
  <c r="M138" i="19"/>
  <c r="G138" i="19"/>
  <c r="K137" i="19"/>
  <c r="E137" i="19"/>
  <c r="O136" i="19"/>
  <c r="I136" i="19"/>
  <c r="M135" i="19"/>
  <c r="G135" i="19"/>
  <c r="K134" i="19"/>
  <c r="E134" i="19"/>
  <c r="P133" i="19"/>
  <c r="J133" i="19"/>
  <c r="O132" i="19"/>
  <c r="I132" i="19"/>
  <c r="M131" i="19"/>
  <c r="G131" i="19"/>
  <c r="K130" i="19"/>
  <c r="E130" i="19"/>
  <c r="O129" i="19"/>
  <c r="I129" i="19"/>
  <c r="M128" i="19"/>
  <c r="G128" i="19"/>
  <c r="R127" i="19"/>
  <c r="L127" i="19"/>
  <c r="F127" i="19"/>
  <c r="I152" i="19"/>
  <c r="N151" i="19"/>
  <c r="G150" i="19"/>
  <c r="O149" i="19"/>
  <c r="I149" i="19"/>
  <c r="M148" i="19"/>
  <c r="G148" i="19"/>
  <c r="K147" i="19"/>
  <c r="E147" i="19"/>
  <c r="O146" i="19"/>
  <c r="I146" i="19"/>
  <c r="M145" i="19"/>
  <c r="G145" i="19"/>
  <c r="K144" i="19"/>
  <c r="E144" i="19"/>
  <c r="O143" i="19"/>
  <c r="I143" i="19"/>
  <c r="M142" i="19"/>
  <c r="G142" i="19"/>
  <c r="K141" i="19"/>
  <c r="E141" i="19"/>
  <c r="O140" i="19"/>
  <c r="I140" i="19"/>
  <c r="M139" i="19"/>
  <c r="G139" i="19"/>
  <c r="K138" i="19"/>
  <c r="E138" i="19"/>
  <c r="O137" i="19"/>
  <c r="I137" i="19"/>
  <c r="M136" i="19"/>
  <c r="G136" i="19"/>
  <c r="K135" i="19"/>
  <c r="E135" i="19"/>
  <c r="O134" i="19"/>
  <c r="I134" i="19"/>
  <c r="N133" i="19"/>
  <c r="H133" i="19"/>
  <c r="M132" i="19"/>
  <c r="G132" i="19"/>
  <c r="K131" i="19"/>
  <c r="E131" i="19"/>
  <c r="O130" i="19"/>
  <c r="I130" i="19"/>
  <c r="M129" i="19"/>
  <c r="G129" i="19"/>
  <c r="K128" i="19"/>
  <c r="E128" i="19"/>
  <c r="P127" i="19"/>
  <c r="J127" i="19"/>
  <c r="O152" i="19"/>
  <c r="M151" i="19"/>
  <c r="M150" i="19"/>
  <c r="N149" i="19"/>
  <c r="F149" i="19"/>
  <c r="L148" i="19"/>
  <c r="C148" i="19"/>
  <c r="J147" i="19"/>
  <c r="R146" i="19"/>
  <c r="H146" i="19"/>
  <c r="P145" i="19"/>
  <c r="F145" i="19"/>
  <c r="N144" i="19"/>
  <c r="C144" i="19"/>
  <c r="L143" i="19"/>
  <c r="R142" i="19"/>
  <c r="J142" i="19"/>
  <c r="P141" i="19"/>
  <c r="H141" i="19"/>
  <c r="N140" i="19"/>
  <c r="F140" i="19"/>
  <c r="L139" i="19"/>
  <c r="C139" i="19"/>
  <c r="J138" i="19"/>
  <c r="R137" i="19"/>
  <c r="H137" i="19"/>
  <c r="P136" i="19"/>
  <c r="F136" i="19"/>
  <c r="N135" i="19"/>
  <c r="C135" i="19"/>
  <c r="L134" i="19"/>
  <c r="K133" i="19"/>
  <c r="R132" i="19"/>
  <c r="J132" i="19"/>
  <c r="P131" i="19"/>
  <c r="H131" i="19"/>
  <c r="N130" i="19"/>
  <c r="F130" i="19"/>
  <c r="L129" i="19"/>
  <c r="C129" i="19"/>
  <c r="D127" i="19" s="1"/>
  <c r="J128" i="19"/>
  <c r="I127" i="19"/>
  <c r="M127" i="19"/>
  <c r="F128" i="19"/>
  <c r="P128" i="19"/>
  <c r="K129" i="19"/>
  <c r="G130" i="19"/>
  <c r="R130" i="19"/>
  <c r="L131" i="19"/>
  <c r="F132" i="19"/>
  <c r="L133" i="19"/>
  <c r="F134" i="19"/>
  <c r="P134" i="19"/>
  <c r="J135" i="19"/>
  <c r="E136" i="19"/>
  <c r="L137" i="19"/>
  <c r="F138" i="19"/>
  <c r="P138" i="19"/>
  <c r="K139" i="19"/>
  <c r="G140" i="19"/>
  <c r="R140" i="19"/>
  <c r="L141" i="19"/>
  <c r="F142" i="19"/>
  <c r="M143" i="19"/>
  <c r="H144" i="19"/>
  <c r="R144" i="19"/>
  <c r="L145" i="19"/>
  <c r="G146" i="19"/>
  <c r="N147" i="19"/>
  <c r="H148" i="19"/>
  <c r="R148" i="19"/>
  <c r="M149" i="19"/>
  <c r="K157" i="19"/>
  <c r="F158" i="19"/>
  <c r="L158" i="19"/>
  <c r="H159" i="19"/>
  <c r="N159" i="19"/>
  <c r="C160" i="19"/>
  <c r="J160" i="19"/>
  <c r="P160" i="19"/>
  <c r="F161" i="19"/>
  <c r="L161" i="19"/>
  <c r="H162" i="19"/>
  <c r="N162" i="19"/>
  <c r="C163" i="19"/>
  <c r="I163" i="19"/>
  <c r="O163" i="19"/>
  <c r="C164" i="19"/>
  <c r="J164" i="19"/>
  <c r="P164" i="19"/>
  <c r="F165" i="19"/>
  <c r="L165" i="19"/>
  <c r="H166" i="19"/>
  <c r="N166" i="19"/>
  <c r="C167" i="19"/>
  <c r="J167" i="19"/>
  <c r="P167" i="19"/>
  <c r="F168" i="19"/>
  <c r="L168" i="19"/>
  <c r="H169" i="19"/>
  <c r="N169" i="19"/>
  <c r="C170" i="19"/>
  <c r="J170" i="19"/>
  <c r="P170" i="19"/>
  <c r="F171" i="19"/>
  <c r="L171" i="19"/>
  <c r="H172" i="19"/>
  <c r="N172" i="19"/>
  <c r="C173" i="19"/>
  <c r="J173" i="19"/>
  <c r="P173" i="19"/>
  <c r="F174" i="19"/>
  <c r="L174" i="19"/>
  <c r="H175" i="19"/>
  <c r="N175" i="19"/>
  <c r="C176" i="19"/>
  <c r="J176" i="19"/>
  <c r="P176" i="19"/>
  <c r="F177" i="19"/>
  <c r="L177" i="19"/>
  <c r="H178" i="19"/>
  <c r="N178" i="19"/>
  <c r="C179" i="19"/>
  <c r="J179" i="19"/>
  <c r="P179" i="19"/>
  <c r="F180" i="19"/>
  <c r="L180" i="19"/>
  <c r="G181" i="19"/>
  <c r="M181" i="19"/>
  <c r="H182" i="19"/>
  <c r="N182" i="19"/>
  <c r="F157" i="19"/>
  <c r="L157" i="19"/>
  <c r="G158" i="19"/>
  <c r="M158" i="19"/>
  <c r="I159" i="19"/>
  <c r="O159" i="19"/>
  <c r="E160" i="19"/>
  <c r="K160" i="19"/>
  <c r="G161" i="19"/>
  <c r="M161" i="19"/>
  <c r="I162" i="19"/>
  <c r="O162" i="19"/>
  <c r="J163" i="19"/>
  <c r="P163" i="19"/>
  <c r="E164" i="19"/>
  <c r="K164" i="19"/>
  <c r="G165" i="19"/>
  <c r="M165" i="19"/>
  <c r="I166" i="19"/>
  <c r="O166" i="19"/>
  <c r="E167" i="19"/>
  <c r="K167" i="19"/>
  <c r="G168" i="19"/>
  <c r="M168" i="19"/>
  <c r="I169" i="19"/>
  <c r="O169" i="19"/>
  <c r="E170" i="19"/>
  <c r="K170" i="19"/>
  <c r="G171" i="19"/>
  <c r="M171" i="19"/>
  <c r="I172" i="19"/>
  <c r="O172" i="19"/>
  <c r="E173" i="19"/>
  <c r="K173" i="19"/>
  <c r="G174" i="19"/>
  <c r="M174" i="19"/>
  <c r="I175" i="19"/>
  <c r="O175" i="19"/>
  <c r="E176" i="19"/>
  <c r="K176" i="19"/>
  <c r="G177" i="19"/>
  <c r="M177" i="19"/>
  <c r="I178" i="19"/>
  <c r="O178" i="19"/>
  <c r="E179" i="19"/>
  <c r="K179" i="19"/>
  <c r="G180" i="19"/>
  <c r="M180" i="19"/>
  <c r="H181" i="19"/>
  <c r="N181" i="19"/>
  <c r="I182" i="19"/>
  <c r="O182" i="19"/>
  <c r="G157" i="19"/>
  <c r="M157" i="19"/>
  <c r="H158" i="19"/>
  <c r="N158" i="19"/>
  <c r="C159" i="19"/>
  <c r="J159" i="19"/>
  <c r="P159" i="19"/>
  <c r="F160" i="19"/>
  <c r="L160" i="19"/>
  <c r="H161" i="19"/>
  <c r="N161" i="19"/>
  <c r="C162" i="19"/>
  <c r="J162" i="19"/>
  <c r="P162" i="19"/>
  <c r="E163" i="19"/>
  <c r="K163" i="19"/>
  <c r="F164" i="19"/>
  <c r="L164" i="19"/>
  <c r="H165" i="19"/>
  <c r="N165" i="19"/>
  <c r="C166" i="19"/>
  <c r="J166" i="19"/>
  <c r="P166" i="19"/>
  <c r="F167" i="19"/>
  <c r="L167" i="19"/>
  <c r="H168" i="19"/>
  <c r="N168" i="19"/>
  <c r="C169" i="19"/>
  <c r="J169" i="19"/>
  <c r="P169" i="19"/>
  <c r="F170" i="19"/>
  <c r="L170" i="19"/>
  <c r="H171" i="19"/>
  <c r="N171" i="19"/>
  <c r="C172" i="19"/>
  <c r="J172" i="19"/>
  <c r="P172" i="19"/>
  <c r="F173" i="19"/>
  <c r="L173" i="19"/>
  <c r="H174" i="19"/>
  <c r="N174" i="19"/>
  <c r="C175" i="19"/>
  <c r="J175" i="19"/>
  <c r="P175" i="19"/>
  <c r="F176" i="19"/>
  <c r="L176" i="19"/>
  <c r="H177" i="19"/>
  <c r="N177" i="19"/>
  <c r="C178" i="19"/>
  <c r="J178" i="19"/>
  <c r="P178" i="19"/>
  <c r="F179" i="19"/>
  <c r="L179" i="19"/>
  <c r="H180" i="19"/>
  <c r="N180" i="19"/>
  <c r="C181" i="19"/>
  <c r="I181" i="19"/>
  <c r="O181" i="19"/>
  <c r="C182" i="19"/>
  <c r="J182" i="19"/>
  <c r="P182" i="19"/>
  <c r="H157" i="19"/>
  <c r="N157" i="19"/>
  <c r="I158" i="19"/>
  <c r="O158" i="19"/>
  <c r="E159" i="19"/>
  <c r="K159" i="19"/>
  <c r="G160" i="19"/>
  <c r="M160" i="19"/>
  <c r="I161" i="19"/>
  <c r="O161" i="19"/>
  <c r="E162" i="19"/>
  <c r="K162" i="19"/>
  <c r="F163" i="19"/>
  <c r="L163" i="19"/>
  <c r="G164" i="19"/>
  <c r="M164" i="19"/>
  <c r="I165" i="19"/>
  <c r="O165" i="19"/>
  <c r="E166" i="19"/>
  <c r="K166" i="19"/>
  <c r="G167" i="19"/>
  <c r="M167" i="19"/>
  <c r="I168" i="19"/>
  <c r="O168" i="19"/>
  <c r="E169" i="19"/>
  <c r="K169" i="19"/>
  <c r="G170" i="19"/>
  <c r="M170" i="19"/>
  <c r="I171" i="19"/>
  <c r="O171" i="19"/>
  <c r="E172" i="19"/>
  <c r="K172" i="19"/>
  <c r="G173" i="19"/>
  <c r="M173" i="19"/>
  <c r="I174" i="19"/>
  <c r="O174" i="19"/>
  <c r="E175" i="19"/>
  <c r="K175" i="19"/>
  <c r="G176" i="19"/>
  <c r="M176" i="19"/>
  <c r="I177" i="19"/>
  <c r="O177" i="19"/>
  <c r="E178" i="19"/>
  <c r="K178" i="19"/>
  <c r="G179" i="19"/>
  <c r="M179" i="19"/>
  <c r="I180" i="19"/>
  <c r="O180" i="19"/>
  <c r="J181" i="19"/>
  <c r="P181" i="19"/>
  <c r="E182" i="19"/>
  <c r="E9" i="17"/>
  <c r="Y54" i="19" l="1"/>
  <c r="Y62" i="19"/>
  <c r="Q91" i="19"/>
  <c r="S91" i="19" s="1"/>
  <c r="Q31" i="19"/>
  <c r="S31" i="19" s="1"/>
  <c r="D91" i="19"/>
  <c r="AA54" i="19"/>
  <c r="Z54" i="19"/>
  <c r="Z61" i="19" s="1"/>
  <c r="Q83" i="19"/>
  <c r="S83" i="19" s="1"/>
  <c r="Q162" i="19"/>
  <c r="S162" i="19" s="1"/>
  <c r="Q159" i="19"/>
  <c r="S159" i="19" s="1"/>
  <c r="Q171" i="19"/>
  <c r="S171" i="19" s="1"/>
  <c r="Q161" i="19"/>
  <c r="S161" i="19" s="1"/>
  <c r="Q142" i="19"/>
  <c r="S142" i="19" s="1"/>
  <c r="Q116" i="19"/>
  <c r="S116" i="19" s="1"/>
  <c r="Q120" i="19"/>
  <c r="S120" i="19" s="1"/>
  <c r="Q110" i="19"/>
  <c r="S110" i="19" s="1"/>
  <c r="Q44" i="19"/>
  <c r="S44" i="19" s="1"/>
  <c r="D31" i="19"/>
  <c r="Q181" i="19"/>
  <c r="S181" i="19" s="1"/>
  <c r="Q168" i="19"/>
  <c r="S168" i="19" s="1"/>
  <c r="Q158" i="19"/>
  <c r="S158" i="19" s="1"/>
  <c r="Q132" i="19"/>
  <c r="S132" i="19" s="1"/>
  <c r="Q129" i="19"/>
  <c r="S129" i="19" s="1"/>
  <c r="Q144" i="19"/>
  <c r="S144" i="19" s="1"/>
  <c r="Q150" i="19"/>
  <c r="S150" i="19" s="1"/>
  <c r="Q115" i="19"/>
  <c r="S115" i="19" s="1"/>
  <c r="Q98" i="19"/>
  <c r="S98" i="19" s="1"/>
  <c r="Q48" i="19"/>
  <c r="S48" i="19" s="1"/>
  <c r="Q77" i="19"/>
  <c r="S77" i="19" s="1"/>
  <c r="Q165" i="19"/>
  <c r="S165" i="19" s="1"/>
  <c r="Q73" i="19"/>
  <c r="S73" i="19" s="1"/>
  <c r="Q51" i="19"/>
  <c r="S51" i="19" s="1"/>
  <c r="Q174" i="19"/>
  <c r="S174" i="19" s="1"/>
  <c r="Q157" i="19"/>
  <c r="S157" i="19" s="1"/>
  <c r="Q180" i="19"/>
  <c r="S180" i="19" s="1"/>
  <c r="Q145" i="19"/>
  <c r="S145" i="19" s="1"/>
  <c r="Q133" i="19"/>
  <c r="S133" i="19" s="1"/>
  <c r="Q139" i="19"/>
  <c r="S139" i="19" s="1"/>
  <c r="Q148" i="19"/>
  <c r="S148" i="19" s="1"/>
  <c r="Q101" i="19"/>
  <c r="S101" i="19" s="1"/>
  <c r="Q38" i="19"/>
  <c r="S38" i="19" s="1"/>
  <c r="Q69" i="19"/>
  <c r="S69" i="19" s="1"/>
  <c r="Q177" i="19"/>
  <c r="S177" i="19" s="1"/>
  <c r="Q127" i="19"/>
  <c r="Q97" i="19"/>
  <c r="Q105" i="19"/>
  <c r="S105" i="19" s="1"/>
  <c r="Q18" i="19"/>
  <c r="S18" i="19" s="1"/>
  <c r="Q7" i="19"/>
  <c r="Q176" i="19"/>
  <c r="S176" i="19" s="1"/>
  <c r="Q170" i="19"/>
  <c r="S170" i="19" s="1"/>
  <c r="Q164" i="19"/>
  <c r="S164" i="19" s="1"/>
  <c r="Q182" i="19"/>
  <c r="S182" i="19" s="1"/>
  <c r="Q136" i="19"/>
  <c r="S136" i="19" s="1"/>
  <c r="Q102" i="19"/>
  <c r="S102" i="19" s="1"/>
  <c r="Q104" i="19"/>
  <c r="S104" i="19" s="1"/>
  <c r="Q118" i="19"/>
  <c r="S118" i="19" s="1"/>
  <c r="Q103" i="19"/>
  <c r="S103" i="19" s="1"/>
  <c r="Q106" i="19"/>
  <c r="S106" i="19" s="1"/>
  <c r="Q49" i="19"/>
  <c r="S49" i="19" s="1"/>
  <c r="Q42" i="19"/>
  <c r="S42" i="19" s="1"/>
  <c r="Q68" i="19"/>
  <c r="S68" i="19" s="1"/>
  <c r="Q88" i="19"/>
  <c r="S88" i="19" s="1"/>
  <c r="Q76" i="19"/>
  <c r="S76" i="19" s="1"/>
  <c r="Q79" i="19"/>
  <c r="S79" i="19" s="1"/>
  <c r="Q27" i="19"/>
  <c r="S27" i="19" s="1"/>
  <c r="Q30" i="19"/>
  <c r="S30" i="19" s="1"/>
  <c r="Q10" i="19"/>
  <c r="S10" i="19" s="1"/>
  <c r="Q163" i="19"/>
  <c r="S163" i="19" s="1"/>
  <c r="Q160" i="19"/>
  <c r="S160" i="19" s="1"/>
  <c r="Q113" i="19"/>
  <c r="S113" i="19" s="1"/>
  <c r="Q121" i="19"/>
  <c r="S121" i="19" s="1"/>
  <c r="Q108" i="19"/>
  <c r="S108" i="19" s="1"/>
  <c r="Q112" i="19"/>
  <c r="S112" i="19" s="1"/>
  <c r="Q107" i="19"/>
  <c r="S107" i="19" s="1"/>
  <c r="Q41" i="19"/>
  <c r="S41" i="19" s="1"/>
  <c r="Q57" i="19"/>
  <c r="S57" i="19" s="1"/>
  <c r="Q47" i="19"/>
  <c r="S47" i="19" s="1"/>
  <c r="Q92" i="19"/>
  <c r="S92" i="19" s="1"/>
  <c r="Q70" i="19"/>
  <c r="S70" i="19" s="1"/>
  <c r="Q82" i="19"/>
  <c r="S82" i="19" s="1"/>
  <c r="Q89" i="19"/>
  <c r="S89" i="19" s="1"/>
  <c r="Q71" i="19"/>
  <c r="S71" i="19" s="1"/>
  <c r="Q13" i="19"/>
  <c r="S13" i="19" s="1"/>
  <c r="Q17" i="19"/>
  <c r="S17" i="19" s="1"/>
  <c r="Q178" i="19"/>
  <c r="S178" i="19" s="1"/>
  <c r="Q175" i="19"/>
  <c r="S175" i="19" s="1"/>
  <c r="Q172" i="19"/>
  <c r="S172" i="19" s="1"/>
  <c r="Q169" i="19"/>
  <c r="S169" i="19" s="1"/>
  <c r="Q166" i="19"/>
  <c r="S166" i="19" s="1"/>
  <c r="Q109" i="19"/>
  <c r="S109" i="19" s="1"/>
  <c r="Q122" i="19"/>
  <c r="S122" i="19" s="1"/>
  <c r="Q46" i="19"/>
  <c r="S46" i="19" s="1"/>
  <c r="Q52" i="19"/>
  <c r="S52" i="19" s="1"/>
  <c r="Q55" i="19"/>
  <c r="S55" i="19" s="1"/>
  <c r="Q58" i="19"/>
  <c r="S58" i="19" s="1"/>
  <c r="Q50" i="19"/>
  <c r="S50" i="19" s="1"/>
  <c r="Q53" i="19"/>
  <c r="S53" i="19" s="1"/>
  <c r="Q56" i="19"/>
  <c r="S56" i="19" s="1"/>
  <c r="Q59" i="19"/>
  <c r="S59" i="19" s="1"/>
  <c r="Q86" i="19"/>
  <c r="S86" i="19" s="1"/>
  <c r="Q19" i="19"/>
  <c r="S19" i="19" s="1"/>
  <c r="Q25" i="19"/>
  <c r="S25" i="19" s="1"/>
  <c r="Q28" i="19"/>
  <c r="S28" i="19" s="1"/>
  <c r="Q8" i="19"/>
  <c r="S8" i="19" s="1"/>
  <c r="Q11" i="19"/>
  <c r="S11" i="19" s="1"/>
  <c r="Q16" i="19"/>
  <c r="S16" i="19" s="1"/>
  <c r="Q128" i="19"/>
  <c r="S128" i="19" s="1"/>
  <c r="Q131" i="19"/>
  <c r="S131" i="19" s="1"/>
  <c r="Q130" i="19"/>
  <c r="S130" i="19" s="1"/>
  <c r="Q151" i="19"/>
  <c r="S151" i="19" s="1"/>
  <c r="Q117" i="19"/>
  <c r="S117" i="19" s="1"/>
  <c r="Q100" i="19"/>
  <c r="S100" i="19" s="1"/>
  <c r="Q40" i="19"/>
  <c r="S40" i="19" s="1"/>
  <c r="Q61" i="19"/>
  <c r="S61" i="19" s="1"/>
  <c r="Q45" i="19"/>
  <c r="S45" i="19" s="1"/>
  <c r="Q75" i="19"/>
  <c r="S75" i="19" s="1"/>
  <c r="Q78" i="19"/>
  <c r="S78" i="19" s="1"/>
  <c r="Q81" i="19"/>
  <c r="S81" i="19" s="1"/>
  <c r="Q84" i="19"/>
  <c r="S84" i="19" s="1"/>
  <c r="Q87" i="19"/>
  <c r="S87" i="19" s="1"/>
  <c r="Q90" i="19"/>
  <c r="S90" i="19" s="1"/>
  <c r="Q14" i="19"/>
  <c r="S14" i="19" s="1"/>
  <c r="Q152" i="19"/>
  <c r="S152" i="19" s="1"/>
  <c r="Q99" i="19"/>
  <c r="S99" i="19" s="1"/>
  <c r="Q119" i="19"/>
  <c r="S119" i="19" s="1"/>
  <c r="Q62" i="19"/>
  <c r="S62" i="19" s="1"/>
  <c r="Q60" i="19"/>
  <c r="S60" i="19" s="1"/>
  <c r="Q72" i="19"/>
  <c r="S72" i="19" s="1"/>
  <c r="Q80" i="19"/>
  <c r="S80" i="19" s="1"/>
  <c r="Q23" i="19"/>
  <c r="S23" i="19" s="1"/>
  <c r="Q26" i="19"/>
  <c r="S26" i="19" s="1"/>
  <c r="Q29" i="19"/>
  <c r="S29" i="19" s="1"/>
  <c r="Q9" i="19"/>
  <c r="S9" i="19" s="1"/>
  <c r="Q32" i="19"/>
  <c r="S32" i="19" s="1"/>
  <c r="Q179" i="19"/>
  <c r="S179" i="19" s="1"/>
  <c r="Q173" i="19"/>
  <c r="S173" i="19" s="1"/>
  <c r="Q167" i="19"/>
  <c r="S167" i="19" s="1"/>
  <c r="Q135" i="19"/>
  <c r="S135" i="19" s="1"/>
  <c r="Q138" i="19"/>
  <c r="S138" i="19" s="1"/>
  <c r="Q141" i="19"/>
  <c r="S141" i="19" s="1"/>
  <c r="Q147" i="19"/>
  <c r="S147" i="19" s="1"/>
  <c r="Q134" i="19"/>
  <c r="S134" i="19" s="1"/>
  <c r="Q137" i="19"/>
  <c r="S137" i="19" s="1"/>
  <c r="Q140" i="19"/>
  <c r="S140" i="19" s="1"/>
  <c r="Q143" i="19"/>
  <c r="S143" i="19" s="1"/>
  <c r="Q146" i="19"/>
  <c r="S146" i="19" s="1"/>
  <c r="Q149" i="19"/>
  <c r="S149" i="19" s="1"/>
  <c r="Q111" i="19"/>
  <c r="S111" i="19" s="1"/>
  <c r="Q114" i="19"/>
  <c r="S114" i="19" s="1"/>
  <c r="Q37" i="19"/>
  <c r="Q54" i="19"/>
  <c r="S54" i="19" s="1"/>
  <c r="Q43" i="19"/>
  <c r="S43" i="19" s="1"/>
  <c r="Q39" i="19"/>
  <c r="S39" i="19" s="1"/>
  <c r="Q85" i="19"/>
  <c r="S85" i="19" s="1"/>
  <c r="Q74" i="19"/>
  <c r="S74" i="19" s="1"/>
  <c r="Q67" i="19"/>
  <c r="Q15" i="19"/>
  <c r="S15" i="19" s="1"/>
  <c r="Q12" i="19"/>
  <c r="S12" i="19" s="1"/>
  <c r="Q22" i="19"/>
  <c r="S22" i="19" s="1"/>
  <c r="Q21" i="19"/>
  <c r="S21" i="19" s="1"/>
  <c r="Q24" i="19"/>
  <c r="S24" i="19" s="1"/>
  <c r="Q20" i="19"/>
  <c r="S20" i="19" s="1"/>
  <c r="O183" i="19"/>
  <c r="N153" i="19"/>
  <c r="J93" i="19"/>
  <c r="D133" i="19"/>
  <c r="F63" i="19"/>
  <c r="K33" i="19"/>
  <c r="H153" i="19"/>
  <c r="I63" i="19"/>
  <c r="H33" i="19"/>
  <c r="I183" i="19"/>
  <c r="P183" i="19"/>
  <c r="P123" i="19"/>
  <c r="F123" i="19"/>
  <c r="P63" i="19"/>
  <c r="N33" i="19"/>
  <c r="J183" i="19"/>
  <c r="O153" i="19"/>
  <c r="D121" i="19"/>
  <c r="M63" i="19"/>
  <c r="G153" i="19"/>
  <c r="D157" i="19"/>
  <c r="K153" i="19"/>
  <c r="L123" i="19"/>
  <c r="M93" i="19"/>
  <c r="J33" i="19"/>
  <c r="G33" i="19"/>
  <c r="D13" i="19"/>
  <c r="C153" i="19"/>
  <c r="C123" i="19"/>
  <c r="D97" i="19"/>
  <c r="E63" i="19"/>
  <c r="O63" i="19"/>
  <c r="F93" i="19"/>
  <c r="H93" i="19"/>
  <c r="N63" i="19"/>
  <c r="P33" i="19"/>
  <c r="M33" i="19"/>
  <c r="L153" i="19"/>
  <c r="F183" i="19"/>
  <c r="K183" i="19"/>
  <c r="E183" i="19"/>
  <c r="M153" i="19"/>
  <c r="D151" i="19"/>
  <c r="I123" i="19"/>
  <c r="M123" i="19"/>
  <c r="K63" i="19"/>
  <c r="H63" i="19"/>
  <c r="O93" i="19"/>
  <c r="P93" i="19"/>
  <c r="C93" i="19"/>
  <c r="D67" i="19"/>
  <c r="G63" i="19"/>
  <c r="D7" i="19"/>
  <c r="C33" i="19"/>
  <c r="H183" i="19"/>
  <c r="D181" i="19"/>
  <c r="M183" i="19"/>
  <c r="I153" i="19"/>
  <c r="J153" i="19"/>
  <c r="H123" i="19"/>
  <c r="N123" i="19"/>
  <c r="O123" i="19"/>
  <c r="L63" i="19"/>
  <c r="D73" i="19"/>
  <c r="L93" i="19"/>
  <c r="I33" i="19"/>
  <c r="F33" i="19"/>
  <c r="L183" i="19"/>
  <c r="D163" i="19"/>
  <c r="N183" i="19"/>
  <c r="G183" i="19"/>
  <c r="C183" i="19"/>
  <c r="P153" i="19"/>
  <c r="F153" i="19"/>
  <c r="E153" i="19"/>
  <c r="J123" i="19"/>
  <c r="G123" i="19"/>
  <c r="D43" i="19"/>
  <c r="D61" i="19"/>
  <c r="J63" i="19"/>
  <c r="I93" i="19"/>
  <c r="E123" i="19"/>
  <c r="N93" i="19"/>
  <c r="E93" i="19"/>
  <c r="O33" i="19"/>
  <c r="L33" i="19"/>
  <c r="K123" i="19"/>
  <c r="D103" i="19"/>
  <c r="C63" i="19"/>
  <c r="D37" i="19"/>
  <c r="G93" i="19"/>
  <c r="K93" i="19"/>
  <c r="E33" i="19"/>
  <c r="Y9" i="19"/>
  <c r="E13" i="12"/>
  <c r="E12" i="12"/>
  <c r="E11" i="12"/>
  <c r="E10" i="12"/>
  <c r="E9" i="12"/>
  <c r="E8" i="12"/>
  <c r="E7" i="12"/>
  <c r="C155" i="14"/>
  <c r="P158" i="14" s="1"/>
  <c r="C125" i="14"/>
  <c r="P128" i="14" s="1"/>
  <c r="C95" i="14"/>
  <c r="P97" i="14" s="1"/>
  <c r="C65" i="14"/>
  <c r="P70" i="14" s="1"/>
  <c r="P40" i="14"/>
  <c r="P7" i="14"/>
  <c r="P132" i="14"/>
  <c r="P157" i="14"/>
  <c r="P161" i="14"/>
  <c r="P162" i="14"/>
  <c r="P163" i="14"/>
  <c r="P164" i="14"/>
  <c r="P165" i="14"/>
  <c r="P166" i="14"/>
  <c r="P167" i="14"/>
  <c r="P168" i="14"/>
  <c r="P169" i="14"/>
  <c r="P170" i="14"/>
  <c r="P171" i="14"/>
  <c r="P172" i="14"/>
  <c r="P173" i="14"/>
  <c r="P174" i="14"/>
  <c r="P175" i="14"/>
  <c r="P176" i="14"/>
  <c r="P177" i="14"/>
  <c r="P178" i="14"/>
  <c r="P179" i="14"/>
  <c r="P180" i="14"/>
  <c r="P181" i="14"/>
  <c r="P182" i="14"/>
  <c r="D1004" i="17"/>
  <c r="D1003" i="17"/>
  <c r="D1002" i="17"/>
  <c r="D1001" i="17"/>
  <c r="D1000" i="17"/>
  <c r="D999" i="17"/>
  <c r="D998" i="17"/>
  <c r="D997" i="17"/>
  <c r="D996" i="17"/>
  <c r="D995" i="17"/>
  <c r="D994" i="17"/>
  <c r="D993" i="17"/>
  <c r="D992" i="17"/>
  <c r="D991" i="17"/>
  <c r="D990" i="17"/>
  <c r="D989" i="17"/>
  <c r="D988" i="17"/>
  <c r="D987" i="17"/>
  <c r="D986" i="17"/>
  <c r="D985" i="17"/>
  <c r="D984" i="17"/>
  <c r="D983" i="17"/>
  <c r="D982" i="17"/>
  <c r="D981" i="17"/>
  <c r="D980" i="17"/>
  <c r="D979" i="17"/>
  <c r="D978" i="17"/>
  <c r="D977" i="17"/>
  <c r="D976" i="17"/>
  <c r="D975" i="17"/>
  <c r="D974" i="17"/>
  <c r="D973" i="17"/>
  <c r="D972" i="17"/>
  <c r="D971" i="17"/>
  <c r="D970" i="17"/>
  <c r="D969" i="17"/>
  <c r="D968" i="17"/>
  <c r="D967" i="17"/>
  <c r="D966" i="17"/>
  <c r="D965" i="17"/>
  <c r="D964" i="17"/>
  <c r="D963" i="17"/>
  <c r="D962" i="17"/>
  <c r="D961" i="17"/>
  <c r="D960" i="17"/>
  <c r="D959" i="17"/>
  <c r="D958" i="17"/>
  <c r="D957" i="17"/>
  <c r="D956" i="17"/>
  <c r="D955" i="17"/>
  <c r="D954" i="17"/>
  <c r="D953" i="17"/>
  <c r="D952" i="17"/>
  <c r="D951" i="17"/>
  <c r="D950" i="17"/>
  <c r="D949" i="17"/>
  <c r="D948" i="17"/>
  <c r="D947" i="17"/>
  <c r="D946" i="17"/>
  <c r="D945" i="17"/>
  <c r="D944" i="17"/>
  <c r="D943" i="17"/>
  <c r="D942" i="17"/>
  <c r="D941" i="17"/>
  <c r="D940" i="17"/>
  <c r="D939" i="17"/>
  <c r="D938" i="17"/>
  <c r="D937" i="17"/>
  <c r="D936" i="17"/>
  <c r="D935" i="17"/>
  <c r="D934" i="17"/>
  <c r="D933" i="17"/>
  <c r="D932" i="17"/>
  <c r="D931" i="17"/>
  <c r="D930" i="17"/>
  <c r="D929" i="17"/>
  <c r="D928" i="17"/>
  <c r="D927" i="17"/>
  <c r="D926" i="17"/>
  <c r="D925" i="17"/>
  <c r="D924" i="17"/>
  <c r="D923" i="17"/>
  <c r="D922" i="17"/>
  <c r="D921" i="17"/>
  <c r="D920" i="17"/>
  <c r="D919" i="17"/>
  <c r="D918" i="17"/>
  <c r="D917" i="17"/>
  <c r="D916" i="17"/>
  <c r="D915" i="17"/>
  <c r="D914" i="17"/>
  <c r="D913" i="17"/>
  <c r="D912" i="17"/>
  <c r="D911" i="17"/>
  <c r="D910" i="17"/>
  <c r="D909" i="17"/>
  <c r="D908" i="17"/>
  <c r="D907" i="17"/>
  <c r="D906" i="17"/>
  <c r="D905" i="17"/>
  <c r="D904" i="17"/>
  <c r="D903" i="17"/>
  <c r="D902" i="17"/>
  <c r="D901" i="17"/>
  <c r="D900" i="17"/>
  <c r="D899" i="17"/>
  <c r="D898" i="17"/>
  <c r="D897" i="17"/>
  <c r="D896" i="17"/>
  <c r="D895" i="17"/>
  <c r="D894" i="17"/>
  <c r="D893" i="17"/>
  <c r="D892" i="17"/>
  <c r="D891" i="17"/>
  <c r="D890" i="17"/>
  <c r="D889" i="17"/>
  <c r="D888" i="17"/>
  <c r="D887" i="17"/>
  <c r="D886" i="17"/>
  <c r="D885" i="17"/>
  <c r="D884" i="17"/>
  <c r="D883" i="17"/>
  <c r="D882" i="17"/>
  <c r="D881" i="17"/>
  <c r="D880" i="17"/>
  <c r="D879" i="17"/>
  <c r="D878" i="17"/>
  <c r="D877" i="17"/>
  <c r="D876" i="17"/>
  <c r="D875" i="17"/>
  <c r="D874" i="17"/>
  <c r="D873" i="17"/>
  <c r="D872" i="17"/>
  <c r="D871" i="17"/>
  <c r="D870" i="17"/>
  <c r="D869" i="17"/>
  <c r="D868" i="17"/>
  <c r="D867" i="17"/>
  <c r="D866" i="17"/>
  <c r="D865" i="17"/>
  <c r="D864" i="17"/>
  <c r="D863" i="17"/>
  <c r="D862" i="17"/>
  <c r="D861" i="17"/>
  <c r="D860" i="17"/>
  <c r="D859" i="17"/>
  <c r="D858" i="17"/>
  <c r="D857" i="17"/>
  <c r="D856" i="17"/>
  <c r="D855" i="17"/>
  <c r="D854" i="17"/>
  <c r="D853" i="17"/>
  <c r="D852" i="17"/>
  <c r="D851" i="17"/>
  <c r="D850" i="17"/>
  <c r="D849" i="17"/>
  <c r="D848" i="17"/>
  <c r="D847" i="17"/>
  <c r="D846" i="17"/>
  <c r="D845" i="17"/>
  <c r="D844" i="17"/>
  <c r="D843" i="17"/>
  <c r="D842" i="17"/>
  <c r="D841" i="17"/>
  <c r="D840" i="17"/>
  <c r="D839" i="17"/>
  <c r="D838" i="17"/>
  <c r="D837" i="17"/>
  <c r="D836" i="17"/>
  <c r="D835" i="17"/>
  <c r="D834" i="17"/>
  <c r="D833" i="17"/>
  <c r="D832" i="17"/>
  <c r="D831" i="17"/>
  <c r="D830" i="17"/>
  <c r="D829" i="17"/>
  <c r="D828" i="17"/>
  <c r="D827" i="17"/>
  <c r="D826" i="17"/>
  <c r="D825" i="17"/>
  <c r="D824" i="17"/>
  <c r="D823" i="17"/>
  <c r="D822" i="17"/>
  <c r="D821" i="17"/>
  <c r="D820" i="17"/>
  <c r="D819" i="17"/>
  <c r="D818" i="17"/>
  <c r="D817" i="17"/>
  <c r="D816" i="17"/>
  <c r="D815" i="17"/>
  <c r="D814" i="17"/>
  <c r="D813" i="17"/>
  <c r="D812" i="17"/>
  <c r="D811" i="17"/>
  <c r="D810" i="17"/>
  <c r="D809" i="17"/>
  <c r="D808" i="17"/>
  <c r="D807" i="17"/>
  <c r="D806" i="17"/>
  <c r="D805" i="17"/>
  <c r="D804" i="17"/>
  <c r="D803" i="17"/>
  <c r="D802" i="17"/>
  <c r="D801" i="17"/>
  <c r="D800" i="17"/>
  <c r="D799" i="17"/>
  <c r="D798" i="17"/>
  <c r="D797" i="17"/>
  <c r="D796" i="17"/>
  <c r="D795" i="17"/>
  <c r="D794" i="17"/>
  <c r="D793" i="17"/>
  <c r="D792" i="17"/>
  <c r="D791" i="17"/>
  <c r="D790" i="17"/>
  <c r="D789" i="17"/>
  <c r="D788" i="17"/>
  <c r="D787" i="17"/>
  <c r="D786" i="17"/>
  <c r="D785" i="17"/>
  <c r="D784" i="17"/>
  <c r="D783" i="17"/>
  <c r="D782" i="17"/>
  <c r="D781" i="17"/>
  <c r="D780" i="17"/>
  <c r="D779" i="17"/>
  <c r="D778" i="17"/>
  <c r="D777" i="17"/>
  <c r="D776" i="17"/>
  <c r="D775" i="17"/>
  <c r="D774" i="17"/>
  <c r="D773" i="17"/>
  <c r="D772" i="17"/>
  <c r="D771" i="17"/>
  <c r="D770" i="17"/>
  <c r="D769" i="17"/>
  <c r="D768" i="17"/>
  <c r="D767" i="17"/>
  <c r="D766" i="17"/>
  <c r="D765" i="17"/>
  <c r="D764" i="17"/>
  <c r="D763" i="17"/>
  <c r="D762" i="17"/>
  <c r="D761" i="17"/>
  <c r="D760" i="17"/>
  <c r="D759" i="17"/>
  <c r="D758" i="17"/>
  <c r="D757" i="17"/>
  <c r="D756" i="17"/>
  <c r="D755" i="17"/>
  <c r="D754" i="17"/>
  <c r="D753" i="17"/>
  <c r="D752" i="17"/>
  <c r="D751" i="17"/>
  <c r="D750" i="17"/>
  <c r="D749" i="17"/>
  <c r="D748" i="17"/>
  <c r="D747" i="17"/>
  <c r="D746" i="17"/>
  <c r="D745" i="17"/>
  <c r="D744" i="17"/>
  <c r="D743" i="17"/>
  <c r="D742" i="17"/>
  <c r="D741" i="17"/>
  <c r="D740" i="17"/>
  <c r="D739" i="17"/>
  <c r="D738" i="17"/>
  <c r="D737" i="17"/>
  <c r="D736" i="17"/>
  <c r="D735" i="17"/>
  <c r="D734" i="17"/>
  <c r="D733" i="17"/>
  <c r="D732" i="17"/>
  <c r="D731" i="17"/>
  <c r="D730" i="17"/>
  <c r="D729" i="17"/>
  <c r="D728" i="17"/>
  <c r="D727" i="17"/>
  <c r="D726" i="17"/>
  <c r="D725" i="17"/>
  <c r="D724" i="17"/>
  <c r="D723" i="17"/>
  <c r="D722" i="17"/>
  <c r="D721" i="17"/>
  <c r="D720" i="17"/>
  <c r="D719" i="17"/>
  <c r="D718" i="17"/>
  <c r="D717" i="17"/>
  <c r="D716" i="17"/>
  <c r="D715" i="17"/>
  <c r="D714" i="17"/>
  <c r="D713" i="17"/>
  <c r="D712" i="17"/>
  <c r="D711" i="17"/>
  <c r="D710" i="17"/>
  <c r="D709" i="17"/>
  <c r="D708" i="17"/>
  <c r="D707" i="17"/>
  <c r="D706" i="17"/>
  <c r="D705" i="17"/>
  <c r="D704" i="17"/>
  <c r="D703" i="17"/>
  <c r="D702" i="17"/>
  <c r="D701" i="17"/>
  <c r="D700" i="17"/>
  <c r="D699" i="17"/>
  <c r="D698" i="17"/>
  <c r="D697" i="17"/>
  <c r="D696" i="17"/>
  <c r="D695" i="17"/>
  <c r="D694" i="17"/>
  <c r="D693" i="17"/>
  <c r="D692" i="17"/>
  <c r="D691" i="17"/>
  <c r="D690" i="17"/>
  <c r="D689" i="17"/>
  <c r="D688" i="17"/>
  <c r="D687" i="17"/>
  <c r="D686" i="17"/>
  <c r="D685" i="17"/>
  <c r="D684" i="17"/>
  <c r="D683" i="17"/>
  <c r="D682" i="17"/>
  <c r="D681" i="17"/>
  <c r="D680" i="17"/>
  <c r="D679" i="17"/>
  <c r="D678" i="17"/>
  <c r="D677" i="17"/>
  <c r="D676" i="17"/>
  <c r="D675" i="17"/>
  <c r="D674" i="17"/>
  <c r="D673" i="17"/>
  <c r="D672" i="17"/>
  <c r="D671" i="17"/>
  <c r="D670" i="17"/>
  <c r="D669" i="17"/>
  <c r="D668" i="17"/>
  <c r="D667" i="17"/>
  <c r="D666" i="17"/>
  <c r="D665" i="17"/>
  <c r="D664" i="17"/>
  <c r="D663" i="17"/>
  <c r="D662" i="17"/>
  <c r="D661" i="17"/>
  <c r="D660" i="17"/>
  <c r="D659" i="17"/>
  <c r="D658" i="17"/>
  <c r="D657" i="17"/>
  <c r="D656" i="17"/>
  <c r="D655" i="17"/>
  <c r="D654" i="17"/>
  <c r="D653" i="17"/>
  <c r="D652" i="17"/>
  <c r="D651" i="17"/>
  <c r="D650" i="17"/>
  <c r="D649" i="17"/>
  <c r="D648" i="17"/>
  <c r="D647" i="17"/>
  <c r="D646" i="17"/>
  <c r="D645" i="17"/>
  <c r="D644" i="17"/>
  <c r="D643" i="17"/>
  <c r="D642" i="17"/>
  <c r="D641" i="17"/>
  <c r="D640" i="17"/>
  <c r="D639" i="17"/>
  <c r="D638" i="17"/>
  <c r="D637" i="17"/>
  <c r="D636" i="17"/>
  <c r="D635" i="17"/>
  <c r="D634" i="17"/>
  <c r="D633" i="17"/>
  <c r="D632" i="17"/>
  <c r="D631" i="17"/>
  <c r="D630" i="17"/>
  <c r="D629" i="17"/>
  <c r="D628" i="17"/>
  <c r="D627" i="17"/>
  <c r="D626" i="17"/>
  <c r="D625" i="17"/>
  <c r="D624" i="17"/>
  <c r="D623" i="17"/>
  <c r="D622" i="17"/>
  <c r="D621" i="17"/>
  <c r="D620" i="17"/>
  <c r="D619" i="17"/>
  <c r="D618" i="17"/>
  <c r="D617" i="17"/>
  <c r="D616" i="17"/>
  <c r="D615" i="17"/>
  <c r="D614" i="17"/>
  <c r="D613" i="17"/>
  <c r="D612" i="17"/>
  <c r="D611" i="17"/>
  <c r="D610" i="17"/>
  <c r="D609" i="17"/>
  <c r="D608" i="17"/>
  <c r="D607" i="17"/>
  <c r="D606" i="17"/>
  <c r="D605" i="17"/>
  <c r="D604" i="17"/>
  <c r="D603" i="17"/>
  <c r="D602" i="17"/>
  <c r="D601" i="17"/>
  <c r="D600" i="17"/>
  <c r="D599" i="17"/>
  <c r="D598" i="17"/>
  <c r="D597" i="17"/>
  <c r="D596" i="17"/>
  <c r="D595" i="17"/>
  <c r="D594" i="17"/>
  <c r="D593" i="17"/>
  <c r="D592" i="17"/>
  <c r="D591" i="17"/>
  <c r="D590" i="17"/>
  <c r="D589" i="17"/>
  <c r="D588" i="17"/>
  <c r="D587" i="17"/>
  <c r="D586" i="17"/>
  <c r="D585" i="17"/>
  <c r="D584" i="17"/>
  <c r="D583" i="17"/>
  <c r="D582" i="17"/>
  <c r="D581" i="17"/>
  <c r="D580" i="17"/>
  <c r="D579" i="17"/>
  <c r="D578" i="17"/>
  <c r="D577" i="17"/>
  <c r="D576" i="17"/>
  <c r="D575" i="17"/>
  <c r="D574" i="17"/>
  <c r="D573" i="17"/>
  <c r="D572" i="17"/>
  <c r="D571" i="17"/>
  <c r="D570" i="17"/>
  <c r="D569" i="17"/>
  <c r="D568" i="17"/>
  <c r="D567" i="17"/>
  <c r="D566" i="17"/>
  <c r="D565" i="17"/>
  <c r="D564" i="17"/>
  <c r="D563" i="17"/>
  <c r="D562" i="17"/>
  <c r="D561" i="17"/>
  <c r="D560" i="17"/>
  <c r="D559" i="17"/>
  <c r="D558" i="17"/>
  <c r="D557" i="17"/>
  <c r="D556" i="17"/>
  <c r="D555" i="17"/>
  <c r="D554" i="17"/>
  <c r="D553" i="17"/>
  <c r="D552" i="17"/>
  <c r="D551" i="17"/>
  <c r="D550" i="17"/>
  <c r="D549" i="17"/>
  <c r="D548" i="17"/>
  <c r="D547" i="17"/>
  <c r="D546" i="17"/>
  <c r="D545" i="17"/>
  <c r="D544" i="17"/>
  <c r="D543" i="17"/>
  <c r="D542" i="17"/>
  <c r="D541" i="17"/>
  <c r="D540" i="17"/>
  <c r="D539" i="17"/>
  <c r="D538" i="17"/>
  <c r="D537" i="17"/>
  <c r="D536" i="17"/>
  <c r="D535" i="17"/>
  <c r="D534" i="17"/>
  <c r="D533" i="17"/>
  <c r="D532" i="17"/>
  <c r="D531" i="17"/>
  <c r="D530" i="17"/>
  <c r="D529" i="17"/>
  <c r="D528" i="17"/>
  <c r="D527" i="17"/>
  <c r="D526" i="17"/>
  <c r="D525" i="17"/>
  <c r="D524" i="17"/>
  <c r="D523" i="17"/>
  <c r="D522" i="17"/>
  <c r="D521" i="17"/>
  <c r="D520" i="17"/>
  <c r="D519" i="17"/>
  <c r="D518" i="17"/>
  <c r="D517" i="17"/>
  <c r="D516" i="17"/>
  <c r="D515" i="17"/>
  <c r="D514" i="17"/>
  <c r="D513" i="17"/>
  <c r="D512" i="17"/>
  <c r="D511" i="17"/>
  <c r="D510" i="17"/>
  <c r="D509" i="17"/>
  <c r="D508" i="17"/>
  <c r="D507" i="17"/>
  <c r="D506" i="17"/>
  <c r="D505" i="17"/>
  <c r="D504" i="17"/>
  <c r="D503" i="17"/>
  <c r="D502" i="17"/>
  <c r="D501" i="17"/>
  <c r="D500" i="17"/>
  <c r="D499" i="17"/>
  <c r="D498" i="17"/>
  <c r="D497" i="17"/>
  <c r="D496" i="17"/>
  <c r="D495" i="17"/>
  <c r="D494" i="17"/>
  <c r="D493" i="17"/>
  <c r="D492" i="17"/>
  <c r="D491" i="17"/>
  <c r="D490" i="17"/>
  <c r="D489" i="17"/>
  <c r="D488" i="17"/>
  <c r="D487" i="17"/>
  <c r="D486" i="17"/>
  <c r="D485" i="17"/>
  <c r="D484" i="17"/>
  <c r="D483" i="17"/>
  <c r="D482" i="17"/>
  <c r="D481" i="17"/>
  <c r="D480" i="17"/>
  <c r="D479" i="17"/>
  <c r="D478" i="17"/>
  <c r="D477" i="17"/>
  <c r="D476" i="17"/>
  <c r="D475" i="17"/>
  <c r="D474" i="17"/>
  <c r="D473" i="17"/>
  <c r="D472" i="17"/>
  <c r="D471" i="17"/>
  <c r="D470" i="17"/>
  <c r="D469" i="17"/>
  <c r="D468" i="17"/>
  <c r="D467" i="17"/>
  <c r="D466" i="17"/>
  <c r="D465" i="17"/>
  <c r="D464" i="17"/>
  <c r="D463" i="17"/>
  <c r="D462" i="17"/>
  <c r="D461" i="17"/>
  <c r="D460" i="17"/>
  <c r="D459" i="17"/>
  <c r="D458" i="17"/>
  <c r="D457" i="17"/>
  <c r="D456" i="17"/>
  <c r="D455" i="17"/>
  <c r="D454" i="17"/>
  <c r="D453" i="17"/>
  <c r="D452" i="17"/>
  <c r="D451" i="17"/>
  <c r="D450" i="17"/>
  <c r="D449" i="17"/>
  <c r="D448" i="17"/>
  <c r="D447" i="17"/>
  <c r="D446" i="17"/>
  <c r="D445" i="17"/>
  <c r="D444" i="17"/>
  <c r="D443" i="17"/>
  <c r="D442" i="17"/>
  <c r="D441" i="17"/>
  <c r="D440" i="17"/>
  <c r="D439" i="17"/>
  <c r="D438" i="17"/>
  <c r="D437" i="17"/>
  <c r="D436" i="17"/>
  <c r="D435" i="17"/>
  <c r="D434" i="17"/>
  <c r="D433" i="17"/>
  <c r="D432" i="17"/>
  <c r="D431" i="17"/>
  <c r="D430" i="17"/>
  <c r="D429" i="17"/>
  <c r="D428" i="17"/>
  <c r="D427" i="17"/>
  <c r="D426" i="17"/>
  <c r="D425" i="17"/>
  <c r="D424" i="17"/>
  <c r="D423" i="17"/>
  <c r="D422" i="17"/>
  <c r="D421" i="17"/>
  <c r="D420" i="17"/>
  <c r="D419" i="17"/>
  <c r="D418" i="17"/>
  <c r="D417" i="17"/>
  <c r="D416" i="17"/>
  <c r="D415" i="17"/>
  <c r="D414" i="17"/>
  <c r="D413" i="17"/>
  <c r="D412" i="17"/>
  <c r="D411" i="17"/>
  <c r="D410" i="17"/>
  <c r="D409" i="17"/>
  <c r="D408" i="17"/>
  <c r="D407" i="17"/>
  <c r="D406" i="17"/>
  <c r="D405" i="17"/>
  <c r="D404" i="17"/>
  <c r="D403" i="17"/>
  <c r="D402" i="17"/>
  <c r="D401" i="17"/>
  <c r="D400" i="17"/>
  <c r="D399" i="17"/>
  <c r="D398" i="17"/>
  <c r="D397" i="17"/>
  <c r="D396" i="17"/>
  <c r="D395" i="17"/>
  <c r="D394" i="17"/>
  <c r="D393" i="17"/>
  <c r="D392" i="17"/>
  <c r="D391" i="17"/>
  <c r="D390" i="17"/>
  <c r="D389" i="17"/>
  <c r="D388" i="17"/>
  <c r="D387" i="17"/>
  <c r="D386" i="17"/>
  <c r="D385" i="17"/>
  <c r="D384" i="17"/>
  <c r="D383" i="17"/>
  <c r="D382" i="17"/>
  <c r="D381" i="17"/>
  <c r="D380" i="17"/>
  <c r="D379" i="17"/>
  <c r="D378" i="17"/>
  <c r="D377" i="17"/>
  <c r="D376" i="17"/>
  <c r="D375" i="17"/>
  <c r="D374" i="17"/>
  <c r="D373" i="17"/>
  <c r="D372" i="17"/>
  <c r="D371" i="17"/>
  <c r="D370" i="17"/>
  <c r="D369" i="17"/>
  <c r="D368" i="17"/>
  <c r="D367" i="17"/>
  <c r="D366" i="17"/>
  <c r="D365" i="17"/>
  <c r="D364" i="17"/>
  <c r="D363" i="17"/>
  <c r="D362" i="17"/>
  <c r="D361" i="17"/>
  <c r="D360" i="17"/>
  <c r="D359" i="17"/>
  <c r="D358" i="17"/>
  <c r="D357" i="17"/>
  <c r="D356" i="17"/>
  <c r="D355" i="17"/>
  <c r="D354" i="17"/>
  <c r="D353" i="17"/>
  <c r="D352" i="17"/>
  <c r="D351" i="17"/>
  <c r="D350" i="17"/>
  <c r="D349" i="17"/>
  <c r="D348" i="17"/>
  <c r="D347" i="17"/>
  <c r="D346" i="17"/>
  <c r="D345" i="17"/>
  <c r="D344" i="17"/>
  <c r="D343" i="17"/>
  <c r="D342" i="17"/>
  <c r="D341" i="17"/>
  <c r="D340" i="17"/>
  <c r="D339" i="17"/>
  <c r="D338" i="17"/>
  <c r="D337" i="17"/>
  <c r="D336" i="17"/>
  <c r="D335" i="17"/>
  <c r="D334" i="17"/>
  <c r="D333" i="17"/>
  <c r="D332" i="17"/>
  <c r="D331" i="17"/>
  <c r="D330" i="17"/>
  <c r="D329" i="17"/>
  <c r="D328" i="17"/>
  <c r="D327" i="17"/>
  <c r="D326" i="17"/>
  <c r="D325" i="17"/>
  <c r="D324" i="17"/>
  <c r="D323" i="17"/>
  <c r="D322" i="17"/>
  <c r="D321" i="17"/>
  <c r="D320" i="17"/>
  <c r="D319" i="17"/>
  <c r="D318" i="17"/>
  <c r="D317" i="17"/>
  <c r="D316" i="17"/>
  <c r="D315" i="17"/>
  <c r="D314" i="17"/>
  <c r="D313" i="17"/>
  <c r="D312" i="17"/>
  <c r="D311" i="17"/>
  <c r="D310" i="17"/>
  <c r="D309" i="17"/>
  <c r="D308" i="17"/>
  <c r="D307" i="17"/>
  <c r="D306" i="17"/>
  <c r="D305" i="17"/>
  <c r="D304" i="17"/>
  <c r="D303" i="17"/>
  <c r="D302" i="17"/>
  <c r="D301" i="17"/>
  <c r="D300" i="17"/>
  <c r="D299" i="17"/>
  <c r="D298" i="17"/>
  <c r="D297" i="17"/>
  <c r="D296" i="17"/>
  <c r="D295" i="17"/>
  <c r="D294" i="17"/>
  <c r="D293" i="17"/>
  <c r="D292" i="17"/>
  <c r="D291" i="17"/>
  <c r="D290" i="17"/>
  <c r="D289" i="17"/>
  <c r="D288" i="17"/>
  <c r="D287" i="17"/>
  <c r="D286" i="17"/>
  <c r="D285" i="17"/>
  <c r="D284" i="17"/>
  <c r="D283" i="17"/>
  <c r="D282" i="17"/>
  <c r="D281" i="17"/>
  <c r="D280" i="17"/>
  <c r="D279" i="17"/>
  <c r="D278" i="17"/>
  <c r="D277" i="17"/>
  <c r="D276" i="17"/>
  <c r="D275" i="17"/>
  <c r="D274" i="17"/>
  <c r="D273" i="17"/>
  <c r="D272" i="17"/>
  <c r="D271" i="17"/>
  <c r="D270" i="17"/>
  <c r="D269" i="17"/>
  <c r="D268" i="17"/>
  <c r="D267" i="17"/>
  <c r="D266" i="17"/>
  <c r="D265" i="17"/>
  <c r="D264" i="17"/>
  <c r="D263" i="17"/>
  <c r="D262" i="17"/>
  <c r="D261" i="17"/>
  <c r="D260" i="17"/>
  <c r="D259" i="17"/>
  <c r="D258" i="17"/>
  <c r="D257" i="17"/>
  <c r="D256" i="17"/>
  <c r="D255" i="17"/>
  <c r="D254" i="17"/>
  <c r="D253" i="17"/>
  <c r="D252" i="17"/>
  <c r="D251" i="17"/>
  <c r="D250" i="17"/>
  <c r="D249" i="17"/>
  <c r="D248" i="17"/>
  <c r="D247" i="17"/>
  <c r="D246" i="17"/>
  <c r="D245" i="17"/>
  <c r="D244" i="17"/>
  <c r="D243" i="17"/>
  <c r="D242" i="17"/>
  <c r="D241" i="17"/>
  <c r="D240" i="17"/>
  <c r="D239" i="17"/>
  <c r="D238" i="17"/>
  <c r="D237" i="17"/>
  <c r="D236" i="17"/>
  <c r="D235" i="17"/>
  <c r="D234" i="17"/>
  <c r="D233" i="17"/>
  <c r="D232" i="17"/>
  <c r="D231" i="17"/>
  <c r="D230" i="17"/>
  <c r="D229" i="17"/>
  <c r="D228" i="17"/>
  <c r="D227" i="17"/>
  <c r="D226" i="17"/>
  <c r="D225" i="17"/>
  <c r="D224" i="17"/>
  <c r="D223" i="17"/>
  <c r="D222" i="17"/>
  <c r="D221" i="17"/>
  <c r="D220" i="17"/>
  <c r="D219" i="17"/>
  <c r="D218" i="17"/>
  <c r="D217" i="17"/>
  <c r="D216" i="17"/>
  <c r="D215" i="17"/>
  <c r="D214" i="17"/>
  <c r="D213" i="17"/>
  <c r="D212" i="17"/>
  <c r="D211" i="17"/>
  <c r="D210" i="17"/>
  <c r="D209" i="17"/>
  <c r="D208" i="17"/>
  <c r="D207" i="17"/>
  <c r="D206" i="17"/>
  <c r="D205" i="17"/>
  <c r="D204" i="17"/>
  <c r="D203" i="17"/>
  <c r="D202" i="17"/>
  <c r="D201" i="17"/>
  <c r="D200" i="17"/>
  <c r="D199" i="17"/>
  <c r="D198" i="17"/>
  <c r="D197" i="17"/>
  <c r="D196" i="17"/>
  <c r="D195" i="17"/>
  <c r="D194" i="17"/>
  <c r="D193" i="17"/>
  <c r="D192" i="17"/>
  <c r="D191" i="17"/>
  <c r="D190" i="17"/>
  <c r="D189" i="17"/>
  <c r="D188" i="17"/>
  <c r="D187" i="17"/>
  <c r="D186" i="17"/>
  <c r="D185" i="17"/>
  <c r="D184" i="17"/>
  <c r="D183" i="17"/>
  <c r="D182" i="17"/>
  <c r="D181" i="17"/>
  <c r="D180" i="17"/>
  <c r="D179" i="17"/>
  <c r="D178" i="17"/>
  <c r="D177" i="17"/>
  <c r="D176" i="17"/>
  <c r="D175" i="17"/>
  <c r="D174" i="17"/>
  <c r="D173" i="17"/>
  <c r="D172" i="17"/>
  <c r="D171" i="17"/>
  <c r="D170" i="17"/>
  <c r="D169" i="17"/>
  <c r="D168" i="17"/>
  <c r="D167" i="17"/>
  <c r="D166" i="17"/>
  <c r="D165" i="17"/>
  <c r="D164" i="17"/>
  <c r="D163" i="17"/>
  <c r="D162" i="17"/>
  <c r="D161" i="17"/>
  <c r="D160" i="17"/>
  <c r="D159" i="17"/>
  <c r="D158" i="17"/>
  <c r="D157" i="17"/>
  <c r="D156" i="17"/>
  <c r="D155" i="17"/>
  <c r="D154" i="17"/>
  <c r="D153" i="17"/>
  <c r="D152" i="17"/>
  <c r="D151" i="17"/>
  <c r="D150" i="17"/>
  <c r="D149" i="17"/>
  <c r="D148" i="17"/>
  <c r="D147" i="17"/>
  <c r="D146" i="17"/>
  <c r="D145" i="17"/>
  <c r="D144" i="17"/>
  <c r="D143" i="17"/>
  <c r="D142" i="17"/>
  <c r="D141" i="17"/>
  <c r="D140" i="17"/>
  <c r="D139" i="17"/>
  <c r="D138" i="17"/>
  <c r="D137" i="17"/>
  <c r="D136" i="17"/>
  <c r="D135" i="17"/>
  <c r="D134" i="17"/>
  <c r="D133" i="17"/>
  <c r="D132" i="17"/>
  <c r="D131" i="17"/>
  <c r="D130" i="17"/>
  <c r="D129" i="17"/>
  <c r="D128" i="17"/>
  <c r="D127" i="17"/>
  <c r="D126" i="17"/>
  <c r="D125" i="17"/>
  <c r="D124" i="17"/>
  <c r="D123" i="17"/>
  <c r="D122" i="17"/>
  <c r="D121" i="17"/>
  <c r="D120" i="17"/>
  <c r="D119" i="17"/>
  <c r="D118" i="17"/>
  <c r="D117" i="17"/>
  <c r="D116" i="17"/>
  <c r="D115" i="17"/>
  <c r="D114" i="17"/>
  <c r="D113" i="17"/>
  <c r="D112" i="17"/>
  <c r="D111" i="17"/>
  <c r="D110" i="17"/>
  <c r="D10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E13" i="17"/>
  <c r="E12" i="17"/>
  <c r="E11" i="17"/>
  <c r="E10" i="17"/>
  <c r="E8" i="17"/>
  <c r="E7" i="17"/>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1" i="12"/>
  <c r="D42" i="12"/>
  <c r="D43" i="12"/>
  <c r="D44" i="12"/>
  <c r="D45" i="12"/>
  <c r="D46" i="12"/>
  <c r="D47" i="12"/>
  <c r="D48" i="12"/>
  <c r="D49" i="12"/>
  <c r="D36" i="12"/>
  <c r="D33" i="12"/>
  <c r="D1004" i="12"/>
  <c r="D914" i="12"/>
  <c r="D915" i="12"/>
  <c r="D916" i="12"/>
  <c r="D917" i="12"/>
  <c r="D918" i="12"/>
  <c r="D919" i="12"/>
  <c r="D920" i="12"/>
  <c r="D37" i="12"/>
  <c r="D38" i="12"/>
  <c r="D39" i="12"/>
  <c r="D40" i="12"/>
  <c r="M71" i="14"/>
  <c r="M77" i="14"/>
  <c r="M83" i="14"/>
  <c r="M89" i="14"/>
  <c r="M110" i="14"/>
  <c r="M112"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D20" i="12"/>
  <c r="Y63" i="19" l="1"/>
  <c r="Y61" i="19" s="1"/>
  <c r="AC57" i="19"/>
  <c r="AC56" i="19"/>
  <c r="T31" i="19"/>
  <c r="T151" i="19"/>
  <c r="T91" i="19"/>
  <c r="Q33" i="19"/>
  <c r="Q63" i="19"/>
  <c r="Q123" i="19"/>
  <c r="T61" i="19"/>
  <c r="Q93" i="19"/>
  <c r="Q153" i="19"/>
  <c r="Q183" i="19"/>
  <c r="M24" i="14"/>
  <c r="M12" i="14"/>
  <c r="M32" i="14"/>
  <c r="M20" i="14"/>
  <c r="M7" i="14"/>
  <c r="M22" i="14"/>
  <c r="K7" i="14"/>
  <c r="M30" i="14"/>
  <c r="M18" i="14"/>
  <c r="M28" i="14"/>
  <c r="M16" i="14"/>
  <c r="M10" i="14"/>
  <c r="M26" i="14"/>
  <c r="M14" i="14"/>
  <c r="T133" i="19"/>
  <c r="T163" i="19"/>
  <c r="T73" i="19"/>
  <c r="T13" i="19"/>
  <c r="M88" i="14"/>
  <c r="M82" i="14"/>
  <c r="M76" i="14"/>
  <c r="M70" i="14"/>
  <c r="M87" i="14"/>
  <c r="M81" i="14"/>
  <c r="M75" i="14"/>
  <c r="M69" i="14"/>
  <c r="M92" i="14"/>
  <c r="M86" i="14"/>
  <c r="M80" i="14"/>
  <c r="M74" i="14"/>
  <c r="M68" i="14"/>
  <c r="P82" i="14"/>
  <c r="M91" i="14"/>
  <c r="M85" i="14"/>
  <c r="M79" i="14"/>
  <c r="M73" i="14"/>
  <c r="M67" i="14"/>
  <c r="M90" i="14"/>
  <c r="M84" i="14"/>
  <c r="M78" i="14"/>
  <c r="M72" i="14"/>
  <c r="P144" i="14"/>
  <c r="P133" i="14"/>
  <c r="P145" i="14"/>
  <c r="S7" i="19"/>
  <c r="T181" i="19"/>
  <c r="S67" i="19"/>
  <c r="T103" i="19"/>
  <c r="S37" i="19"/>
  <c r="Y11" i="19"/>
  <c r="S127" i="19"/>
  <c r="T43" i="19"/>
  <c r="S97" i="19"/>
  <c r="T121" i="19"/>
  <c r="T157" i="19"/>
  <c r="S183" i="19"/>
  <c r="Y8" i="19"/>
  <c r="Y10" i="19" s="1"/>
  <c r="Z9" i="19"/>
  <c r="M116" i="14"/>
  <c r="M98" i="14"/>
  <c r="M106" i="14"/>
  <c r="M122" i="14"/>
  <c r="M104" i="14"/>
  <c r="M118" i="14"/>
  <c r="M100" i="14"/>
  <c r="P149" i="14"/>
  <c r="P137" i="14"/>
  <c r="P148" i="14"/>
  <c r="P136" i="14"/>
  <c r="P141" i="14"/>
  <c r="P152" i="14"/>
  <c r="P140" i="14"/>
  <c r="M48" i="14"/>
  <c r="M42" i="14"/>
  <c r="P119" i="14"/>
  <c r="M60" i="14"/>
  <c r="M54" i="14"/>
  <c r="M59" i="14"/>
  <c r="M53" i="14"/>
  <c r="M47" i="14"/>
  <c r="M41" i="14"/>
  <c r="M58" i="14"/>
  <c r="M52" i="14"/>
  <c r="M46" i="14"/>
  <c r="M40" i="14"/>
  <c r="M57" i="14"/>
  <c r="M51" i="14"/>
  <c r="M45" i="14"/>
  <c r="M39" i="14"/>
  <c r="M62" i="14"/>
  <c r="M56" i="14"/>
  <c r="M50" i="14"/>
  <c r="M44" i="14"/>
  <c r="M38" i="14"/>
  <c r="P54" i="14"/>
  <c r="M61" i="14"/>
  <c r="M55" i="14"/>
  <c r="M49" i="14"/>
  <c r="M43" i="14"/>
  <c r="M37" i="14"/>
  <c r="P50" i="14"/>
  <c r="P48" i="14"/>
  <c r="P62" i="14"/>
  <c r="P44" i="14"/>
  <c r="P60" i="14"/>
  <c r="P42" i="14"/>
  <c r="P56" i="14"/>
  <c r="P61" i="14"/>
  <c r="P55" i="14"/>
  <c r="P49" i="14"/>
  <c r="P43" i="14"/>
  <c r="P113" i="14"/>
  <c r="P59" i="14"/>
  <c r="P53" i="14"/>
  <c r="P47" i="14"/>
  <c r="P39" i="14"/>
  <c r="P107" i="14"/>
  <c r="P58" i="14"/>
  <c r="P52" i="14"/>
  <c r="P46" i="14"/>
  <c r="P38" i="14"/>
  <c r="P57" i="14"/>
  <c r="P51" i="14"/>
  <c r="P45" i="14"/>
  <c r="P121" i="14"/>
  <c r="P115" i="14"/>
  <c r="P109" i="14"/>
  <c r="M117" i="14"/>
  <c r="M111" i="14"/>
  <c r="M105" i="14"/>
  <c r="M99" i="14"/>
  <c r="P120" i="14"/>
  <c r="P114" i="14"/>
  <c r="P108" i="14"/>
  <c r="M121" i="14"/>
  <c r="M115" i="14"/>
  <c r="M109" i="14"/>
  <c r="M103" i="14"/>
  <c r="M97" i="14"/>
  <c r="P118" i="14"/>
  <c r="P112" i="14"/>
  <c r="P104" i="14"/>
  <c r="M120" i="14"/>
  <c r="M114" i="14"/>
  <c r="M108" i="14"/>
  <c r="M102" i="14"/>
  <c r="P117" i="14"/>
  <c r="P111" i="14"/>
  <c r="P103" i="14"/>
  <c r="M119" i="14"/>
  <c r="M113" i="14"/>
  <c r="M107" i="14"/>
  <c r="M101" i="14"/>
  <c r="P122" i="14"/>
  <c r="P116" i="14"/>
  <c r="P110" i="14"/>
  <c r="P90" i="14"/>
  <c r="P77" i="14"/>
  <c r="P88" i="14"/>
  <c r="P69" i="14"/>
  <c r="P85" i="14"/>
  <c r="P160" i="14"/>
  <c r="P159" i="14"/>
  <c r="P151" i="14"/>
  <c r="P147" i="14"/>
  <c r="P143" i="14"/>
  <c r="P139" i="14"/>
  <c r="P135" i="14"/>
  <c r="P131" i="14"/>
  <c r="P150" i="14"/>
  <c r="P146" i="14"/>
  <c r="P142" i="14"/>
  <c r="P138" i="14"/>
  <c r="P134" i="14"/>
  <c r="P130" i="14"/>
  <c r="P127" i="14"/>
  <c r="P129" i="14"/>
  <c r="P100" i="14"/>
  <c r="P99" i="14"/>
  <c r="P106" i="14"/>
  <c r="P102" i="14"/>
  <c r="P98" i="14"/>
  <c r="P105" i="14"/>
  <c r="P101" i="14"/>
  <c r="P92" i="14"/>
  <c r="P86" i="14"/>
  <c r="P81" i="14"/>
  <c r="P76" i="14"/>
  <c r="P68" i="14"/>
  <c r="P80" i="14"/>
  <c r="P73" i="14"/>
  <c r="P89" i="14"/>
  <c r="P84" i="14"/>
  <c r="P78" i="14"/>
  <c r="P72" i="14"/>
  <c r="P91" i="14"/>
  <c r="P87" i="14"/>
  <c r="P83" i="14"/>
  <c r="P79" i="14"/>
  <c r="P75" i="14"/>
  <c r="P71" i="14"/>
  <c r="P67" i="14"/>
  <c r="P74" i="14"/>
  <c r="P37" i="14"/>
  <c r="P41" i="14"/>
  <c r="M29" i="14"/>
  <c r="M25" i="14"/>
  <c r="M21" i="14"/>
  <c r="M17" i="14"/>
  <c r="M13" i="14"/>
  <c r="M9" i="14"/>
  <c r="P24" i="14"/>
  <c r="P20" i="14"/>
  <c r="M31" i="14"/>
  <c r="M27" i="14"/>
  <c r="M23" i="14"/>
  <c r="M19" i="14"/>
  <c r="M15" i="14"/>
  <c r="M11" i="14"/>
  <c r="M8" i="14"/>
  <c r="P32" i="14"/>
  <c r="P16" i="14"/>
  <c r="P28" i="14"/>
  <c r="P30" i="14"/>
  <c r="P22" i="14"/>
  <c r="P14" i="14"/>
  <c r="P10" i="14"/>
  <c r="P26" i="14"/>
  <c r="P18" i="14"/>
  <c r="P29" i="14"/>
  <c r="P25" i="14"/>
  <c r="P21" i="14"/>
  <c r="P17" i="14"/>
  <c r="P13" i="14"/>
  <c r="P9" i="14"/>
  <c r="P12" i="14"/>
  <c r="P8" i="14"/>
  <c r="P31" i="14"/>
  <c r="P27" i="14"/>
  <c r="P23" i="14"/>
  <c r="P19" i="14"/>
  <c r="P15" i="14"/>
  <c r="P11" i="14"/>
  <c r="M183" i="14"/>
  <c r="M153" i="14"/>
  <c r="AA48" i="14"/>
  <c r="AA27" i="14"/>
  <c r="AA28" i="14"/>
  <c r="AA29" i="14"/>
  <c r="AA30" i="14"/>
  <c r="AA31" i="14"/>
  <c r="AA32" i="14"/>
  <c r="AA33" i="14"/>
  <c r="AA34" i="14"/>
  <c r="AA35" i="14"/>
  <c r="AA36" i="14"/>
  <c r="AA37" i="14"/>
  <c r="AA38" i="14"/>
  <c r="AA39" i="14"/>
  <c r="AA40" i="14"/>
  <c r="AA41" i="14"/>
  <c r="AA42" i="14"/>
  <c r="AA43" i="14"/>
  <c r="AA44" i="14"/>
  <c r="AA45" i="14"/>
  <c r="AA46" i="14"/>
  <c r="AA47" i="14"/>
  <c r="AA49" i="14"/>
  <c r="AA25" i="14"/>
  <c r="AA26" i="14"/>
  <c r="AA24" i="14"/>
  <c r="Y25" i="14"/>
  <c r="Y26" i="14"/>
  <c r="Y27" i="14"/>
  <c r="Y28" i="14"/>
  <c r="Y29" i="14"/>
  <c r="Y30" i="14"/>
  <c r="Y32" i="14"/>
  <c r="Y33" i="14"/>
  <c r="Y34" i="14"/>
  <c r="Y35" i="14"/>
  <c r="Y36" i="14"/>
  <c r="Y37" i="14"/>
  <c r="Y38" i="14"/>
  <c r="Y39" i="14"/>
  <c r="Y40" i="14"/>
  <c r="Y41" i="14"/>
  <c r="Y42" i="14"/>
  <c r="Y43" i="14"/>
  <c r="Y44" i="14"/>
  <c r="Y45" i="14"/>
  <c r="Y46" i="14"/>
  <c r="Y47" i="14"/>
  <c r="Y48" i="14"/>
  <c r="Y49" i="14"/>
  <c r="Y24" i="14"/>
  <c r="D19"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D533" i="12"/>
  <c r="D534" i="12"/>
  <c r="D535" i="12"/>
  <c r="D536" i="12"/>
  <c r="D537" i="12"/>
  <c r="D538" i="12"/>
  <c r="D539" i="12"/>
  <c r="D540" i="12"/>
  <c r="D541" i="12"/>
  <c r="D542" i="12"/>
  <c r="D543" i="12"/>
  <c r="D544" i="12"/>
  <c r="D545" i="12"/>
  <c r="D546" i="12"/>
  <c r="D547" i="12"/>
  <c r="D548" i="12"/>
  <c r="D549" i="12"/>
  <c r="D550" i="12"/>
  <c r="D551" i="12"/>
  <c r="D552" i="12"/>
  <c r="D553" i="12"/>
  <c r="D554" i="12"/>
  <c r="D555" i="12"/>
  <c r="D556" i="12"/>
  <c r="D557" i="12"/>
  <c r="D558" i="12"/>
  <c r="D559" i="12"/>
  <c r="D560" i="12"/>
  <c r="D561" i="12"/>
  <c r="D562" i="12"/>
  <c r="D563" i="12"/>
  <c r="D564" i="12"/>
  <c r="D565" i="12"/>
  <c r="D566" i="12"/>
  <c r="D567" i="12"/>
  <c r="D568" i="12"/>
  <c r="D569" i="12"/>
  <c r="D570" i="12"/>
  <c r="D571" i="12"/>
  <c r="D572" i="12"/>
  <c r="D573" i="12"/>
  <c r="D574" i="12"/>
  <c r="D575" i="12"/>
  <c r="D576" i="12"/>
  <c r="D577" i="12"/>
  <c r="D578" i="12"/>
  <c r="D579" i="12"/>
  <c r="D580" i="12"/>
  <c r="D581" i="12"/>
  <c r="D582" i="12"/>
  <c r="D583" i="12"/>
  <c r="D584" i="12"/>
  <c r="D585" i="12"/>
  <c r="D586" i="12"/>
  <c r="D587" i="12"/>
  <c r="D588" i="12"/>
  <c r="D589" i="12"/>
  <c r="D590" i="12"/>
  <c r="D591" i="12"/>
  <c r="D592" i="12"/>
  <c r="D593" i="12"/>
  <c r="D594" i="12"/>
  <c r="D595" i="12"/>
  <c r="D596" i="12"/>
  <c r="D597" i="12"/>
  <c r="D598"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D637" i="12"/>
  <c r="D638"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D663" i="12"/>
  <c r="D664" i="12"/>
  <c r="D665" i="12"/>
  <c r="D666" i="12"/>
  <c r="D667" i="12"/>
  <c r="D668" i="12"/>
  <c r="D669" i="12"/>
  <c r="D670" i="12"/>
  <c r="D671" i="12"/>
  <c r="D672" i="12"/>
  <c r="D673" i="12"/>
  <c r="D674" i="12"/>
  <c r="D675" i="12"/>
  <c r="D676" i="12"/>
  <c r="D677" i="12"/>
  <c r="D678" i="12"/>
  <c r="D679" i="12"/>
  <c r="D680" i="12"/>
  <c r="D681" i="12"/>
  <c r="D682" i="12"/>
  <c r="D683" i="12"/>
  <c r="D684" i="12"/>
  <c r="D685" i="12"/>
  <c r="D686" i="12"/>
  <c r="D687" i="12"/>
  <c r="D688"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D713" i="12"/>
  <c r="D714" i="12"/>
  <c r="D715" i="12"/>
  <c r="D716" i="12"/>
  <c r="D717" i="12"/>
  <c r="D718" i="12"/>
  <c r="D719" i="12"/>
  <c r="D720" i="12"/>
  <c r="D721" i="12"/>
  <c r="D722" i="12"/>
  <c r="D723" i="12"/>
  <c r="D724" i="12"/>
  <c r="D725" i="12"/>
  <c r="D726" i="12"/>
  <c r="D727" i="12"/>
  <c r="D728" i="12"/>
  <c r="D729" i="12"/>
  <c r="D730" i="12"/>
  <c r="D731" i="12"/>
  <c r="D732"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D758" i="12"/>
  <c r="D759" i="12"/>
  <c r="D760" i="12"/>
  <c r="D761" i="12"/>
  <c r="D762" i="12"/>
  <c r="D763" i="12"/>
  <c r="D764" i="12"/>
  <c r="D765" i="12"/>
  <c r="D766" i="12"/>
  <c r="D767" i="12"/>
  <c r="D768" i="12"/>
  <c r="D769" i="12"/>
  <c r="D770" i="12"/>
  <c r="D771" i="12"/>
  <c r="D772" i="12"/>
  <c r="D773" i="12"/>
  <c r="D774" i="12"/>
  <c r="D775" i="12"/>
  <c r="D776" i="12"/>
  <c r="D777" i="12"/>
  <c r="D778" i="12"/>
  <c r="D779" i="12"/>
  <c r="D780" i="12"/>
  <c r="D781" i="12"/>
  <c r="D782" i="12"/>
  <c r="D783" i="12"/>
  <c r="D784" i="12"/>
  <c r="D785" i="12"/>
  <c r="D786" i="12"/>
  <c r="D787" i="12"/>
  <c r="D788" i="12"/>
  <c r="D789" i="12"/>
  <c r="D790" i="12"/>
  <c r="D791" i="12"/>
  <c r="D792" i="12"/>
  <c r="D793" i="12"/>
  <c r="D794" i="12"/>
  <c r="D795" i="12"/>
  <c r="D796" i="12"/>
  <c r="D797" i="12"/>
  <c r="D798" i="12"/>
  <c r="D799" i="12"/>
  <c r="D800" i="12"/>
  <c r="D801" i="12"/>
  <c r="D802" i="12"/>
  <c r="D803" i="12"/>
  <c r="D804" i="12"/>
  <c r="D805" i="12"/>
  <c r="D806" i="12"/>
  <c r="D807" i="12"/>
  <c r="D808" i="12"/>
  <c r="D809" i="12"/>
  <c r="D810" i="12"/>
  <c r="D811" i="12"/>
  <c r="D812" i="12"/>
  <c r="D813" i="12"/>
  <c r="D814" i="12"/>
  <c r="D815" i="12"/>
  <c r="D816" i="12"/>
  <c r="D817" i="12"/>
  <c r="D818" i="12"/>
  <c r="D819" i="12"/>
  <c r="D820" i="12"/>
  <c r="D821" i="12"/>
  <c r="D822" i="12"/>
  <c r="D823" i="12"/>
  <c r="D824" i="12"/>
  <c r="D825" i="12"/>
  <c r="D826" i="12"/>
  <c r="D827" i="12"/>
  <c r="D828" i="12"/>
  <c r="D829" i="12"/>
  <c r="D830" i="12"/>
  <c r="D831" i="12"/>
  <c r="D832" i="12"/>
  <c r="D833" i="12"/>
  <c r="D834" i="12"/>
  <c r="D835" i="12"/>
  <c r="D836" i="12"/>
  <c r="D837" i="12"/>
  <c r="D838" i="12"/>
  <c r="D839" i="12"/>
  <c r="D840" i="12"/>
  <c r="D841" i="12"/>
  <c r="D842" i="12"/>
  <c r="D843" i="12"/>
  <c r="D844" i="12"/>
  <c r="D845" i="12"/>
  <c r="D846" i="12"/>
  <c r="D847" i="12"/>
  <c r="D848" i="12"/>
  <c r="D849" i="12"/>
  <c r="D850" i="12"/>
  <c r="D851" i="12"/>
  <c r="D852" i="12"/>
  <c r="D853" i="12"/>
  <c r="D854" i="12"/>
  <c r="D855" i="12"/>
  <c r="D856" i="12"/>
  <c r="D857" i="12"/>
  <c r="D858" i="12"/>
  <c r="D859" i="12"/>
  <c r="D860" i="12"/>
  <c r="D861" i="12"/>
  <c r="D862" i="12"/>
  <c r="D863" i="12"/>
  <c r="D864" i="12"/>
  <c r="D865" i="12"/>
  <c r="D866" i="12"/>
  <c r="D867" i="12"/>
  <c r="D868" i="12"/>
  <c r="D869" i="12"/>
  <c r="D870" i="12"/>
  <c r="D871" i="12"/>
  <c r="D872" i="12"/>
  <c r="D873" i="12"/>
  <c r="D874" i="12"/>
  <c r="D875" i="12"/>
  <c r="D876" i="12"/>
  <c r="D877" i="12"/>
  <c r="D878" i="12"/>
  <c r="D879" i="12"/>
  <c r="D880" i="12"/>
  <c r="D881" i="12"/>
  <c r="D882" i="12"/>
  <c r="D883" i="12"/>
  <c r="D884" i="12"/>
  <c r="D885" i="12"/>
  <c r="D886" i="12"/>
  <c r="D887" i="12"/>
  <c r="D888" i="12"/>
  <c r="D889" i="12"/>
  <c r="D890" i="12"/>
  <c r="D891" i="12"/>
  <c r="D892" i="12"/>
  <c r="D893" i="12"/>
  <c r="D894" i="12"/>
  <c r="D895" i="12"/>
  <c r="D896" i="12"/>
  <c r="D897" i="12"/>
  <c r="D898" i="12"/>
  <c r="D899" i="12"/>
  <c r="D900" i="12"/>
  <c r="D901" i="12"/>
  <c r="D902" i="12"/>
  <c r="D903" i="12"/>
  <c r="D904" i="12"/>
  <c r="D905" i="12"/>
  <c r="D906" i="12"/>
  <c r="D907" i="12"/>
  <c r="D908" i="12"/>
  <c r="D909" i="12"/>
  <c r="D910" i="12"/>
  <c r="D911" i="12"/>
  <c r="D912" i="12"/>
  <c r="D913" i="12"/>
  <c r="D921" i="12"/>
  <c r="D922" i="12"/>
  <c r="D923" i="12"/>
  <c r="D924" i="12"/>
  <c r="D925" i="12"/>
  <c r="D926" i="12"/>
  <c r="D927" i="12"/>
  <c r="D928" i="12"/>
  <c r="D929" i="12"/>
  <c r="D930" i="12"/>
  <c r="D931" i="12"/>
  <c r="D932" i="12"/>
  <c r="D933" i="12"/>
  <c r="D934" i="12"/>
  <c r="D935" i="12"/>
  <c r="D936" i="12"/>
  <c r="D937" i="12"/>
  <c r="D938" i="12"/>
  <c r="D939" i="12"/>
  <c r="D940" i="12"/>
  <c r="D941" i="12"/>
  <c r="D942" i="12"/>
  <c r="D943" i="12"/>
  <c r="D944" i="12"/>
  <c r="D945" i="12"/>
  <c r="D946" i="12"/>
  <c r="D947" i="12"/>
  <c r="D948" i="12"/>
  <c r="D949" i="12"/>
  <c r="D950" i="12"/>
  <c r="D951" i="12"/>
  <c r="D952" i="12"/>
  <c r="D953" i="12"/>
  <c r="D954" i="12"/>
  <c r="D955" i="12"/>
  <c r="D956" i="12"/>
  <c r="D957" i="12"/>
  <c r="D958" i="12"/>
  <c r="D959" i="12"/>
  <c r="D960" i="12"/>
  <c r="D961" i="12"/>
  <c r="D962" i="12"/>
  <c r="D963" i="12"/>
  <c r="D964" i="12"/>
  <c r="D965" i="12"/>
  <c r="D966" i="12"/>
  <c r="D967" i="12"/>
  <c r="D968" i="12"/>
  <c r="D969" i="12"/>
  <c r="D970" i="12"/>
  <c r="D971" i="12"/>
  <c r="D972" i="12"/>
  <c r="D973" i="12"/>
  <c r="D974" i="12"/>
  <c r="D975" i="12"/>
  <c r="D976" i="12"/>
  <c r="D977" i="12"/>
  <c r="D978" i="12"/>
  <c r="D979" i="12"/>
  <c r="D980" i="12"/>
  <c r="D981" i="12"/>
  <c r="D982" i="12"/>
  <c r="D983" i="12"/>
  <c r="D984" i="12"/>
  <c r="D985" i="12"/>
  <c r="D986" i="12"/>
  <c r="D987" i="12"/>
  <c r="D988" i="12"/>
  <c r="D989" i="12"/>
  <c r="D990" i="12"/>
  <c r="D991" i="12"/>
  <c r="D992" i="12"/>
  <c r="D993" i="12"/>
  <c r="D994" i="12"/>
  <c r="D995" i="12"/>
  <c r="D996" i="12"/>
  <c r="D997" i="12"/>
  <c r="D998" i="12"/>
  <c r="D999" i="12"/>
  <c r="D1000" i="12"/>
  <c r="D1001" i="12"/>
  <c r="D1002" i="12"/>
  <c r="D1003" i="12"/>
  <c r="D32" i="12"/>
  <c r="D31" i="12"/>
  <c r="D30" i="12"/>
  <c r="D34" i="12"/>
  <c r="D35" i="12"/>
  <c r="D28" i="12"/>
  <c r="D29" i="12"/>
  <c r="O160" i="14"/>
  <c r="O130" i="14"/>
  <c r="G98" i="14"/>
  <c r="C87" i="14"/>
  <c r="O40" i="14"/>
  <c r="O9" i="14"/>
  <c r="D21" i="12"/>
  <c r="D22" i="12"/>
  <c r="D23" i="12"/>
  <c r="D24" i="12"/>
  <c r="D25" i="12"/>
  <c r="D26" i="12"/>
  <c r="D27" i="12"/>
  <c r="D18" i="12"/>
  <c r="AC55" i="19" l="1"/>
  <c r="AC59" i="19"/>
  <c r="AB54" i="19"/>
  <c r="AC54" i="19" s="1"/>
  <c r="AC58" i="19"/>
  <c r="AC62" i="19"/>
  <c r="AA61" i="19"/>
  <c r="AA14" i="19"/>
  <c r="M93" i="14"/>
  <c r="T183" i="19"/>
  <c r="S153" i="19"/>
  <c r="T127" i="19"/>
  <c r="T153" i="19" s="1"/>
  <c r="S93" i="19"/>
  <c r="T67" i="19"/>
  <c r="T93" i="19" s="1"/>
  <c r="S63" i="19"/>
  <c r="T37" i="19"/>
  <c r="T63" i="19" s="1"/>
  <c r="Y12" i="19"/>
  <c r="Z8" i="19"/>
  <c r="S123" i="19"/>
  <c r="T97" i="19"/>
  <c r="T123" i="19" s="1"/>
  <c r="S33" i="19"/>
  <c r="T7" i="19"/>
  <c r="M63" i="14"/>
  <c r="M123" i="14"/>
  <c r="M33" i="14"/>
  <c r="P63" i="14"/>
  <c r="P183" i="14"/>
  <c r="P153" i="14"/>
  <c r="P123" i="14"/>
  <c r="P93" i="14"/>
  <c r="P33" i="14"/>
  <c r="R158" i="14"/>
  <c r="R159" i="14"/>
  <c r="R163" i="14"/>
  <c r="R167" i="14"/>
  <c r="R171" i="14"/>
  <c r="R175" i="14"/>
  <c r="R179" i="14"/>
  <c r="R14" i="14"/>
  <c r="R18" i="14"/>
  <c r="R22" i="14"/>
  <c r="R26" i="14"/>
  <c r="R30" i="14"/>
  <c r="R7" i="14"/>
  <c r="R9" i="14"/>
  <c r="R160" i="14"/>
  <c r="R164" i="14"/>
  <c r="R168" i="14"/>
  <c r="R172" i="14"/>
  <c r="R176" i="14"/>
  <c r="R180" i="14"/>
  <c r="R15" i="14"/>
  <c r="R19" i="14"/>
  <c r="R23" i="14"/>
  <c r="R27" i="14"/>
  <c r="R31" i="14"/>
  <c r="R12" i="14"/>
  <c r="R8" i="14"/>
  <c r="R161" i="14"/>
  <c r="R165" i="14"/>
  <c r="R169" i="14"/>
  <c r="R173" i="14"/>
  <c r="R177" i="14"/>
  <c r="R181" i="14"/>
  <c r="R162" i="14"/>
  <c r="R178" i="14"/>
  <c r="R21" i="14"/>
  <c r="R29" i="14"/>
  <c r="R10" i="14"/>
  <c r="R166" i="14"/>
  <c r="R182" i="14"/>
  <c r="R16" i="14"/>
  <c r="R24" i="14"/>
  <c r="R32" i="14"/>
  <c r="R157" i="14"/>
  <c r="R170" i="14"/>
  <c r="R25" i="14"/>
  <c r="R174" i="14"/>
  <c r="R20" i="14"/>
  <c r="R11" i="14"/>
  <c r="R17" i="14"/>
  <c r="R13" i="14"/>
  <c r="R28" i="14"/>
  <c r="R128" i="14"/>
  <c r="R132" i="14"/>
  <c r="R136" i="14"/>
  <c r="R140" i="14"/>
  <c r="R144" i="14"/>
  <c r="R148" i="14"/>
  <c r="R152" i="14"/>
  <c r="R129" i="14"/>
  <c r="R133" i="14"/>
  <c r="R137" i="14"/>
  <c r="R141" i="14"/>
  <c r="R145" i="14"/>
  <c r="R149" i="14"/>
  <c r="R127" i="14"/>
  <c r="R130" i="14"/>
  <c r="R135" i="14"/>
  <c r="R143" i="14"/>
  <c r="R151" i="14"/>
  <c r="R138" i="14"/>
  <c r="R146" i="14"/>
  <c r="R139" i="14"/>
  <c r="R142" i="14"/>
  <c r="R131" i="14"/>
  <c r="R147" i="14"/>
  <c r="R134" i="14"/>
  <c r="R150" i="14"/>
  <c r="R100" i="14"/>
  <c r="R104" i="14"/>
  <c r="R108" i="14"/>
  <c r="R112" i="14"/>
  <c r="R116" i="14"/>
  <c r="R120" i="14"/>
  <c r="R101" i="14"/>
  <c r="R105" i="14"/>
  <c r="R109" i="14"/>
  <c r="R113" i="14"/>
  <c r="R117" i="14"/>
  <c r="R121" i="14"/>
  <c r="R103" i="14"/>
  <c r="R111" i="14"/>
  <c r="R119" i="14"/>
  <c r="R98" i="14"/>
  <c r="R106" i="14"/>
  <c r="R114" i="14"/>
  <c r="R122" i="14"/>
  <c r="R99" i="14"/>
  <c r="R107" i="14"/>
  <c r="R97" i="14"/>
  <c r="R102" i="14"/>
  <c r="R110" i="14"/>
  <c r="R115" i="14"/>
  <c r="R118" i="14"/>
  <c r="R40" i="14"/>
  <c r="R44" i="14"/>
  <c r="R48" i="14"/>
  <c r="R52" i="14"/>
  <c r="R56" i="14"/>
  <c r="R60" i="14"/>
  <c r="R41" i="14"/>
  <c r="R45" i="14"/>
  <c r="R49" i="14"/>
  <c r="R53" i="14"/>
  <c r="R57" i="14"/>
  <c r="R61" i="14"/>
  <c r="R39" i="14"/>
  <c r="R47" i="14"/>
  <c r="R55" i="14"/>
  <c r="R37" i="14"/>
  <c r="R42" i="14"/>
  <c r="R50" i="14"/>
  <c r="R58" i="14"/>
  <c r="R43" i="14"/>
  <c r="R59" i="14"/>
  <c r="R46" i="14"/>
  <c r="R51" i="14"/>
  <c r="R38" i="14"/>
  <c r="R54" i="14"/>
  <c r="R62" i="14"/>
  <c r="R68" i="14"/>
  <c r="R72" i="14"/>
  <c r="R76" i="14"/>
  <c r="R80" i="14"/>
  <c r="R84" i="14"/>
  <c r="R88" i="14"/>
  <c r="R92" i="14"/>
  <c r="R69" i="14"/>
  <c r="R73" i="14"/>
  <c r="R77" i="14"/>
  <c r="R81" i="14"/>
  <c r="R85" i="14"/>
  <c r="R89" i="14"/>
  <c r="R67" i="14"/>
  <c r="R71" i="14"/>
  <c r="R79" i="14"/>
  <c r="R87" i="14"/>
  <c r="R74" i="14"/>
  <c r="R82" i="14"/>
  <c r="R90" i="14"/>
  <c r="R83" i="14"/>
  <c r="R70" i="14"/>
  <c r="R86" i="14"/>
  <c r="R75" i="14"/>
  <c r="R91" i="14"/>
  <c r="R78" i="14"/>
  <c r="N8" i="14"/>
  <c r="N29" i="14"/>
  <c r="N25" i="14"/>
  <c r="N21" i="14"/>
  <c r="N17" i="14"/>
  <c r="N13" i="14"/>
  <c r="N9" i="14"/>
  <c r="O32" i="14"/>
  <c r="O28" i="14"/>
  <c r="O24" i="14"/>
  <c r="O20" i="14"/>
  <c r="O16" i="14"/>
  <c r="O12" i="14"/>
  <c r="O8" i="14"/>
  <c r="O59" i="14"/>
  <c r="O55" i="14"/>
  <c r="O51" i="14"/>
  <c r="O47" i="14"/>
  <c r="O43" i="14"/>
  <c r="O39" i="14"/>
  <c r="N92" i="14"/>
  <c r="N88" i="14"/>
  <c r="N84" i="14"/>
  <c r="N80" i="14"/>
  <c r="N76" i="14"/>
  <c r="N72" i="14"/>
  <c r="N68" i="14"/>
  <c r="O89" i="14"/>
  <c r="O85" i="14"/>
  <c r="O81" i="14"/>
  <c r="O77" i="14"/>
  <c r="O73" i="14"/>
  <c r="O69" i="14"/>
  <c r="N122" i="14"/>
  <c r="N118" i="14"/>
  <c r="N114" i="14"/>
  <c r="N110" i="14"/>
  <c r="N106" i="14"/>
  <c r="N102" i="14"/>
  <c r="N98" i="14"/>
  <c r="O119" i="14"/>
  <c r="O115" i="14"/>
  <c r="O111" i="14"/>
  <c r="O107" i="14"/>
  <c r="O103" i="14"/>
  <c r="O99" i="14"/>
  <c r="N152" i="14"/>
  <c r="N148" i="14"/>
  <c r="N144" i="14"/>
  <c r="N140" i="14"/>
  <c r="N136" i="14"/>
  <c r="N132" i="14"/>
  <c r="N128" i="14"/>
  <c r="O149" i="14"/>
  <c r="O145" i="14"/>
  <c r="O141" i="14"/>
  <c r="O137" i="14"/>
  <c r="O133" i="14"/>
  <c r="O129" i="14"/>
  <c r="N182" i="14"/>
  <c r="N178" i="14"/>
  <c r="N174" i="14"/>
  <c r="N170" i="14"/>
  <c r="N166" i="14"/>
  <c r="N162" i="14"/>
  <c r="N158" i="14"/>
  <c r="O179" i="14"/>
  <c r="O175" i="14"/>
  <c r="O171" i="14"/>
  <c r="O167" i="14"/>
  <c r="O163" i="14"/>
  <c r="O159" i="14"/>
  <c r="N32" i="14"/>
  <c r="N28" i="14"/>
  <c r="N24" i="14"/>
  <c r="N20" i="14"/>
  <c r="N16" i="14"/>
  <c r="N12" i="14"/>
  <c r="N37" i="14"/>
  <c r="O31" i="14"/>
  <c r="O27" i="14"/>
  <c r="O23" i="14"/>
  <c r="O19" i="14"/>
  <c r="O15" i="14"/>
  <c r="O11" i="14"/>
  <c r="O62" i="14"/>
  <c r="O58" i="14"/>
  <c r="O54" i="14"/>
  <c r="O50" i="14"/>
  <c r="O46" i="14"/>
  <c r="O42" i="14"/>
  <c r="O38" i="14"/>
  <c r="N91" i="14"/>
  <c r="N87" i="14"/>
  <c r="N83" i="14"/>
  <c r="N79" i="14"/>
  <c r="N75" i="14"/>
  <c r="N71" i="14"/>
  <c r="O92" i="14"/>
  <c r="O88" i="14"/>
  <c r="O84" i="14"/>
  <c r="O80" i="14"/>
  <c r="O76" i="14"/>
  <c r="O72" i="14"/>
  <c r="O68" i="14"/>
  <c r="N121" i="14"/>
  <c r="N117" i="14"/>
  <c r="N113" i="14"/>
  <c r="N109" i="14"/>
  <c r="N105" i="14"/>
  <c r="N101" i="14"/>
  <c r="O122" i="14"/>
  <c r="O118" i="14"/>
  <c r="O114" i="14"/>
  <c r="O110" i="14"/>
  <c r="O106" i="14"/>
  <c r="O102" i="14"/>
  <c r="O98" i="14"/>
  <c r="N151" i="14"/>
  <c r="N147" i="14"/>
  <c r="N143" i="14"/>
  <c r="N139" i="14"/>
  <c r="N135" i="14"/>
  <c r="N131" i="14"/>
  <c r="O152" i="14"/>
  <c r="O148" i="14"/>
  <c r="O144" i="14"/>
  <c r="O140" i="14"/>
  <c r="O136" i="14"/>
  <c r="O132" i="14"/>
  <c r="O128" i="14"/>
  <c r="N181" i="14"/>
  <c r="N177" i="14"/>
  <c r="N173" i="14"/>
  <c r="N169" i="14"/>
  <c r="N165" i="14"/>
  <c r="N161" i="14"/>
  <c r="O182" i="14"/>
  <c r="O178" i="14"/>
  <c r="O174" i="14"/>
  <c r="O170" i="14"/>
  <c r="O166" i="14"/>
  <c r="O162" i="14"/>
  <c r="O158" i="14"/>
  <c r="AB48" i="14"/>
  <c r="N31" i="14"/>
  <c r="N27" i="14"/>
  <c r="N23" i="14"/>
  <c r="N19" i="14"/>
  <c r="N15" i="14"/>
  <c r="N11" i="14"/>
  <c r="O30" i="14"/>
  <c r="O26" i="14"/>
  <c r="O22" i="14"/>
  <c r="O18" i="14"/>
  <c r="O14" i="14"/>
  <c r="O10" i="14"/>
  <c r="O61" i="14"/>
  <c r="O57" i="14"/>
  <c r="O53" i="14"/>
  <c r="O49" i="14"/>
  <c r="O45" i="14"/>
  <c r="O41" i="14"/>
  <c r="O37" i="14"/>
  <c r="N90" i="14"/>
  <c r="N86" i="14"/>
  <c r="N82" i="14"/>
  <c r="N78" i="14"/>
  <c r="N74" i="14"/>
  <c r="N70" i="14"/>
  <c r="O91" i="14"/>
  <c r="O87" i="14"/>
  <c r="O83" i="14"/>
  <c r="O79" i="14"/>
  <c r="O75" i="14"/>
  <c r="O71" i="14"/>
  <c r="O67" i="14"/>
  <c r="N120" i="14"/>
  <c r="N116" i="14"/>
  <c r="N112" i="14"/>
  <c r="N108" i="14"/>
  <c r="N104" i="14"/>
  <c r="N100" i="14"/>
  <c r="O121" i="14"/>
  <c r="O117" i="14"/>
  <c r="O113" i="14"/>
  <c r="O109" i="14"/>
  <c r="O105" i="14"/>
  <c r="O101" i="14"/>
  <c r="O97" i="14"/>
  <c r="N150" i="14"/>
  <c r="N146" i="14"/>
  <c r="N142" i="14"/>
  <c r="N138" i="14"/>
  <c r="N134" i="14"/>
  <c r="N130" i="14"/>
  <c r="O151" i="14"/>
  <c r="O147" i="14"/>
  <c r="O143" i="14"/>
  <c r="O139" i="14"/>
  <c r="O135" i="14"/>
  <c r="O131" i="14"/>
  <c r="O127" i="14"/>
  <c r="N180" i="14"/>
  <c r="N176" i="14"/>
  <c r="N172" i="14"/>
  <c r="N168" i="14"/>
  <c r="N164" i="14"/>
  <c r="N160" i="14"/>
  <c r="O181" i="14"/>
  <c r="O177" i="14"/>
  <c r="O173" i="14"/>
  <c r="O169" i="14"/>
  <c r="O165" i="14"/>
  <c r="O161" i="14"/>
  <c r="O157" i="14"/>
  <c r="N7" i="14"/>
  <c r="N30" i="14"/>
  <c r="N26" i="14"/>
  <c r="N22" i="14"/>
  <c r="N18" i="14"/>
  <c r="N14" i="14"/>
  <c r="N10" i="14"/>
  <c r="O7" i="14"/>
  <c r="O29" i="14"/>
  <c r="O25" i="14"/>
  <c r="O21" i="14"/>
  <c r="O17" i="14"/>
  <c r="O13" i="14"/>
  <c r="O60" i="14"/>
  <c r="O56" i="14"/>
  <c r="O52" i="14"/>
  <c r="O48" i="14"/>
  <c r="O44" i="14"/>
  <c r="N67" i="14"/>
  <c r="N89" i="14"/>
  <c r="N85" i="14"/>
  <c r="N81" i="14"/>
  <c r="N77" i="14"/>
  <c r="N73" i="14"/>
  <c r="N69" i="14"/>
  <c r="O90" i="14"/>
  <c r="O86" i="14"/>
  <c r="O82" i="14"/>
  <c r="O78" i="14"/>
  <c r="O74" i="14"/>
  <c r="O70" i="14"/>
  <c r="N97" i="14"/>
  <c r="N119" i="14"/>
  <c r="N115" i="14"/>
  <c r="N111" i="14"/>
  <c r="N107" i="14"/>
  <c r="N103" i="14"/>
  <c r="N99" i="14"/>
  <c r="O120" i="14"/>
  <c r="O116" i="14"/>
  <c r="O112" i="14"/>
  <c r="O108" i="14"/>
  <c r="O104" i="14"/>
  <c r="O100" i="14"/>
  <c r="N127" i="14"/>
  <c r="N149" i="14"/>
  <c r="N145" i="14"/>
  <c r="N141" i="14"/>
  <c r="N137" i="14"/>
  <c r="N133" i="14"/>
  <c r="N129" i="14"/>
  <c r="O150" i="14"/>
  <c r="O146" i="14"/>
  <c r="O142" i="14"/>
  <c r="O138" i="14"/>
  <c r="O134" i="14"/>
  <c r="N157" i="14"/>
  <c r="N179" i="14"/>
  <c r="N175" i="14"/>
  <c r="N171" i="14"/>
  <c r="N167" i="14"/>
  <c r="N163" i="14"/>
  <c r="N159" i="14"/>
  <c r="O180" i="14"/>
  <c r="O176" i="14"/>
  <c r="O172" i="14"/>
  <c r="O168" i="14"/>
  <c r="O164" i="14"/>
  <c r="Z24" i="14"/>
  <c r="AB24" i="14"/>
  <c r="AB30" i="14"/>
  <c r="C103" i="14"/>
  <c r="C143" i="14"/>
  <c r="C111" i="14"/>
  <c r="C142" i="14"/>
  <c r="C9" i="14"/>
  <c r="C151" i="14"/>
  <c r="C135" i="14"/>
  <c r="C119" i="14"/>
  <c r="C150" i="14"/>
  <c r="C134" i="14"/>
  <c r="C91" i="14"/>
  <c r="C97" i="14"/>
  <c r="C115" i="14"/>
  <c r="C107" i="14"/>
  <c r="C99" i="14"/>
  <c r="C147" i="14"/>
  <c r="C139" i="14"/>
  <c r="C131" i="14"/>
  <c r="C79" i="14"/>
  <c r="C71" i="14"/>
  <c r="C118" i="14"/>
  <c r="C110" i="14"/>
  <c r="C102" i="14"/>
  <c r="C122" i="14"/>
  <c r="C114" i="14"/>
  <c r="C106" i="14"/>
  <c r="C98" i="14"/>
  <c r="C146" i="14"/>
  <c r="C138" i="14"/>
  <c r="C130" i="14"/>
  <c r="C62" i="14"/>
  <c r="C47" i="14"/>
  <c r="C51" i="14"/>
  <c r="C55" i="14"/>
  <c r="C59" i="14"/>
  <c r="C39" i="14"/>
  <c r="C37" i="14"/>
  <c r="C44" i="14"/>
  <c r="C48" i="14"/>
  <c r="C52" i="14"/>
  <c r="C56" i="14"/>
  <c r="C60" i="14"/>
  <c r="C40" i="14"/>
  <c r="C42" i="14"/>
  <c r="C58" i="14"/>
  <c r="C50" i="14"/>
  <c r="C61" i="14"/>
  <c r="C176" i="14"/>
  <c r="C160" i="14"/>
  <c r="G70" i="14"/>
  <c r="C68" i="14"/>
  <c r="C72" i="14"/>
  <c r="C76" i="14"/>
  <c r="C80" i="14"/>
  <c r="C84" i="14"/>
  <c r="C88" i="14"/>
  <c r="C92" i="14"/>
  <c r="C69" i="14"/>
  <c r="C73" i="14"/>
  <c r="C77" i="14"/>
  <c r="C81" i="14"/>
  <c r="C85" i="14"/>
  <c r="C89" i="14"/>
  <c r="C67" i="14"/>
  <c r="C70" i="14"/>
  <c r="C74" i="14"/>
  <c r="C78" i="14"/>
  <c r="C82" i="14"/>
  <c r="C86" i="14"/>
  <c r="C41" i="14"/>
  <c r="C57" i="14"/>
  <c r="C49" i="14"/>
  <c r="C83" i="14"/>
  <c r="C172" i="14"/>
  <c r="C38" i="14"/>
  <c r="C46" i="14"/>
  <c r="C168" i="14"/>
  <c r="L165" i="14"/>
  <c r="C161" i="14"/>
  <c r="C165" i="14"/>
  <c r="C169" i="14"/>
  <c r="C173" i="14"/>
  <c r="C177" i="14"/>
  <c r="C181" i="14"/>
  <c r="C158" i="14"/>
  <c r="C162" i="14"/>
  <c r="C166" i="14"/>
  <c r="C170" i="14"/>
  <c r="C174" i="14"/>
  <c r="C178" i="14"/>
  <c r="C182" i="14"/>
  <c r="C159" i="14"/>
  <c r="C163" i="14"/>
  <c r="C167" i="14"/>
  <c r="C171" i="14"/>
  <c r="C175" i="14"/>
  <c r="C179" i="14"/>
  <c r="C157" i="14"/>
  <c r="C54" i="14"/>
  <c r="C43" i="14"/>
  <c r="C53" i="14"/>
  <c r="C45" i="14"/>
  <c r="C90" i="14"/>
  <c r="C75" i="14"/>
  <c r="C180" i="14"/>
  <c r="C164" i="14"/>
  <c r="C8" i="14"/>
  <c r="C121" i="14"/>
  <c r="C117" i="14"/>
  <c r="C113" i="14"/>
  <c r="C109" i="14"/>
  <c r="C105" i="14"/>
  <c r="C101" i="14"/>
  <c r="C127" i="14"/>
  <c r="C149" i="14"/>
  <c r="C145" i="14"/>
  <c r="C141" i="14"/>
  <c r="C137" i="14"/>
  <c r="C133" i="14"/>
  <c r="C129" i="14"/>
  <c r="C7" i="14"/>
  <c r="C10" i="14"/>
  <c r="C120" i="14"/>
  <c r="C116" i="14"/>
  <c r="C112" i="14"/>
  <c r="C108" i="14"/>
  <c r="C104" i="14"/>
  <c r="C100" i="14"/>
  <c r="C152" i="14"/>
  <c r="C148" i="14"/>
  <c r="C144" i="14"/>
  <c r="C140" i="14"/>
  <c r="C136" i="14"/>
  <c r="C132" i="14"/>
  <c r="C128" i="14"/>
  <c r="F7" i="14"/>
  <c r="F9" i="14"/>
  <c r="G137" i="14"/>
  <c r="F77" i="14"/>
  <c r="J87" i="14"/>
  <c r="F152" i="14"/>
  <c r="H81" i="14"/>
  <c r="K149" i="14"/>
  <c r="J28" i="14"/>
  <c r="F144" i="14"/>
  <c r="K133" i="14"/>
  <c r="H22" i="14"/>
  <c r="H120" i="14"/>
  <c r="I107" i="14"/>
  <c r="F120" i="14"/>
  <c r="J146" i="14"/>
  <c r="G117" i="14"/>
  <c r="F18" i="14"/>
  <c r="F112" i="14"/>
  <c r="F136" i="14"/>
  <c r="I143" i="14"/>
  <c r="J130" i="14"/>
  <c r="K113" i="14"/>
  <c r="G101" i="14"/>
  <c r="K74" i="14"/>
  <c r="L129" i="14"/>
  <c r="F26" i="14"/>
  <c r="H104" i="14"/>
  <c r="F67" i="14"/>
  <c r="F104" i="14"/>
  <c r="F128" i="14"/>
  <c r="H140" i="14"/>
  <c r="I127" i="14"/>
  <c r="J110" i="14"/>
  <c r="K97" i="14"/>
  <c r="I68" i="14"/>
  <c r="H14" i="14"/>
  <c r="F12" i="14"/>
  <c r="F25" i="14"/>
  <c r="F17" i="14"/>
  <c r="F89" i="14"/>
  <c r="F73" i="14"/>
  <c r="F117" i="14"/>
  <c r="F109" i="14"/>
  <c r="F101" i="14"/>
  <c r="F149" i="14"/>
  <c r="F141" i="14"/>
  <c r="F133" i="14"/>
  <c r="J151" i="14"/>
  <c r="I148" i="14"/>
  <c r="H145" i="14"/>
  <c r="G142" i="14"/>
  <c r="K138" i="14"/>
  <c r="J135" i="14"/>
  <c r="I132" i="14"/>
  <c r="H129" i="14"/>
  <c r="G122" i="14"/>
  <c r="K118" i="14"/>
  <c r="J115" i="14"/>
  <c r="I112" i="14"/>
  <c r="H109" i="14"/>
  <c r="G106" i="14"/>
  <c r="K102" i="14"/>
  <c r="J99" i="14"/>
  <c r="I92" i="14"/>
  <c r="G86" i="14"/>
  <c r="J79" i="14"/>
  <c r="H73" i="14"/>
  <c r="G32" i="14"/>
  <c r="J25" i="14"/>
  <c r="K18" i="14"/>
  <c r="H10" i="14"/>
  <c r="L90" i="14"/>
  <c r="F30" i="14"/>
  <c r="F22" i="14"/>
  <c r="F14" i="14"/>
  <c r="F85" i="14"/>
  <c r="F69" i="14"/>
  <c r="F116" i="14"/>
  <c r="F108" i="14"/>
  <c r="F100" i="14"/>
  <c r="F148" i="14"/>
  <c r="F140" i="14"/>
  <c r="F132" i="14"/>
  <c r="I151" i="14"/>
  <c r="H148" i="14"/>
  <c r="G145" i="14"/>
  <c r="K141" i="14"/>
  <c r="J138" i="14"/>
  <c r="I135" i="14"/>
  <c r="H132" i="14"/>
  <c r="G129" i="14"/>
  <c r="K121" i="14"/>
  <c r="J118" i="14"/>
  <c r="I115" i="14"/>
  <c r="H112" i="14"/>
  <c r="G109" i="14"/>
  <c r="K105" i="14"/>
  <c r="J102" i="14"/>
  <c r="I99" i="14"/>
  <c r="K90" i="14"/>
  <c r="I84" i="14"/>
  <c r="G78" i="14"/>
  <c r="J71" i="14"/>
  <c r="K31" i="14"/>
  <c r="I25" i="14"/>
  <c r="J18" i="14"/>
  <c r="G10" i="14"/>
  <c r="L13" i="14"/>
  <c r="F8" i="14"/>
  <c r="F29" i="14"/>
  <c r="F21" i="14"/>
  <c r="F13" i="14"/>
  <c r="F81" i="14"/>
  <c r="F121" i="14"/>
  <c r="F113" i="14"/>
  <c r="F105" i="14"/>
  <c r="F127" i="14"/>
  <c r="F145" i="14"/>
  <c r="F137" i="14"/>
  <c r="F129" i="14"/>
  <c r="G150" i="14"/>
  <c r="K146" i="14"/>
  <c r="J143" i="14"/>
  <c r="I140" i="14"/>
  <c r="H137" i="14"/>
  <c r="G134" i="14"/>
  <c r="K130" i="14"/>
  <c r="J127" i="14"/>
  <c r="I120" i="14"/>
  <c r="H117" i="14"/>
  <c r="G114" i="14"/>
  <c r="K110" i="14"/>
  <c r="J107" i="14"/>
  <c r="I104" i="14"/>
  <c r="H101" i="14"/>
  <c r="H89" i="14"/>
  <c r="K82" i="14"/>
  <c r="I76" i="14"/>
  <c r="K28" i="14"/>
  <c r="I22" i="14"/>
  <c r="J14" i="14"/>
  <c r="L130" i="14"/>
  <c r="L12" i="14"/>
  <c r="N38" i="14"/>
  <c r="N42" i="14"/>
  <c r="N46" i="14"/>
  <c r="N50" i="14"/>
  <c r="N54" i="14"/>
  <c r="N58" i="14"/>
  <c r="N62" i="14"/>
  <c r="N40" i="14"/>
  <c r="N45" i="14"/>
  <c r="N51" i="14"/>
  <c r="N56" i="14"/>
  <c r="N61" i="14"/>
  <c r="L39" i="14"/>
  <c r="L43" i="14"/>
  <c r="L47" i="14"/>
  <c r="L51" i="14"/>
  <c r="L55" i="14"/>
  <c r="L59" i="14"/>
  <c r="N41" i="14"/>
  <c r="N47" i="14"/>
  <c r="N52" i="14"/>
  <c r="N57" i="14"/>
  <c r="L40" i="14"/>
  <c r="L44" i="14"/>
  <c r="L48" i="14"/>
  <c r="L52" i="14"/>
  <c r="L56" i="14"/>
  <c r="L60" i="14"/>
  <c r="N48" i="14"/>
  <c r="N59" i="14"/>
  <c r="L41" i="14"/>
  <c r="L49" i="14"/>
  <c r="L57" i="14"/>
  <c r="G37" i="14"/>
  <c r="K37" i="14"/>
  <c r="J38" i="14"/>
  <c r="I39" i="14"/>
  <c r="H40" i="14"/>
  <c r="G41" i="14"/>
  <c r="K41" i="14"/>
  <c r="J42" i="14"/>
  <c r="I43" i="14"/>
  <c r="H44" i="14"/>
  <c r="G45" i="14"/>
  <c r="K45" i="14"/>
  <c r="J46" i="14"/>
  <c r="I47" i="14"/>
  <c r="H48" i="14"/>
  <c r="G49" i="14"/>
  <c r="K49" i="14"/>
  <c r="J50" i="14"/>
  <c r="I51" i="14"/>
  <c r="H52" i="14"/>
  <c r="G53" i="14"/>
  <c r="K53" i="14"/>
  <c r="J54" i="14"/>
  <c r="I55" i="14"/>
  <c r="H56" i="14"/>
  <c r="G57" i="14"/>
  <c r="K57" i="14"/>
  <c r="J58" i="14"/>
  <c r="N39" i="14"/>
  <c r="N49" i="14"/>
  <c r="N60" i="14"/>
  <c r="L42" i="14"/>
  <c r="L50" i="14"/>
  <c r="L58" i="14"/>
  <c r="H37" i="14"/>
  <c r="G38" i="14"/>
  <c r="K38" i="14"/>
  <c r="J39" i="14"/>
  <c r="I40" i="14"/>
  <c r="H41" i="14"/>
  <c r="G42" i="14"/>
  <c r="K42" i="14"/>
  <c r="J43" i="14"/>
  <c r="I44" i="14"/>
  <c r="H45" i="14"/>
  <c r="G46" i="14"/>
  <c r="K46" i="14"/>
  <c r="J47" i="14"/>
  <c r="I48" i="14"/>
  <c r="H49" i="14"/>
  <c r="G50" i="14"/>
  <c r="K50" i="14"/>
  <c r="J51" i="14"/>
  <c r="I52" i="14"/>
  <c r="H53" i="14"/>
  <c r="G54" i="14"/>
  <c r="K54" i="14"/>
  <c r="J55" i="14"/>
  <c r="N43" i="14"/>
  <c r="L45" i="14"/>
  <c r="L61" i="14"/>
  <c r="H38" i="14"/>
  <c r="K39" i="14"/>
  <c r="I41" i="14"/>
  <c r="G43" i="14"/>
  <c r="J44" i="14"/>
  <c r="H46" i="14"/>
  <c r="K47" i="14"/>
  <c r="I49" i="14"/>
  <c r="G51" i="14"/>
  <c r="J52" i="14"/>
  <c r="H54" i="14"/>
  <c r="K55" i="14"/>
  <c r="K56" i="14"/>
  <c r="G58" i="14"/>
  <c r="G59" i="14"/>
  <c r="K59" i="14"/>
  <c r="J60" i="14"/>
  <c r="I61" i="14"/>
  <c r="H62" i="14"/>
  <c r="N44" i="14"/>
  <c r="L46" i="14"/>
  <c r="L62" i="14"/>
  <c r="I38" i="14"/>
  <c r="G40" i="14"/>
  <c r="J41" i="14"/>
  <c r="H43" i="14"/>
  <c r="K44" i="14"/>
  <c r="I46" i="14"/>
  <c r="G48" i="14"/>
  <c r="J49" i="14"/>
  <c r="H51" i="14"/>
  <c r="K52" i="14"/>
  <c r="I54" i="14"/>
  <c r="G56" i="14"/>
  <c r="H57" i="14"/>
  <c r="H58" i="14"/>
  <c r="H59" i="14"/>
  <c r="G60" i="14"/>
  <c r="K60" i="14"/>
  <c r="J61" i="14"/>
  <c r="I62" i="14"/>
  <c r="F177" i="14"/>
  <c r="F169" i="14"/>
  <c r="K182" i="14"/>
  <c r="H181" i="14"/>
  <c r="J179" i="14"/>
  <c r="H177" i="14"/>
  <c r="J175" i="14"/>
  <c r="H173" i="14"/>
  <c r="J171" i="14"/>
  <c r="I168" i="14"/>
  <c r="H165" i="14"/>
  <c r="G162" i="14"/>
  <c r="H157" i="14"/>
  <c r="L67" i="14"/>
  <c r="L71" i="14"/>
  <c r="L75" i="14"/>
  <c r="L79" i="14"/>
  <c r="L83" i="14"/>
  <c r="L87" i="14"/>
  <c r="L91" i="14"/>
  <c r="L68" i="14"/>
  <c r="L72" i="14"/>
  <c r="L76" i="14"/>
  <c r="L80" i="14"/>
  <c r="L84" i="14"/>
  <c r="L88" i="14"/>
  <c r="L92" i="14"/>
  <c r="L69" i="14"/>
  <c r="L77" i="14"/>
  <c r="L85" i="14"/>
  <c r="L70" i="14"/>
  <c r="L78" i="14"/>
  <c r="L86" i="14"/>
  <c r="L81" i="14"/>
  <c r="G67" i="14"/>
  <c r="K67" i="14"/>
  <c r="J68" i="14"/>
  <c r="I69" i="14"/>
  <c r="H70" i="14"/>
  <c r="G71" i="14"/>
  <c r="K71" i="14"/>
  <c r="J72" i="14"/>
  <c r="I73" i="14"/>
  <c r="H74" i="14"/>
  <c r="G75" i="14"/>
  <c r="K75" i="14"/>
  <c r="J76" i="14"/>
  <c r="I77" i="14"/>
  <c r="H78" i="14"/>
  <c r="G79" i="14"/>
  <c r="K79" i="14"/>
  <c r="J80" i="14"/>
  <c r="I81" i="14"/>
  <c r="H82" i="14"/>
  <c r="G83" i="14"/>
  <c r="K83" i="14"/>
  <c r="J84" i="14"/>
  <c r="I85" i="14"/>
  <c r="H86" i="14"/>
  <c r="G87" i="14"/>
  <c r="K87" i="14"/>
  <c r="J88" i="14"/>
  <c r="I89" i="14"/>
  <c r="H90" i="14"/>
  <c r="G91" i="14"/>
  <c r="K91" i="14"/>
  <c r="J92" i="14"/>
  <c r="L82" i="14"/>
  <c r="H67" i="14"/>
  <c r="G68" i="14"/>
  <c r="K68" i="14"/>
  <c r="J69" i="14"/>
  <c r="I70" i="14"/>
  <c r="H71" i="14"/>
  <c r="G72" i="14"/>
  <c r="K72" i="14"/>
  <c r="J73" i="14"/>
  <c r="I74" i="14"/>
  <c r="H75" i="14"/>
  <c r="G76" i="14"/>
  <c r="K76" i="14"/>
  <c r="J77" i="14"/>
  <c r="I78" i="14"/>
  <c r="H79" i="14"/>
  <c r="G80" i="14"/>
  <c r="K80" i="14"/>
  <c r="J81" i="14"/>
  <c r="I82" i="14"/>
  <c r="H83" i="14"/>
  <c r="G84" i="14"/>
  <c r="K84" i="14"/>
  <c r="J85" i="14"/>
  <c r="I86" i="14"/>
  <c r="H87" i="14"/>
  <c r="G88" i="14"/>
  <c r="K88" i="14"/>
  <c r="J89" i="14"/>
  <c r="I90" i="14"/>
  <c r="H91" i="14"/>
  <c r="G92" i="14"/>
  <c r="K92" i="14"/>
  <c r="F180" i="14"/>
  <c r="F176" i="14"/>
  <c r="F172" i="14"/>
  <c r="F168" i="14"/>
  <c r="F164" i="14"/>
  <c r="F160" i="14"/>
  <c r="J182" i="14"/>
  <c r="K181" i="14"/>
  <c r="G181" i="14"/>
  <c r="H180" i="14"/>
  <c r="I179" i="14"/>
  <c r="J178" i="14"/>
  <c r="K177" i="14"/>
  <c r="G177" i="14"/>
  <c r="H176" i="14"/>
  <c r="I175" i="14"/>
  <c r="J174" i="14"/>
  <c r="G173" i="14"/>
  <c r="I171" i="14"/>
  <c r="K169" i="14"/>
  <c r="H168" i="14"/>
  <c r="J166" i="14"/>
  <c r="G165" i="14"/>
  <c r="I163" i="14"/>
  <c r="K161" i="14"/>
  <c r="H160" i="14"/>
  <c r="J158" i="14"/>
  <c r="G157" i="14"/>
  <c r="H92" i="14"/>
  <c r="J90" i="14"/>
  <c r="G89" i="14"/>
  <c r="I87" i="14"/>
  <c r="K85" i="14"/>
  <c r="H84" i="14"/>
  <c r="J82" i="14"/>
  <c r="G81" i="14"/>
  <c r="I79" i="14"/>
  <c r="K77" i="14"/>
  <c r="H76" i="14"/>
  <c r="J74" i="14"/>
  <c r="G73" i="14"/>
  <c r="I71" i="14"/>
  <c r="K69" i="14"/>
  <c r="H68" i="14"/>
  <c r="J62" i="14"/>
  <c r="G61" i="14"/>
  <c r="I59" i="14"/>
  <c r="I57" i="14"/>
  <c r="G55" i="14"/>
  <c r="K51" i="14"/>
  <c r="J48" i="14"/>
  <c r="I45" i="14"/>
  <c r="H42" i="14"/>
  <c r="G39" i="14"/>
  <c r="L159" i="14"/>
  <c r="L163" i="14"/>
  <c r="L167" i="14"/>
  <c r="L171" i="14"/>
  <c r="L175" i="14"/>
  <c r="L179" i="14"/>
  <c r="L160" i="14"/>
  <c r="L164" i="14"/>
  <c r="L168" i="14"/>
  <c r="L172" i="14"/>
  <c r="L176" i="14"/>
  <c r="L180" i="14"/>
  <c r="L161" i="14"/>
  <c r="L169" i="14"/>
  <c r="L177" i="14"/>
  <c r="L162" i="14"/>
  <c r="L170" i="14"/>
  <c r="L178" i="14"/>
  <c r="L157" i="14"/>
  <c r="L173" i="14"/>
  <c r="I157" i="14"/>
  <c r="H158" i="14"/>
  <c r="G159" i="14"/>
  <c r="K159" i="14"/>
  <c r="J160" i="14"/>
  <c r="I161" i="14"/>
  <c r="H162" i="14"/>
  <c r="G163" i="14"/>
  <c r="K163" i="14"/>
  <c r="J164" i="14"/>
  <c r="I165" i="14"/>
  <c r="H166" i="14"/>
  <c r="G167" i="14"/>
  <c r="K167" i="14"/>
  <c r="J168" i="14"/>
  <c r="I169" i="14"/>
  <c r="H170" i="14"/>
  <c r="G171" i="14"/>
  <c r="K171" i="14"/>
  <c r="J172" i="14"/>
  <c r="I173" i="14"/>
  <c r="H174" i="14"/>
  <c r="L158" i="14"/>
  <c r="L174" i="14"/>
  <c r="J157" i="14"/>
  <c r="I158" i="14"/>
  <c r="H159" i="14"/>
  <c r="G160" i="14"/>
  <c r="K160" i="14"/>
  <c r="J161" i="14"/>
  <c r="I162" i="14"/>
  <c r="H163" i="14"/>
  <c r="G164" i="14"/>
  <c r="K164" i="14"/>
  <c r="J165" i="14"/>
  <c r="I166" i="14"/>
  <c r="H167" i="14"/>
  <c r="G168" i="14"/>
  <c r="K168" i="14"/>
  <c r="J169" i="14"/>
  <c r="I170" i="14"/>
  <c r="H171" i="14"/>
  <c r="G172" i="14"/>
  <c r="K172" i="14"/>
  <c r="J173" i="14"/>
  <c r="I174" i="14"/>
  <c r="F173" i="14"/>
  <c r="F161" i="14"/>
  <c r="G182" i="14"/>
  <c r="I180" i="14"/>
  <c r="K178" i="14"/>
  <c r="I176" i="14"/>
  <c r="K174" i="14"/>
  <c r="G170" i="14"/>
  <c r="K166" i="14"/>
  <c r="J163" i="14"/>
  <c r="I160" i="14"/>
  <c r="K158" i="14"/>
  <c r="K62" i="14"/>
  <c r="H61" i="14"/>
  <c r="J59" i="14"/>
  <c r="J57" i="14"/>
  <c r="H55" i="14"/>
  <c r="G52" i="14"/>
  <c r="K48" i="14"/>
  <c r="J45" i="14"/>
  <c r="I42" i="14"/>
  <c r="H39" i="14"/>
  <c r="L166" i="14"/>
  <c r="L54" i="14"/>
  <c r="N55" i="14"/>
  <c r="F38" i="14"/>
  <c r="F60" i="14"/>
  <c r="F56" i="14"/>
  <c r="F52" i="14"/>
  <c r="F48" i="14"/>
  <c r="F44" i="14"/>
  <c r="F92" i="14"/>
  <c r="F88" i="14"/>
  <c r="F84" i="14"/>
  <c r="F80" i="14"/>
  <c r="F76" i="14"/>
  <c r="F72" i="14"/>
  <c r="F68" i="14"/>
  <c r="L99" i="14"/>
  <c r="L103" i="14"/>
  <c r="L107" i="14"/>
  <c r="L111" i="14"/>
  <c r="L115" i="14"/>
  <c r="L119" i="14"/>
  <c r="L100" i="14"/>
  <c r="L104" i="14"/>
  <c r="L108" i="14"/>
  <c r="L112" i="14"/>
  <c r="L116" i="14"/>
  <c r="L120" i="14"/>
  <c r="L97" i="14"/>
  <c r="L105" i="14"/>
  <c r="L113" i="14"/>
  <c r="L121" i="14"/>
  <c r="L98" i="14"/>
  <c r="L106" i="14"/>
  <c r="L114" i="14"/>
  <c r="L122" i="14"/>
  <c r="L101" i="14"/>
  <c r="L117" i="14"/>
  <c r="I97" i="14"/>
  <c r="H98" i="14"/>
  <c r="G99" i="14"/>
  <c r="K99" i="14"/>
  <c r="J100" i="14"/>
  <c r="I101" i="14"/>
  <c r="H102" i="14"/>
  <c r="G103" i="14"/>
  <c r="K103" i="14"/>
  <c r="J104" i="14"/>
  <c r="I105" i="14"/>
  <c r="H106" i="14"/>
  <c r="G107" i="14"/>
  <c r="K107" i="14"/>
  <c r="J108" i="14"/>
  <c r="I109" i="14"/>
  <c r="H110" i="14"/>
  <c r="G111" i="14"/>
  <c r="K111" i="14"/>
  <c r="J112" i="14"/>
  <c r="I113" i="14"/>
  <c r="H114" i="14"/>
  <c r="G115" i="14"/>
  <c r="K115" i="14"/>
  <c r="J116" i="14"/>
  <c r="I117" i="14"/>
  <c r="H118" i="14"/>
  <c r="G119" i="14"/>
  <c r="K119" i="14"/>
  <c r="J120" i="14"/>
  <c r="I121" i="14"/>
  <c r="H122" i="14"/>
  <c r="L102" i="14"/>
  <c r="L118" i="14"/>
  <c r="J97" i="14"/>
  <c r="I98" i="14"/>
  <c r="H99" i="14"/>
  <c r="G100" i="14"/>
  <c r="K100" i="14"/>
  <c r="J101" i="14"/>
  <c r="I102" i="14"/>
  <c r="H103" i="14"/>
  <c r="G104" i="14"/>
  <c r="K104" i="14"/>
  <c r="J105" i="14"/>
  <c r="I106" i="14"/>
  <c r="H107" i="14"/>
  <c r="G108" i="14"/>
  <c r="K108" i="14"/>
  <c r="J109" i="14"/>
  <c r="I110" i="14"/>
  <c r="H111" i="14"/>
  <c r="G112" i="14"/>
  <c r="K112" i="14"/>
  <c r="J113" i="14"/>
  <c r="I114" i="14"/>
  <c r="H115" i="14"/>
  <c r="G116" i="14"/>
  <c r="K116" i="14"/>
  <c r="J117" i="14"/>
  <c r="I118" i="14"/>
  <c r="H119" i="14"/>
  <c r="G120" i="14"/>
  <c r="K120" i="14"/>
  <c r="J121" i="14"/>
  <c r="I122" i="14"/>
  <c r="F11" i="14"/>
  <c r="F32" i="14"/>
  <c r="F28" i="14"/>
  <c r="F24" i="14"/>
  <c r="F20" i="14"/>
  <c r="F16" i="14"/>
  <c r="F37" i="14"/>
  <c r="F41" i="14"/>
  <c r="F59" i="14"/>
  <c r="F55" i="14"/>
  <c r="F51" i="14"/>
  <c r="F47" i="14"/>
  <c r="F43" i="14"/>
  <c r="F91" i="14"/>
  <c r="F87" i="14"/>
  <c r="F83" i="14"/>
  <c r="F79" i="14"/>
  <c r="F75" i="14"/>
  <c r="F71" i="14"/>
  <c r="F97" i="14"/>
  <c r="F119" i="14"/>
  <c r="F115" i="14"/>
  <c r="F111" i="14"/>
  <c r="F107" i="14"/>
  <c r="F103" i="14"/>
  <c r="F99" i="14"/>
  <c r="F151" i="14"/>
  <c r="F147" i="14"/>
  <c r="F143" i="14"/>
  <c r="F139" i="14"/>
  <c r="F135" i="14"/>
  <c r="F131" i="14"/>
  <c r="F157" i="14"/>
  <c r="F179" i="14"/>
  <c r="F175" i="14"/>
  <c r="F171" i="14"/>
  <c r="F167" i="14"/>
  <c r="F163" i="14"/>
  <c r="F159" i="14"/>
  <c r="I182" i="14"/>
  <c r="J181" i="14"/>
  <c r="K180" i="14"/>
  <c r="G180" i="14"/>
  <c r="H179" i="14"/>
  <c r="I178" i="14"/>
  <c r="J177" i="14"/>
  <c r="K176" i="14"/>
  <c r="G176" i="14"/>
  <c r="H175" i="14"/>
  <c r="G174" i="14"/>
  <c r="I172" i="14"/>
  <c r="K170" i="14"/>
  <c r="H169" i="14"/>
  <c r="J167" i="14"/>
  <c r="G166" i="14"/>
  <c r="I164" i="14"/>
  <c r="K162" i="14"/>
  <c r="H161" i="14"/>
  <c r="J159" i="14"/>
  <c r="G158" i="14"/>
  <c r="I152" i="14"/>
  <c r="K150" i="14"/>
  <c r="H149" i="14"/>
  <c r="J147" i="14"/>
  <c r="G146" i="14"/>
  <c r="I144" i="14"/>
  <c r="K142" i="14"/>
  <c r="H141" i="14"/>
  <c r="J139" i="14"/>
  <c r="G138" i="14"/>
  <c r="I136" i="14"/>
  <c r="K134" i="14"/>
  <c r="H133" i="14"/>
  <c r="J131" i="14"/>
  <c r="G130" i="14"/>
  <c r="I128" i="14"/>
  <c r="K122" i="14"/>
  <c r="H121" i="14"/>
  <c r="J119" i="14"/>
  <c r="G118" i="14"/>
  <c r="I116" i="14"/>
  <c r="K114" i="14"/>
  <c r="H113" i="14"/>
  <c r="J111" i="14"/>
  <c r="G110" i="14"/>
  <c r="I108" i="14"/>
  <c r="K106" i="14"/>
  <c r="H105" i="14"/>
  <c r="J103" i="14"/>
  <c r="G102" i="14"/>
  <c r="I100" i="14"/>
  <c r="K98" i="14"/>
  <c r="H97" i="14"/>
  <c r="J91" i="14"/>
  <c r="G90" i="14"/>
  <c r="I88" i="14"/>
  <c r="K86" i="14"/>
  <c r="H85" i="14"/>
  <c r="J83" i="14"/>
  <c r="G82" i="14"/>
  <c r="I80" i="14"/>
  <c r="K78" i="14"/>
  <c r="H77" i="14"/>
  <c r="J75" i="14"/>
  <c r="G74" i="14"/>
  <c r="I72" i="14"/>
  <c r="K70" i="14"/>
  <c r="H69" i="14"/>
  <c r="J67" i="14"/>
  <c r="G62" i="14"/>
  <c r="I60" i="14"/>
  <c r="K58" i="14"/>
  <c r="J56" i="14"/>
  <c r="J53" i="14"/>
  <c r="I50" i="14"/>
  <c r="H47" i="14"/>
  <c r="G44" i="14"/>
  <c r="K40" i="14"/>
  <c r="J37" i="14"/>
  <c r="I30" i="14"/>
  <c r="H27" i="14"/>
  <c r="G24" i="14"/>
  <c r="K20" i="14"/>
  <c r="J16" i="14"/>
  <c r="I12" i="14"/>
  <c r="L182" i="14"/>
  <c r="L146" i="14"/>
  <c r="L110" i="14"/>
  <c r="L74" i="14"/>
  <c r="L38" i="14"/>
  <c r="F39" i="14"/>
  <c r="F61" i="14"/>
  <c r="F57" i="14"/>
  <c r="F53" i="14"/>
  <c r="F49" i="14"/>
  <c r="F45" i="14"/>
  <c r="F181" i="14"/>
  <c r="F165" i="14"/>
  <c r="G178" i="14"/>
  <c r="L89" i="14"/>
  <c r="L53" i="14"/>
  <c r="N53" i="14"/>
  <c r="H7" i="14"/>
  <c r="L10" i="14"/>
  <c r="L14" i="14"/>
  <c r="L18" i="14"/>
  <c r="L22" i="14"/>
  <c r="L26" i="14"/>
  <c r="L30" i="14"/>
  <c r="L9" i="14"/>
  <c r="L15" i="14"/>
  <c r="L20" i="14"/>
  <c r="L25" i="14"/>
  <c r="L31" i="14"/>
  <c r="G7" i="14"/>
  <c r="G8" i="14"/>
  <c r="K8" i="14"/>
  <c r="J9" i="14"/>
  <c r="I10" i="14"/>
  <c r="H11" i="14"/>
  <c r="G12" i="14"/>
  <c r="K12" i="14"/>
  <c r="J13" i="14"/>
  <c r="I14" i="14"/>
  <c r="H15" i="14"/>
  <c r="G16" i="14"/>
  <c r="K16" i="14"/>
  <c r="J17" i="14"/>
  <c r="I18" i="14"/>
  <c r="H19" i="14"/>
  <c r="G20" i="14"/>
  <c r="L11" i="14"/>
  <c r="L16" i="14"/>
  <c r="L21" i="14"/>
  <c r="L27" i="14"/>
  <c r="L32" i="14"/>
  <c r="I7" i="14"/>
  <c r="H8" i="14"/>
  <c r="G9" i="14"/>
  <c r="K9" i="14"/>
  <c r="L7" i="14"/>
  <c r="L17" i="14"/>
  <c r="L28" i="14"/>
  <c r="J7" i="14"/>
  <c r="H9" i="14"/>
  <c r="J10" i="14"/>
  <c r="J11" i="14"/>
  <c r="J12" i="14"/>
  <c r="K13" i="14"/>
  <c r="K14" i="14"/>
  <c r="K15" i="14"/>
  <c r="G17" i="14"/>
  <c r="G18" i="14"/>
  <c r="G19" i="14"/>
  <c r="H20" i="14"/>
  <c r="G21" i="14"/>
  <c r="K21" i="14"/>
  <c r="J22" i="14"/>
  <c r="I23" i="14"/>
  <c r="H24" i="14"/>
  <c r="G25" i="14"/>
  <c r="K25" i="14"/>
  <c r="J26" i="14"/>
  <c r="I27" i="14"/>
  <c r="H28" i="14"/>
  <c r="G29" i="14"/>
  <c r="K29" i="14"/>
  <c r="J30" i="14"/>
  <c r="I31" i="14"/>
  <c r="H32" i="14"/>
  <c r="L8" i="14"/>
  <c r="L19" i="14"/>
  <c r="L29" i="14"/>
  <c r="I9" i="14"/>
  <c r="K10" i="14"/>
  <c r="K11" i="14"/>
  <c r="G13" i="14"/>
  <c r="G14" i="14"/>
  <c r="G15" i="14"/>
  <c r="H16" i="14"/>
  <c r="H17" i="14"/>
  <c r="H18" i="14"/>
  <c r="I19" i="14"/>
  <c r="I20" i="14"/>
  <c r="H21" i="14"/>
  <c r="G22" i="14"/>
  <c r="K22" i="14"/>
  <c r="J23" i="14"/>
  <c r="I24" i="14"/>
  <c r="H25" i="14"/>
  <c r="G26" i="14"/>
  <c r="K26" i="14"/>
  <c r="J27" i="14"/>
  <c r="I28" i="14"/>
  <c r="H29" i="14"/>
  <c r="G30" i="14"/>
  <c r="K30" i="14"/>
  <c r="J31" i="14"/>
  <c r="I32" i="14"/>
  <c r="L23" i="14"/>
  <c r="I8" i="14"/>
  <c r="G11" i="14"/>
  <c r="H13" i="14"/>
  <c r="I15" i="14"/>
  <c r="I17" i="14"/>
  <c r="J19" i="14"/>
  <c r="I21" i="14"/>
  <c r="G23" i="14"/>
  <c r="J24" i="14"/>
  <c r="H26" i="14"/>
  <c r="K27" i="14"/>
  <c r="I29" i="14"/>
  <c r="G31" i="14"/>
  <c r="J32" i="14"/>
  <c r="L24" i="14"/>
  <c r="J8" i="14"/>
  <c r="I11" i="14"/>
  <c r="I13" i="14"/>
  <c r="J15" i="14"/>
  <c r="K17" i="14"/>
  <c r="K19" i="14"/>
  <c r="J21" i="14"/>
  <c r="H23" i="14"/>
  <c r="K24" i="14"/>
  <c r="I26" i="14"/>
  <c r="G28" i="14"/>
  <c r="J29" i="14"/>
  <c r="H31" i="14"/>
  <c r="K32" i="14"/>
  <c r="L127" i="14"/>
  <c r="L131" i="14"/>
  <c r="L135" i="14"/>
  <c r="L139" i="14"/>
  <c r="L143" i="14"/>
  <c r="L147" i="14"/>
  <c r="L151" i="14"/>
  <c r="L128" i="14"/>
  <c r="L132" i="14"/>
  <c r="L136" i="14"/>
  <c r="L140" i="14"/>
  <c r="L144" i="14"/>
  <c r="L148" i="14"/>
  <c r="L152" i="14"/>
  <c r="L133" i="14"/>
  <c r="L141" i="14"/>
  <c r="L149" i="14"/>
  <c r="L134" i="14"/>
  <c r="L142" i="14"/>
  <c r="L150" i="14"/>
  <c r="L137" i="14"/>
  <c r="G127" i="14"/>
  <c r="K127" i="14"/>
  <c r="J128" i="14"/>
  <c r="I129" i="14"/>
  <c r="H130" i="14"/>
  <c r="G131" i="14"/>
  <c r="K131" i="14"/>
  <c r="J132" i="14"/>
  <c r="I133" i="14"/>
  <c r="H134" i="14"/>
  <c r="G135" i="14"/>
  <c r="K135" i="14"/>
  <c r="J136" i="14"/>
  <c r="I137" i="14"/>
  <c r="H138" i="14"/>
  <c r="G139" i="14"/>
  <c r="K139" i="14"/>
  <c r="J140" i="14"/>
  <c r="I141" i="14"/>
  <c r="H142" i="14"/>
  <c r="G143" i="14"/>
  <c r="K143" i="14"/>
  <c r="J144" i="14"/>
  <c r="I145" i="14"/>
  <c r="H146" i="14"/>
  <c r="G147" i="14"/>
  <c r="K147" i="14"/>
  <c r="J148" i="14"/>
  <c r="I149" i="14"/>
  <c r="H150" i="14"/>
  <c r="G151" i="14"/>
  <c r="K151" i="14"/>
  <c r="J152" i="14"/>
  <c r="L138" i="14"/>
  <c r="H127" i="14"/>
  <c r="G128" i="14"/>
  <c r="K128" i="14"/>
  <c r="J129" i="14"/>
  <c r="I130" i="14"/>
  <c r="H131" i="14"/>
  <c r="G132" i="14"/>
  <c r="K132" i="14"/>
  <c r="J133" i="14"/>
  <c r="I134" i="14"/>
  <c r="H135" i="14"/>
  <c r="G136" i="14"/>
  <c r="K136" i="14"/>
  <c r="J137" i="14"/>
  <c r="I138" i="14"/>
  <c r="H139" i="14"/>
  <c r="G140" i="14"/>
  <c r="K140" i="14"/>
  <c r="J141" i="14"/>
  <c r="I142" i="14"/>
  <c r="H143" i="14"/>
  <c r="G144" i="14"/>
  <c r="K144" i="14"/>
  <c r="J145" i="14"/>
  <c r="I146" i="14"/>
  <c r="H147" i="14"/>
  <c r="G148" i="14"/>
  <c r="K148" i="14"/>
  <c r="J149" i="14"/>
  <c r="I150" i="14"/>
  <c r="H151" i="14"/>
  <c r="G152" i="14"/>
  <c r="K152" i="14"/>
  <c r="E7" i="14"/>
  <c r="F10" i="14"/>
  <c r="F31" i="14"/>
  <c r="F27" i="14"/>
  <c r="F23" i="14"/>
  <c r="F19" i="14"/>
  <c r="F15" i="14"/>
  <c r="F40" i="14"/>
  <c r="F62" i="14"/>
  <c r="F58" i="14"/>
  <c r="F54" i="14"/>
  <c r="F50" i="14"/>
  <c r="F46" i="14"/>
  <c r="F42" i="14"/>
  <c r="F90" i="14"/>
  <c r="F86" i="14"/>
  <c r="F82" i="14"/>
  <c r="F78" i="14"/>
  <c r="F74" i="14"/>
  <c r="F70" i="14"/>
  <c r="F122" i="14"/>
  <c r="F118" i="14"/>
  <c r="F114" i="14"/>
  <c r="F110" i="14"/>
  <c r="F106" i="14"/>
  <c r="F102" i="14"/>
  <c r="F98" i="14"/>
  <c r="F150" i="14"/>
  <c r="F146" i="14"/>
  <c r="F142" i="14"/>
  <c r="F138" i="14"/>
  <c r="F134" i="14"/>
  <c r="F130" i="14"/>
  <c r="F182" i="14"/>
  <c r="F178" i="14"/>
  <c r="F174" i="14"/>
  <c r="F170" i="14"/>
  <c r="F166" i="14"/>
  <c r="F162" i="14"/>
  <c r="F158" i="14"/>
  <c r="H182" i="14"/>
  <c r="I181" i="14"/>
  <c r="J180" i="14"/>
  <c r="K179" i="14"/>
  <c r="G179" i="14"/>
  <c r="H178" i="14"/>
  <c r="I177" i="14"/>
  <c r="J176" i="14"/>
  <c r="K175" i="14"/>
  <c r="G175" i="14"/>
  <c r="K173" i="14"/>
  <c r="H172" i="14"/>
  <c r="J170" i="14"/>
  <c r="G169" i="14"/>
  <c r="I167" i="14"/>
  <c r="K165" i="14"/>
  <c r="H164" i="14"/>
  <c r="J162" i="14"/>
  <c r="G161" i="14"/>
  <c r="I159" i="14"/>
  <c r="K157" i="14"/>
  <c r="H152" i="14"/>
  <c r="J150" i="14"/>
  <c r="G149" i="14"/>
  <c r="I147" i="14"/>
  <c r="K145" i="14"/>
  <c r="H144" i="14"/>
  <c r="J142" i="14"/>
  <c r="G141" i="14"/>
  <c r="I139" i="14"/>
  <c r="K137" i="14"/>
  <c r="H136" i="14"/>
  <c r="J134" i="14"/>
  <c r="G133" i="14"/>
  <c r="I131" i="14"/>
  <c r="K129" i="14"/>
  <c r="H128" i="14"/>
  <c r="J122" i="14"/>
  <c r="G121" i="14"/>
  <c r="I119" i="14"/>
  <c r="K117" i="14"/>
  <c r="H116" i="14"/>
  <c r="J114" i="14"/>
  <c r="G113" i="14"/>
  <c r="I111" i="14"/>
  <c r="K109" i="14"/>
  <c r="H108" i="14"/>
  <c r="J106" i="14"/>
  <c r="G105" i="14"/>
  <c r="I103" i="14"/>
  <c r="K101" i="14"/>
  <c r="H100" i="14"/>
  <c r="J98" i="14"/>
  <c r="G97" i="14"/>
  <c r="I91" i="14"/>
  <c r="K89" i="14"/>
  <c r="H88" i="14"/>
  <c r="J86" i="14"/>
  <c r="G85" i="14"/>
  <c r="I83" i="14"/>
  <c r="K81" i="14"/>
  <c r="H80" i="14"/>
  <c r="J78" i="14"/>
  <c r="G77" i="14"/>
  <c r="I75" i="14"/>
  <c r="K73" i="14"/>
  <c r="H72" i="14"/>
  <c r="J70" i="14"/>
  <c r="G69" i="14"/>
  <c r="I67" i="14"/>
  <c r="K61" i="14"/>
  <c r="H60" i="14"/>
  <c r="I58" i="14"/>
  <c r="I56" i="14"/>
  <c r="I53" i="14"/>
  <c r="H50" i="14"/>
  <c r="G47" i="14"/>
  <c r="K43" i="14"/>
  <c r="J40" i="14"/>
  <c r="I37" i="14"/>
  <c r="H30" i="14"/>
  <c r="G27" i="14"/>
  <c r="K23" i="14"/>
  <c r="J20" i="14"/>
  <c r="I16" i="14"/>
  <c r="H12" i="14"/>
  <c r="L181" i="14"/>
  <c r="L145" i="14"/>
  <c r="L109" i="14"/>
  <c r="L73" i="14"/>
  <c r="L37" i="14"/>
  <c r="E67" i="14"/>
  <c r="E85" i="14"/>
  <c r="E81" i="14"/>
  <c r="C15" i="14"/>
  <c r="E25" i="14"/>
  <c r="E103" i="14"/>
  <c r="E105" i="14"/>
  <c r="E145" i="14"/>
  <c r="C19" i="14"/>
  <c r="E21" i="14"/>
  <c r="E69" i="14"/>
  <c r="E77" i="14"/>
  <c r="E117" i="14"/>
  <c r="E127" i="14"/>
  <c r="E141" i="14"/>
  <c r="C31" i="14"/>
  <c r="C23" i="14"/>
  <c r="E9" i="14"/>
  <c r="E17" i="14"/>
  <c r="E89" i="14"/>
  <c r="E91" i="14"/>
  <c r="E113" i="14"/>
  <c r="E129" i="14"/>
  <c r="E137" i="14"/>
  <c r="C11" i="14"/>
  <c r="C27" i="14"/>
  <c r="E29" i="14"/>
  <c r="E31" i="14"/>
  <c r="E101" i="14"/>
  <c r="E109" i="14"/>
  <c r="E149" i="14"/>
  <c r="E151" i="14"/>
  <c r="E62" i="14"/>
  <c r="E46" i="14"/>
  <c r="E50" i="14"/>
  <c r="E54" i="14"/>
  <c r="E58" i="14"/>
  <c r="E38" i="14"/>
  <c r="E42" i="14"/>
  <c r="E61" i="14"/>
  <c r="E47" i="14"/>
  <c r="E51" i="14"/>
  <c r="E55" i="14"/>
  <c r="E59" i="14"/>
  <c r="E39" i="14"/>
  <c r="E37" i="14"/>
  <c r="E44" i="14"/>
  <c r="E48" i="14"/>
  <c r="E52" i="14"/>
  <c r="E56" i="14"/>
  <c r="E60" i="14"/>
  <c r="E40" i="14"/>
  <c r="E45" i="14"/>
  <c r="E182" i="14"/>
  <c r="E166" i="14"/>
  <c r="E170" i="14"/>
  <c r="E174" i="14"/>
  <c r="E178" i="14"/>
  <c r="E158" i="14"/>
  <c r="E162" i="14"/>
  <c r="E181" i="14"/>
  <c r="E167" i="14"/>
  <c r="E171" i="14"/>
  <c r="E175" i="14"/>
  <c r="E179" i="14"/>
  <c r="E159" i="14"/>
  <c r="E157" i="14"/>
  <c r="E169" i="14"/>
  <c r="E164" i="14"/>
  <c r="E168" i="14"/>
  <c r="E172" i="14"/>
  <c r="E176" i="14"/>
  <c r="E180" i="14"/>
  <c r="E160" i="14"/>
  <c r="E165" i="14"/>
  <c r="E173" i="14"/>
  <c r="E177" i="14"/>
  <c r="E163" i="14"/>
  <c r="E161" i="14"/>
  <c r="E57" i="14"/>
  <c r="E43" i="14"/>
  <c r="E53" i="14"/>
  <c r="E41" i="14"/>
  <c r="E49" i="14"/>
  <c r="C12" i="14"/>
  <c r="C16" i="14"/>
  <c r="C20" i="14"/>
  <c r="C24" i="14"/>
  <c r="C28" i="14"/>
  <c r="C32" i="14"/>
  <c r="E12" i="14"/>
  <c r="E8" i="14"/>
  <c r="E28" i="14"/>
  <c r="E24" i="14"/>
  <c r="E20" i="14"/>
  <c r="E16" i="14"/>
  <c r="E32" i="14"/>
  <c r="E72" i="14"/>
  <c r="E68" i="14"/>
  <c r="E88" i="14"/>
  <c r="E84" i="14"/>
  <c r="E80" i="14"/>
  <c r="E76" i="14"/>
  <c r="E92" i="14"/>
  <c r="E100" i="14"/>
  <c r="E120" i="14"/>
  <c r="E116" i="14"/>
  <c r="E112" i="14"/>
  <c r="E108" i="14"/>
  <c r="E104" i="14"/>
  <c r="E132" i="14"/>
  <c r="E128" i="14"/>
  <c r="E148" i="14"/>
  <c r="E144" i="14"/>
  <c r="E140" i="14"/>
  <c r="E136" i="14"/>
  <c r="E152" i="14"/>
  <c r="C13" i="14"/>
  <c r="C17" i="14"/>
  <c r="C21" i="14"/>
  <c r="C25" i="14"/>
  <c r="C29" i="14"/>
  <c r="E11" i="14"/>
  <c r="E13" i="14"/>
  <c r="E27" i="14"/>
  <c r="E23" i="14"/>
  <c r="E19" i="14"/>
  <c r="E15" i="14"/>
  <c r="E71" i="14"/>
  <c r="E73" i="14"/>
  <c r="E87" i="14"/>
  <c r="E83" i="14"/>
  <c r="E79" i="14"/>
  <c r="E75" i="14"/>
  <c r="E97" i="14"/>
  <c r="E99" i="14"/>
  <c r="E119" i="14"/>
  <c r="E115" i="14"/>
  <c r="E111" i="14"/>
  <c r="E107" i="14"/>
  <c r="E121" i="14"/>
  <c r="E131" i="14"/>
  <c r="E133" i="14"/>
  <c r="E147" i="14"/>
  <c r="E143" i="14"/>
  <c r="E139" i="14"/>
  <c r="E135" i="14"/>
  <c r="C18" i="14"/>
  <c r="C22" i="14"/>
  <c r="C26" i="14"/>
  <c r="C30" i="14"/>
  <c r="E10" i="14"/>
  <c r="E30" i="14"/>
  <c r="E26" i="14"/>
  <c r="E22" i="14"/>
  <c r="E18" i="14"/>
  <c r="E70" i="14"/>
  <c r="E90" i="14"/>
  <c r="E86" i="14"/>
  <c r="E82" i="14"/>
  <c r="E78" i="14"/>
  <c r="E74" i="14"/>
  <c r="E102" i="14"/>
  <c r="E98" i="14"/>
  <c r="E118" i="14"/>
  <c r="E114" i="14"/>
  <c r="E110" i="14"/>
  <c r="E106" i="14"/>
  <c r="E122" i="14"/>
  <c r="E130" i="14"/>
  <c r="E150" i="14"/>
  <c r="E146" i="14"/>
  <c r="E142" i="14"/>
  <c r="E138" i="14"/>
  <c r="E134" i="14"/>
  <c r="AA8" i="19" l="1"/>
  <c r="AA13" i="19" s="1"/>
  <c r="AA16" i="19" s="1"/>
  <c r="AA20" i="19" s="1"/>
  <c r="AB61" i="19"/>
  <c r="Q174" i="14"/>
  <c r="S174" i="14" s="1"/>
  <c r="Q49" i="14"/>
  <c r="S49" i="14" s="1"/>
  <c r="Q87" i="14"/>
  <c r="S87" i="14" s="1"/>
  <c r="Q59" i="14"/>
  <c r="S59" i="14" s="1"/>
  <c r="Q19" i="14"/>
  <c r="S19" i="14" s="1"/>
  <c r="Q82" i="14"/>
  <c r="Q54" i="14"/>
  <c r="S54" i="14" s="1"/>
  <c r="Q163" i="14"/>
  <c r="S163" i="14" s="1"/>
  <c r="Q41" i="14"/>
  <c r="Q68" i="14"/>
  <c r="S68" i="14" s="1"/>
  <c r="Q92" i="14"/>
  <c r="Q110" i="14"/>
  <c r="S110" i="14" s="1"/>
  <c r="Q158" i="14"/>
  <c r="S158" i="14" s="1"/>
  <c r="Q118" i="14"/>
  <c r="Q57" i="14"/>
  <c r="S57" i="14" s="1"/>
  <c r="Q71" i="14"/>
  <c r="S71" i="14" s="1"/>
  <c r="Q78" i="14"/>
  <c r="S78" i="14" s="1"/>
  <c r="Q166" i="14"/>
  <c r="Q134" i="14"/>
  <c r="S134" i="14" s="1"/>
  <c r="Q102" i="14"/>
  <c r="S102" i="14" s="1"/>
  <c r="Q42" i="14"/>
  <c r="S42" i="14" s="1"/>
  <c r="Q10" i="14"/>
  <c r="S10" i="14" s="1"/>
  <c r="Q39" i="14"/>
  <c r="S39" i="14" s="1"/>
  <c r="Q79" i="14"/>
  <c r="S79" i="14" s="1"/>
  <c r="Q51" i="14"/>
  <c r="S51" i="14" s="1"/>
  <c r="Q46" i="14"/>
  <c r="S46" i="14" s="1"/>
  <c r="Q45" i="14"/>
  <c r="S45" i="14" s="1"/>
  <c r="Q142" i="14"/>
  <c r="S142" i="14" s="1"/>
  <c r="Q50" i="14"/>
  <c r="Q150" i="14"/>
  <c r="S150" i="14" s="1"/>
  <c r="Q86" i="14"/>
  <c r="S86" i="14" s="1"/>
  <c r="Q27" i="14"/>
  <c r="S27" i="14" s="1"/>
  <c r="Q182" i="14"/>
  <c r="S182" i="14" s="1"/>
  <c r="Q90" i="14"/>
  <c r="S90" i="14" s="1"/>
  <c r="Q62" i="14"/>
  <c r="S62" i="14" s="1"/>
  <c r="Q159" i="14"/>
  <c r="Q157" i="14"/>
  <c r="Q151" i="14"/>
  <c r="Q119" i="14"/>
  <c r="S119" i="14" s="1"/>
  <c r="Q28" i="14"/>
  <c r="S28" i="14" s="1"/>
  <c r="Q88" i="14"/>
  <c r="S88" i="14" s="1"/>
  <c r="Q60" i="14"/>
  <c r="S60" i="14" s="1"/>
  <c r="Q172" i="14"/>
  <c r="S172" i="14" s="1"/>
  <c r="Q169" i="14"/>
  <c r="S169" i="14" s="1"/>
  <c r="Q145" i="14"/>
  <c r="S145" i="14" s="1"/>
  <c r="Q13" i="14"/>
  <c r="Q140" i="14"/>
  <c r="S140" i="14" s="1"/>
  <c r="Q85" i="14"/>
  <c r="S85" i="14" s="1"/>
  <c r="Q141" i="14"/>
  <c r="S141" i="14" s="1"/>
  <c r="Q89" i="14"/>
  <c r="S89" i="14" s="1"/>
  <c r="Q67" i="14"/>
  <c r="Q178" i="14"/>
  <c r="S178" i="14" s="1"/>
  <c r="Q146" i="14"/>
  <c r="S146" i="14" s="1"/>
  <c r="Q114" i="14"/>
  <c r="S114" i="14" s="1"/>
  <c r="Q23" i="14"/>
  <c r="S23" i="14" s="1"/>
  <c r="Q53" i="14"/>
  <c r="S53" i="14" s="1"/>
  <c r="Q131" i="14"/>
  <c r="S131" i="14" s="1"/>
  <c r="Q99" i="14"/>
  <c r="S99" i="14" s="1"/>
  <c r="Q97" i="14"/>
  <c r="Q91" i="14"/>
  <c r="S91" i="14" s="1"/>
  <c r="Q32" i="14"/>
  <c r="S32" i="14" s="1"/>
  <c r="Q38" i="14"/>
  <c r="S38" i="14" s="1"/>
  <c r="Q161" i="14"/>
  <c r="S161" i="14" s="1"/>
  <c r="Q176" i="14"/>
  <c r="S176" i="14" s="1"/>
  <c r="Q177" i="14"/>
  <c r="S177" i="14" s="1"/>
  <c r="Q127" i="14"/>
  <c r="Q21" i="14"/>
  <c r="S21" i="14" s="1"/>
  <c r="Q148" i="14"/>
  <c r="S148" i="14" s="1"/>
  <c r="Q14" i="14"/>
  <c r="S14" i="14" s="1"/>
  <c r="Q149" i="14"/>
  <c r="S149" i="14" s="1"/>
  <c r="Q17" i="14"/>
  <c r="S17" i="14" s="1"/>
  <c r="Q144" i="14"/>
  <c r="S144" i="14" s="1"/>
  <c r="Q77" i="14"/>
  <c r="S77" i="14" s="1"/>
  <c r="Q58" i="14"/>
  <c r="S58" i="14" s="1"/>
  <c r="Q167" i="14"/>
  <c r="S167" i="14" s="1"/>
  <c r="Q135" i="14"/>
  <c r="S135" i="14" s="1"/>
  <c r="Q103" i="14"/>
  <c r="S103" i="14" s="1"/>
  <c r="Q43" i="14"/>
  <c r="S43" i="14" s="1"/>
  <c r="Q37" i="14"/>
  <c r="Q11" i="14"/>
  <c r="S11" i="14" s="1"/>
  <c r="Q72" i="14"/>
  <c r="S72" i="14" s="1"/>
  <c r="Q44" i="14"/>
  <c r="S44" i="14" s="1"/>
  <c r="Q173" i="14"/>
  <c r="S173" i="14" s="1"/>
  <c r="Q180" i="14"/>
  <c r="S180" i="14" s="1"/>
  <c r="Q105" i="14"/>
  <c r="S105" i="14" s="1"/>
  <c r="Q29" i="14"/>
  <c r="S29" i="14" s="1"/>
  <c r="Q100" i="14"/>
  <c r="S100" i="14" s="1"/>
  <c r="Q22" i="14"/>
  <c r="Q101" i="14"/>
  <c r="S101" i="14" s="1"/>
  <c r="Q25" i="14"/>
  <c r="S25" i="14" s="1"/>
  <c r="Q26" i="14"/>
  <c r="S26" i="14" s="1"/>
  <c r="Q120" i="14"/>
  <c r="S120" i="14" s="1"/>
  <c r="Q162" i="14"/>
  <c r="S162" i="14" s="1"/>
  <c r="Q130" i="14"/>
  <c r="S130" i="14" s="1"/>
  <c r="Q98" i="14"/>
  <c r="S98" i="14" s="1"/>
  <c r="Q122" i="14"/>
  <c r="S122" i="14" s="1"/>
  <c r="Q31" i="14"/>
  <c r="S31" i="14" s="1"/>
  <c r="Q165" i="14"/>
  <c r="S165" i="14" s="1"/>
  <c r="Q61" i="14"/>
  <c r="S61" i="14" s="1"/>
  <c r="Q171" i="14"/>
  <c r="S171" i="14" s="1"/>
  <c r="Q139" i="14"/>
  <c r="S139" i="14" s="1"/>
  <c r="Q107" i="14"/>
  <c r="S107" i="14" s="1"/>
  <c r="Q75" i="14"/>
  <c r="S75" i="14" s="1"/>
  <c r="Q47" i="14"/>
  <c r="S47" i="14" s="1"/>
  <c r="Q16" i="14"/>
  <c r="S16" i="14" s="1"/>
  <c r="Q76" i="14"/>
  <c r="S76" i="14" s="1"/>
  <c r="Q48" i="14"/>
  <c r="S48" i="14" s="1"/>
  <c r="Q160" i="14"/>
  <c r="S160" i="14" s="1"/>
  <c r="Q113" i="14"/>
  <c r="S113" i="14" s="1"/>
  <c r="Q8" i="14"/>
  <c r="S8" i="14" s="1"/>
  <c r="Q108" i="14"/>
  <c r="S108" i="14" s="1"/>
  <c r="Q30" i="14"/>
  <c r="S30" i="14" s="1"/>
  <c r="Q109" i="14"/>
  <c r="S109" i="14" s="1"/>
  <c r="Q12" i="14"/>
  <c r="S12" i="14" s="1"/>
  <c r="Q136" i="14"/>
  <c r="S136" i="14" s="1"/>
  <c r="Q9" i="14"/>
  <c r="S9" i="14" s="1"/>
  <c r="Q70" i="14"/>
  <c r="S70" i="14" s="1"/>
  <c r="Q40" i="14"/>
  <c r="S40" i="14" s="1"/>
  <c r="Q181" i="14"/>
  <c r="S181" i="14" s="1"/>
  <c r="Q175" i="14"/>
  <c r="S175" i="14" s="1"/>
  <c r="Q143" i="14"/>
  <c r="S143" i="14" s="1"/>
  <c r="Q111" i="14"/>
  <c r="S111" i="14" s="1"/>
  <c r="Q20" i="14"/>
  <c r="S20" i="14" s="1"/>
  <c r="Q80" i="14"/>
  <c r="S80" i="14" s="1"/>
  <c r="Q52" i="14"/>
  <c r="S52" i="14" s="1"/>
  <c r="Q164" i="14"/>
  <c r="S164" i="14" s="1"/>
  <c r="Q129" i="14"/>
  <c r="S129" i="14" s="1"/>
  <c r="Q121" i="14"/>
  <c r="S121" i="14" s="1"/>
  <c r="Q116" i="14"/>
  <c r="S116" i="14" s="1"/>
  <c r="Q117" i="14"/>
  <c r="S117" i="14" s="1"/>
  <c r="Q128" i="14"/>
  <c r="S128" i="14" s="1"/>
  <c r="Q112" i="14"/>
  <c r="S112" i="14" s="1"/>
  <c r="Q7" i="14"/>
  <c r="Q170" i="14"/>
  <c r="S170" i="14" s="1"/>
  <c r="Q138" i="14"/>
  <c r="S138" i="14" s="1"/>
  <c r="Q106" i="14"/>
  <c r="S106" i="14" s="1"/>
  <c r="Q74" i="14"/>
  <c r="S74" i="14" s="1"/>
  <c r="Q15" i="14"/>
  <c r="S15" i="14" s="1"/>
  <c r="Q179" i="14"/>
  <c r="S179" i="14" s="1"/>
  <c r="Q147" i="14"/>
  <c r="S147" i="14" s="1"/>
  <c r="Q115" i="14"/>
  <c r="S115" i="14" s="1"/>
  <c r="Q83" i="14"/>
  <c r="S83" i="14" s="1"/>
  <c r="Q55" i="14"/>
  <c r="S55" i="14" s="1"/>
  <c r="Q24" i="14"/>
  <c r="S24" i="14" s="1"/>
  <c r="Q84" i="14"/>
  <c r="S84" i="14" s="1"/>
  <c r="Q56" i="14"/>
  <c r="S56" i="14" s="1"/>
  <c r="Q168" i="14"/>
  <c r="S168" i="14" s="1"/>
  <c r="Q137" i="14"/>
  <c r="S137" i="14" s="1"/>
  <c r="Q81" i="14"/>
  <c r="S81" i="14" s="1"/>
  <c r="Q132" i="14"/>
  <c r="S132" i="14" s="1"/>
  <c r="Q69" i="14"/>
  <c r="S69" i="14" s="1"/>
  <c r="Q133" i="14"/>
  <c r="S133" i="14" s="1"/>
  <c r="Q73" i="14"/>
  <c r="S73" i="14" s="1"/>
  <c r="Q104" i="14"/>
  <c r="S104" i="14" s="1"/>
  <c r="Q18" i="14"/>
  <c r="S18" i="14" s="1"/>
  <c r="Q152" i="14"/>
  <c r="S152" i="14" s="1"/>
  <c r="T33" i="19"/>
  <c r="L63" i="14"/>
  <c r="J33" i="14"/>
  <c r="F123" i="14"/>
  <c r="G93" i="14"/>
  <c r="G63" i="14"/>
  <c r="F153" i="14"/>
  <c r="C33" i="14"/>
  <c r="C63" i="14"/>
  <c r="N123" i="14"/>
  <c r="O33" i="14"/>
  <c r="O183" i="14"/>
  <c r="O63" i="14"/>
  <c r="I93" i="14"/>
  <c r="G123" i="14"/>
  <c r="G153" i="14"/>
  <c r="G33" i="14"/>
  <c r="H33" i="14"/>
  <c r="J63" i="14"/>
  <c r="F63" i="14"/>
  <c r="I123" i="14"/>
  <c r="L183" i="14"/>
  <c r="L93" i="14"/>
  <c r="J153" i="14"/>
  <c r="I153" i="14"/>
  <c r="F93" i="14"/>
  <c r="F33" i="14"/>
  <c r="C93" i="14"/>
  <c r="C123" i="14"/>
  <c r="N93" i="14"/>
  <c r="O153" i="14"/>
  <c r="N63" i="14"/>
  <c r="E123" i="14"/>
  <c r="E63" i="14"/>
  <c r="E153" i="14"/>
  <c r="K183" i="14"/>
  <c r="E33" i="14"/>
  <c r="L153" i="14"/>
  <c r="G183" i="14"/>
  <c r="H93" i="14"/>
  <c r="H183" i="14"/>
  <c r="H63" i="14"/>
  <c r="O123" i="14"/>
  <c r="K153" i="14"/>
  <c r="E183" i="14"/>
  <c r="E93" i="14"/>
  <c r="I63" i="14"/>
  <c r="H153" i="14"/>
  <c r="L33" i="14"/>
  <c r="I33" i="14"/>
  <c r="K33" i="14"/>
  <c r="J93" i="14"/>
  <c r="H123" i="14"/>
  <c r="F183" i="14"/>
  <c r="J123" i="14"/>
  <c r="L123" i="14"/>
  <c r="J183" i="14"/>
  <c r="I183" i="14"/>
  <c r="K93" i="14"/>
  <c r="K63" i="14"/>
  <c r="K123" i="14"/>
  <c r="C153" i="14"/>
  <c r="C183" i="14"/>
  <c r="N183" i="14"/>
  <c r="N153" i="14"/>
  <c r="N33" i="14"/>
  <c r="O93" i="14"/>
  <c r="Y9" i="14"/>
  <c r="Z9" i="14" s="1"/>
  <c r="S13" i="14"/>
  <c r="Z48" i="14"/>
  <c r="D31" i="14"/>
  <c r="D121" i="14"/>
  <c r="D181" i="14"/>
  <c r="S118" i="14"/>
  <c r="S22" i="14"/>
  <c r="D97" i="14"/>
  <c r="D67" i="14"/>
  <c r="D7" i="14"/>
  <c r="D13" i="14"/>
  <c r="S82" i="14"/>
  <c r="D43" i="14"/>
  <c r="D61" i="14"/>
  <c r="D157" i="14"/>
  <c r="D127" i="14"/>
  <c r="D133" i="14"/>
  <c r="D151" i="14"/>
  <c r="D73" i="14"/>
  <c r="D37" i="14"/>
  <c r="D163" i="14"/>
  <c r="D91" i="14"/>
  <c r="D103" i="14"/>
  <c r="S166" i="14"/>
  <c r="S159" i="14"/>
  <c r="S151" i="14"/>
  <c r="S92" i="14"/>
  <c r="S50" i="14"/>
  <c r="S41" i="14"/>
  <c r="Q93" i="14" l="1"/>
  <c r="Q63" i="14"/>
  <c r="Q123" i="14"/>
  <c r="Q33" i="14"/>
  <c r="Q153" i="14"/>
  <c r="Q183" i="14"/>
  <c r="AA9" i="14"/>
  <c r="S7" i="14"/>
  <c r="S127" i="14"/>
  <c r="S153" i="14" s="1"/>
  <c r="S157" i="14"/>
  <c r="S183" i="14" s="1"/>
  <c r="S37" i="14"/>
  <c r="S63" i="14" s="1"/>
  <c r="S97" i="14"/>
  <c r="S123" i="14" s="1"/>
  <c r="S67" i="14"/>
  <c r="S93" i="14" s="1"/>
  <c r="Y11" i="14"/>
  <c r="Y8" i="14"/>
  <c r="T31" i="14"/>
  <c r="T13" i="14"/>
  <c r="T61" i="14"/>
  <c r="T151" i="14"/>
  <c r="T163" i="14"/>
  <c r="T43" i="14"/>
  <c r="T133" i="14"/>
  <c r="T91" i="14"/>
  <c r="T181" i="14"/>
  <c r="T73" i="14"/>
  <c r="T103" i="14"/>
  <c r="T121" i="14"/>
  <c r="Z8" i="14" l="1"/>
  <c r="AA13" i="14" s="1"/>
  <c r="Y10" i="14"/>
  <c r="Y12" i="14" s="1"/>
  <c r="AA14" i="14"/>
  <c r="S33" i="14"/>
  <c r="T127" i="14"/>
  <c r="T153" i="14" s="1"/>
  <c r="T37" i="14"/>
  <c r="T63" i="14" s="1"/>
  <c r="T67" i="14"/>
  <c r="T93" i="14" s="1"/>
  <c r="T157" i="14"/>
  <c r="T183" i="14" s="1"/>
  <c r="T7" i="14"/>
  <c r="T33" i="14" s="1"/>
  <c r="T97" i="14"/>
  <c r="T123" i="14" s="1"/>
  <c r="G26" i="5"/>
  <c r="AA8" i="14" l="1"/>
  <c r="AA15" i="14"/>
  <c r="AA20" i="14" s="1"/>
  <c r="CR26" i="5"/>
  <c r="CQ26" i="5"/>
  <c r="CO26" i="5"/>
  <c r="CN26" i="5"/>
  <c r="CL26" i="5"/>
  <c r="CK26" i="5"/>
  <c r="CI26" i="5"/>
  <c r="CH26" i="5"/>
  <c r="CF26" i="5"/>
  <c r="CE26" i="5"/>
  <c r="CC26" i="5"/>
  <c r="CB26" i="5"/>
  <c r="BZ26" i="5"/>
  <c r="BY26" i="5"/>
  <c r="BW26" i="5"/>
  <c r="BV26" i="5"/>
  <c r="BT26" i="5"/>
  <c r="BS26" i="5"/>
  <c r="BQ26" i="5"/>
  <c r="BP26" i="5"/>
  <c r="BN26" i="5"/>
  <c r="BM26" i="5"/>
  <c r="BK26" i="5"/>
  <c r="BJ26" i="5"/>
  <c r="BH26" i="5"/>
  <c r="BG26" i="5"/>
  <c r="BF26" i="5"/>
  <c r="BD26" i="5"/>
  <c r="BC26" i="5"/>
  <c r="AU26" i="5"/>
  <c r="AS26" i="5"/>
  <c r="AR26" i="5"/>
  <c r="AP26" i="5"/>
  <c r="AO26" i="5"/>
  <c r="AM26" i="5"/>
  <c r="AL26" i="5"/>
  <c r="AJ26" i="5"/>
  <c r="AI26" i="5"/>
  <c r="AG26" i="5"/>
  <c r="AF26" i="5"/>
  <c r="AD26" i="5"/>
  <c r="AC26" i="5"/>
  <c r="AA26" i="5"/>
  <c r="Z26" i="5"/>
  <c r="X26" i="5"/>
  <c r="W26" i="5"/>
  <c r="U26" i="5"/>
  <c r="T26" i="5"/>
  <c r="R26" i="5"/>
  <c r="Q26" i="5"/>
  <c r="O26" i="5"/>
  <c r="N26" i="5"/>
  <c r="L26" i="5"/>
  <c r="K26" i="5"/>
  <c r="J26" i="5"/>
  <c r="H26" i="5"/>
  <c r="DE25" i="5"/>
  <c r="DE24" i="5"/>
  <c r="DE23" i="5"/>
  <c r="DE22" i="5"/>
  <c r="DE21" i="5"/>
  <c r="DE20" i="5"/>
  <c r="DE19" i="5"/>
  <c r="DE18" i="5"/>
  <c r="DE17" i="5"/>
  <c r="DE16" i="5"/>
  <c r="DE15" i="5"/>
  <c r="DE14" i="5"/>
  <c r="DE13" i="5"/>
  <c r="DE12" i="5"/>
  <c r="DE11" i="5"/>
  <c r="DE10" i="5"/>
  <c r="DE9" i="5"/>
  <c r="DE8" i="5"/>
  <c r="DE7" i="5"/>
  <c r="DE6" i="5"/>
  <c r="EC7" i="5"/>
  <c r="EC25" i="5"/>
  <c r="EC24" i="5"/>
  <c r="EC23" i="5"/>
  <c r="EC22" i="5"/>
  <c r="EC21" i="5"/>
  <c r="EC20" i="5"/>
  <c r="EC19" i="5"/>
  <c r="EC18" i="5"/>
  <c r="EC17" i="5"/>
  <c r="EC16" i="5"/>
  <c r="EC15" i="5"/>
  <c r="EC14" i="5"/>
  <c r="EC13" i="5"/>
  <c r="EC12" i="5"/>
  <c r="EC11" i="5"/>
  <c r="EC10" i="5"/>
  <c r="EC9" i="5"/>
  <c r="EC8" i="5"/>
  <c r="EC6" i="5"/>
  <c r="EA25" i="5"/>
  <c r="EA24" i="5"/>
  <c r="EA23" i="5"/>
  <c r="EA22" i="5"/>
  <c r="EA21" i="5"/>
  <c r="EA20" i="5"/>
  <c r="EA19" i="5"/>
  <c r="EA18" i="5"/>
  <c r="EA17" i="5"/>
  <c r="EA16" i="5"/>
  <c r="EA15" i="5"/>
  <c r="EA14" i="5"/>
  <c r="EA13" i="5"/>
  <c r="EA12" i="5"/>
  <c r="EA11" i="5"/>
  <c r="EA10" i="5"/>
  <c r="EA9" i="5"/>
  <c r="EA8" i="5"/>
  <c r="EA7" i="5"/>
  <c r="EA6" i="5"/>
  <c r="DY25" i="5"/>
  <c r="DY24" i="5"/>
  <c r="DY23" i="5"/>
  <c r="DY22" i="5"/>
  <c r="DY21" i="5"/>
  <c r="DY20" i="5"/>
  <c r="DY19" i="5"/>
  <c r="DY18" i="5"/>
  <c r="DY17" i="5"/>
  <c r="DY16" i="5"/>
  <c r="DY15" i="5"/>
  <c r="DY14" i="5"/>
  <c r="DY13" i="5"/>
  <c r="DY12" i="5"/>
  <c r="DY11" i="5"/>
  <c r="DY10" i="5"/>
  <c r="DY9" i="5"/>
  <c r="DY8" i="5"/>
  <c r="DY7" i="5"/>
  <c r="DY6" i="5"/>
  <c r="DW25" i="5"/>
  <c r="DW24" i="5"/>
  <c r="DW23" i="5"/>
  <c r="DW22" i="5"/>
  <c r="DW21" i="5"/>
  <c r="DW20" i="5"/>
  <c r="DW19" i="5"/>
  <c r="DW18" i="5"/>
  <c r="DW17" i="5"/>
  <c r="DW16" i="5"/>
  <c r="DW15" i="5"/>
  <c r="DW14" i="5"/>
  <c r="DW13" i="5"/>
  <c r="DW12" i="5"/>
  <c r="DW11" i="5"/>
  <c r="DW10" i="5"/>
  <c r="DW9" i="5"/>
  <c r="DW8" i="5"/>
  <c r="DW7" i="5"/>
  <c r="DW6" i="5"/>
  <c r="DU25" i="5"/>
  <c r="DU24" i="5"/>
  <c r="DU23" i="5"/>
  <c r="DU22" i="5"/>
  <c r="DU21" i="5"/>
  <c r="DU20" i="5"/>
  <c r="DU19" i="5"/>
  <c r="DU18" i="5"/>
  <c r="DU17" i="5"/>
  <c r="DU16" i="5"/>
  <c r="DU15" i="5"/>
  <c r="DU14" i="5"/>
  <c r="DU13" i="5"/>
  <c r="DU12" i="5"/>
  <c r="DU11" i="5"/>
  <c r="DU10" i="5"/>
  <c r="DU9" i="5"/>
  <c r="DU8" i="5"/>
  <c r="DU7" i="5"/>
  <c r="DU6" i="5"/>
  <c r="DS25" i="5"/>
  <c r="DS24" i="5"/>
  <c r="DS23" i="5"/>
  <c r="DS22" i="5"/>
  <c r="DS21" i="5"/>
  <c r="DS20" i="5"/>
  <c r="DS19" i="5"/>
  <c r="DS18" i="5"/>
  <c r="DS17" i="5"/>
  <c r="DS16" i="5"/>
  <c r="DS15" i="5"/>
  <c r="DS14" i="5"/>
  <c r="DS13" i="5"/>
  <c r="DS12" i="5"/>
  <c r="DS11" i="5"/>
  <c r="DS10" i="5"/>
  <c r="DS9" i="5"/>
  <c r="DS8" i="5"/>
  <c r="DS7" i="5"/>
  <c r="DS6" i="5"/>
  <c r="DQ25" i="5"/>
  <c r="DQ24" i="5"/>
  <c r="DQ23" i="5"/>
  <c r="DQ22" i="5"/>
  <c r="DQ21" i="5"/>
  <c r="DQ20" i="5"/>
  <c r="DQ19" i="5"/>
  <c r="DQ18" i="5"/>
  <c r="DQ17" i="5"/>
  <c r="DQ16" i="5"/>
  <c r="DQ15" i="5"/>
  <c r="DQ14" i="5"/>
  <c r="DQ13" i="5"/>
  <c r="DQ12" i="5"/>
  <c r="DQ11" i="5"/>
  <c r="DQ10" i="5"/>
  <c r="DQ9" i="5"/>
  <c r="DQ8" i="5"/>
  <c r="DQ7" i="5"/>
  <c r="DQ6" i="5"/>
  <c r="DO25" i="5"/>
  <c r="DO24" i="5"/>
  <c r="DO23" i="5"/>
  <c r="DO22" i="5"/>
  <c r="DO21" i="5"/>
  <c r="DO20" i="5"/>
  <c r="DO19" i="5"/>
  <c r="DO18" i="5"/>
  <c r="DO17" i="5"/>
  <c r="DO16" i="5"/>
  <c r="DO15" i="5"/>
  <c r="DO14" i="5"/>
  <c r="DO13" i="5"/>
  <c r="DO12" i="5"/>
  <c r="DO11" i="5"/>
  <c r="DO10" i="5"/>
  <c r="DO9" i="5"/>
  <c r="DO8" i="5"/>
  <c r="DO7" i="5"/>
  <c r="DO6" i="5"/>
  <c r="DM25" i="5"/>
  <c r="DM24" i="5"/>
  <c r="DM23" i="5"/>
  <c r="DM22" i="5"/>
  <c r="DM21" i="5"/>
  <c r="DM20" i="5"/>
  <c r="DM19" i="5"/>
  <c r="DM18" i="5"/>
  <c r="DM17" i="5"/>
  <c r="DM16" i="5"/>
  <c r="DM15" i="5"/>
  <c r="DM14" i="5"/>
  <c r="DM13" i="5"/>
  <c r="DM12" i="5"/>
  <c r="DM11" i="5"/>
  <c r="DM10" i="5"/>
  <c r="DM9" i="5"/>
  <c r="DM8" i="5"/>
  <c r="DM7" i="5"/>
  <c r="DM6" i="5"/>
  <c r="DK25" i="5"/>
  <c r="DK24" i="5"/>
  <c r="DK23" i="5"/>
  <c r="DK22" i="5"/>
  <c r="DK21" i="5"/>
  <c r="DK20" i="5"/>
  <c r="DK19" i="5"/>
  <c r="DK18" i="5"/>
  <c r="DK17" i="5"/>
  <c r="DK16" i="5"/>
  <c r="DK15" i="5"/>
  <c r="DK14" i="5"/>
  <c r="DK13" i="5"/>
  <c r="DK12" i="5"/>
  <c r="DK11" i="5"/>
  <c r="DK10" i="5"/>
  <c r="DK9" i="5"/>
  <c r="DK8" i="5"/>
  <c r="DK7" i="5"/>
  <c r="DK6" i="5"/>
  <c r="DI25" i="5"/>
  <c r="DI24" i="5"/>
  <c r="DI23" i="5"/>
  <c r="DI22" i="5"/>
  <c r="DI21" i="5"/>
  <c r="DI20" i="5"/>
  <c r="DI19" i="5"/>
  <c r="DI18" i="5"/>
  <c r="DI17" i="5"/>
  <c r="DI16" i="5"/>
  <c r="DI15" i="5"/>
  <c r="DI14" i="5"/>
  <c r="DI13" i="5"/>
  <c r="DI12" i="5"/>
  <c r="DI11" i="5"/>
  <c r="DI10" i="5"/>
  <c r="DI9" i="5"/>
  <c r="DI8" i="5"/>
  <c r="DI7" i="5"/>
  <c r="DI6" i="5"/>
  <c r="DG7" i="5"/>
  <c r="DG8" i="5"/>
  <c r="DG9" i="5"/>
  <c r="DG10" i="5"/>
  <c r="DG11" i="5"/>
  <c r="DG12" i="5"/>
  <c r="DG13" i="5"/>
  <c r="DG14" i="5"/>
  <c r="DG15" i="5"/>
  <c r="DG16" i="5"/>
  <c r="DG17" i="5"/>
  <c r="DG18" i="5"/>
  <c r="DG19" i="5"/>
  <c r="DG20" i="5"/>
  <c r="DG21" i="5"/>
  <c r="DG22" i="5"/>
  <c r="DG23" i="5"/>
  <c r="DG24" i="5"/>
  <c r="DG25" i="5"/>
  <c r="DG6" i="5"/>
  <c r="DC25" i="5"/>
  <c r="DC24" i="5"/>
  <c r="DC23" i="5"/>
  <c r="DC22" i="5"/>
  <c r="DC21" i="5"/>
  <c r="DC20" i="5"/>
  <c r="DC19" i="5"/>
  <c r="DC18" i="5"/>
  <c r="DC17" i="5"/>
  <c r="DC16" i="5"/>
  <c r="DC15" i="5"/>
  <c r="DC14" i="5"/>
  <c r="DC13" i="5"/>
  <c r="DC12" i="5"/>
  <c r="DC11" i="5"/>
  <c r="DC10" i="5"/>
  <c r="DC9" i="5"/>
  <c r="DC8" i="5"/>
  <c r="DC7" i="5"/>
  <c r="DC6" i="5"/>
  <c r="DA6" i="5"/>
  <c r="DA25" i="5"/>
  <c r="DA24" i="5"/>
  <c r="DA23" i="5"/>
  <c r="DA22" i="5"/>
  <c r="DA21" i="5"/>
  <c r="DA20" i="5"/>
  <c r="DA19" i="5"/>
  <c r="DA18" i="5"/>
  <c r="DA17" i="5"/>
  <c r="DA16" i="5"/>
  <c r="DA15" i="5"/>
  <c r="DA14" i="5"/>
  <c r="DA13" i="5"/>
  <c r="DA12" i="5"/>
  <c r="DA11" i="5"/>
  <c r="DA10" i="5"/>
  <c r="DA9" i="5"/>
  <c r="DA8" i="5"/>
  <c r="DA7" i="5"/>
  <c r="CY7" i="5"/>
  <c r="CY8" i="5"/>
  <c r="CY9" i="5"/>
  <c r="CY10" i="5"/>
  <c r="CY11" i="5"/>
  <c r="CY12" i="5"/>
  <c r="CY13" i="5"/>
  <c r="CY14" i="5"/>
  <c r="CY15" i="5"/>
  <c r="CY16" i="5"/>
  <c r="CY17" i="5"/>
  <c r="CY18" i="5"/>
  <c r="CY19" i="5"/>
  <c r="CY20" i="5"/>
  <c r="CY21" i="5"/>
  <c r="CY22" i="5"/>
  <c r="CY23" i="5"/>
  <c r="CY24" i="5"/>
  <c r="CY25" i="5"/>
  <c r="CY6" i="5"/>
  <c r="CS25" i="5"/>
  <c r="CT25" i="5" s="1"/>
  <c r="CP25" i="5"/>
  <c r="CM25" i="5"/>
  <c r="CJ25" i="5"/>
  <c r="CG25" i="5"/>
  <c r="CD25" i="5"/>
  <c r="CA25" i="5"/>
  <c r="BX25" i="5"/>
  <c r="BU25" i="5"/>
  <c r="BR25" i="5"/>
  <c r="BO25" i="5"/>
  <c r="BL25" i="5"/>
  <c r="BI25" i="5"/>
  <c r="BE25" i="5"/>
  <c r="AT25" i="5"/>
  <c r="AV25" i="5" s="1"/>
  <c r="AQ25" i="5"/>
  <c r="AN25" i="5"/>
  <c r="AK25" i="5"/>
  <c r="AH25" i="5"/>
  <c r="AE25" i="5"/>
  <c r="AB25" i="5"/>
  <c r="Y25" i="5"/>
  <c r="V25" i="5"/>
  <c r="S25" i="5"/>
  <c r="P25" i="5"/>
  <c r="M25" i="5"/>
  <c r="I25" i="5"/>
  <c r="CS24" i="5"/>
  <c r="CT24" i="5" s="1"/>
  <c r="CP24" i="5"/>
  <c r="CM24" i="5"/>
  <c r="CJ24" i="5"/>
  <c r="CG24" i="5"/>
  <c r="CD24" i="5"/>
  <c r="CA24" i="5"/>
  <c r="BX24" i="5"/>
  <c r="BU24" i="5"/>
  <c r="BR24" i="5"/>
  <c r="BO24" i="5"/>
  <c r="BL24" i="5"/>
  <c r="BI24" i="5"/>
  <c r="BE24" i="5"/>
  <c r="AT24" i="5"/>
  <c r="AV24" i="5" s="1"/>
  <c r="AW24" i="5" s="1"/>
  <c r="AX24" i="5" s="1"/>
  <c r="AY24" i="5" s="1"/>
  <c r="AQ24" i="5"/>
  <c r="AN24" i="5"/>
  <c r="AK24" i="5"/>
  <c r="AH24" i="5"/>
  <c r="AE24" i="5"/>
  <c r="AB24" i="5"/>
  <c r="Y24" i="5"/>
  <c r="V24" i="5"/>
  <c r="S24" i="5"/>
  <c r="P24" i="5"/>
  <c r="M24" i="5"/>
  <c r="I24" i="5"/>
  <c r="CS23" i="5"/>
  <c r="CP23" i="5"/>
  <c r="CM23" i="5"/>
  <c r="CJ23" i="5"/>
  <c r="CG23" i="5"/>
  <c r="CD23" i="5"/>
  <c r="CA23" i="5"/>
  <c r="BX23" i="5"/>
  <c r="BU23" i="5"/>
  <c r="BR23" i="5"/>
  <c r="BO23" i="5"/>
  <c r="BL23" i="5"/>
  <c r="BI23" i="5"/>
  <c r="BE23" i="5"/>
  <c r="AT23" i="5"/>
  <c r="AV23" i="5" s="1"/>
  <c r="AQ23" i="5"/>
  <c r="AN23" i="5"/>
  <c r="AK23" i="5"/>
  <c r="AH23" i="5"/>
  <c r="AE23" i="5"/>
  <c r="AB23" i="5"/>
  <c r="Y23" i="5"/>
  <c r="V23" i="5"/>
  <c r="S23" i="5"/>
  <c r="P23" i="5"/>
  <c r="M23" i="5"/>
  <c r="I23" i="5"/>
  <c r="CS22" i="5"/>
  <c r="CP22" i="5"/>
  <c r="CM22" i="5"/>
  <c r="CJ22" i="5"/>
  <c r="CG22" i="5"/>
  <c r="CD22" i="5"/>
  <c r="CA22" i="5"/>
  <c r="BX22" i="5"/>
  <c r="BU22" i="5"/>
  <c r="BR22" i="5"/>
  <c r="BO22" i="5"/>
  <c r="BL22" i="5"/>
  <c r="BI22" i="5"/>
  <c r="BE22" i="5"/>
  <c r="AT22" i="5"/>
  <c r="AV22" i="5" s="1"/>
  <c r="AQ22" i="5"/>
  <c r="AN22" i="5"/>
  <c r="AK22" i="5"/>
  <c r="AH22" i="5"/>
  <c r="AE22" i="5"/>
  <c r="AB22" i="5"/>
  <c r="Y22" i="5"/>
  <c r="V22" i="5"/>
  <c r="S22" i="5"/>
  <c r="P22" i="5"/>
  <c r="M22" i="5"/>
  <c r="I22" i="5"/>
  <c r="CS21" i="5"/>
  <c r="CT21" i="5" s="1"/>
  <c r="CP21" i="5"/>
  <c r="CM21" i="5"/>
  <c r="CJ21" i="5"/>
  <c r="CG21" i="5"/>
  <c r="CD21" i="5"/>
  <c r="CA21" i="5"/>
  <c r="BX21" i="5"/>
  <c r="BU21" i="5"/>
  <c r="BR21" i="5"/>
  <c r="BO21" i="5"/>
  <c r="BL21" i="5"/>
  <c r="BI21" i="5"/>
  <c r="BE21" i="5"/>
  <c r="AT21" i="5"/>
  <c r="AV21" i="5" s="1"/>
  <c r="AQ21" i="5"/>
  <c r="AN21" i="5"/>
  <c r="AK21" i="5"/>
  <c r="AH21" i="5"/>
  <c r="AE21" i="5"/>
  <c r="AB21" i="5"/>
  <c r="Y21" i="5"/>
  <c r="V21" i="5"/>
  <c r="S21" i="5"/>
  <c r="P21" i="5"/>
  <c r="M21" i="5"/>
  <c r="I21" i="5"/>
  <c r="CS20" i="5"/>
  <c r="CT20" i="5" s="1"/>
  <c r="CP20" i="5"/>
  <c r="CM20" i="5"/>
  <c r="CJ20" i="5"/>
  <c r="CG20" i="5"/>
  <c r="CD20" i="5"/>
  <c r="CA20" i="5"/>
  <c r="BX20" i="5"/>
  <c r="BU20" i="5"/>
  <c r="BR20" i="5"/>
  <c r="BO20" i="5"/>
  <c r="BL20" i="5"/>
  <c r="BI20" i="5"/>
  <c r="BE20" i="5"/>
  <c r="AT20" i="5"/>
  <c r="AV20" i="5" s="1"/>
  <c r="AQ20" i="5"/>
  <c r="AN20" i="5"/>
  <c r="AK20" i="5"/>
  <c r="AH20" i="5"/>
  <c r="AE20" i="5"/>
  <c r="AB20" i="5"/>
  <c r="Y20" i="5"/>
  <c r="V20" i="5"/>
  <c r="S20" i="5"/>
  <c r="P20" i="5"/>
  <c r="M20" i="5"/>
  <c r="I20" i="5"/>
  <c r="CS19" i="5"/>
  <c r="CT19" i="5" s="1"/>
  <c r="CP19" i="5"/>
  <c r="CM19" i="5"/>
  <c r="CJ19" i="5"/>
  <c r="CG19" i="5"/>
  <c r="CD19" i="5"/>
  <c r="CA19" i="5"/>
  <c r="BX19" i="5"/>
  <c r="BU19" i="5"/>
  <c r="BR19" i="5"/>
  <c r="BO19" i="5"/>
  <c r="BL19" i="5"/>
  <c r="BI19" i="5"/>
  <c r="BE19" i="5"/>
  <c r="AT19" i="5"/>
  <c r="AV19" i="5" s="1"/>
  <c r="AQ19" i="5"/>
  <c r="AN19" i="5"/>
  <c r="AK19" i="5"/>
  <c r="AH19" i="5"/>
  <c r="AE19" i="5"/>
  <c r="AB19" i="5"/>
  <c r="Y19" i="5"/>
  <c r="V19" i="5"/>
  <c r="S19" i="5"/>
  <c r="P19" i="5"/>
  <c r="M19" i="5"/>
  <c r="I19" i="5"/>
  <c r="CS18" i="5"/>
  <c r="CT18" i="5" s="1"/>
  <c r="CP18" i="5"/>
  <c r="CM18" i="5"/>
  <c r="CJ18" i="5"/>
  <c r="CG18" i="5"/>
  <c r="CD18" i="5"/>
  <c r="CA18" i="5"/>
  <c r="BX18" i="5"/>
  <c r="BU18" i="5"/>
  <c r="BR18" i="5"/>
  <c r="BO18" i="5"/>
  <c r="BL18" i="5"/>
  <c r="BI18" i="5"/>
  <c r="BE18" i="5"/>
  <c r="AT18" i="5"/>
  <c r="AV18" i="5" s="1"/>
  <c r="AQ18" i="5"/>
  <c r="AN18" i="5"/>
  <c r="AK18" i="5"/>
  <c r="AH18" i="5"/>
  <c r="AE18" i="5"/>
  <c r="AB18" i="5"/>
  <c r="Y18" i="5"/>
  <c r="V18" i="5"/>
  <c r="S18" i="5"/>
  <c r="P18" i="5"/>
  <c r="M18" i="5"/>
  <c r="I18" i="5"/>
  <c r="CS17" i="5"/>
  <c r="CP17" i="5"/>
  <c r="CM17" i="5"/>
  <c r="CJ17" i="5"/>
  <c r="CG17" i="5"/>
  <c r="CD17" i="5"/>
  <c r="CA17" i="5"/>
  <c r="BX17" i="5"/>
  <c r="BU17" i="5"/>
  <c r="BR17" i="5"/>
  <c r="BO17" i="5"/>
  <c r="BL17" i="5"/>
  <c r="BI17" i="5"/>
  <c r="BE17" i="5"/>
  <c r="AT17" i="5"/>
  <c r="AV17" i="5" s="1"/>
  <c r="AQ17" i="5"/>
  <c r="AN17" i="5"/>
  <c r="AK17" i="5"/>
  <c r="AH17" i="5"/>
  <c r="AE17" i="5"/>
  <c r="AB17" i="5"/>
  <c r="Y17" i="5"/>
  <c r="V17" i="5"/>
  <c r="S17" i="5"/>
  <c r="P17" i="5"/>
  <c r="M17" i="5"/>
  <c r="I17" i="5"/>
  <c r="CS16" i="5"/>
  <c r="CT16" i="5" s="1"/>
  <c r="CP16" i="5"/>
  <c r="CM16" i="5"/>
  <c r="CJ16" i="5"/>
  <c r="CG16" i="5"/>
  <c r="CD16" i="5"/>
  <c r="CA16" i="5"/>
  <c r="BX16" i="5"/>
  <c r="BU16" i="5"/>
  <c r="BR16" i="5"/>
  <c r="BO16" i="5"/>
  <c r="BL16" i="5"/>
  <c r="BI16" i="5"/>
  <c r="BE16" i="5"/>
  <c r="AT16" i="5"/>
  <c r="AV16" i="5" s="1"/>
  <c r="AQ16" i="5"/>
  <c r="AN16" i="5"/>
  <c r="AK16" i="5"/>
  <c r="AH16" i="5"/>
  <c r="AE16" i="5"/>
  <c r="AB16" i="5"/>
  <c r="Y16" i="5"/>
  <c r="V16" i="5"/>
  <c r="S16" i="5"/>
  <c r="P16" i="5"/>
  <c r="M16" i="5"/>
  <c r="I16" i="5"/>
  <c r="CS15" i="5"/>
  <c r="CT15" i="5" s="1"/>
  <c r="CP15" i="5"/>
  <c r="CM15" i="5"/>
  <c r="CJ15" i="5"/>
  <c r="CG15" i="5"/>
  <c r="CD15" i="5"/>
  <c r="CA15" i="5"/>
  <c r="BX15" i="5"/>
  <c r="BU15" i="5"/>
  <c r="BR15" i="5"/>
  <c r="BO15" i="5"/>
  <c r="BL15" i="5"/>
  <c r="BI15" i="5"/>
  <c r="BE15" i="5"/>
  <c r="AT15" i="5"/>
  <c r="AV15" i="5" s="1"/>
  <c r="AW15" i="5" s="1"/>
  <c r="AX15" i="5" s="1"/>
  <c r="AY15" i="5" s="1"/>
  <c r="AQ15" i="5"/>
  <c r="AN15" i="5"/>
  <c r="AK15" i="5"/>
  <c r="AH15" i="5"/>
  <c r="AE15" i="5"/>
  <c r="AB15" i="5"/>
  <c r="Y15" i="5"/>
  <c r="V15" i="5"/>
  <c r="S15" i="5"/>
  <c r="P15" i="5"/>
  <c r="M15" i="5"/>
  <c r="I15" i="5"/>
  <c r="CS14" i="5"/>
  <c r="CP14" i="5"/>
  <c r="CM14" i="5"/>
  <c r="CJ14" i="5"/>
  <c r="CG14" i="5"/>
  <c r="CD14" i="5"/>
  <c r="CA14" i="5"/>
  <c r="BX14" i="5"/>
  <c r="BU14" i="5"/>
  <c r="BR14" i="5"/>
  <c r="BO14" i="5"/>
  <c r="BL14" i="5"/>
  <c r="BI14" i="5"/>
  <c r="BE14" i="5"/>
  <c r="AT14" i="5"/>
  <c r="AV14" i="5" s="1"/>
  <c r="AQ14" i="5"/>
  <c r="AN14" i="5"/>
  <c r="AK14" i="5"/>
  <c r="AH14" i="5"/>
  <c r="AE14" i="5"/>
  <c r="AB14" i="5"/>
  <c r="Y14" i="5"/>
  <c r="V14" i="5"/>
  <c r="S14" i="5"/>
  <c r="P14" i="5"/>
  <c r="M14" i="5"/>
  <c r="I14" i="5"/>
  <c r="CS13" i="5"/>
  <c r="CP13" i="5"/>
  <c r="CM13" i="5"/>
  <c r="CJ13" i="5"/>
  <c r="CG13" i="5"/>
  <c r="CD13" i="5"/>
  <c r="CA13" i="5"/>
  <c r="BX13" i="5"/>
  <c r="BU13" i="5"/>
  <c r="BR13" i="5"/>
  <c r="BO13" i="5"/>
  <c r="BL13" i="5"/>
  <c r="BI13" i="5"/>
  <c r="BE13" i="5"/>
  <c r="AT13" i="5"/>
  <c r="AV13" i="5" s="1"/>
  <c r="AQ13" i="5"/>
  <c r="AN13" i="5"/>
  <c r="AK13" i="5"/>
  <c r="AH13" i="5"/>
  <c r="AE13" i="5"/>
  <c r="AB13" i="5"/>
  <c r="Y13" i="5"/>
  <c r="V13" i="5"/>
  <c r="S13" i="5"/>
  <c r="P13" i="5"/>
  <c r="M13" i="5"/>
  <c r="I13" i="5"/>
  <c r="CS12" i="5"/>
  <c r="CT12" i="5" s="1"/>
  <c r="CP12" i="5"/>
  <c r="CM12" i="5"/>
  <c r="CJ12" i="5"/>
  <c r="CG12" i="5"/>
  <c r="CD12" i="5"/>
  <c r="CA12" i="5"/>
  <c r="BX12" i="5"/>
  <c r="BU12" i="5"/>
  <c r="BR12" i="5"/>
  <c r="BO12" i="5"/>
  <c r="BL12" i="5"/>
  <c r="BI12" i="5"/>
  <c r="BE12" i="5"/>
  <c r="AT12" i="5"/>
  <c r="AV12" i="5" s="1"/>
  <c r="AW12" i="5" s="1"/>
  <c r="AQ12" i="5"/>
  <c r="AN12" i="5"/>
  <c r="AK12" i="5"/>
  <c r="AH12" i="5"/>
  <c r="AE12" i="5"/>
  <c r="AB12" i="5"/>
  <c r="Y12" i="5"/>
  <c r="V12" i="5"/>
  <c r="S12" i="5"/>
  <c r="P12" i="5"/>
  <c r="M12" i="5"/>
  <c r="I12" i="5"/>
  <c r="CS11" i="5"/>
  <c r="CT11" i="5" s="1"/>
  <c r="CP11" i="5"/>
  <c r="CM11" i="5"/>
  <c r="CJ11" i="5"/>
  <c r="CG11" i="5"/>
  <c r="CD11" i="5"/>
  <c r="CA11" i="5"/>
  <c r="BX11" i="5"/>
  <c r="BU11" i="5"/>
  <c r="BR11" i="5"/>
  <c r="BO11" i="5"/>
  <c r="BL11" i="5"/>
  <c r="BI11" i="5"/>
  <c r="BE11" i="5"/>
  <c r="AT11" i="5"/>
  <c r="AV11" i="5" s="1"/>
  <c r="AQ11" i="5"/>
  <c r="AN11" i="5"/>
  <c r="AK11" i="5"/>
  <c r="AH11" i="5"/>
  <c r="AE11" i="5"/>
  <c r="AB11" i="5"/>
  <c r="Y11" i="5"/>
  <c r="V11" i="5"/>
  <c r="S11" i="5"/>
  <c r="P11" i="5"/>
  <c r="M11" i="5"/>
  <c r="I11" i="5"/>
  <c r="CS10" i="5"/>
  <c r="CT10" i="5" s="1"/>
  <c r="CU10" i="5" s="1"/>
  <c r="CP10" i="5"/>
  <c r="CM10" i="5"/>
  <c r="CJ10" i="5"/>
  <c r="CG10" i="5"/>
  <c r="CD10" i="5"/>
  <c r="CA10" i="5"/>
  <c r="BX10" i="5"/>
  <c r="BU10" i="5"/>
  <c r="BR10" i="5"/>
  <c r="BO10" i="5"/>
  <c r="BL10" i="5"/>
  <c r="BI10" i="5"/>
  <c r="BE10" i="5"/>
  <c r="AT10" i="5"/>
  <c r="AV10" i="5" s="1"/>
  <c r="AQ10" i="5"/>
  <c r="AN10" i="5"/>
  <c r="AK10" i="5"/>
  <c r="AH10" i="5"/>
  <c r="AE10" i="5"/>
  <c r="AB10" i="5"/>
  <c r="Y10" i="5"/>
  <c r="V10" i="5"/>
  <c r="S10" i="5"/>
  <c r="P10" i="5"/>
  <c r="M10" i="5"/>
  <c r="I10" i="5"/>
  <c r="CS9" i="5"/>
  <c r="CT9" i="5" s="1"/>
  <c r="CP9" i="5"/>
  <c r="CM9" i="5"/>
  <c r="CJ9" i="5"/>
  <c r="CG9" i="5"/>
  <c r="CD9" i="5"/>
  <c r="CA9" i="5"/>
  <c r="BX9" i="5"/>
  <c r="BU9" i="5"/>
  <c r="BR9" i="5"/>
  <c r="BO9" i="5"/>
  <c r="BL9" i="5"/>
  <c r="BI9" i="5"/>
  <c r="BE9" i="5"/>
  <c r="AT9" i="5"/>
  <c r="AV9" i="5" s="1"/>
  <c r="AQ9" i="5"/>
  <c r="AN9" i="5"/>
  <c r="AK9" i="5"/>
  <c r="AH9" i="5"/>
  <c r="AE9" i="5"/>
  <c r="AB9" i="5"/>
  <c r="Y9" i="5"/>
  <c r="V9" i="5"/>
  <c r="S9" i="5"/>
  <c r="P9" i="5"/>
  <c r="M9" i="5"/>
  <c r="I9" i="5"/>
  <c r="CS8" i="5"/>
  <c r="CP8" i="5"/>
  <c r="CM8" i="5"/>
  <c r="CJ8" i="5"/>
  <c r="CG8" i="5"/>
  <c r="CD8" i="5"/>
  <c r="CA8" i="5"/>
  <c r="BX8" i="5"/>
  <c r="BU8" i="5"/>
  <c r="BR8" i="5"/>
  <c r="BO8" i="5"/>
  <c r="BL8" i="5"/>
  <c r="BI8" i="5"/>
  <c r="BE8" i="5"/>
  <c r="AT8" i="5"/>
  <c r="AV8" i="5" s="1"/>
  <c r="AQ8" i="5"/>
  <c r="AN8" i="5"/>
  <c r="AK8" i="5"/>
  <c r="AH8" i="5"/>
  <c r="AE8" i="5"/>
  <c r="AB8" i="5"/>
  <c r="Y8" i="5"/>
  <c r="V8" i="5"/>
  <c r="S8" i="5"/>
  <c r="P8" i="5"/>
  <c r="M8" i="5"/>
  <c r="I8" i="5"/>
  <c r="CS7" i="5"/>
  <c r="CT7" i="5" s="1"/>
  <c r="CP7" i="5"/>
  <c r="CM7" i="5"/>
  <c r="CJ7" i="5"/>
  <c r="CG7" i="5"/>
  <c r="CD7" i="5"/>
  <c r="CA7" i="5"/>
  <c r="BX7" i="5"/>
  <c r="BU7" i="5"/>
  <c r="BR7" i="5"/>
  <c r="BO7" i="5"/>
  <c r="BL7" i="5"/>
  <c r="BI7" i="5"/>
  <c r="BE7" i="5"/>
  <c r="AT7" i="5"/>
  <c r="AV7" i="5" s="1"/>
  <c r="AQ7" i="5"/>
  <c r="AN7" i="5"/>
  <c r="AK7" i="5"/>
  <c r="AH7" i="5"/>
  <c r="AE7" i="5"/>
  <c r="AB7" i="5"/>
  <c r="Y7" i="5"/>
  <c r="V7" i="5"/>
  <c r="S7" i="5"/>
  <c r="P7" i="5"/>
  <c r="M7" i="5"/>
  <c r="I7" i="5"/>
  <c r="CS6" i="5"/>
  <c r="CT6" i="5" s="1"/>
  <c r="CP6" i="5"/>
  <c r="CM6" i="5"/>
  <c r="CJ6" i="5"/>
  <c r="CG6" i="5"/>
  <c r="CD6" i="5"/>
  <c r="CA6" i="5"/>
  <c r="BX6" i="5"/>
  <c r="BU6" i="5"/>
  <c r="BR6" i="5"/>
  <c r="BO6" i="5"/>
  <c r="BL6" i="5"/>
  <c r="BI6" i="5"/>
  <c r="BE6" i="5"/>
  <c r="AT6" i="5"/>
  <c r="AV6" i="5" s="1"/>
  <c r="AW6" i="5" s="1"/>
  <c r="AX6" i="5" s="1"/>
  <c r="AY6" i="5" s="1"/>
  <c r="AQ6" i="5"/>
  <c r="AN6" i="5"/>
  <c r="AK6" i="5"/>
  <c r="AH6" i="5"/>
  <c r="AE6" i="5"/>
  <c r="AB6" i="5"/>
  <c r="Y6" i="5"/>
  <c r="V6" i="5"/>
  <c r="S6" i="5"/>
  <c r="P6" i="5"/>
  <c r="M6" i="5"/>
  <c r="I6" i="5"/>
  <c r="M26" i="5" l="1"/>
  <c r="Y26" i="5"/>
  <c r="AK26" i="5"/>
  <c r="BE26" i="5"/>
  <c r="BR26" i="5"/>
  <c r="CD26" i="5"/>
  <c r="CP26" i="5"/>
  <c r="AB26" i="5"/>
  <c r="BI26" i="5"/>
  <c r="S26" i="5"/>
  <c r="AE26" i="5"/>
  <c r="BL26" i="5"/>
  <c r="BX26" i="5"/>
  <c r="CJ26" i="5"/>
  <c r="I26" i="5"/>
  <c r="V26" i="5"/>
  <c r="AH26" i="5"/>
  <c r="BO26" i="5"/>
  <c r="CA26" i="5"/>
  <c r="CM26" i="5"/>
  <c r="BU26" i="5"/>
  <c r="P26" i="5"/>
  <c r="AN26" i="5"/>
  <c r="CG26" i="5"/>
  <c r="AQ26" i="5"/>
  <c r="AV26" i="5"/>
  <c r="AT26" i="5"/>
  <c r="CS26" i="5"/>
  <c r="CT8" i="5"/>
  <c r="CU8" i="5" s="1"/>
  <c r="CV8" i="5" s="1"/>
  <c r="CU12" i="5"/>
  <c r="CV12" i="5" s="1"/>
  <c r="CU9" i="5"/>
  <c r="CV9" i="5" s="1"/>
  <c r="CU18" i="5"/>
  <c r="CV18" i="5" s="1"/>
  <c r="CU19" i="5"/>
  <c r="CV19" i="5" s="1"/>
  <c r="CT17" i="5"/>
  <c r="CU21" i="5"/>
  <c r="CV21" i="5" s="1"/>
  <c r="AW21" i="5"/>
  <c r="AX21" i="5" s="1"/>
  <c r="AY21" i="5" s="1"/>
  <c r="AX12" i="5"/>
  <c r="AY12" i="5" s="1"/>
  <c r="CU11" i="5"/>
  <c r="CV11" i="5" s="1"/>
  <c r="AW22" i="5"/>
  <c r="AX22" i="5" s="1"/>
  <c r="AY22" i="5" s="1"/>
  <c r="AW7" i="5"/>
  <c r="AX7" i="5" s="1"/>
  <c r="AW20" i="5"/>
  <c r="AX20" i="5" s="1"/>
  <c r="AY20" i="5" s="1"/>
  <c r="AW23" i="5"/>
  <c r="AX23" i="5" s="1"/>
  <c r="AY23" i="5" s="1"/>
  <c r="AW25" i="5"/>
  <c r="AX25" i="5" s="1"/>
  <c r="AY25" i="5" s="1"/>
  <c r="CU20" i="5"/>
  <c r="CV20" i="5" s="1"/>
  <c r="AW13" i="5"/>
  <c r="AX13" i="5" s="1"/>
  <c r="AY13" i="5" s="1"/>
  <c r="AW11" i="5"/>
  <c r="AX11" i="5" s="1"/>
  <c r="AY11" i="5" s="1"/>
  <c r="AW14" i="5"/>
  <c r="AX14" i="5" s="1"/>
  <c r="AY14" i="5" s="1"/>
  <c r="AW16" i="5"/>
  <c r="AX16" i="5" s="1"/>
  <c r="AY16" i="5" s="1"/>
  <c r="CU7" i="5"/>
  <c r="CV7" i="5" s="1"/>
  <c r="AW9" i="5"/>
  <c r="AX9" i="5" s="1"/>
  <c r="AY9" i="5" s="1"/>
  <c r="CT14" i="5"/>
  <c r="CU14" i="5" s="1"/>
  <c r="CU16" i="5"/>
  <c r="CV16" i="5" s="1"/>
  <c r="AW18" i="5"/>
  <c r="AX18" i="5" s="1"/>
  <c r="AY18" i="5" s="1"/>
  <c r="CT23" i="5"/>
  <c r="CU25" i="5"/>
  <c r="CV25" i="5" s="1"/>
  <c r="CV10" i="5"/>
  <c r="AW10" i="5"/>
  <c r="AX10" i="5" s="1"/>
  <c r="AY10" i="5" s="1"/>
  <c r="CT13" i="5"/>
  <c r="CU13" i="5" s="1"/>
  <c r="AW17" i="5"/>
  <c r="AX17" i="5" s="1"/>
  <c r="AY17" i="5" s="1"/>
  <c r="CU6" i="5"/>
  <c r="AW8" i="5"/>
  <c r="AX8" i="5" s="1"/>
  <c r="AY8" i="5" s="1"/>
  <c r="CU15" i="5"/>
  <c r="CV15" i="5" s="1"/>
  <c r="AW19" i="5"/>
  <c r="AX19" i="5" s="1"/>
  <c r="AY19" i="5" s="1"/>
  <c r="CT22" i="5"/>
  <c r="CU24" i="5"/>
  <c r="CV24" i="5" s="1"/>
  <c r="AX26" i="5" l="1"/>
  <c r="AW26" i="5"/>
  <c r="CV6" i="5"/>
  <c r="CT26" i="5"/>
  <c r="AY7" i="5"/>
  <c r="AY26" i="5" s="1"/>
  <c r="CU17" i="5"/>
  <c r="CV17" i="5" s="1"/>
  <c r="CV13" i="5"/>
  <c r="CU23" i="5"/>
  <c r="CV23" i="5" s="1"/>
  <c r="CU22" i="5"/>
  <c r="CV22" i="5" s="1"/>
  <c r="CV14" i="5"/>
  <c r="CU26" i="5" l="1"/>
  <c r="CV26" i="5"/>
  <c r="Z30" i="14"/>
  <c r="AC61" i="19"/>
  <c r="AC60" i="19"/>
  <c r="AC63" i="19"/>
</calcChain>
</file>

<file path=xl/comments1.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A19" authorId="1" shapeId="0">
      <text>
        <r>
          <rPr>
            <b/>
            <sz val="16"/>
            <color indexed="81"/>
            <rFont val="MS P ゴシック"/>
            <family val="3"/>
            <charset val="128"/>
          </rPr>
          <t>見積書のページ毎に番号をつけていただき、その番号を記載してください</t>
        </r>
        <r>
          <rPr>
            <b/>
            <sz val="9"/>
            <color indexed="81"/>
            <rFont val="MS P ゴシック"/>
            <family val="3"/>
            <charset val="128"/>
          </rPr>
          <t>。</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V19" authorId="0" shapeId="0">
      <text>
        <r>
          <rPr>
            <sz val="9"/>
            <color indexed="81"/>
            <rFont val="MS P ゴシック"/>
            <family val="3"/>
            <charset val="128"/>
          </rPr>
          <t>プルダウンで選択
1部材ごとに運搬の対象となるものについて入力します。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1部材ごとに加工の対象となるものについて入力します。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List>
</comments>
</file>

<file path=xl/comments2.xml><?xml version="1.0" encoding="utf-8"?>
<comments xmlns="http://schemas.openxmlformats.org/spreadsheetml/2006/main">
  <authors>
    <author>howtects05</author>
  </authors>
  <commentList>
    <comment ref="B7"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V19" authorId="0" shapeId="0">
      <text>
        <r>
          <rPr>
            <sz val="9"/>
            <color indexed="81"/>
            <rFont val="MS P ゴシック"/>
            <family val="3"/>
            <charset val="128"/>
          </rPr>
          <t>プルダウンで選択
1部材ごとに運搬の対象となるものについて入力します。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1部材ごとに加工の対象となるものについて入力します。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List>
</comments>
</file>

<file path=xl/comments3.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D18" authorId="0" shapeId="0">
      <text>
        <r>
          <rPr>
            <sz val="9"/>
            <color indexed="81"/>
            <rFont val="MS P ゴシック"/>
            <family val="3"/>
            <charset val="128"/>
          </rPr>
          <t xml:space="preserve">自動入力されます。
</t>
        </r>
      </text>
    </comment>
    <comment ref="E18" authorId="0" shapeId="0">
      <text>
        <r>
          <rPr>
            <b/>
            <sz val="9"/>
            <color indexed="81"/>
            <rFont val="MS P ゴシック"/>
            <family val="3"/>
            <charset val="128"/>
          </rPr>
          <t>商品名：任意
読みづらい場合は適宜幅を拡張してください</t>
        </r>
      </text>
    </comment>
    <comment ref="A19" authorId="1" shapeId="0">
      <text>
        <r>
          <rPr>
            <b/>
            <sz val="16"/>
            <color indexed="81"/>
            <rFont val="MS P ゴシック"/>
            <family val="3"/>
            <charset val="128"/>
          </rPr>
          <t>請求書のページ毎に番号をつけていただき、その番号を記載してください</t>
        </r>
        <r>
          <rPr>
            <b/>
            <sz val="9"/>
            <color indexed="81"/>
            <rFont val="MS P ゴシック"/>
            <family val="3"/>
            <charset val="128"/>
          </rPr>
          <t>。</t>
        </r>
      </text>
    </comment>
    <comment ref="K19" authorId="0" shapeId="0">
      <text>
        <r>
          <rPr>
            <sz val="9"/>
            <color indexed="81"/>
            <rFont val="MS P ゴシック"/>
            <family val="3"/>
            <charset val="128"/>
          </rPr>
          <t>プルダウンで選択
1部材ごとに加工の対象となるものについて入力します。</t>
        </r>
      </text>
    </comment>
    <comment ref="L19" authorId="0" shapeId="0">
      <text>
        <r>
          <rPr>
            <sz val="9"/>
            <color indexed="81"/>
            <rFont val="MS P ゴシック"/>
            <family val="3"/>
            <charset val="128"/>
          </rPr>
          <t>プルダウンで選択
1部材ごとに加工の対象となるものについて入力します。</t>
        </r>
      </text>
    </comment>
    <comment ref="M19" authorId="0" shapeId="0">
      <text>
        <r>
          <rPr>
            <sz val="9"/>
            <color indexed="81"/>
            <rFont val="MS P ゴシック"/>
            <family val="3"/>
            <charset val="128"/>
          </rPr>
          <t>プルダウンで選択
1部材ごとに加工の対象となるものについて入力します。</t>
        </r>
      </text>
    </comment>
    <comment ref="N19" authorId="0" shapeId="0">
      <text>
        <r>
          <rPr>
            <sz val="9"/>
            <color indexed="81"/>
            <rFont val="MS P ゴシック"/>
            <family val="3"/>
            <charset val="128"/>
          </rPr>
          <t>プルダウンで選択
1部材ごとに加工の対象となるものについて入力します。</t>
        </r>
      </text>
    </comment>
    <comment ref="O19" authorId="0" shapeId="0">
      <text>
        <r>
          <rPr>
            <sz val="9"/>
            <color indexed="81"/>
            <rFont val="MS P ゴシック"/>
            <family val="3"/>
            <charset val="128"/>
          </rPr>
          <t>プルダウンで選択
1部材ごとに加工の対象となるものについて入力します。</t>
        </r>
      </text>
    </comment>
    <comment ref="P19" authorId="0" shapeId="0">
      <text>
        <r>
          <rPr>
            <sz val="9"/>
            <color indexed="81"/>
            <rFont val="MS P ゴシック"/>
            <family val="3"/>
            <charset val="128"/>
          </rPr>
          <t>プルダウンで選択
1部材ごとに加工の対象となるものについて入力します。</t>
        </r>
      </text>
    </comment>
    <comment ref="Q19" authorId="0" shapeId="0">
      <text>
        <r>
          <rPr>
            <sz val="9"/>
            <color indexed="81"/>
            <rFont val="MS P ゴシック"/>
            <family val="3"/>
            <charset val="128"/>
          </rPr>
          <t>プルダウンで選択
1部材ごとに加工の対象となるものについて入力します。</t>
        </r>
      </text>
    </comment>
    <comment ref="V19" authorId="0" shapeId="0">
      <text>
        <r>
          <rPr>
            <sz val="9"/>
            <color indexed="81"/>
            <rFont val="MS P ゴシック"/>
            <family val="3"/>
            <charset val="128"/>
          </rPr>
          <t>プルダウンで選択
1部材ごとに運搬の対象となるものについて入力します。</t>
        </r>
      </text>
    </comment>
    <comment ref="W19" authorId="0" shapeId="0">
      <text>
        <r>
          <rPr>
            <sz val="9"/>
            <color indexed="81"/>
            <rFont val="MS P ゴシック"/>
            <family val="3"/>
            <charset val="128"/>
          </rPr>
          <t>プルダウンで選択
1部材ごとに運搬の対象となるものについて入力します。</t>
        </r>
      </text>
    </comment>
    <comment ref="X19" authorId="0" shapeId="0">
      <text>
        <r>
          <rPr>
            <sz val="9"/>
            <color indexed="81"/>
            <rFont val="MS P ゴシック"/>
            <family val="3"/>
            <charset val="128"/>
          </rPr>
          <t>プルダウンで選択
1部材ごとに加工の対象となるものについて入力します。</t>
        </r>
      </text>
    </comment>
    <comment ref="Y19" authorId="0" shapeId="0">
      <text>
        <r>
          <rPr>
            <sz val="9"/>
            <color indexed="81"/>
            <rFont val="MS P ゴシック"/>
            <family val="3"/>
            <charset val="128"/>
          </rPr>
          <t>プルダウンで選択
1部材ごとに加工の対象となるものについて入力します。</t>
        </r>
      </text>
    </comment>
  </commentList>
</comments>
</file>

<file path=xl/sharedStrings.xml><?xml version="1.0" encoding="utf-8"?>
<sst xmlns="http://schemas.openxmlformats.org/spreadsheetml/2006/main" count="2644" uniqueCount="229">
  <si>
    <t>集成材（中）</t>
    <rPh sb="0" eb="3">
      <t>シュウセイザイ</t>
    </rPh>
    <rPh sb="4" eb="5">
      <t>チュウ</t>
    </rPh>
    <phoneticPr fontId="4"/>
  </si>
  <si>
    <t>構造用合板</t>
    <rPh sb="0" eb="3">
      <t>コウゾウヨウ</t>
    </rPh>
    <rPh sb="3" eb="5">
      <t>ゴウハン</t>
    </rPh>
    <phoneticPr fontId="4"/>
  </si>
  <si>
    <t>普通合板</t>
    <rPh sb="0" eb="2">
      <t>フツウ</t>
    </rPh>
    <rPh sb="2" eb="4">
      <t>ゴウハン</t>
    </rPh>
    <phoneticPr fontId="4"/>
  </si>
  <si>
    <t>下地用製材</t>
    <rPh sb="0" eb="2">
      <t>シタジ</t>
    </rPh>
    <rPh sb="2" eb="3">
      <t>ヨウ</t>
    </rPh>
    <rPh sb="3" eb="5">
      <t>セイザイ</t>
    </rPh>
    <phoneticPr fontId="4"/>
  </si>
  <si>
    <t>枠組壁</t>
    <rPh sb="0" eb="2">
      <t>ワクグ</t>
    </rPh>
    <rPh sb="2" eb="3">
      <t>カベ</t>
    </rPh>
    <phoneticPr fontId="4"/>
  </si>
  <si>
    <t>資料番号</t>
    <rPh sb="0" eb="4">
      <t>シリョウバンゴウ</t>
    </rPh>
    <phoneticPr fontId="3"/>
  </si>
  <si>
    <t>構造用LVL</t>
    <rPh sb="0" eb="3">
      <t>コウゾウヨウ</t>
    </rPh>
    <phoneticPr fontId="3"/>
  </si>
  <si>
    <t>JAS構造材</t>
    <rPh sb="3" eb="6">
      <t>コウゾウザイ</t>
    </rPh>
    <phoneticPr fontId="3"/>
  </si>
  <si>
    <t>その他JAS</t>
    <rPh sb="2" eb="3">
      <t>タ</t>
    </rPh>
    <phoneticPr fontId="3"/>
  </si>
  <si>
    <t>材積計</t>
    <rPh sb="0" eb="2">
      <t>ザイセキ</t>
    </rPh>
    <rPh sb="2" eb="3">
      <t>ケイ</t>
    </rPh>
    <phoneticPr fontId="3"/>
  </si>
  <si>
    <t>材積</t>
    <rPh sb="0" eb="2">
      <t>ザイセキ</t>
    </rPh>
    <phoneticPr fontId="3"/>
  </si>
  <si>
    <t>金額</t>
    <rPh sb="0" eb="2">
      <t>キンガク</t>
    </rPh>
    <phoneticPr fontId="3"/>
  </si>
  <si>
    <t>合計</t>
    <rPh sb="0" eb="2">
      <t>ゴウケイ</t>
    </rPh>
    <phoneticPr fontId="3"/>
  </si>
  <si>
    <t>機械等級</t>
    <rPh sb="0" eb="2">
      <t>キカイ</t>
    </rPh>
    <rPh sb="2" eb="4">
      <t>トウキュウ</t>
    </rPh>
    <phoneticPr fontId="4"/>
  </si>
  <si>
    <t>CLT</t>
  </si>
  <si>
    <t>集成材</t>
    <rPh sb="0" eb="3">
      <t>シュウセイザイ</t>
    </rPh>
    <phoneticPr fontId="4"/>
  </si>
  <si>
    <t>フロリング</t>
    <phoneticPr fontId="3"/>
  </si>
  <si>
    <t>非JAS品</t>
    <rPh sb="0" eb="1">
      <t>ヒ</t>
    </rPh>
    <rPh sb="4" eb="5">
      <t>ヒン</t>
    </rPh>
    <phoneticPr fontId="3"/>
  </si>
  <si>
    <t>対象外</t>
    <rPh sb="0" eb="3">
      <t>タイショウガイ</t>
    </rPh>
    <phoneticPr fontId="3"/>
  </si>
  <si>
    <t>目視等級
（未乾燥）</t>
    <rPh sb="0" eb="2">
      <t>モクシ</t>
    </rPh>
    <rPh sb="2" eb="4">
      <t>トウキュウ</t>
    </rPh>
    <rPh sb="6" eb="9">
      <t>ミカンソウ</t>
    </rPh>
    <phoneticPr fontId="4"/>
  </si>
  <si>
    <t>造作用
集成材</t>
    <rPh sb="0" eb="3">
      <t>ゾウサクヨウ</t>
    </rPh>
    <rPh sb="4" eb="7">
      <t>シュウセイザイ</t>
    </rPh>
    <phoneticPr fontId="3"/>
  </si>
  <si>
    <t>造作用
LVL</t>
    <rPh sb="0" eb="3">
      <t>ゾウサクヨウ</t>
    </rPh>
    <phoneticPr fontId="3"/>
  </si>
  <si>
    <t>項目</t>
    <rPh sb="0" eb="2">
      <t>コウモク</t>
    </rPh>
    <phoneticPr fontId="3"/>
  </si>
  <si>
    <t>目視等級
（乾燥処理したもの）</t>
    <rPh sb="0" eb="4">
      <t>モクシトウキュウ</t>
    </rPh>
    <rPh sb="6" eb="10">
      <t>カンソウショリ</t>
    </rPh>
    <phoneticPr fontId="4"/>
  </si>
  <si>
    <t>非調達費</t>
    <rPh sb="0" eb="1">
      <t>ヒ</t>
    </rPh>
    <rPh sb="1" eb="4">
      <t>チョウタツヒ</t>
    </rPh>
    <phoneticPr fontId="3"/>
  </si>
  <si>
    <t>＞</t>
  </si>
  <si>
    <t>＞</t>
    <phoneticPr fontId="3"/>
  </si>
  <si>
    <t>加工1</t>
    <rPh sb="0" eb="2">
      <t>カコウ</t>
    </rPh>
    <phoneticPr fontId="3"/>
  </si>
  <si>
    <t>加工2</t>
    <rPh sb="0" eb="2">
      <t>カコウ</t>
    </rPh>
    <phoneticPr fontId="3"/>
  </si>
  <si>
    <t>加工3</t>
    <rPh sb="0" eb="2">
      <t>カコウ</t>
    </rPh>
    <phoneticPr fontId="3"/>
  </si>
  <si>
    <t>加工4</t>
    <rPh sb="0" eb="2">
      <t>カコウ</t>
    </rPh>
    <phoneticPr fontId="3"/>
  </si>
  <si>
    <t>加工5</t>
    <rPh sb="0" eb="2">
      <t>カコウ</t>
    </rPh>
    <phoneticPr fontId="3"/>
  </si>
  <si>
    <t>加工6</t>
    <rPh sb="0" eb="2">
      <t>カコウ</t>
    </rPh>
    <phoneticPr fontId="3"/>
  </si>
  <si>
    <t>加工7</t>
    <rPh sb="0" eb="2">
      <t>カコウ</t>
    </rPh>
    <phoneticPr fontId="3"/>
  </si>
  <si>
    <t>加工8</t>
    <rPh sb="0" eb="2">
      <t>カコウ</t>
    </rPh>
    <phoneticPr fontId="3"/>
  </si>
  <si>
    <t>木材計</t>
    <rPh sb="0" eb="2">
      <t>モクザイ</t>
    </rPh>
    <rPh sb="2" eb="3">
      <t>ケイ</t>
    </rPh>
    <phoneticPr fontId="3"/>
  </si>
  <si>
    <t>値引1</t>
    <rPh sb="0" eb="2">
      <t>ネビ</t>
    </rPh>
    <phoneticPr fontId="3"/>
  </si>
  <si>
    <t>値引2</t>
    <rPh sb="0" eb="2">
      <t>ネビ</t>
    </rPh>
    <phoneticPr fontId="3"/>
  </si>
  <si>
    <t>値引3</t>
    <rPh sb="0" eb="2">
      <t>ネビ</t>
    </rPh>
    <phoneticPr fontId="3"/>
  </si>
  <si>
    <t>運賃1</t>
    <rPh sb="0" eb="2">
      <t>ウンチン</t>
    </rPh>
    <phoneticPr fontId="3"/>
  </si>
  <si>
    <t>運賃2</t>
    <rPh sb="0" eb="2">
      <t>ウンチン</t>
    </rPh>
    <phoneticPr fontId="3"/>
  </si>
  <si>
    <t>運賃3</t>
    <rPh sb="0" eb="2">
      <t>ウンチン</t>
    </rPh>
    <phoneticPr fontId="3"/>
  </si>
  <si>
    <t>運賃4</t>
    <rPh sb="0" eb="2">
      <t>ウンチン</t>
    </rPh>
    <phoneticPr fontId="3"/>
  </si>
  <si>
    <t>対象</t>
    <rPh sb="0" eb="2">
      <t>タイショウ</t>
    </rPh>
    <phoneticPr fontId="3"/>
  </si>
  <si>
    <t>値引4</t>
    <rPh sb="0" eb="2">
      <t>ネビ</t>
    </rPh>
    <phoneticPr fontId="3"/>
  </si>
  <si>
    <t>値引き率</t>
    <rPh sb="0" eb="2">
      <t>ネビ</t>
    </rPh>
    <rPh sb="3" eb="4">
      <t>リツ</t>
    </rPh>
    <phoneticPr fontId="3"/>
  </si>
  <si>
    <t>材料費</t>
    <rPh sb="0" eb="3">
      <t>ザイリョウヒ</t>
    </rPh>
    <phoneticPr fontId="3"/>
  </si>
  <si>
    <t>CLT以外</t>
    <rPh sb="3" eb="5">
      <t>イガイ</t>
    </rPh>
    <phoneticPr fontId="3"/>
  </si>
  <si>
    <t>CLT</t>
    <phoneticPr fontId="3"/>
  </si>
  <si>
    <t>対象品目</t>
    <rPh sb="0" eb="4">
      <t>タイショウヒンモク</t>
    </rPh>
    <phoneticPr fontId="3"/>
  </si>
  <si>
    <t>イ）材積</t>
    <rPh sb="2" eb="4">
      <t>ザイセキ</t>
    </rPh>
    <phoneticPr fontId="3"/>
  </si>
  <si>
    <t>判定（ア）＞イ））</t>
    <rPh sb="0" eb="2">
      <t>ハンテイ</t>
    </rPh>
    <phoneticPr fontId="3"/>
  </si>
  <si>
    <t>対象外のJAS材</t>
    <rPh sb="0" eb="3">
      <t>タイショウガイ</t>
    </rPh>
    <rPh sb="7" eb="8">
      <t>ザイ</t>
    </rPh>
    <phoneticPr fontId="3"/>
  </si>
  <si>
    <t>JAS以外の木材</t>
    <rPh sb="3" eb="5">
      <t>イガイ</t>
    </rPh>
    <rPh sb="6" eb="8">
      <t>モクザイ</t>
    </rPh>
    <phoneticPr fontId="3"/>
  </si>
  <si>
    <t>記入例</t>
    <rPh sb="0" eb="3">
      <t>キニュウレイ</t>
    </rPh>
    <phoneticPr fontId="3"/>
  </si>
  <si>
    <t>JASの種類</t>
    <rPh sb="4" eb="6">
      <t>シュルイ</t>
    </rPh>
    <phoneticPr fontId="3"/>
  </si>
  <si>
    <t>対象</t>
    <rPh sb="0" eb="2">
      <t>タイショウ</t>
    </rPh>
    <phoneticPr fontId="3"/>
  </si>
  <si>
    <t>対象外</t>
    <rPh sb="0" eb="3">
      <t>タイショウガイ</t>
    </rPh>
    <phoneticPr fontId="3"/>
  </si>
  <si>
    <t>JAS構造材</t>
    <rPh sb="3" eb="6">
      <t>コウゾウザイ</t>
    </rPh>
    <phoneticPr fontId="3"/>
  </si>
  <si>
    <t>その他林産物JAS</t>
    <rPh sb="2" eb="3">
      <t>タ</t>
    </rPh>
    <rPh sb="3" eb="6">
      <t>リンサンブツ</t>
    </rPh>
    <phoneticPr fontId="3"/>
  </si>
  <si>
    <t>目視等級製材　グリーン材</t>
    <rPh sb="0" eb="6">
      <t>モクシトウキュウセイザイ</t>
    </rPh>
    <rPh sb="11" eb="12">
      <t>ザイ</t>
    </rPh>
    <phoneticPr fontId="3"/>
  </si>
  <si>
    <t>造作用製材</t>
    <rPh sb="0" eb="3">
      <t>ゾウサクヨウ</t>
    </rPh>
    <rPh sb="3" eb="5">
      <t>セイザイ</t>
    </rPh>
    <phoneticPr fontId="3"/>
  </si>
  <si>
    <t>下地用製材</t>
    <rPh sb="0" eb="5">
      <t>シタジヨウセイザイ</t>
    </rPh>
    <phoneticPr fontId="3"/>
  </si>
  <si>
    <t>製材（その他）</t>
    <rPh sb="0" eb="2">
      <t>セイザイ</t>
    </rPh>
    <rPh sb="5" eb="6">
      <t>タ</t>
    </rPh>
    <phoneticPr fontId="3"/>
  </si>
  <si>
    <t>造作用集成材</t>
    <rPh sb="0" eb="3">
      <t>ゾウサクヨウ</t>
    </rPh>
    <rPh sb="3" eb="6">
      <t>シュウセイザイ</t>
    </rPh>
    <phoneticPr fontId="3"/>
  </si>
  <si>
    <t>構造用集成材（小断面）</t>
    <rPh sb="0" eb="3">
      <t>コウゾウヨウ</t>
    </rPh>
    <rPh sb="3" eb="6">
      <t>シュウセイザイ</t>
    </rPh>
    <rPh sb="7" eb="10">
      <t>ショウダンメン</t>
    </rPh>
    <phoneticPr fontId="3"/>
  </si>
  <si>
    <t>造作用LVL</t>
    <rPh sb="0" eb="3">
      <t>ゾウサクヨウ</t>
    </rPh>
    <phoneticPr fontId="3"/>
  </si>
  <si>
    <t>構造用パネル</t>
    <rPh sb="0" eb="3">
      <t>コウゾウヨウ</t>
    </rPh>
    <phoneticPr fontId="3"/>
  </si>
  <si>
    <t>構造用合板</t>
    <rPh sb="0" eb="3">
      <t>コウゾウヨウ</t>
    </rPh>
    <rPh sb="3" eb="5">
      <t>ゴウハン</t>
    </rPh>
    <phoneticPr fontId="3"/>
  </si>
  <si>
    <t>普通合板</t>
    <rPh sb="0" eb="4">
      <t>フツウゴウハン</t>
    </rPh>
    <phoneticPr fontId="3"/>
  </si>
  <si>
    <t>その他</t>
    <rPh sb="2" eb="3">
      <t>タ</t>
    </rPh>
    <phoneticPr fontId="3"/>
  </si>
  <si>
    <t>フローリング</t>
    <phoneticPr fontId="3"/>
  </si>
  <si>
    <t>機械等級製材（構造材）</t>
    <rPh sb="0" eb="6">
      <t>キカイトウキュウセイザイ</t>
    </rPh>
    <rPh sb="7" eb="10">
      <t>コウゾウザイ</t>
    </rPh>
    <phoneticPr fontId="3"/>
  </si>
  <si>
    <t>目視等級製材　乾燥材（構造材）</t>
    <rPh sb="0" eb="6">
      <t>モクシトウキュウセイザイ</t>
    </rPh>
    <rPh sb="7" eb="9">
      <t>カンソウ</t>
    </rPh>
    <rPh sb="9" eb="10">
      <t>ザイ</t>
    </rPh>
    <rPh sb="11" eb="14">
      <t>コウゾウザイ</t>
    </rPh>
    <phoneticPr fontId="3"/>
  </si>
  <si>
    <t>枠組壁工法用製材（構造材）</t>
    <rPh sb="0" eb="2">
      <t>ワクグ</t>
    </rPh>
    <rPh sb="2" eb="3">
      <t>カベ</t>
    </rPh>
    <rPh sb="3" eb="6">
      <t>コウホウヨウ</t>
    </rPh>
    <rPh sb="6" eb="8">
      <t>セイザイ</t>
    </rPh>
    <rPh sb="9" eb="12">
      <t>コウゾウザイ</t>
    </rPh>
    <phoneticPr fontId="3"/>
  </si>
  <si>
    <t>直交集成板（CLT）（構造材）</t>
    <rPh sb="0" eb="5">
      <t>チョッコウシュウセイイタ</t>
    </rPh>
    <rPh sb="11" eb="14">
      <t>コウゾウザイ</t>
    </rPh>
    <phoneticPr fontId="3"/>
  </si>
  <si>
    <t>集成材（中断面以上）（構造材）</t>
    <rPh sb="0" eb="3">
      <t>シュウセイザイ</t>
    </rPh>
    <rPh sb="4" eb="6">
      <t>チュウダン</t>
    </rPh>
    <rPh sb="6" eb="7">
      <t>メン</t>
    </rPh>
    <rPh sb="7" eb="9">
      <t>イジョウ</t>
    </rPh>
    <rPh sb="11" eb="14">
      <t>コウゾウザイ</t>
    </rPh>
    <phoneticPr fontId="3"/>
  </si>
  <si>
    <t>構造用LVL（構造材）</t>
    <rPh sb="0" eb="3">
      <t>コウゾウヨウ</t>
    </rPh>
    <rPh sb="7" eb="10">
      <t>コウゾウザイ</t>
    </rPh>
    <phoneticPr fontId="3"/>
  </si>
  <si>
    <t>機械等級製材（非構造材）</t>
    <rPh sb="0" eb="6">
      <t>キカイトウキュウセイザイ</t>
    </rPh>
    <rPh sb="7" eb="11">
      <t>ヒコウゾウザイ</t>
    </rPh>
    <phoneticPr fontId="3"/>
  </si>
  <si>
    <t>枠組壁工法用製材（非構造材）</t>
    <rPh sb="0" eb="2">
      <t>ワクグ</t>
    </rPh>
    <rPh sb="2" eb="3">
      <t>カベ</t>
    </rPh>
    <rPh sb="3" eb="6">
      <t>コウホウヨウ</t>
    </rPh>
    <rPh sb="6" eb="8">
      <t>セイザイ</t>
    </rPh>
    <phoneticPr fontId="3"/>
  </si>
  <si>
    <t>直交集成板（CLT）（非構造材）</t>
    <rPh sb="0" eb="5">
      <t>チョッコウシュウセイイタ</t>
    </rPh>
    <phoneticPr fontId="3"/>
  </si>
  <si>
    <t>集成材（中断面以上）（非構造材）</t>
    <rPh sb="0" eb="3">
      <t>シュウセイザイ</t>
    </rPh>
    <rPh sb="4" eb="6">
      <t>チュウダン</t>
    </rPh>
    <rPh sb="6" eb="7">
      <t>メン</t>
    </rPh>
    <rPh sb="7" eb="9">
      <t>イジョウ</t>
    </rPh>
    <phoneticPr fontId="3"/>
  </si>
  <si>
    <t>構造用LVL（非構造材）</t>
    <rPh sb="0" eb="3">
      <t>コウゾウヨウ</t>
    </rPh>
    <phoneticPr fontId="3"/>
  </si>
  <si>
    <t>対象区分</t>
    <rPh sb="0" eb="4">
      <t>タイショウクブン</t>
    </rPh>
    <phoneticPr fontId="3"/>
  </si>
  <si>
    <t>材料費（円）</t>
    <rPh sb="0" eb="3">
      <t>ザイリョウヒ</t>
    </rPh>
    <rPh sb="4" eb="5">
      <t>エン</t>
    </rPh>
    <phoneticPr fontId="3"/>
  </si>
  <si>
    <r>
      <t>材積（m</t>
    </r>
    <r>
      <rPr>
        <vertAlign val="superscript"/>
        <sz val="11"/>
        <color theme="1"/>
        <rFont val="游ゴシック"/>
        <family val="3"/>
        <charset val="128"/>
        <scheme val="minor"/>
      </rPr>
      <t>3</t>
    </r>
    <r>
      <rPr>
        <sz val="11"/>
        <color theme="1"/>
        <rFont val="游ゴシック"/>
        <family val="2"/>
        <charset val="128"/>
        <scheme val="minor"/>
      </rPr>
      <t>）</t>
    </r>
    <rPh sb="0" eb="2">
      <t>ザイセキ</t>
    </rPh>
    <phoneticPr fontId="3"/>
  </si>
  <si>
    <t>加工名称</t>
    <rPh sb="0" eb="4">
      <t>カコウメイショウ</t>
    </rPh>
    <phoneticPr fontId="3"/>
  </si>
  <si>
    <t>〇材料費（木材のみ）</t>
    <rPh sb="1" eb="4">
      <t>ザイリョウヒ</t>
    </rPh>
    <rPh sb="5" eb="7">
      <t>モクザイ</t>
    </rPh>
    <phoneticPr fontId="3"/>
  </si>
  <si>
    <t>〇〇トライビーム</t>
    <phoneticPr fontId="3"/>
  </si>
  <si>
    <t>運搬名称</t>
    <rPh sb="0" eb="2">
      <t>ウンパン</t>
    </rPh>
    <rPh sb="2" eb="4">
      <t>メイショウ</t>
    </rPh>
    <phoneticPr fontId="3"/>
  </si>
  <si>
    <t>運搬1</t>
    <rPh sb="0" eb="2">
      <t>ウンパン</t>
    </rPh>
    <phoneticPr fontId="3"/>
  </si>
  <si>
    <t>運搬2</t>
    <rPh sb="0" eb="2">
      <t>ウンパン</t>
    </rPh>
    <phoneticPr fontId="3"/>
  </si>
  <si>
    <t>当該請求書の合計金額（円、税抜）</t>
    <rPh sb="0" eb="2">
      <t>トウガイ</t>
    </rPh>
    <rPh sb="2" eb="5">
      <t>セイキュウショ</t>
    </rPh>
    <rPh sb="6" eb="10">
      <t>ゴウケイキンガク</t>
    </rPh>
    <rPh sb="11" eb="12">
      <t>エン</t>
    </rPh>
    <rPh sb="13" eb="15">
      <t>ゼイヌ</t>
    </rPh>
    <phoneticPr fontId="3"/>
  </si>
  <si>
    <t>値引き額（円、税抜）</t>
    <rPh sb="0" eb="2">
      <t>ネビ</t>
    </rPh>
    <rPh sb="3" eb="4">
      <t>ガク</t>
    </rPh>
    <rPh sb="5" eb="6">
      <t>エン</t>
    </rPh>
    <rPh sb="7" eb="9">
      <t>ゼイヌ</t>
    </rPh>
    <phoneticPr fontId="3"/>
  </si>
  <si>
    <t>請求書毎の値引き率</t>
    <rPh sb="0" eb="3">
      <t>セイキュウショ</t>
    </rPh>
    <rPh sb="3" eb="4">
      <t>ゴト</t>
    </rPh>
    <rPh sb="5" eb="7">
      <t>ネビ</t>
    </rPh>
    <rPh sb="8" eb="9">
      <t>リツ</t>
    </rPh>
    <phoneticPr fontId="3"/>
  </si>
  <si>
    <t>加工金額</t>
    <rPh sb="0" eb="2">
      <t>カコウ</t>
    </rPh>
    <rPh sb="2" eb="4">
      <t>キンガク</t>
    </rPh>
    <phoneticPr fontId="3"/>
  </si>
  <si>
    <t>構造用プレカット加工</t>
    <rPh sb="0" eb="3">
      <t>コウゾウヨウ</t>
    </rPh>
    <rPh sb="8" eb="10">
      <t>カコウ</t>
    </rPh>
    <phoneticPr fontId="3"/>
  </si>
  <si>
    <t>運搬金額</t>
    <rPh sb="0" eb="2">
      <t>ウンパン</t>
    </rPh>
    <rPh sb="2" eb="4">
      <t>キンガク</t>
    </rPh>
    <phoneticPr fontId="3"/>
  </si>
  <si>
    <t>構造材運搬費</t>
    <rPh sb="0" eb="3">
      <t>コウゾウザイ</t>
    </rPh>
    <rPh sb="3" eb="5">
      <t>ウンパン</t>
    </rPh>
    <rPh sb="5" eb="6">
      <t>ヒ</t>
    </rPh>
    <phoneticPr fontId="3"/>
  </si>
  <si>
    <t>請2</t>
    <rPh sb="0" eb="1">
      <t>ショウ</t>
    </rPh>
    <phoneticPr fontId="3"/>
  </si>
  <si>
    <t>請3</t>
    <rPh sb="0" eb="1">
      <t>ショウ</t>
    </rPh>
    <phoneticPr fontId="3"/>
  </si>
  <si>
    <t>請1</t>
    <rPh sb="0" eb="1">
      <t>ショウ</t>
    </rPh>
    <phoneticPr fontId="3"/>
  </si>
  <si>
    <t>請4</t>
    <rPh sb="0" eb="1">
      <t>ショウ</t>
    </rPh>
    <phoneticPr fontId="3"/>
  </si>
  <si>
    <t>請5</t>
    <rPh sb="0" eb="1">
      <t>ショウ</t>
    </rPh>
    <phoneticPr fontId="3"/>
  </si>
  <si>
    <t>請6</t>
    <rPh sb="0" eb="1">
      <t>ショウ</t>
    </rPh>
    <phoneticPr fontId="3"/>
  </si>
  <si>
    <t>その他林産物JAS</t>
    <rPh sb="2" eb="3">
      <t>タ</t>
    </rPh>
    <rPh sb="3" eb="6">
      <t>リンサンブツ</t>
    </rPh>
    <phoneticPr fontId="3"/>
  </si>
  <si>
    <t>KD材</t>
    <rPh sb="2" eb="3">
      <t>ザイ</t>
    </rPh>
    <phoneticPr fontId="3"/>
  </si>
  <si>
    <t xml:space="preserve">壁S60-3-3 </t>
    <rPh sb="0" eb="1">
      <t>カベ</t>
    </rPh>
    <phoneticPr fontId="3"/>
  </si>
  <si>
    <t>床Mx60-5-5</t>
    <rPh sb="0" eb="1">
      <t>ユカ</t>
    </rPh>
    <phoneticPr fontId="3"/>
  </si>
  <si>
    <t>筋かい材</t>
    <rPh sb="0" eb="1">
      <t>スジ</t>
    </rPh>
    <rPh sb="3" eb="4">
      <t>ザイ</t>
    </rPh>
    <phoneticPr fontId="3"/>
  </si>
  <si>
    <t>t9×910×1820</t>
    <phoneticPr fontId="3"/>
  </si>
  <si>
    <t>申請者名</t>
    <rPh sb="0" eb="4">
      <t>シンセイシャメイ</t>
    </rPh>
    <phoneticPr fontId="3"/>
  </si>
  <si>
    <t>物件名</t>
    <rPh sb="0" eb="3">
      <t>ブッケンメイ</t>
    </rPh>
    <phoneticPr fontId="3"/>
  </si>
  <si>
    <t>事業番号</t>
    <rPh sb="0" eb="4">
      <t>ジギョウバンゴウ</t>
    </rPh>
    <phoneticPr fontId="3"/>
  </si>
  <si>
    <t>垂木、大引き</t>
    <rPh sb="0" eb="2">
      <t>タルキ</t>
    </rPh>
    <rPh sb="3" eb="5">
      <t>オオビ</t>
    </rPh>
    <phoneticPr fontId="3"/>
  </si>
  <si>
    <t>〇〇〇</t>
    <phoneticPr fontId="3"/>
  </si>
  <si>
    <t>〇〇〇〇</t>
    <phoneticPr fontId="3"/>
  </si>
  <si>
    <t xml:space="preserve">構造材ﾌﾟﾚｶｯﾄ加工(工場A) </t>
    <rPh sb="0" eb="3">
      <t>コウゾウザイ</t>
    </rPh>
    <rPh sb="9" eb="11">
      <t>カコウ</t>
    </rPh>
    <rPh sb="12" eb="14">
      <t>コウジョウ</t>
    </rPh>
    <phoneticPr fontId="3"/>
  </si>
  <si>
    <t xml:space="preserve">構造材ﾌﾟﾚｶｯﾄ加工(工場B) </t>
    <rPh sb="0" eb="3">
      <t>コウゾウザイ</t>
    </rPh>
    <rPh sb="9" eb="11">
      <t>カコウ</t>
    </rPh>
    <rPh sb="12" eb="14">
      <t>コウジョウ</t>
    </rPh>
    <phoneticPr fontId="3"/>
  </si>
  <si>
    <t xml:space="preserve">手加工(工場A) </t>
    <rPh sb="0" eb="1">
      <t>テ</t>
    </rPh>
    <rPh sb="1" eb="3">
      <t>カコウ</t>
    </rPh>
    <rPh sb="4" eb="6">
      <t>コウジョウ</t>
    </rPh>
    <phoneticPr fontId="3"/>
  </si>
  <si>
    <t>〇〇加工</t>
    <rPh sb="2" eb="4">
      <t>カコウ</t>
    </rPh>
    <phoneticPr fontId="3"/>
  </si>
  <si>
    <t>工場A運搬費</t>
    <rPh sb="0" eb="2">
      <t>コウジョウ</t>
    </rPh>
    <rPh sb="3" eb="6">
      <t>ウンパンヒ</t>
    </rPh>
    <phoneticPr fontId="3"/>
  </si>
  <si>
    <t>工場B運搬費</t>
    <rPh sb="0" eb="2">
      <t>コウジョウ</t>
    </rPh>
    <rPh sb="3" eb="6">
      <t>ウンパンヒ</t>
    </rPh>
    <phoneticPr fontId="3"/>
  </si>
  <si>
    <t>材積（m3）</t>
    <rPh sb="0" eb="2">
      <t>ザイセキ</t>
    </rPh>
    <phoneticPr fontId="3"/>
  </si>
  <si>
    <t>値引き後の金額（円）</t>
    <rPh sb="0" eb="2">
      <t>ネビ</t>
    </rPh>
    <rPh sb="3" eb="4">
      <t>ゴ</t>
    </rPh>
    <rPh sb="5" eb="7">
      <t>キンガク</t>
    </rPh>
    <rPh sb="8" eb="9">
      <t>エン</t>
    </rPh>
    <phoneticPr fontId="3"/>
  </si>
  <si>
    <t>加工費１（円）</t>
    <rPh sb="0" eb="3">
      <t>カコウヒ</t>
    </rPh>
    <rPh sb="5" eb="6">
      <t>エン</t>
    </rPh>
    <phoneticPr fontId="3"/>
  </si>
  <si>
    <t>加工費２（円）</t>
    <rPh sb="0" eb="3">
      <t>カコウヒ</t>
    </rPh>
    <rPh sb="5" eb="6">
      <t>エン</t>
    </rPh>
    <phoneticPr fontId="3"/>
  </si>
  <si>
    <t>加工費３（円）</t>
    <rPh sb="0" eb="3">
      <t>カコウヒ</t>
    </rPh>
    <rPh sb="5" eb="6">
      <t>エン</t>
    </rPh>
    <phoneticPr fontId="3"/>
  </si>
  <si>
    <t>加工費４（円）</t>
    <rPh sb="0" eb="3">
      <t>カコウヒ</t>
    </rPh>
    <rPh sb="5" eb="6">
      <t>エン</t>
    </rPh>
    <phoneticPr fontId="3"/>
  </si>
  <si>
    <t>加工費５（円）</t>
    <rPh sb="0" eb="3">
      <t>カコウヒ</t>
    </rPh>
    <rPh sb="5" eb="6">
      <t>エン</t>
    </rPh>
    <phoneticPr fontId="3"/>
  </si>
  <si>
    <t>加工費６（円）</t>
    <rPh sb="0" eb="3">
      <t>カコウヒ</t>
    </rPh>
    <rPh sb="5" eb="6">
      <t>エン</t>
    </rPh>
    <phoneticPr fontId="3"/>
  </si>
  <si>
    <t>加工費７（円）</t>
    <rPh sb="0" eb="3">
      <t>カコウヒ</t>
    </rPh>
    <rPh sb="5" eb="6">
      <t>エン</t>
    </rPh>
    <phoneticPr fontId="3"/>
  </si>
  <si>
    <t>運搬費１（円）</t>
    <rPh sb="0" eb="3">
      <t>ウンパンヒ</t>
    </rPh>
    <rPh sb="5" eb="6">
      <t>エン</t>
    </rPh>
    <phoneticPr fontId="3"/>
  </si>
  <si>
    <t>運搬費２（円）</t>
    <rPh sb="0" eb="3">
      <t>ウンパンヒ</t>
    </rPh>
    <rPh sb="5" eb="6">
      <t>エン</t>
    </rPh>
    <phoneticPr fontId="3"/>
  </si>
  <si>
    <t>小計（円）</t>
    <rPh sb="0" eb="2">
      <t>ショウケイ</t>
    </rPh>
    <rPh sb="3" eb="4">
      <t>エン</t>
    </rPh>
    <phoneticPr fontId="3"/>
  </si>
  <si>
    <t>材料の種類</t>
    <rPh sb="0" eb="2">
      <t>ザイリョウ</t>
    </rPh>
    <rPh sb="3" eb="5">
      <t>シュルイ</t>
    </rPh>
    <phoneticPr fontId="3"/>
  </si>
  <si>
    <t>助成額（助成予定額）</t>
    <rPh sb="0" eb="3">
      <t>ジョセイガク</t>
    </rPh>
    <rPh sb="4" eb="6">
      <t>ジョセイ</t>
    </rPh>
    <rPh sb="6" eb="8">
      <t>ヨテイ</t>
    </rPh>
    <rPh sb="8" eb="9">
      <t>ガク</t>
    </rPh>
    <phoneticPr fontId="3"/>
  </si>
  <si>
    <r>
      <t>国産材材積（m</t>
    </r>
    <r>
      <rPr>
        <vertAlign val="superscript"/>
        <sz val="11"/>
        <color theme="1"/>
        <rFont val="游ゴシック"/>
        <family val="3"/>
        <charset val="128"/>
        <scheme val="minor"/>
      </rPr>
      <t>3</t>
    </r>
    <r>
      <rPr>
        <sz val="11"/>
        <color theme="1"/>
        <rFont val="游ゴシック"/>
        <family val="2"/>
        <charset val="128"/>
        <scheme val="minor"/>
      </rPr>
      <t>）</t>
    </r>
    <rPh sb="0" eb="2">
      <t>コクサン</t>
    </rPh>
    <rPh sb="2" eb="3">
      <t>ザイ</t>
    </rPh>
    <rPh sb="3" eb="5">
      <t>ザイセキ</t>
    </rPh>
    <phoneticPr fontId="3"/>
  </si>
  <si>
    <t>〇加工費の対象をチェック</t>
    <rPh sb="1" eb="4">
      <t>カコウヒ</t>
    </rPh>
    <rPh sb="5" eb="7">
      <t>タイショウ</t>
    </rPh>
    <phoneticPr fontId="3"/>
  </si>
  <si>
    <t>〇運搬費の対象をチェック</t>
    <rPh sb="1" eb="4">
      <t>ウンパンヒ</t>
    </rPh>
    <rPh sb="5" eb="7">
      <t>タイショウ</t>
    </rPh>
    <phoneticPr fontId="3"/>
  </si>
  <si>
    <t>〇助成額（助成予定額）</t>
    <rPh sb="1" eb="4">
      <t>ジョセイガク</t>
    </rPh>
    <rPh sb="5" eb="7">
      <t>ジョセイ</t>
    </rPh>
    <rPh sb="7" eb="9">
      <t>ヨテイ</t>
    </rPh>
    <rPh sb="9" eb="10">
      <t>ガク</t>
    </rPh>
    <phoneticPr fontId="3"/>
  </si>
  <si>
    <t>〇材積内訳</t>
    <rPh sb="1" eb="3">
      <t>ザイセキ</t>
    </rPh>
    <rPh sb="3" eb="5">
      <t>ウチワケ</t>
    </rPh>
    <phoneticPr fontId="3"/>
  </si>
  <si>
    <t>■記入上の注意
・材料の入力順は、見積書や請求書明細に沿った順番としてください。合っていない場合は修正をお願いする場合があります。
・同一材料で対象と対象外が存在する場合は、行を分けてご記入ください。
・色が着いているセルには入力しないでください。
・助成対象外の木材についても入力が必要です。
・木材以外（副資材、金物など）の入力は不要です。</t>
    <rPh sb="1" eb="4">
      <t>キニュウジョウ</t>
    </rPh>
    <rPh sb="5" eb="7">
      <t>チュウイ</t>
    </rPh>
    <rPh sb="9" eb="11">
      <t>ザイリョウ</t>
    </rPh>
    <rPh sb="12" eb="14">
      <t>ニュウリョク</t>
    </rPh>
    <rPh sb="14" eb="15">
      <t>ジュン</t>
    </rPh>
    <rPh sb="17" eb="20">
      <t>ミツモリショ</t>
    </rPh>
    <rPh sb="21" eb="24">
      <t>セイキュウショ</t>
    </rPh>
    <rPh sb="24" eb="26">
      <t>メイサイ</t>
    </rPh>
    <rPh sb="27" eb="28">
      <t>ソ</t>
    </rPh>
    <rPh sb="30" eb="32">
      <t>ジュンバン</t>
    </rPh>
    <rPh sb="40" eb="41">
      <t>ア</t>
    </rPh>
    <rPh sb="46" eb="48">
      <t>バアイ</t>
    </rPh>
    <rPh sb="49" eb="51">
      <t>シュウセイ</t>
    </rPh>
    <rPh sb="53" eb="54">
      <t>ネガ</t>
    </rPh>
    <rPh sb="57" eb="59">
      <t>バアイ</t>
    </rPh>
    <rPh sb="67" eb="69">
      <t>ドウイツ</t>
    </rPh>
    <rPh sb="69" eb="71">
      <t>ザイリョウ</t>
    </rPh>
    <rPh sb="72" eb="74">
      <t>タイショウ</t>
    </rPh>
    <rPh sb="75" eb="78">
      <t>タイショウガイ</t>
    </rPh>
    <rPh sb="79" eb="81">
      <t>ソンザイ</t>
    </rPh>
    <rPh sb="83" eb="85">
      <t>バアイ</t>
    </rPh>
    <rPh sb="87" eb="88">
      <t>ギョウ</t>
    </rPh>
    <rPh sb="89" eb="90">
      <t>ワ</t>
    </rPh>
    <rPh sb="93" eb="95">
      <t>キニュウ</t>
    </rPh>
    <rPh sb="102" eb="103">
      <t>イロ</t>
    </rPh>
    <rPh sb="104" eb="105">
      <t>ツ</t>
    </rPh>
    <rPh sb="113" eb="115">
      <t>ニュウリョク</t>
    </rPh>
    <rPh sb="126" eb="131">
      <t>ジョセイタイショウガイ</t>
    </rPh>
    <rPh sb="132" eb="134">
      <t>モクザイ</t>
    </rPh>
    <rPh sb="139" eb="141">
      <t>ニュウリョク</t>
    </rPh>
    <rPh sb="142" eb="144">
      <t>ヒツヨウ</t>
    </rPh>
    <rPh sb="149" eb="151">
      <t>モクザイ</t>
    </rPh>
    <rPh sb="151" eb="153">
      <t>イガイ</t>
    </rPh>
    <rPh sb="154" eb="157">
      <t>フクシザイ</t>
    </rPh>
    <rPh sb="158" eb="160">
      <t>カナモノ</t>
    </rPh>
    <rPh sb="164" eb="166">
      <t>ニュウリョク</t>
    </rPh>
    <rPh sb="167" eb="169">
      <t>フヨウ</t>
    </rPh>
    <phoneticPr fontId="3"/>
  </si>
  <si>
    <t>①</t>
    <phoneticPr fontId="3"/>
  </si>
  <si>
    <t>請求書毎の値引き率</t>
  </si>
  <si>
    <t>〇見積書、請求書毎の値引き率</t>
    <rPh sb="1" eb="4">
      <t>ミツモリショ</t>
    </rPh>
    <rPh sb="5" eb="9">
      <t>セイキュウショゴト</t>
    </rPh>
    <rPh sb="10" eb="12">
      <t>ネビ</t>
    </rPh>
    <rPh sb="13" eb="14">
      <t>リツ</t>
    </rPh>
    <phoneticPr fontId="3"/>
  </si>
  <si>
    <t>見積書又は請求書番号</t>
    <rPh sb="0" eb="3">
      <t>ミツモリショ</t>
    </rPh>
    <rPh sb="3" eb="4">
      <t>マタ</t>
    </rPh>
    <rPh sb="5" eb="8">
      <t>セイキュウショ</t>
    </rPh>
    <rPh sb="8" eb="10">
      <t>バンゴウ</t>
    </rPh>
    <phoneticPr fontId="3"/>
  </si>
  <si>
    <t>②</t>
    <phoneticPr fontId="3"/>
  </si>
  <si>
    <t>材料費（木材のみ）</t>
    <rPh sb="0" eb="3">
      <t>ザイリョウヒ</t>
    </rPh>
    <rPh sb="4" eb="6">
      <t>モクザイ</t>
    </rPh>
    <phoneticPr fontId="3"/>
  </si>
  <si>
    <t>・「見積書又は請求書の請求書番号7」、「JASの種類」はプルダウンメニューになっております。</t>
    <rPh sb="2" eb="5">
      <t>ミツモリショ</t>
    </rPh>
    <rPh sb="5" eb="6">
      <t>マタ</t>
    </rPh>
    <rPh sb="7" eb="10">
      <t>セイキュウショ</t>
    </rPh>
    <rPh sb="11" eb="14">
      <t>セイキュウショ</t>
    </rPh>
    <rPh sb="14" eb="16">
      <t>バンゴウ</t>
    </rPh>
    <rPh sb="24" eb="26">
      <t>シュルイ</t>
    </rPh>
    <phoneticPr fontId="3"/>
  </si>
  <si>
    <t>・「対象区分」は入力不要です。</t>
    <rPh sb="2" eb="6">
      <t>タイショウクブン</t>
    </rPh>
    <rPh sb="8" eb="10">
      <t>ニュウリョク</t>
    </rPh>
    <rPh sb="10" eb="12">
      <t>フヨウ</t>
    </rPh>
    <phoneticPr fontId="3"/>
  </si>
  <si>
    <t>③</t>
    <phoneticPr fontId="3"/>
  </si>
  <si>
    <t>加工費の対象をチェック</t>
    <rPh sb="0" eb="3">
      <t>カコウヒ</t>
    </rPh>
    <rPh sb="4" eb="6">
      <t>タイショウ</t>
    </rPh>
    <phoneticPr fontId="3"/>
  </si>
  <si>
    <t>マザーボード材料費</t>
    <rPh sb="6" eb="9">
      <t>ザイリョウヒ</t>
    </rPh>
    <phoneticPr fontId="3"/>
  </si>
  <si>
    <t>・記入欄が足りない場合にはコピー＆ペーストによって欄を上下（行を）に増やしてください。</t>
    <rPh sb="1" eb="4">
      <t>キニュウラン</t>
    </rPh>
    <rPh sb="5" eb="6">
      <t>タ</t>
    </rPh>
    <rPh sb="9" eb="11">
      <t>バアイ</t>
    </rPh>
    <rPh sb="25" eb="26">
      <t>ラン</t>
    </rPh>
    <rPh sb="27" eb="29">
      <t>ジョウゲ</t>
    </rPh>
    <rPh sb="30" eb="31">
      <t>ギョウ</t>
    </rPh>
    <rPh sb="34" eb="35">
      <t>フ</t>
    </rPh>
    <phoneticPr fontId="3"/>
  </si>
  <si>
    <t>・一製品において、対象と対象外が含まれる場合は、行を分けてご記入ください。</t>
    <rPh sb="1" eb="2">
      <t>イチ</t>
    </rPh>
    <rPh sb="2" eb="4">
      <t>セイヒン</t>
    </rPh>
    <rPh sb="9" eb="11">
      <t>タイショウ</t>
    </rPh>
    <rPh sb="12" eb="15">
      <t>タイショウガイ</t>
    </rPh>
    <rPh sb="16" eb="17">
      <t>フク</t>
    </rPh>
    <rPh sb="20" eb="22">
      <t>バアイ</t>
    </rPh>
    <rPh sb="24" eb="25">
      <t>ギョウ</t>
    </rPh>
    <rPh sb="26" eb="27">
      <t>ワ</t>
    </rPh>
    <rPh sb="30" eb="32">
      <t>キニュウ</t>
    </rPh>
    <phoneticPr fontId="3"/>
  </si>
  <si>
    <t>・CLTにおいて加工後の各製品ごとに材料費が決まっていない場合については、各製品ごとに材積のみ入力し、</t>
    <rPh sb="8" eb="11">
      <t>カコウゴ</t>
    </rPh>
    <rPh sb="12" eb="13">
      <t>カク</t>
    </rPh>
    <rPh sb="13" eb="15">
      <t>セイヒン</t>
    </rPh>
    <rPh sb="18" eb="21">
      <t>ザイリョウヒ</t>
    </rPh>
    <rPh sb="22" eb="23">
      <t>キ</t>
    </rPh>
    <rPh sb="29" eb="31">
      <t>バアイ</t>
    </rPh>
    <rPh sb="37" eb="38">
      <t>カク</t>
    </rPh>
    <rPh sb="38" eb="40">
      <t>セイヒン</t>
    </rPh>
    <rPh sb="43" eb="45">
      <t>ザイセキ</t>
    </rPh>
    <rPh sb="47" eb="49">
      <t>ニュウリョク</t>
    </rPh>
    <phoneticPr fontId="3"/>
  </si>
  <si>
    <t>・製品ごとに加工の「対象」をプルダウンメニューから記入します。</t>
    <rPh sb="1" eb="3">
      <t>セイヒン</t>
    </rPh>
    <rPh sb="6" eb="8">
      <t>カコウ</t>
    </rPh>
    <rPh sb="10" eb="12">
      <t>タイショウ</t>
    </rPh>
    <rPh sb="25" eb="27">
      <t>キニュウ</t>
    </rPh>
    <phoneticPr fontId="3"/>
  </si>
  <si>
    <t>（ペーストも可能ですが、文言に間違いがあるとエラーの原因になりますので、細心の注意を払ってご入力ください。）</t>
    <rPh sb="12" eb="14">
      <t>モンゴン</t>
    </rPh>
    <rPh sb="15" eb="17">
      <t>マチガ</t>
    </rPh>
    <phoneticPr fontId="3"/>
  </si>
  <si>
    <t>④</t>
    <phoneticPr fontId="3"/>
  </si>
  <si>
    <t>運搬費の対象をチェック</t>
    <rPh sb="0" eb="2">
      <t>ウンパン</t>
    </rPh>
    <rPh sb="2" eb="3">
      <t>ヒ</t>
    </rPh>
    <rPh sb="4" eb="6">
      <t>タイショウ</t>
    </rPh>
    <phoneticPr fontId="3"/>
  </si>
  <si>
    <t>・見積書又は請求書の運搬名称と運搬金額を入力します。</t>
    <rPh sb="1" eb="4">
      <t>ミツモリショ</t>
    </rPh>
    <rPh sb="4" eb="5">
      <t>マタ</t>
    </rPh>
    <rPh sb="6" eb="9">
      <t>セイキュウショ</t>
    </rPh>
    <rPh sb="10" eb="14">
      <t>ウンパンメイショウ</t>
    </rPh>
    <rPh sb="15" eb="17">
      <t>ウンパン</t>
    </rPh>
    <rPh sb="17" eb="19">
      <t>キンガク</t>
    </rPh>
    <rPh sb="20" eb="22">
      <t>ニュウリョク</t>
    </rPh>
    <phoneticPr fontId="3"/>
  </si>
  <si>
    <t>・製品ごとに運搬の「対象」をプルダウンメニューから記入します。</t>
    <rPh sb="1" eb="3">
      <t>セイヒン</t>
    </rPh>
    <rPh sb="6" eb="8">
      <t>ウンパン</t>
    </rPh>
    <rPh sb="10" eb="12">
      <t>タイショウ</t>
    </rPh>
    <rPh sb="25" eb="27">
      <t>キニュウ</t>
    </rPh>
    <phoneticPr fontId="3"/>
  </si>
  <si>
    <t>⑤</t>
    <phoneticPr fontId="3"/>
  </si>
  <si>
    <t>出力結果をチェック</t>
    <rPh sb="0" eb="2">
      <t>シュツリョク</t>
    </rPh>
    <rPh sb="2" eb="4">
      <t>ケッカ</t>
    </rPh>
    <phoneticPr fontId="3"/>
  </si>
  <si>
    <t>・入力データの見直しを行い、出力結果をチェックしてください。</t>
    <rPh sb="1" eb="3">
      <t>ニュウリョク</t>
    </rPh>
    <rPh sb="7" eb="9">
      <t>ミナオ</t>
    </rPh>
    <rPh sb="11" eb="12">
      <t>オコナ</t>
    </rPh>
    <rPh sb="14" eb="18">
      <t>シュツリョクケッカ</t>
    </rPh>
    <phoneticPr fontId="3"/>
  </si>
  <si>
    <t>「入力データ」シートへ必要事項を入力します。</t>
    <rPh sb="1" eb="3">
      <t>ニュウリョク</t>
    </rPh>
    <rPh sb="11" eb="13">
      <t>ヒツヨウ</t>
    </rPh>
    <rPh sb="13" eb="15">
      <t>ジコウ</t>
    </rPh>
    <rPh sb="16" eb="18">
      <t>ニュウリョク</t>
    </rPh>
    <phoneticPr fontId="3"/>
  </si>
  <si>
    <t>■入力手順</t>
    <rPh sb="1" eb="3">
      <t>ニュウリョク</t>
    </rPh>
    <rPh sb="3" eb="5">
      <t>テジュン</t>
    </rPh>
    <phoneticPr fontId="3"/>
  </si>
  <si>
    <r>
      <t>マザーボードの材料費は別途記入します。（図中、</t>
    </r>
    <r>
      <rPr>
        <b/>
        <sz val="11"/>
        <color rgb="FF7030A0"/>
        <rFont val="游ゴシック"/>
        <family val="3"/>
        <charset val="128"/>
        <scheme val="minor"/>
      </rPr>
      <t>紫枠</t>
    </r>
    <r>
      <rPr>
        <sz val="11"/>
        <color theme="1"/>
        <rFont val="游ゴシック"/>
        <family val="2"/>
        <charset val="128"/>
        <scheme val="minor"/>
      </rPr>
      <t>を参照）</t>
    </r>
    <rPh sb="20" eb="22">
      <t>ズチュウ</t>
    </rPh>
    <rPh sb="23" eb="24">
      <t>ムラサキ</t>
    </rPh>
    <rPh sb="24" eb="25">
      <t>ワク</t>
    </rPh>
    <rPh sb="26" eb="28">
      <t>サンショウキニュウ</t>
    </rPh>
    <phoneticPr fontId="3"/>
  </si>
  <si>
    <r>
      <t>・見積書又は請求書の明細を入力します（図中、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）。見積書又は請求書に記載の製品順に記入します。</t>
    </r>
    <rPh sb="1" eb="4">
      <t>ミツモリショ</t>
    </rPh>
    <rPh sb="4" eb="5">
      <t>マタ</t>
    </rPh>
    <rPh sb="6" eb="9">
      <t>セイキュウショ</t>
    </rPh>
    <rPh sb="10" eb="12">
      <t>メイサイ</t>
    </rPh>
    <rPh sb="13" eb="15">
      <t>ニュウリョク</t>
    </rPh>
    <rPh sb="26" eb="29">
      <t>ミツモリショ</t>
    </rPh>
    <rPh sb="29" eb="30">
      <t>マタ</t>
    </rPh>
    <rPh sb="31" eb="34">
      <t>セイキュウショ</t>
    </rPh>
    <rPh sb="35" eb="37">
      <t>キサイ</t>
    </rPh>
    <rPh sb="38" eb="41">
      <t>セイヒンジュン</t>
    </rPh>
    <rPh sb="42" eb="44">
      <t>キニュウ</t>
    </rPh>
    <phoneticPr fontId="3"/>
  </si>
  <si>
    <r>
      <t>・見積書又は請求書の加工名称と加工金額を入力します（図中、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）。見積書又は請求書に記載の加工費順に記入します。</t>
    </r>
    <rPh sb="1" eb="4">
      <t>ミツモリショ</t>
    </rPh>
    <rPh sb="4" eb="5">
      <t>マタ</t>
    </rPh>
    <rPh sb="6" eb="9">
      <t>セイキュウショ</t>
    </rPh>
    <rPh sb="10" eb="14">
      <t>カコウメイショウ</t>
    </rPh>
    <rPh sb="15" eb="17">
      <t>カコウ</t>
    </rPh>
    <rPh sb="17" eb="19">
      <t>キンガク</t>
    </rPh>
    <rPh sb="20" eb="22">
      <t>ニュウリョク</t>
    </rPh>
    <rPh sb="33" eb="36">
      <t>ミツモリショ</t>
    </rPh>
    <rPh sb="36" eb="37">
      <t>マタ</t>
    </rPh>
    <rPh sb="38" eb="41">
      <t>セイキュウショ</t>
    </rPh>
    <rPh sb="42" eb="44">
      <t>キサイ</t>
    </rPh>
    <rPh sb="45" eb="48">
      <t>カコウヒ</t>
    </rPh>
    <rPh sb="48" eb="49">
      <t>ジュン</t>
    </rPh>
    <rPh sb="50" eb="52">
      <t>キニュウ</t>
    </rPh>
    <phoneticPr fontId="3"/>
  </si>
  <si>
    <t>目視等級製材（その他林産物JAS扱いのもの）</t>
    <rPh sb="0" eb="6">
      <t>モクシトウキュウセイザイ</t>
    </rPh>
    <rPh sb="9" eb="10">
      <t>タ</t>
    </rPh>
    <rPh sb="10" eb="13">
      <t>リンサンブツ</t>
    </rPh>
    <rPh sb="16" eb="17">
      <t>アツカ</t>
    </rPh>
    <phoneticPr fontId="3"/>
  </si>
  <si>
    <r>
      <t xml:space="preserve">請求書の製品名
</t>
    </r>
    <r>
      <rPr>
        <sz val="8"/>
        <color theme="1"/>
        <rFont val="游ゴシック"/>
        <family val="3"/>
        <charset val="128"/>
        <scheme val="minor"/>
      </rPr>
      <t>（読みづらい場合は適宜幅を調整してください）</t>
    </r>
    <rPh sb="0" eb="3">
      <t>セイキュウショ</t>
    </rPh>
    <rPh sb="4" eb="7">
      <t>セイヒンメイ</t>
    </rPh>
    <rPh sb="9" eb="10">
      <t>ヨ</t>
    </rPh>
    <rPh sb="14" eb="16">
      <t>バアイ</t>
    </rPh>
    <rPh sb="17" eb="19">
      <t>テキギ</t>
    </rPh>
    <rPh sb="19" eb="20">
      <t>ハバ</t>
    </rPh>
    <rPh sb="21" eb="23">
      <t>チョウセイ</t>
    </rPh>
    <phoneticPr fontId="3"/>
  </si>
  <si>
    <t>上限額15,000千円（延べ面積1,000m2以上、または助成対象の階数4以上の場合は30,000千円）</t>
    <rPh sb="0" eb="3">
      <t>ジョウゲンガク</t>
    </rPh>
    <rPh sb="9" eb="11">
      <t>センエン</t>
    </rPh>
    <rPh sb="12" eb="13">
      <t>ノ</t>
    </rPh>
    <rPh sb="14" eb="16">
      <t>メンセキ</t>
    </rPh>
    <rPh sb="23" eb="25">
      <t>イジョウ</t>
    </rPh>
    <rPh sb="29" eb="33">
      <t>ジョセイタイショウ</t>
    </rPh>
    <rPh sb="34" eb="36">
      <t>カイスウ</t>
    </rPh>
    <rPh sb="37" eb="39">
      <t>イジョウ</t>
    </rPh>
    <rPh sb="40" eb="42">
      <t>バアイ</t>
    </rPh>
    <rPh sb="49" eb="50">
      <t>セン</t>
    </rPh>
    <rPh sb="50" eb="51">
      <t>エン</t>
    </rPh>
    <phoneticPr fontId="3"/>
  </si>
  <si>
    <t>加工費８（円）</t>
    <rPh sb="0" eb="3">
      <t>カコウヒ</t>
    </rPh>
    <rPh sb="5" eb="6">
      <t>エン</t>
    </rPh>
    <phoneticPr fontId="3"/>
  </si>
  <si>
    <t>運搬費３（円）</t>
    <rPh sb="0" eb="3">
      <t>ウンパンヒ</t>
    </rPh>
    <rPh sb="5" eb="6">
      <t>エン</t>
    </rPh>
    <phoneticPr fontId="3"/>
  </si>
  <si>
    <t>運搬3</t>
    <rPh sb="0" eb="2">
      <t>ウンパン</t>
    </rPh>
    <phoneticPr fontId="3"/>
  </si>
  <si>
    <t>・記入欄が足りない場合には事務局にお問い合わせください。</t>
    <rPh sb="1" eb="4">
      <t>キニュウラン</t>
    </rPh>
    <rPh sb="5" eb="6">
      <t>タ</t>
    </rPh>
    <rPh sb="9" eb="11">
      <t>バアイ</t>
    </rPh>
    <rPh sb="13" eb="16">
      <t>ジムキョク</t>
    </rPh>
    <rPh sb="18" eb="19">
      <t>ト</t>
    </rPh>
    <rPh sb="20" eb="21">
      <t>ア</t>
    </rPh>
    <phoneticPr fontId="3"/>
  </si>
  <si>
    <t>小計</t>
    <rPh sb="0" eb="2">
      <t>ショウケイ</t>
    </rPh>
    <phoneticPr fontId="3"/>
  </si>
  <si>
    <t>-</t>
    <phoneticPr fontId="3"/>
  </si>
  <si>
    <r>
      <t>うち国産材材積（m</t>
    </r>
    <r>
      <rPr>
        <vertAlign val="superscript"/>
        <sz val="11"/>
        <color theme="1"/>
        <rFont val="游ゴシック"/>
        <family val="3"/>
        <charset val="128"/>
        <scheme val="minor"/>
      </rPr>
      <t>3</t>
    </r>
    <r>
      <rPr>
        <sz val="11"/>
        <color theme="1"/>
        <rFont val="游ゴシック"/>
        <family val="2"/>
        <charset val="128"/>
        <scheme val="minor"/>
      </rPr>
      <t>）</t>
    </r>
    <rPh sb="2" eb="4">
      <t>コクサン</t>
    </rPh>
    <rPh sb="4" eb="5">
      <t>ザイ</t>
    </rPh>
    <rPh sb="5" eb="7">
      <t>ザイセキ</t>
    </rPh>
    <phoneticPr fontId="3"/>
  </si>
  <si>
    <r>
      <t>うち国産材材積（m</t>
    </r>
    <r>
      <rPr>
        <vertAlign val="superscript"/>
        <sz val="11"/>
        <color theme="1"/>
        <rFont val="游ゴシック"/>
        <family val="3"/>
        <charset val="128"/>
        <scheme val="minor"/>
      </rPr>
      <t>3</t>
    </r>
    <r>
      <rPr>
        <sz val="11"/>
        <color theme="1"/>
        <rFont val="游ゴシック"/>
        <family val="2"/>
        <charset val="128"/>
        <scheme val="minor"/>
      </rPr>
      <t>）</t>
    </r>
    <rPh sb="2" eb="5">
      <t>コクサンザイ</t>
    </rPh>
    <rPh sb="5" eb="7">
      <t>ザイセキ</t>
    </rPh>
    <phoneticPr fontId="3"/>
  </si>
  <si>
    <t>請求書等ごとの合計額（円、税抜）
(値引き後の総額）</t>
    <rPh sb="0" eb="3">
      <t>セイキュウショ</t>
    </rPh>
    <rPh sb="3" eb="4">
      <t>トウ</t>
    </rPh>
    <rPh sb="7" eb="9">
      <t>ゴウケイ</t>
    </rPh>
    <rPh sb="9" eb="10">
      <t>ガク</t>
    </rPh>
    <rPh sb="11" eb="12">
      <t>エン</t>
    </rPh>
    <rPh sb="13" eb="15">
      <t>ゼイヌ</t>
    </rPh>
    <rPh sb="18" eb="20">
      <t>ネビ</t>
    </rPh>
    <rPh sb="21" eb="22">
      <t>ゴ</t>
    </rPh>
    <rPh sb="23" eb="25">
      <t>ソウガク</t>
    </rPh>
    <phoneticPr fontId="3"/>
  </si>
  <si>
    <t>請求書等ごとの
値引き率</t>
    <rPh sb="0" eb="3">
      <t>セイキュウショ</t>
    </rPh>
    <rPh sb="3" eb="4">
      <t>トウ</t>
    </rPh>
    <rPh sb="8" eb="10">
      <t>ネビ</t>
    </rPh>
    <rPh sb="11" eb="12">
      <t>リツ</t>
    </rPh>
    <phoneticPr fontId="3"/>
  </si>
  <si>
    <t>調達費算定表（出力結果）</t>
    <rPh sb="0" eb="3">
      <t>チョウタツヒ</t>
    </rPh>
    <rPh sb="3" eb="6">
      <t>サンテイヒョウ</t>
    </rPh>
    <rPh sb="7" eb="9">
      <t>シュツリョク</t>
    </rPh>
    <rPh sb="9" eb="11">
      <t>ケッカ</t>
    </rPh>
    <phoneticPr fontId="3"/>
  </si>
  <si>
    <t>調達費算定表（入力データ）</t>
    <rPh sb="0" eb="3">
      <t>チョウタツヒ</t>
    </rPh>
    <rPh sb="3" eb="6">
      <t>サンテイヒョウ</t>
    </rPh>
    <rPh sb="7" eb="9">
      <t>ニュウリョク</t>
    </rPh>
    <phoneticPr fontId="3"/>
  </si>
  <si>
    <t>調達費算定表（入力見本）</t>
    <rPh sb="0" eb="3">
      <t>チョウタツヒ</t>
    </rPh>
    <rPh sb="3" eb="6">
      <t>サンテイヒョウ</t>
    </rPh>
    <rPh sb="7" eb="11">
      <t>ニュウリョクミホン</t>
    </rPh>
    <phoneticPr fontId="3"/>
  </si>
  <si>
    <t>延べ面積1,000m2以上、または助成対象の階数4以上に当てはまる</t>
    <rPh sb="28" eb="29">
      <t>ア</t>
    </rPh>
    <phoneticPr fontId="3"/>
  </si>
  <si>
    <t>事業番号</t>
    <rPh sb="0" eb="2">
      <t>ジギョウ</t>
    </rPh>
    <rPh sb="2" eb="4">
      <t>バンゴウ</t>
    </rPh>
    <phoneticPr fontId="3"/>
  </si>
  <si>
    <t>事業申請時の算定額</t>
    <rPh sb="0" eb="5">
      <t>ジギョウシンセイジ</t>
    </rPh>
    <rPh sb="6" eb="9">
      <t>サンテイガク</t>
    </rPh>
    <phoneticPr fontId="3"/>
  </si>
  <si>
    <t>〇見積書ごとの値引き率</t>
    <rPh sb="1" eb="4">
      <t>ミツモリショ</t>
    </rPh>
    <rPh sb="7" eb="9">
      <t>ネビ</t>
    </rPh>
    <rPh sb="10" eb="11">
      <t>リツ</t>
    </rPh>
    <phoneticPr fontId="3"/>
  </si>
  <si>
    <t>見積書番号</t>
    <rPh sb="0" eb="3">
      <t>ミツモリショ</t>
    </rPh>
    <rPh sb="3" eb="5">
      <t>バンゴウ</t>
    </rPh>
    <phoneticPr fontId="3"/>
  </si>
  <si>
    <t>見積書番号</t>
    <rPh sb="0" eb="3">
      <t>ミツモリショ</t>
    </rPh>
    <rPh sb="2" eb="3">
      <t>ショ</t>
    </rPh>
    <rPh sb="3" eb="5">
      <t>バンゴウ</t>
    </rPh>
    <phoneticPr fontId="3"/>
  </si>
  <si>
    <t>見積書等ごとの合計額（円、税抜）
(値引き後の総額）</t>
    <rPh sb="3" eb="4">
      <t>トウ</t>
    </rPh>
    <rPh sb="7" eb="9">
      <t>ゴウケイ</t>
    </rPh>
    <rPh sb="9" eb="10">
      <t>ガク</t>
    </rPh>
    <rPh sb="11" eb="12">
      <t>エン</t>
    </rPh>
    <rPh sb="13" eb="15">
      <t>ゼイヌ</t>
    </rPh>
    <rPh sb="18" eb="20">
      <t>ネビ</t>
    </rPh>
    <rPh sb="21" eb="22">
      <t>ゴ</t>
    </rPh>
    <rPh sb="23" eb="25">
      <t>ソウガク</t>
    </rPh>
    <phoneticPr fontId="3"/>
  </si>
  <si>
    <t>見積書等ごとの
値引き率</t>
    <rPh sb="3" eb="4">
      <t>トウ</t>
    </rPh>
    <rPh sb="8" eb="10">
      <t>ネビ</t>
    </rPh>
    <rPh sb="11" eb="12">
      <t>リツ</t>
    </rPh>
    <phoneticPr fontId="3"/>
  </si>
  <si>
    <t>見積書の製品名
（読みづらい場合は適宜幅を調整してください）</t>
    <rPh sb="4" eb="7">
      <t>セイヒンメイ</t>
    </rPh>
    <rPh sb="9" eb="10">
      <t>ヨ</t>
    </rPh>
    <rPh sb="14" eb="16">
      <t>バアイ</t>
    </rPh>
    <rPh sb="17" eb="19">
      <t>テキギ</t>
    </rPh>
    <rPh sb="19" eb="20">
      <t>ハバ</t>
    </rPh>
    <rPh sb="21" eb="23">
      <t>チョウセイ</t>
    </rPh>
    <phoneticPr fontId="3"/>
  </si>
  <si>
    <t>〇請求書ごとの値引き率</t>
    <rPh sb="1" eb="4">
      <t>セイキュウショ</t>
    </rPh>
    <rPh sb="7" eb="9">
      <t>ネビ</t>
    </rPh>
    <rPh sb="10" eb="11">
      <t>リツ</t>
    </rPh>
    <phoneticPr fontId="3"/>
  </si>
  <si>
    <t>請求書番号</t>
    <rPh sb="0" eb="3">
      <t>セイキュウショ</t>
    </rPh>
    <rPh sb="3" eb="5">
      <t>バンゴウ</t>
    </rPh>
    <phoneticPr fontId="3"/>
  </si>
  <si>
    <t>当てはまる</t>
    <rPh sb="0" eb="1">
      <t>ア</t>
    </rPh>
    <phoneticPr fontId="3"/>
  </si>
  <si>
    <t>当てはまらない</t>
    <rPh sb="0" eb="1">
      <t>ア</t>
    </rPh>
    <phoneticPr fontId="3"/>
  </si>
  <si>
    <t>事業申請時の算定額</t>
    <rPh sb="0" eb="2">
      <t>ジギョウ</t>
    </rPh>
    <rPh sb="2" eb="4">
      <t>シンセイ</t>
    </rPh>
    <rPh sb="4" eb="5">
      <t>ジ</t>
    </rPh>
    <rPh sb="6" eb="9">
      <t>サンテイガク</t>
    </rPh>
    <phoneticPr fontId="3"/>
  </si>
  <si>
    <t>①事業申請時の算定額</t>
    <rPh sb="1" eb="6">
      <t>ジギョウシンセイジ</t>
    </rPh>
    <rPh sb="7" eb="9">
      <t>サンテイ</t>
    </rPh>
    <rPh sb="9" eb="10">
      <t>ガク</t>
    </rPh>
    <phoneticPr fontId="3"/>
  </si>
  <si>
    <t>延べ面積1,000m2以上、または助成対象の階数4以上に当てはまるか物件か？</t>
    <rPh sb="28" eb="29">
      <t>ア</t>
    </rPh>
    <rPh sb="34" eb="36">
      <t>ブッケン</t>
    </rPh>
    <phoneticPr fontId="3"/>
  </si>
  <si>
    <t>←選択して下さい</t>
    <rPh sb="1" eb="3">
      <t>センタク</t>
    </rPh>
    <rPh sb="5" eb="6">
      <t>クダ</t>
    </rPh>
    <phoneticPr fontId="3"/>
  </si>
  <si>
    <t>記入例：請1</t>
    <rPh sb="0" eb="3">
      <t>キニュウレイ</t>
    </rPh>
    <rPh sb="4" eb="5">
      <t>ショウ</t>
    </rPh>
    <phoneticPr fontId="3"/>
  </si>
  <si>
    <t>ページ
番号</t>
    <rPh sb="4" eb="6">
      <t>バンゴウ</t>
    </rPh>
    <phoneticPr fontId="3"/>
  </si>
  <si>
    <t>記入例：見1</t>
    <rPh sb="0" eb="3">
      <t>キニュウレイ</t>
    </rPh>
    <rPh sb="4" eb="5">
      <t>ミ</t>
    </rPh>
    <phoneticPr fontId="3"/>
  </si>
  <si>
    <t>材積×単価</t>
    <rPh sb="0" eb="2">
      <t>ザイセキ</t>
    </rPh>
    <rPh sb="3" eb="5">
      <t>タンカ</t>
    </rPh>
    <phoneticPr fontId="3"/>
  </si>
  <si>
    <t>調達費(参考)</t>
    <rPh sb="0" eb="3">
      <t>チョウタツヒ</t>
    </rPh>
    <rPh sb="4" eb="6">
      <t>サンコウ</t>
    </rPh>
    <phoneticPr fontId="3"/>
  </si>
  <si>
    <t>②交付申請時の算定額</t>
    <rPh sb="1" eb="6">
      <t>コウフシンセイジ</t>
    </rPh>
    <rPh sb="7" eb="10">
      <t>サンテイガク</t>
    </rPh>
    <phoneticPr fontId="3"/>
  </si>
  <si>
    <t>JAS構造材の算定額</t>
    <rPh sb="3" eb="6">
      <t>コウゾウザイ</t>
    </rPh>
    <rPh sb="7" eb="10">
      <t>サンテイガク</t>
    </rPh>
    <phoneticPr fontId="3"/>
  </si>
  <si>
    <t>その他JASの算定額（その他JAS×1/２）</t>
    <rPh sb="2" eb="3">
      <t>タ</t>
    </rPh>
    <rPh sb="7" eb="10">
      <t>サンテイガク</t>
    </rPh>
    <rPh sb="13" eb="14">
      <t>タ</t>
    </rPh>
    <phoneticPr fontId="3"/>
  </si>
  <si>
    <t>①事業申請時の材積で算出される算定額</t>
    <rPh sb="1" eb="6">
      <t>ジギョウシンセイジ</t>
    </rPh>
    <rPh sb="7" eb="9">
      <t>ザイセキ</t>
    </rPh>
    <rPh sb="10" eb="12">
      <t>サンシュツ</t>
    </rPh>
    <rPh sb="15" eb="18">
      <t>サンテイガク</t>
    </rPh>
    <phoneticPr fontId="3"/>
  </si>
  <si>
    <t>合計</t>
    <rPh sb="0" eb="2">
      <t>ゴウケイ</t>
    </rPh>
    <phoneticPr fontId="3"/>
  </si>
  <si>
    <t>目視等級製材（その他林産物JAS扱いのもの）</t>
    <phoneticPr fontId="3"/>
  </si>
  <si>
    <t>・本事業における林産物JASの品目区分</t>
    <rPh sb="1" eb="4">
      <t>ホンジギョウ</t>
    </rPh>
    <rPh sb="8" eb="11">
      <t>リンサンブツ</t>
    </rPh>
    <rPh sb="15" eb="19">
      <t>ヒンモククブン</t>
    </rPh>
    <phoneticPr fontId="3"/>
  </si>
  <si>
    <r>
      <t>それぞれにその総額と値引き額（図中、</t>
    </r>
    <r>
      <rPr>
        <sz val="11"/>
        <color rgb="FFFF0000"/>
        <rFont val="游ゴシック"/>
        <family val="3"/>
        <charset val="128"/>
        <scheme val="minor"/>
      </rPr>
      <t>赤枠</t>
    </r>
    <r>
      <rPr>
        <sz val="11"/>
        <color theme="1"/>
        <rFont val="游ゴシック"/>
        <family val="2"/>
        <charset val="128"/>
        <scheme val="minor"/>
      </rPr>
      <t>）を入力し、値引き率を算出します。</t>
    </r>
    <rPh sb="7" eb="9">
      <t>ソウガク</t>
    </rPh>
    <rPh sb="10" eb="12">
      <t>ネビ</t>
    </rPh>
    <rPh sb="13" eb="14">
      <t>ガク</t>
    </rPh>
    <rPh sb="22" eb="24">
      <t>ニュウリョク</t>
    </rPh>
    <rPh sb="26" eb="28">
      <t>ネビ</t>
    </rPh>
    <rPh sb="29" eb="30">
      <t>リツ</t>
    </rPh>
    <rPh sb="31" eb="33">
      <t>サンシュツ</t>
    </rPh>
    <phoneticPr fontId="3"/>
  </si>
  <si>
    <t>申請者で請求書・見積書毎に適宜番号を決めて（例：「請１、請２…」「W1、W2…」など）、</t>
    <rPh sb="0" eb="3">
      <t>シンセイシャ</t>
    </rPh>
    <rPh sb="4" eb="7">
      <t>セイキュウショ</t>
    </rPh>
    <rPh sb="8" eb="11">
      <t>ミツモリショ</t>
    </rPh>
    <rPh sb="11" eb="12">
      <t>ゴト</t>
    </rPh>
    <rPh sb="13" eb="15">
      <t>テキギ</t>
    </rPh>
    <rPh sb="15" eb="17">
      <t>バンゴウ</t>
    </rPh>
    <rPh sb="18" eb="19">
      <t>キ</t>
    </rPh>
    <rPh sb="22" eb="23">
      <t>レイ</t>
    </rPh>
    <rPh sb="25" eb="26">
      <t>ウケ</t>
    </rPh>
    <rPh sb="28" eb="29">
      <t>ウケ</t>
    </rPh>
    <phoneticPr fontId="3"/>
  </si>
  <si>
    <t>・加工費は木材のプレカット費用のみが対象で、工場での金物取付け、現場加工賃は含みません。ただしCLTについては、</t>
    <rPh sb="1" eb="4">
      <t>カコウヒ</t>
    </rPh>
    <rPh sb="5" eb="7">
      <t>モクザイ</t>
    </rPh>
    <rPh sb="13" eb="15">
      <t>ヒヨウ</t>
    </rPh>
    <rPh sb="18" eb="20">
      <t>タイショウ</t>
    </rPh>
    <rPh sb="22" eb="24">
      <t>コウジョウ</t>
    </rPh>
    <rPh sb="26" eb="28">
      <t>カナモノ</t>
    </rPh>
    <rPh sb="28" eb="30">
      <t>トリツ</t>
    </rPh>
    <rPh sb="32" eb="36">
      <t>ゲンバカコウ</t>
    </rPh>
    <rPh sb="36" eb="37">
      <t>チン</t>
    </rPh>
    <rPh sb="38" eb="39">
      <t>フク</t>
    </rPh>
    <phoneticPr fontId="3"/>
  </si>
  <si>
    <t>　養生塗装費を含むことができます。</t>
    <rPh sb="1" eb="3">
      <t>ヨウジョウ</t>
    </rPh>
    <rPh sb="3" eb="6">
      <t>トソウヒ</t>
    </rPh>
    <rPh sb="7" eb="8">
      <t>フク</t>
    </rPh>
    <phoneticPr fontId="3"/>
  </si>
  <si>
    <t>調達費</t>
    <rPh sb="0" eb="3">
      <t>チョウタツヒ</t>
    </rPh>
    <phoneticPr fontId="3"/>
  </si>
  <si>
    <t>木材代</t>
    <rPh sb="0" eb="3">
      <t>モクザイダイ</t>
    </rPh>
    <phoneticPr fontId="3"/>
  </si>
  <si>
    <t>加工費</t>
    <rPh sb="0" eb="3">
      <t>カコウヒ</t>
    </rPh>
    <phoneticPr fontId="3"/>
  </si>
  <si>
    <t>運搬費</t>
    <rPh sb="0" eb="3">
      <t>ウンパンヒ</t>
    </rPh>
    <phoneticPr fontId="3"/>
  </si>
  <si>
    <t>合計</t>
    <rPh sb="0" eb="2">
      <t>ゴウケイ</t>
    </rPh>
    <phoneticPr fontId="3"/>
  </si>
  <si>
    <t>値引き</t>
    <rPh sb="0" eb="2">
      <t>ネビ</t>
    </rPh>
    <phoneticPr fontId="3"/>
  </si>
  <si>
    <t>その他林産物JAS</t>
    <rPh sb="2" eb="3">
      <t>タ</t>
    </rPh>
    <rPh sb="3" eb="9">
      <t>リンサンブツジャs</t>
    </rPh>
    <phoneticPr fontId="3"/>
  </si>
  <si>
    <t>○調達費内訳</t>
    <rPh sb="1" eb="4">
      <t>チョウタツヒ</t>
    </rPh>
    <rPh sb="4" eb="6">
      <t>ウチワケ</t>
    </rPh>
    <phoneticPr fontId="3"/>
  </si>
  <si>
    <t>その他林産物JASの1/2</t>
    <rPh sb="2" eb="3">
      <t>タ</t>
    </rPh>
    <rPh sb="3" eb="9">
      <t>リンサンブツジャs</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</si>
</sst>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_);[Red]\(0.0000\)"/>
    <numFmt numFmtId="177" formatCode="#,##0;&quot;▲ &quot;#,##0"/>
    <numFmt numFmtId="178" formatCode="#,##0.0000;[Red]\-#,##0.0000"/>
    <numFmt numFmtId="179" formatCode="#,##0_ "/>
    <numFmt numFmtId="180" formatCode="#,##0_);[Red]\(#,##0\)"/>
    <numFmt numFmtId="181" formatCode="#,##0.0000_ ;[Red]\-#,##0.0000\ "/>
    <numFmt numFmtId="182" formatCode="#,##0_ ;[Red]\-#,##0\ "/>
    <numFmt numFmtId="183" formatCode="#,##0.00000_);[Red]\(#,##0.00000\)"/>
    <numFmt numFmtId="184" formatCode="0.0000_ "/>
    <numFmt numFmtId="185" formatCode="0.00000_ "/>
  </numFmts>
  <fonts count="24">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sz val="10"/>
      <name val="游ゴシック"/>
      <family val="3"/>
      <charset val="128"/>
    </font>
    <font>
      <sz val="9"/>
      <color theme="1"/>
      <name val="游ゴシック"/>
      <family val="3"/>
      <charset val="128"/>
      <scheme val="minor"/>
    </font>
    <font>
      <b/>
      <sz val="11"/>
      <color rgb="FF0070C0"/>
      <name val="游ゴシック"/>
      <family val="3"/>
      <charset val="128"/>
      <scheme val="minor"/>
    </font>
    <font>
      <b/>
      <sz val="10"/>
      <color rgb="FF0070C0"/>
      <name val="游ゴシック"/>
      <family val="3"/>
      <charset val="128"/>
    </font>
    <font>
      <b/>
      <sz val="9"/>
      <color rgb="FF0070C0"/>
      <name val="游ゴシック"/>
      <family val="3"/>
      <charset val="128"/>
      <scheme val="minor"/>
    </font>
    <font>
      <b/>
      <sz val="11"/>
      <color theme="1"/>
      <name val="游ゴシック"/>
      <family val="3"/>
      <charset val="128"/>
      <scheme val="minor"/>
    </font>
    <font>
      <vertAlign val="superscript"/>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6"/>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1"/>
      <color rgb="FF7030A0"/>
      <name val="游ゴシック"/>
      <family val="3"/>
      <charset val="128"/>
      <scheme val="minor"/>
    </font>
    <font>
      <sz val="8"/>
      <color theme="1"/>
      <name val="游ゴシック"/>
      <family val="3"/>
      <charset val="128"/>
      <scheme val="minor"/>
    </font>
    <font>
      <sz val="14"/>
      <color theme="1"/>
      <name val="游ゴシック"/>
      <family val="2"/>
      <charset val="128"/>
      <scheme val="minor"/>
    </font>
    <font>
      <sz val="11"/>
      <color rgb="FF0070C0"/>
      <name val="游ゴシック"/>
      <family val="2"/>
      <charset val="128"/>
      <scheme val="minor"/>
    </font>
    <font>
      <sz val="11"/>
      <color rgb="FF0070C0"/>
      <name val="游ゴシック"/>
      <family val="3"/>
      <charset val="128"/>
      <scheme val="minor"/>
    </font>
    <font>
      <b/>
      <sz val="16"/>
      <color indexed="81"/>
      <name val="MS P ゴシック"/>
      <family val="3"/>
      <charset val="128"/>
    </font>
  </fonts>
  <fills count="14">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alignment vertical="center"/>
    </xf>
    <xf numFmtId="0" fontId="5" fillId="0" borderId="2" xfId="0" applyFont="1" applyBorder="1" applyAlignment="1">
      <alignment vertical="center"/>
    </xf>
    <xf numFmtId="176" fontId="5" fillId="0" borderId="4" xfId="0" applyNumberFormat="1" applyFont="1" applyBorder="1" applyAlignment="1">
      <alignment vertical="center"/>
    </xf>
    <xf numFmtId="0" fontId="0" fillId="0" borderId="1" xfId="0" applyBorder="1" applyAlignment="1">
      <alignment horizontal="center" vertical="center"/>
    </xf>
    <xf numFmtId="0" fontId="0" fillId="0" borderId="1" xfId="0" applyBorder="1">
      <alignment vertical="center"/>
    </xf>
    <xf numFmtId="0" fontId="0" fillId="2" borderId="2" xfId="0" applyFill="1" applyBorder="1">
      <alignment vertical="center"/>
    </xf>
    <xf numFmtId="0" fontId="0" fillId="2" borderId="3" xfId="0" applyFill="1" applyBorder="1">
      <alignment vertical="center"/>
    </xf>
    <xf numFmtId="0" fontId="2" fillId="2" borderId="3" xfId="0"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2" fillId="3" borderId="3"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176" fontId="5" fillId="4" borderId="4"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5" fillId="5" borderId="2" xfId="0" applyFont="1" applyFill="1" applyBorder="1" applyAlignment="1">
      <alignment vertical="center" wrapText="1"/>
    </xf>
    <xf numFmtId="0" fontId="5" fillId="5" borderId="2" xfId="0" applyFont="1" applyFill="1" applyBorder="1" applyAlignment="1">
      <alignmen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vertical="center"/>
    </xf>
    <xf numFmtId="0" fontId="5" fillId="5" borderId="7" xfId="0" applyFont="1" applyFill="1" applyBorder="1" applyAlignment="1">
      <alignment vertical="center" wrapText="1"/>
    </xf>
    <xf numFmtId="176" fontId="5" fillId="4" borderId="5" xfId="0" applyNumberFormat="1" applyFont="1" applyFill="1" applyBorder="1" applyAlignment="1">
      <alignment vertical="center"/>
    </xf>
    <xf numFmtId="0" fontId="5" fillId="4" borderId="7" xfId="0" applyFont="1" applyFill="1" applyBorder="1" applyAlignment="1">
      <alignment horizontal="center" vertical="center" wrapText="1"/>
    </xf>
    <xf numFmtId="176" fontId="5" fillId="2" borderId="5" xfId="0" applyNumberFormat="1" applyFont="1" applyFill="1" applyBorder="1" applyAlignment="1">
      <alignment horizontal="center" vertical="center"/>
    </xf>
    <xf numFmtId="178" fontId="5" fillId="0" borderId="1" xfId="1" applyNumberFormat="1" applyFont="1" applyBorder="1" applyAlignment="1">
      <alignment vertical="center"/>
    </xf>
    <xf numFmtId="178" fontId="5" fillId="4" borderId="1" xfId="1" applyNumberFormat="1" applyFont="1" applyFill="1" applyBorder="1" applyAlignment="1">
      <alignment vertical="center"/>
    </xf>
    <xf numFmtId="177" fontId="5" fillId="0" borderId="1" xfId="1" applyNumberFormat="1" applyFont="1" applyBorder="1" applyAlignment="1">
      <alignment vertical="center"/>
    </xf>
    <xf numFmtId="177" fontId="5" fillId="4" borderId="1" xfId="1" applyNumberFormat="1"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horizontal="center" vertical="center" wrapText="1"/>
    </xf>
    <xf numFmtId="176" fontId="5" fillId="3" borderId="5" xfId="0" applyNumberFormat="1" applyFont="1" applyFill="1" applyBorder="1" applyAlignment="1">
      <alignment horizontal="center" vertical="center"/>
    </xf>
    <xf numFmtId="0" fontId="2" fillId="4" borderId="4" xfId="0" applyFont="1" applyFill="1" applyBorder="1" applyAlignment="1">
      <alignment horizontal="center" vertical="center" wrapText="1"/>
    </xf>
    <xf numFmtId="176" fontId="5" fillId="4" borderId="5" xfId="0" applyNumberFormat="1" applyFont="1" applyFill="1" applyBorder="1" applyAlignment="1">
      <alignment horizontal="center" vertical="center"/>
    </xf>
    <xf numFmtId="179" fontId="6" fillId="0" borderId="1" xfId="2" applyNumberFormat="1" applyFont="1" applyFill="1" applyBorder="1">
      <alignment vertical="center"/>
    </xf>
    <xf numFmtId="0" fontId="7" fillId="0" borderId="0" xfId="0" applyFont="1">
      <alignment vertical="center"/>
    </xf>
    <xf numFmtId="176" fontId="5" fillId="6" borderId="5" xfId="0" applyNumberFormat="1" applyFont="1" applyFill="1" applyBorder="1" applyAlignment="1">
      <alignment vertical="center"/>
    </xf>
    <xf numFmtId="176" fontId="5" fillId="0" borderId="4" xfId="0" applyNumberFormat="1" applyFont="1" applyFill="1" applyBorder="1" applyAlignment="1">
      <alignment vertical="center"/>
    </xf>
    <xf numFmtId="178" fontId="5" fillId="0" borderId="1" xfId="1" applyNumberFormat="1" applyFont="1" applyFill="1" applyBorder="1" applyAlignment="1">
      <alignment vertical="center"/>
    </xf>
    <xf numFmtId="0" fontId="7" fillId="3" borderId="1" xfId="0" applyFont="1" applyFill="1" applyBorder="1">
      <alignment vertical="center"/>
    </xf>
    <xf numFmtId="179" fontId="9" fillId="3" borderId="1" xfId="2" applyNumberFormat="1" applyFont="1" applyFill="1" applyBorder="1">
      <alignment vertical="center"/>
    </xf>
    <xf numFmtId="178" fontId="7" fillId="3" borderId="1" xfId="1" applyNumberFormat="1" applyFont="1" applyFill="1" applyBorder="1">
      <alignment vertical="center"/>
    </xf>
    <xf numFmtId="178" fontId="8" fillId="3" borderId="1" xfId="1" applyNumberFormat="1" applyFont="1" applyFill="1" applyBorder="1" applyAlignment="1">
      <alignment vertical="center"/>
    </xf>
    <xf numFmtId="178" fontId="8" fillId="4" borderId="1" xfId="1" applyNumberFormat="1" applyFont="1" applyFill="1" applyBorder="1" applyAlignment="1">
      <alignment vertical="center"/>
    </xf>
    <xf numFmtId="177" fontId="8" fillId="3" borderId="1" xfId="1" applyNumberFormat="1" applyFont="1" applyFill="1" applyBorder="1" applyAlignment="1">
      <alignment vertical="center"/>
    </xf>
    <xf numFmtId="177" fontId="8" fillId="4" borderId="1" xfId="1" applyNumberFormat="1" applyFont="1" applyFill="1" applyBorder="1" applyAlignment="1">
      <alignment vertical="center"/>
    </xf>
    <xf numFmtId="0" fontId="7" fillId="7" borderId="1" xfId="0" applyFont="1" applyFill="1" applyBorder="1">
      <alignment vertical="center"/>
    </xf>
    <xf numFmtId="38" fontId="7" fillId="3" borderId="1" xfId="1" applyFont="1" applyFill="1" applyBorder="1">
      <alignment vertical="center"/>
    </xf>
    <xf numFmtId="0" fontId="0" fillId="8" borderId="1" xfId="0" applyFill="1" applyBorder="1" applyAlignment="1">
      <alignment horizontal="center" vertical="center"/>
    </xf>
    <xf numFmtId="0" fontId="0" fillId="0" borderId="1" xfId="0" applyFill="1" applyBorder="1">
      <alignment vertical="center"/>
    </xf>
    <xf numFmtId="179" fontId="0" fillId="0" borderId="1" xfId="0" applyNumberFormat="1" applyBorder="1">
      <alignment vertical="center"/>
    </xf>
    <xf numFmtId="179" fontId="0" fillId="0" borderId="0" xfId="0" applyNumberFormat="1">
      <alignment vertical="center"/>
    </xf>
    <xf numFmtId="176" fontId="0" fillId="10" borderId="1" xfId="0" applyNumberFormat="1" applyFill="1" applyBorder="1">
      <alignment vertical="center"/>
    </xf>
    <xf numFmtId="184" fontId="0" fillId="0" borderId="0" xfId="0" applyNumberFormat="1">
      <alignment vertical="center"/>
    </xf>
    <xf numFmtId="184" fontId="0" fillId="0" borderId="1" xfId="0" applyNumberFormat="1" applyBorder="1">
      <alignment vertical="center"/>
    </xf>
    <xf numFmtId="185" fontId="0" fillId="0" borderId="0" xfId="0" applyNumberFormat="1">
      <alignment vertical="center"/>
    </xf>
    <xf numFmtId="185" fontId="0" fillId="0" borderId="1" xfId="0" applyNumberFormat="1" applyBorder="1">
      <alignment vertical="center"/>
    </xf>
    <xf numFmtId="0" fontId="0" fillId="0" borderId="4" xfId="0" applyBorder="1">
      <alignment vertical="center"/>
    </xf>
    <xf numFmtId="0" fontId="0" fillId="0" borderId="11" xfId="0" applyBorder="1">
      <alignment vertical="center"/>
    </xf>
    <xf numFmtId="184" fontId="0" fillId="0" borderId="11" xfId="0" applyNumberFormat="1" applyBorder="1">
      <alignment vertical="center"/>
    </xf>
    <xf numFmtId="179" fontId="0" fillId="0" borderId="11" xfId="0" applyNumberFormat="1" applyBorder="1">
      <alignment vertical="center"/>
    </xf>
    <xf numFmtId="185" fontId="0" fillId="0" borderId="11" xfId="0" applyNumberFormat="1" applyBorder="1">
      <alignment vertical="center"/>
    </xf>
    <xf numFmtId="179" fontId="0" fillId="0" borderId="12" xfId="0" applyNumberFormat="1" applyBorder="1">
      <alignment vertical="center"/>
    </xf>
    <xf numFmtId="179" fontId="0" fillId="0" borderId="14" xfId="0" applyNumberFormat="1" applyBorder="1">
      <alignment vertical="center"/>
    </xf>
    <xf numFmtId="0" fontId="0" fillId="0" borderId="24" xfId="0" applyBorder="1">
      <alignment vertical="center"/>
    </xf>
    <xf numFmtId="184" fontId="0" fillId="0" borderId="24" xfId="0" applyNumberFormat="1" applyBorder="1">
      <alignment vertical="center"/>
    </xf>
    <xf numFmtId="179" fontId="0" fillId="0" borderId="24" xfId="0" applyNumberFormat="1" applyBorder="1">
      <alignment vertical="center"/>
    </xf>
    <xf numFmtId="185" fontId="0" fillId="0" borderId="24" xfId="0" applyNumberFormat="1" applyBorder="1">
      <alignment vertical="center"/>
    </xf>
    <xf numFmtId="179" fontId="0" fillId="0" borderId="25" xfId="0" applyNumberFormat="1" applyBorder="1">
      <alignment vertical="center"/>
    </xf>
    <xf numFmtId="0" fontId="0" fillId="0" borderId="27" xfId="0" applyBorder="1">
      <alignment vertical="center"/>
    </xf>
    <xf numFmtId="0" fontId="0" fillId="12" borderId="1" xfId="0" applyFill="1" applyBorder="1">
      <alignment vertical="center"/>
    </xf>
    <xf numFmtId="184" fontId="0" fillId="12" borderId="1" xfId="0" applyNumberFormat="1" applyFill="1" applyBorder="1">
      <alignment vertical="center"/>
    </xf>
    <xf numFmtId="179" fontId="0" fillId="12" borderId="1" xfId="0" applyNumberFormat="1" applyFill="1" applyBorder="1">
      <alignment vertical="center"/>
    </xf>
    <xf numFmtId="185" fontId="0" fillId="12" borderId="1" xfId="0" applyNumberFormat="1" applyFill="1" applyBorder="1">
      <alignment vertical="center"/>
    </xf>
    <xf numFmtId="0" fontId="0" fillId="13" borderId="5" xfId="0" applyFill="1" applyBorder="1">
      <alignment vertical="center"/>
    </xf>
    <xf numFmtId="184" fontId="0" fillId="13" borderId="5" xfId="0" applyNumberFormat="1" applyFill="1" applyBorder="1">
      <alignment vertical="center"/>
    </xf>
    <xf numFmtId="179" fontId="0" fillId="13" borderId="5" xfId="0" applyNumberFormat="1" applyFill="1" applyBorder="1">
      <alignment vertical="center"/>
    </xf>
    <xf numFmtId="185" fontId="0" fillId="13" borderId="5" xfId="0" applyNumberFormat="1" applyFill="1" applyBorder="1">
      <alignment vertical="center"/>
    </xf>
    <xf numFmtId="0" fontId="0" fillId="12" borderId="11" xfId="0" applyFill="1" applyBorder="1">
      <alignment vertical="center"/>
    </xf>
    <xf numFmtId="184" fontId="0" fillId="12" borderId="11" xfId="0" applyNumberFormat="1" applyFill="1" applyBorder="1">
      <alignment vertical="center"/>
    </xf>
    <xf numFmtId="179" fontId="0" fillId="12" borderId="11" xfId="0" applyNumberFormat="1" applyFill="1" applyBorder="1">
      <alignment vertical="center"/>
    </xf>
    <xf numFmtId="179" fontId="0" fillId="12" borderId="12" xfId="0" applyNumberFormat="1" applyFill="1" applyBorder="1">
      <alignment vertical="center"/>
    </xf>
    <xf numFmtId="179" fontId="0" fillId="12" borderId="14" xfId="0" applyNumberFormat="1" applyFill="1" applyBorder="1">
      <alignment vertical="center"/>
    </xf>
    <xf numFmtId="0" fontId="0" fillId="12" borderId="24" xfId="0" applyFill="1" applyBorder="1">
      <alignment vertical="center"/>
    </xf>
    <xf numFmtId="184" fontId="0" fillId="12" borderId="24" xfId="0" applyNumberFormat="1" applyFill="1" applyBorder="1">
      <alignment vertical="center"/>
    </xf>
    <xf numFmtId="179" fontId="0" fillId="12" borderId="24" xfId="0" applyNumberFormat="1" applyFill="1" applyBorder="1">
      <alignment vertical="center"/>
    </xf>
    <xf numFmtId="185" fontId="0" fillId="12" borderId="24" xfId="0" applyNumberFormat="1" applyFill="1" applyBorder="1">
      <alignment vertical="center"/>
    </xf>
    <xf numFmtId="179" fontId="0" fillId="12" borderId="25" xfId="0" applyNumberFormat="1" applyFill="1" applyBorder="1">
      <alignment vertical="center"/>
    </xf>
    <xf numFmtId="0" fontId="0" fillId="13" borderId="11" xfId="0" applyFill="1" applyBorder="1">
      <alignment vertical="center"/>
    </xf>
    <xf numFmtId="184" fontId="0" fillId="13" borderId="11" xfId="0" applyNumberFormat="1" applyFill="1" applyBorder="1">
      <alignment vertical="center"/>
    </xf>
    <xf numFmtId="179" fontId="0" fillId="13" borderId="11" xfId="0" applyNumberFormat="1" applyFill="1" applyBorder="1">
      <alignment vertical="center"/>
    </xf>
    <xf numFmtId="179" fontId="0" fillId="13" borderId="12" xfId="0" applyNumberFormat="1" applyFill="1" applyBorder="1">
      <alignment vertical="center"/>
    </xf>
    <xf numFmtId="0" fontId="0" fillId="13" borderId="24" xfId="0" applyFill="1" applyBorder="1">
      <alignment vertical="center"/>
    </xf>
    <xf numFmtId="184" fontId="0" fillId="13" borderId="24" xfId="0" applyNumberFormat="1" applyFill="1" applyBorder="1">
      <alignment vertical="center"/>
    </xf>
    <xf numFmtId="179" fontId="0" fillId="13" borderId="24" xfId="0" applyNumberFormat="1" applyFill="1" applyBorder="1">
      <alignment vertical="center"/>
    </xf>
    <xf numFmtId="185" fontId="0" fillId="13" borderId="24" xfId="0" applyNumberFormat="1" applyFill="1" applyBorder="1">
      <alignment vertical="center"/>
    </xf>
    <xf numFmtId="179" fontId="0" fillId="13" borderId="25" xfId="0" applyNumberFormat="1" applyFill="1" applyBorder="1">
      <alignment vertical="center"/>
    </xf>
    <xf numFmtId="0" fontId="0" fillId="0" borderId="21" xfId="0" applyBorder="1">
      <alignment vertical="center"/>
    </xf>
    <xf numFmtId="0" fontId="14" fillId="0" borderId="0" xfId="0" applyFont="1">
      <alignment vertical="center"/>
    </xf>
    <xf numFmtId="184" fontId="15" fillId="0" borderId="0" xfId="0" applyNumberFormat="1" applyFont="1">
      <alignment vertical="center"/>
    </xf>
    <xf numFmtId="185" fontId="15" fillId="0" borderId="0" xfId="0" applyNumberFormat="1" applyFont="1">
      <alignment vertical="center"/>
    </xf>
    <xf numFmtId="179" fontId="15" fillId="0" borderId="0" xfId="0" applyNumberFormat="1" applyFont="1">
      <alignment vertical="center"/>
    </xf>
    <xf numFmtId="0" fontId="14" fillId="0" borderId="27" xfId="0" applyFont="1" applyBorder="1">
      <alignment vertical="center"/>
    </xf>
    <xf numFmtId="0" fontId="0" fillId="0" borderId="27" xfId="0" applyBorder="1" applyAlignment="1">
      <alignment horizontal="center" vertical="center"/>
    </xf>
    <xf numFmtId="184" fontId="0" fillId="12" borderId="5" xfId="0" applyNumberFormat="1" applyFill="1" applyBorder="1">
      <alignment vertical="center"/>
    </xf>
    <xf numFmtId="184" fontId="0" fillId="0" borderId="5" xfId="0" applyNumberFormat="1" applyBorder="1">
      <alignment vertical="center"/>
    </xf>
    <xf numFmtId="179" fontId="0" fillId="12" borderId="5" xfId="0" applyNumberFormat="1" applyFill="1" applyBorder="1">
      <alignment vertical="center"/>
    </xf>
    <xf numFmtId="179" fontId="0" fillId="0" borderId="5" xfId="0" applyNumberFormat="1" applyBorder="1">
      <alignment vertical="center"/>
    </xf>
    <xf numFmtId="179" fontId="0" fillId="12" borderId="32" xfId="0" applyNumberFormat="1" applyFill="1" applyBorder="1">
      <alignment vertical="center"/>
    </xf>
    <xf numFmtId="0" fontId="0" fillId="0" borderId="0" xfId="0" applyBorder="1" applyAlignment="1">
      <alignment horizontal="center" vertical="center"/>
    </xf>
    <xf numFmtId="179" fontId="0" fillId="0" borderId="32" xfId="0" applyNumberFormat="1" applyBorder="1">
      <alignment vertical="center"/>
    </xf>
    <xf numFmtId="184" fontId="0" fillId="0" borderId="50" xfId="0" applyNumberFormat="1" applyBorder="1">
      <alignment vertical="center"/>
    </xf>
    <xf numFmtId="179" fontId="0" fillId="13" borderId="32" xfId="0" applyNumberFormat="1" applyFill="1" applyBorder="1">
      <alignment vertical="center"/>
    </xf>
    <xf numFmtId="180" fontId="0" fillId="0" borderId="0" xfId="0" applyNumberFormat="1" applyAlignment="1">
      <alignment horizontal="right" vertical="center"/>
    </xf>
    <xf numFmtId="180" fontId="14" fillId="0" borderId="0" xfId="0" applyNumberFormat="1" applyFont="1" applyAlignment="1">
      <alignment horizontal="right" vertical="center"/>
    </xf>
    <xf numFmtId="179" fontId="0" fillId="10" borderId="52" xfId="0" applyNumberFormat="1" applyFill="1" applyBorder="1">
      <alignment vertical="center"/>
    </xf>
    <xf numFmtId="182" fontId="0" fillId="10" borderId="52" xfId="0" applyNumberFormat="1" applyFill="1" applyBorder="1">
      <alignment vertical="center"/>
    </xf>
    <xf numFmtId="180" fontId="0" fillId="10" borderId="52" xfId="0" applyNumberFormat="1" applyFill="1" applyBorder="1">
      <alignment vertical="center"/>
    </xf>
    <xf numFmtId="180" fontId="0" fillId="10" borderId="53" xfId="0" applyNumberFormat="1" applyFill="1" applyBorder="1">
      <alignment vertical="center"/>
    </xf>
    <xf numFmtId="180" fontId="10" fillId="10" borderId="37" xfId="0" applyNumberFormat="1" applyFont="1" applyFill="1" applyBorder="1">
      <alignment vertical="center"/>
    </xf>
    <xf numFmtId="181" fontId="0" fillId="10" borderId="14" xfId="0" applyNumberFormat="1" applyFill="1" applyBorder="1">
      <alignment vertical="center"/>
    </xf>
    <xf numFmtId="179" fontId="10" fillId="10" borderId="14" xfId="0" applyNumberFormat="1" applyFont="1" applyFill="1" applyBorder="1" applyAlignment="1">
      <alignment horizontal="center" vertical="center"/>
    </xf>
    <xf numFmtId="176" fontId="0" fillId="10" borderId="5" xfId="0" applyNumberFormat="1" applyFill="1" applyBorder="1">
      <alignment vertical="center"/>
    </xf>
    <xf numFmtId="181" fontId="0" fillId="10" borderId="38" xfId="0" applyNumberFormat="1" applyFill="1" applyBorder="1">
      <alignment vertical="center"/>
    </xf>
    <xf numFmtId="179" fontId="0" fillId="10" borderId="54" xfId="0" applyNumberFormat="1" applyFill="1" applyBorder="1">
      <alignment vertical="center"/>
    </xf>
    <xf numFmtId="0" fontId="0" fillId="10" borderId="27" xfId="0" applyFill="1" applyBorder="1">
      <alignment vertical="center"/>
    </xf>
    <xf numFmtId="0" fontId="0" fillId="10" borderId="18" xfId="0" applyFill="1" applyBorder="1" applyAlignment="1">
      <alignment horizontal="center" vertical="center"/>
    </xf>
    <xf numFmtId="0" fontId="0" fillId="0" borderId="28" xfId="0" applyBorder="1" applyAlignment="1">
      <alignment horizontal="center" vertical="center" wrapText="1"/>
    </xf>
    <xf numFmtId="0" fontId="0" fillId="0" borderId="28" xfId="0" applyFill="1" applyBorder="1" applyAlignment="1">
      <alignment horizontal="center" vertical="center" wrapText="1"/>
    </xf>
    <xf numFmtId="185" fontId="0" fillId="0" borderId="28" xfId="0" applyNumberFormat="1" applyFill="1" applyBorder="1" applyAlignment="1">
      <alignment horizontal="center" vertical="center" wrapText="1"/>
    </xf>
    <xf numFmtId="0" fontId="0" fillId="0" borderId="0" xfId="0" applyAlignment="1">
      <alignment horizontal="center" vertical="center" wrapText="1"/>
    </xf>
    <xf numFmtId="179" fontId="0" fillId="0" borderId="59" xfId="0" applyNumberFormat="1" applyBorder="1">
      <alignment vertical="center"/>
    </xf>
    <xf numFmtId="179" fontId="0" fillId="0" borderId="60" xfId="0" applyNumberFormat="1" applyBorder="1">
      <alignment vertical="center"/>
    </xf>
    <xf numFmtId="0" fontId="0" fillId="10" borderId="37" xfId="0" applyFill="1" applyBorder="1" applyAlignment="1">
      <alignment horizontal="center" vertical="center" wrapText="1"/>
    </xf>
    <xf numFmtId="184" fontId="0" fillId="12" borderId="32" xfId="0" applyNumberFormat="1" applyFill="1" applyBorder="1">
      <alignment vertical="center"/>
    </xf>
    <xf numFmtId="184" fontId="0" fillId="13" borderId="32" xfId="0" applyNumberFormat="1" applyFill="1" applyBorder="1">
      <alignment vertical="center"/>
    </xf>
    <xf numFmtId="0" fontId="15" fillId="0" borderId="57" xfId="0" applyFont="1" applyBorder="1" applyAlignment="1">
      <alignment vertical="center"/>
    </xf>
    <xf numFmtId="185" fontId="0" fillId="13" borderId="5" xfId="0" applyNumberFormat="1" applyFont="1" applyFill="1" applyBorder="1">
      <alignment vertical="center"/>
    </xf>
    <xf numFmtId="185" fontId="0" fillId="13" borderId="24" xfId="0" applyNumberFormat="1" applyFont="1" applyFill="1" applyBorder="1">
      <alignment vertical="center"/>
    </xf>
    <xf numFmtId="185" fontId="0" fillId="12" borderId="5" xfId="0" applyNumberFormat="1" applyFill="1" applyBorder="1">
      <alignment vertical="center"/>
    </xf>
    <xf numFmtId="185" fontId="0" fillId="0" borderId="5" xfId="0" applyNumberFormat="1" applyBorder="1">
      <alignment vertical="center"/>
    </xf>
    <xf numFmtId="185" fontId="0" fillId="13" borderId="1" xfId="0" applyNumberFormat="1" applyFill="1" applyBorder="1">
      <alignment vertical="center"/>
    </xf>
    <xf numFmtId="0" fontId="10" fillId="0" borderId="0" xfId="0" applyFont="1">
      <alignment vertical="center"/>
    </xf>
    <xf numFmtId="0" fontId="16" fillId="0" borderId="0" xfId="0" applyFont="1">
      <alignment vertical="center"/>
    </xf>
    <xf numFmtId="0" fontId="0" fillId="13" borderId="4" xfId="0" applyFill="1" applyBorder="1">
      <alignment vertical="center"/>
    </xf>
    <xf numFmtId="184" fontId="0" fillId="13" borderId="4" xfId="0" applyNumberFormat="1" applyFill="1" applyBorder="1">
      <alignment vertical="center"/>
    </xf>
    <xf numFmtId="179" fontId="0" fillId="13" borderId="4" xfId="0" applyNumberFormat="1" applyFill="1" applyBorder="1">
      <alignment vertical="center"/>
    </xf>
    <xf numFmtId="179" fontId="0" fillId="13" borderId="6" xfId="0" applyNumberFormat="1" applyFill="1" applyBorder="1">
      <alignment vertical="center"/>
    </xf>
    <xf numFmtId="185" fontId="0" fillId="13" borderId="4" xfId="0" applyNumberFormat="1" applyFill="1" applyBorder="1">
      <alignment vertical="center"/>
    </xf>
    <xf numFmtId="179" fontId="0" fillId="13" borderId="67" xfId="0" applyNumberFormat="1" applyFill="1" applyBorder="1">
      <alignment vertical="center"/>
    </xf>
    <xf numFmtId="179" fontId="0" fillId="9" borderId="28" xfId="0" applyNumberFormat="1" applyFill="1" applyBorder="1" applyAlignment="1">
      <alignment vertical="center"/>
    </xf>
    <xf numFmtId="179" fontId="0" fillId="9" borderId="33" xfId="0" applyNumberFormat="1" applyFill="1" applyBorder="1" applyAlignment="1">
      <alignment vertical="center"/>
    </xf>
    <xf numFmtId="179" fontId="0" fillId="9" borderId="21" xfId="0" applyNumberFormat="1" applyFill="1" applyBorder="1" applyAlignment="1">
      <alignment vertical="center"/>
    </xf>
    <xf numFmtId="0" fontId="0" fillId="10" borderId="1" xfId="0" applyFill="1" applyBorder="1" applyProtection="1">
      <alignment vertical="center"/>
    </xf>
    <xf numFmtId="0" fontId="0" fillId="0" borderId="0" xfId="0" applyProtection="1">
      <alignment vertical="center"/>
      <protection locked="0"/>
    </xf>
    <xf numFmtId="0" fontId="0" fillId="0" borderId="27" xfId="0" applyBorder="1" applyAlignment="1" applyProtection="1">
      <alignment horizontal="center" vertical="center"/>
      <protection locked="0"/>
    </xf>
    <xf numFmtId="185" fontId="0" fillId="0" borderId="0" xfId="0" applyNumberFormat="1" applyProtection="1">
      <alignment vertical="center"/>
      <protection locked="0"/>
    </xf>
    <xf numFmtId="179" fontId="0" fillId="0" borderId="0" xfId="0" applyNumberFormat="1" applyProtection="1">
      <alignment vertical="center"/>
      <protection locked="0"/>
    </xf>
    <xf numFmtId="0" fontId="0" fillId="0" borderId="27" xfId="0" applyBorder="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184" fontId="0" fillId="0" borderId="0" xfId="0" applyNumberFormat="1" applyBorder="1" applyAlignment="1" applyProtection="1">
      <alignment horizontal="center" vertical="center"/>
      <protection locked="0"/>
    </xf>
    <xf numFmtId="0" fontId="14" fillId="0" borderId="0" xfId="0" applyFont="1" applyProtection="1">
      <alignment vertical="center"/>
      <protection locked="0"/>
    </xf>
    <xf numFmtId="176" fontId="15" fillId="0" borderId="0" xfId="0" applyNumberFormat="1" applyFont="1" applyProtection="1">
      <alignment vertical="center"/>
      <protection locked="0"/>
    </xf>
    <xf numFmtId="180" fontId="15" fillId="0" borderId="0" xfId="0" applyNumberFormat="1" applyFont="1" applyProtection="1">
      <alignment vertical="center"/>
      <protection locked="0"/>
    </xf>
    <xf numFmtId="0" fontId="15" fillId="0" borderId="0" xfId="0" applyFont="1" applyFill="1" applyProtection="1">
      <alignment vertical="center"/>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176" fontId="0" fillId="0" borderId="0" xfId="0" applyNumberFormat="1" applyProtection="1">
      <alignment vertical="center"/>
      <protection locked="0"/>
    </xf>
    <xf numFmtId="180" fontId="0" fillId="0" borderId="0" xfId="0" applyNumberFormat="1" applyBorder="1" applyAlignment="1" applyProtection="1">
      <alignment vertical="top"/>
      <protection locked="0"/>
    </xf>
    <xf numFmtId="0" fontId="0" fillId="0" borderId="0" xfId="0" applyFill="1" applyProtection="1">
      <alignment vertical="center"/>
      <protection locked="0"/>
    </xf>
    <xf numFmtId="0" fontId="0" fillId="13" borderId="2" xfId="0" applyFill="1" applyBorder="1" applyProtection="1">
      <alignment vertical="center"/>
      <protection locked="0"/>
    </xf>
    <xf numFmtId="0" fontId="0" fillId="13" borderId="64" xfId="0" applyFill="1" applyBorder="1" applyAlignment="1" applyProtection="1">
      <alignment horizontal="center" vertical="center"/>
      <protection locked="0"/>
    </xf>
    <xf numFmtId="180" fontId="0" fillId="13" borderId="32" xfId="0" applyNumberFormat="1" applyFill="1" applyBorder="1" applyProtection="1">
      <alignment vertical="center"/>
      <protection locked="0"/>
    </xf>
    <xf numFmtId="0" fontId="0" fillId="0" borderId="0" xfId="0" applyFill="1" applyBorder="1" applyProtection="1">
      <alignment vertical="center"/>
      <protection locked="0"/>
    </xf>
    <xf numFmtId="0" fontId="0" fillId="0" borderId="5" xfId="0" applyBorder="1" applyAlignment="1" applyProtection="1">
      <alignment horizontal="center" vertical="center"/>
      <protection locked="0"/>
    </xf>
    <xf numFmtId="180" fontId="0" fillId="0" borderId="5" xfId="0" applyNumberFormat="1" applyFill="1" applyBorder="1" applyProtection="1">
      <alignment vertical="center"/>
      <protection locked="0"/>
    </xf>
    <xf numFmtId="0" fontId="0" fillId="0" borderId="5" xfId="0" applyFill="1" applyBorder="1" applyAlignment="1" applyProtection="1">
      <alignment horizontal="center" vertical="center"/>
      <protection locked="0"/>
    </xf>
    <xf numFmtId="180" fontId="0" fillId="0" borderId="1" xfId="0" applyNumberFormat="1" applyFill="1" applyBorder="1" applyProtection="1">
      <alignment vertical="center"/>
      <protection locked="0"/>
    </xf>
    <xf numFmtId="180" fontId="0" fillId="0" borderId="0" xfId="0" applyNumberFormat="1" applyProtection="1">
      <alignment vertical="center"/>
      <protection locked="0"/>
    </xf>
    <xf numFmtId="0" fontId="15" fillId="0" borderId="0" xfId="0" applyFont="1" applyFill="1" applyBorder="1" applyProtection="1">
      <alignment vertical="center"/>
      <protection locked="0"/>
    </xf>
    <xf numFmtId="0" fontId="0" fillId="13" borderId="59" xfId="0" applyFill="1" applyBorder="1" applyProtection="1">
      <alignment vertical="center"/>
      <protection locked="0"/>
    </xf>
    <xf numFmtId="0" fontId="0" fillId="11" borderId="45" xfId="0" applyFill="1" applyBorder="1" applyProtection="1">
      <alignment vertical="center"/>
      <protection locked="0"/>
    </xf>
    <xf numFmtId="0" fontId="0" fillId="11" borderId="11" xfId="0" applyFill="1" applyBorder="1" applyProtection="1">
      <alignment vertical="center"/>
      <protection locked="0"/>
    </xf>
    <xf numFmtId="0" fontId="0" fillId="11" borderId="44" xfId="0" applyFill="1" applyBorder="1" applyProtection="1">
      <alignment vertical="center"/>
      <protection locked="0"/>
    </xf>
    <xf numFmtId="0" fontId="0" fillId="11" borderId="12" xfId="0" applyFill="1" applyBorder="1" applyProtection="1">
      <alignment vertical="center"/>
      <protection locked="0"/>
    </xf>
    <xf numFmtId="0" fontId="0" fillId="12" borderId="45" xfId="0" applyFill="1" applyBorder="1" applyProtection="1">
      <alignment vertical="center"/>
      <protection locked="0"/>
    </xf>
    <xf numFmtId="0" fontId="0" fillId="12" borderId="44" xfId="0" applyFill="1" applyBorder="1" applyProtection="1">
      <alignment vertical="center"/>
      <protection locked="0"/>
    </xf>
    <xf numFmtId="0" fontId="0" fillId="12" borderId="12" xfId="0" applyFill="1" applyBorder="1" applyProtection="1">
      <alignment vertical="center"/>
      <protection locked="0"/>
    </xf>
    <xf numFmtId="0" fontId="0" fillId="10" borderId="23" xfId="0" applyFill="1" applyBorder="1" applyAlignment="1" applyProtection="1">
      <alignment horizontal="center" vertical="center" wrapText="1"/>
      <protection locked="0"/>
    </xf>
    <xf numFmtId="0" fontId="0" fillId="10" borderId="29" xfId="0" applyFill="1" applyBorder="1" applyAlignment="1" applyProtection="1">
      <alignment horizontal="center" vertical="center"/>
      <protection locked="0"/>
    </xf>
    <xf numFmtId="0" fontId="0" fillId="10" borderId="24" xfId="0" applyFill="1" applyBorder="1" applyAlignment="1" applyProtection="1">
      <alignment vertical="center"/>
      <protection locked="0"/>
    </xf>
    <xf numFmtId="0" fontId="0" fillId="10" borderId="24" xfId="0" applyFill="1" applyBorder="1" applyAlignment="1" applyProtection="1">
      <alignment vertical="center" wrapText="1"/>
      <protection locked="0"/>
    </xf>
    <xf numFmtId="176" fontId="0" fillId="10" borderId="24" xfId="0" applyNumberFormat="1" applyFill="1" applyBorder="1" applyAlignment="1" applyProtection="1">
      <alignment horizontal="center" vertical="center"/>
      <protection locked="0"/>
    </xf>
    <xf numFmtId="180" fontId="0" fillId="10" borderId="24" xfId="0" applyNumberFormat="1" applyFill="1" applyBorder="1" applyAlignment="1" applyProtection="1">
      <alignment horizontal="center" vertical="center"/>
      <protection locked="0"/>
    </xf>
    <xf numFmtId="176" fontId="0" fillId="10" borderId="25" xfId="0" applyNumberFormat="1" applyFill="1" applyBorder="1" applyAlignment="1" applyProtection="1">
      <alignment horizontal="center" vertical="center" wrapText="1"/>
      <protection locked="0"/>
    </xf>
    <xf numFmtId="0" fontId="0" fillId="11" borderId="20" xfId="0" applyFill="1" applyBorder="1" applyProtection="1">
      <alignment vertical="center"/>
      <protection locked="0"/>
    </xf>
    <xf numFmtId="0" fontId="0" fillId="13" borderId="65"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12" borderId="20" xfId="0" applyFill="1" applyBorder="1" applyAlignment="1" applyProtection="1">
      <alignment horizontal="center" vertical="center"/>
      <protection locked="0"/>
    </xf>
    <xf numFmtId="0" fontId="0" fillId="13" borderId="66"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13" borderId="21" xfId="0" applyFill="1" applyBorder="1" applyProtection="1">
      <alignment vertical="center"/>
      <protection locked="0"/>
    </xf>
    <xf numFmtId="0" fontId="0" fillId="13" borderId="32" xfId="0" applyFill="1" applyBorder="1" applyProtection="1">
      <alignment vertical="center"/>
      <protection locked="0"/>
    </xf>
    <xf numFmtId="0" fontId="0" fillId="13" borderId="32" xfId="0" applyFill="1" applyBorder="1" applyAlignment="1" applyProtection="1">
      <alignment vertical="center" shrinkToFit="1"/>
      <protection locked="0"/>
    </xf>
    <xf numFmtId="176" fontId="0" fillId="13" borderId="32" xfId="0" applyNumberFormat="1" applyFill="1" applyBorder="1" applyProtection="1">
      <alignment vertical="center"/>
      <protection locked="0"/>
    </xf>
    <xf numFmtId="176" fontId="0" fillId="13" borderId="61" xfId="0" applyNumberFormat="1" applyFill="1" applyBorder="1" applyProtection="1">
      <alignment vertical="center"/>
      <protection locked="0"/>
    </xf>
    <xf numFmtId="0" fontId="0" fillId="11" borderId="19" xfId="0" applyFill="1" applyBorder="1" applyAlignment="1" applyProtection="1">
      <alignment vertical="center"/>
      <protection locked="0"/>
    </xf>
    <xf numFmtId="179" fontId="0" fillId="13" borderId="60" xfId="0" applyNumberFormat="1" applyFill="1" applyBorder="1" applyAlignment="1" applyProtection="1">
      <alignment horizontal="center" vertical="center"/>
      <protection locked="0"/>
    </xf>
    <xf numFmtId="179" fontId="0" fillId="0" borderId="43" xfId="0" applyNumberFormat="1" applyFill="1" applyBorder="1" applyAlignment="1" applyProtection="1">
      <alignment horizontal="center" vertical="center"/>
      <protection locked="0"/>
    </xf>
    <xf numFmtId="179" fontId="0" fillId="0" borderId="24" xfId="0" applyNumberFormat="1" applyFill="1" applyBorder="1" applyAlignment="1" applyProtection="1">
      <alignment horizontal="center" vertical="center"/>
      <protection locked="0"/>
    </xf>
    <xf numFmtId="179" fontId="0" fillId="0" borderId="29" xfId="0" applyNumberFormat="1" applyFill="1" applyBorder="1" applyAlignment="1" applyProtection="1">
      <alignment horizontal="center" vertical="center"/>
      <protection locked="0"/>
    </xf>
    <xf numFmtId="179" fontId="0" fillId="0" borderId="25"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12" borderId="19" xfId="0" applyFill="1" applyBorder="1" applyAlignment="1" applyProtection="1">
      <alignment vertical="center"/>
      <protection locked="0"/>
    </xf>
    <xf numFmtId="0" fontId="0" fillId="0" borderId="5" xfId="0" applyBorder="1" applyProtection="1">
      <alignment vertical="center"/>
      <protection locked="0"/>
    </xf>
    <xf numFmtId="0" fontId="0" fillId="10" borderId="5" xfId="0" applyFill="1" applyBorder="1" applyProtection="1">
      <alignment vertical="center"/>
      <protection locked="0"/>
    </xf>
    <xf numFmtId="0" fontId="0" fillId="0" borderId="5" xfId="0" applyBorder="1" applyAlignment="1" applyProtection="1">
      <alignment vertical="center" shrinkToFit="1"/>
      <protection locked="0"/>
    </xf>
    <xf numFmtId="176" fontId="0" fillId="0" borderId="5" xfId="0" applyNumberFormat="1" applyBorder="1" applyProtection="1">
      <alignment vertical="center"/>
      <protection locked="0"/>
    </xf>
    <xf numFmtId="180" fontId="0" fillId="0" borderId="5" xfId="0" applyNumberFormat="1" applyBorder="1" applyProtection="1">
      <alignment vertical="center"/>
      <protection locked="0"/>
    </xf>
    <xf numFmtId="0" fontId="0" fillId="13" borderId="66" xfId="0" applyFill="1" applyBorder="1" applyProtection="1">
      <alignment vertical="center"/>
      <protection locked="0"/>
    </xf>
    <xf numFmtId="0" fontId="0" fillId="0" borderId="49" xfId="0" applyFill="1" applyBorder="1" applyProtection="1">
      <alignment vertical="center"/>
      <protection locked="0"/>
    </xf>
    <xf numFmtId="0" fontId="0" fillId="0" borderId="5" xfId="0" applyFill="1" applyBorder="1" applyProtection="1">
      <alignment vertical="center"/>
      <protection locked="0"/>
    </xf>
    <xf numFmtId="0" fontId="0" fillId="0" borderId="1" xfId="0" applyBorder="1" applyProtection="1">
      <alignment vertical="center"/>
      <protection locked="0"/>
    </xf>
    <xf numFmtId="0" fontId="0" fillId="10" borderId="1" xfId="0" applyFill="1" applyBorder="1" applyProtection="1">
      <alignment vertical="center"/>
      <protection locked="0"/>
    </xf>
    <xf numFmtId="0" fontId="0" fillId="0" borderId="1" xfId="0" applyBorder="1" applyAlignment="1" applyProtection="1">
      <alignment vertical="center" shrinkToFit="1"/>
      <protection locked="0"/>
    </xf>
    <xf numFmtId="176" fontId="0" fillId="0" borderId="1" xfId="0" applyNumberFormat="1" applyBorder="1" applyProtection="1">
      <alignment vertical="center"/>
      <protection locked="0"/>
    </xf>
    <xf numFmtId="180" fontId="0" fillId="0" borderId="1" xfId="0" applyNumberFormat="1" applyBorder="1" applyProtection="1">
      <alignment vertical="center"/>
      <protection locked="0"/>
    </xf>
    <xf numFmtId="0" fontId="0" fillId="13" borderId="65" xfId="0" applyFill="1" applyBorder="1" applyProtection="1">
      <alignment vertical="center"/>
      <protection locked="0"/>
    </xf>
    <xf numFmtId="0" fontId="0" fillId="0" borderId="8" xfId="0" applyFill="1" applyBorder="1" applyProtection="1">
      <alignment vertical="center"/>
      <protection locked="0"/>
    </xf>
    <xf numFmtId="0" fontId="0" fillId="0" borderId="1" xfId="0" applyFill="1" applyBorder="1" applyProtection="1">
      <alignment vertical="center"/>
      <protection locked="0"/>
    </xf>
    <xf numFmtId="0" fontId="0" fillId="13" borderId="60" xfId="0" applyFill="1" applyBorder="1" applyProtection="1">
      <alignment vertical="center"/>
      <protection locked="0"/>
    </xf>
    <xf numFmtId="0" fontId="0" fillId="0" borderId="0" xfId="0" applyAlignment="1" applyProtection="1">
      <alignment vertical="center" shrinkToFit="1"/>
      <protection locked="0"/>
    </xf>
    <xf numFmtId="0" fontId="0" fillId="10" borderId="5" xfId="0" applyFill="1" applyBorder="1" applyProtection="1">
      <alignment vertical="center"/>
    </xf>
    <xf numFmtId="0" fontId="0" fillId="0" borderId="0" xfId="0" applyProtection="1">
      <alignment vertical="center"/>
    </xf>
    <xf numFmtId="183" fontId="0" fillId="13" borderId="61" xfId="0" applyNumberFormat="1" applyFill="1" applyBorder="1" applyProtection="1">
      <alignment vertical="center"/>
    </xf>
    <xf numFmtId="183" fontId="0" fillId="0" borderId="5" xfId="0" applyNumberFormat="1" applyFill="1" applyBorder="1" applyProtection="1">
      <alignment vertical="center"/>
    </xf>
    <xf numFmtId="183" fontId="0" fillId="0" borderId="1" xfId="0" applyNumberFormat="1" applyFill="1" applyBorder="1" applyProtection="1">
      <alignment vertical="center"/>
    </xf>
    <xf numFmtId="183" fontId="0" fillId="13" borderId="5" xfId="0" applyNumberFormat="1" applyFill="1" applyBorder="1" applyProtection="1">
      <alignment vertical="center"/>
    </xf>
    <xf numFmtId="183" fontId="0" fillId="13" borderId="1" xfId="0" applyNumberFormat="1" applyFill="1" applyBorder="1" applyProtection="1">
      <alignment vertical="center"/>
    </xf>
    <xf numFmtId="0" fontId="20" fillId="0" borderId="0" xfId="0" applyFont="1" applyProtection="1">
      <alignment vertical="center"/>
      <protection locked="0"/>
    </xf>
    <xf numFmtId="0" fontId="7" fillId="0" borderId="57" xfId="0" applyFont="1" applyBorder="1" applyAlignment="1" applyProtection="1">
      <alignment horizontal="left" vertical="center"/>
      <protection locked="0"/>
    </xf>
    <xf numFmtId="0" fontId="7" fillId="0" borderId="57" xfId="0" applyFont="1" applyBorder="1" applyAlignment="1" applyProtection="1">
      <alignment vertical="center"/>
      <protection locked="0"/>
    </xf>
    <xf numFmtId="180" fontId="0" fillId="10" borderId="51" xfId="0" applyNumberFormat="1" applyFill="1" applyBorder="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1" xfId="0" applyBorder="1" applyProtection="1">
      <alignment vertical="center"/>
      <protection locked="0"/>
    </xf>
    <xf numFmtId="0" fontId="0" fillId="10" borderId="24" xfId="0" applyFill="1" applyBorder="1" applyAlignment="1" applyProtection="1">
      <alignment horizontal="center" vertical="center" wrapText="1"/>
      <protection locked="0"/>
    </xf>
    <xf numFmtId="180" fontId="0" fillId="10" borderId="20" xfId="0" applyNumberFormat="1" applyFill="1" applyBorder="1">
      <alignment vertical="center"/>
    </xf>
    <xf numFmtId="182" fontId="0" fillId="10" borderId="13" xfId="0" applyNumberFormat="1" applyFill="1" applyBorder="1">
      <alignment vertical="center"/>
    </xf>
    <xf numFmtId="180" fontId="0" fillId="10" borderId="13" xfId="0" applyNumberFormat="1" applyFill="1" applyBorder="1">
      <alignment vertical="center"/>
    </xf>
    <xf numFmtId="180" fontId="10" fillId="10" borderId="15" xfId="0" applyNumberFormat="1" applyFont="1" applyFill="1" applyBorder="1">
      <alignment vertical="center"/>
    </xf>
    <xf numFmtId="180" fontId="0" fillId="10" borderId="19" xfId="0" applyNumberFormat="1" applyFill="1" applyBorder="1">
      <alignment vertical="center"/>
    </xf>
    <xf numFmtId="0" fontId="0" fillId="13" borderId="65" xfId="0" applyNumberFormat="1" applyFill="1" applyBorder="1">
      <alignment vertical="center"/>
    </xf>
    <xf numFmtId="182" fontId="0" fillId="13" borderId="13" xfId="0" applyNumberFormat="1" applyFill="1" applyBorder="1">
      <alignment vertical="center"/>
    </xf>
    <xf numFmtId="182" fontId="0" fillId="13" borderId="52" xfId="0" applyNumberFormat="1" applyFill="1" applyBorder="1">
      <alignment vertical="center"/>
    </xf>
    <xf numFmtId="180" fontId="0" fillId="13" borderId="13" xfId="0" applyNumberFormat="1" applyFill="1" applyBorder="1">
      <alignment vertical="center"/>
    </xf>
    <xf numFmtId="180" fontId="0" fillId="13" borderId="52" xfId="0" applyNumberFormat="1" applyFill="1" applyBorder="1">
      <alignment vertical="center"/>
    </xf>
    <xf numFmtId="38" fontId="15" fillId="0" borderId="18" xfId="1" applyFont="1" applyBorder="1">
      <alignment vertical="center"/>
    </xf>
    <xf numFmtId="0" fontId="0" fillId="0" borderId="1" xfId="0" applyBorder="1" applyAlignment="1">
      <alignment horizontal="center" vertical="center"/>
    </xf>
    <xf numFmtId="177" fontId="0" fillId="0" borderId="1" xfId="1" applyNumberFormat="1" applyFont="1" applyBorder="1">
      <alignment vertical="center"/>
    </xf>
    <xf numFmtId="0" fontId="0" fillId="13" borderId="30" xfId="0" applyFill="1" applyBorder="1" applyAlignment="1">
      <alignment vertical="center"/>
    </xf>
    <xf numFmtId="0" fontId="0" fillId="13" borderId="23" xfId="0" applyFill="1" applyBorder="1" applyAlignment="1">
      <alignment vertical="center"/>
    </xf>
    <xf numFmtId="177" fontId="0" fillId="12" borderId="1" xfId="1" applyNumberFormat="1" applyFont="1" applyFill="1" applyBorder="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180" fontId="0" fillId="0" borderId="41" xfId="0" applyNumberFormat="1" applyBorder="1" applyAlignment="1" applyProtection="1">
      <alignment horizontal="left" vertical="top" wrapText="1"/>
      <protection locked="0"/>
    </xf>
    <xf numFmtId="180" fontId="0" fillId="0" borderId="9" xfId="0" applyNumberFormat="1" applyBorder="1" applyAlignment="1" applyProtection="1">
      <alignment horizontal="left" vertical="top" wrapText="1"/>
      <protection locked="0"/>
    </xf>
    <xf numFmtId="180" fontId="0" fillId="0" borderId="7" xfId="0" applyNumberFormat="1" applyBorder="1" applyAlignment="1" applyProtection="1">
      <alignment horizontal="left" vertical="top" wrapText="1"/>
      <protection locked="0"/>
    </xf>
    <xf numFmtId="180" fontId="0" fillId="0" borderId="40" xfId="0" applyNumberFormat="1" applyBorder="1" applyAlignment="1" applyProtection="1">
      <alignment horizontal="left" vertical="top" wrapText="1"/>
      <protection locked="0"/>
    </xf>
    <xf numFmtId="180" fontId="0" fillId="0" borderId="0" xfId="0" applyNumberFormat="1" applyBorder="1" applyAlignment="1" applyProtection="1">
      <alignment horizontal="left" vertical="top" wrapText="1"/>
      <protection locked="0"/>
    </xf>
    <xf numFmtId="180" fontId="0" fillId="0" borderId="46" xfId="0" applyNumberFormat="1" applyBorder="1" applyAlignment="1" applyProtection="1">
      <alignment horizontal="left" vertical="top" wrapText="1"/>
      <protection locked="0"/>
    </xf>
    <xf numFmtId="180" fontId="0" fillId="0" borderId="47" xfId="0" applyNumberFormat="1" applyBorder="1" applyAlignment="1" applyProtection="1">
      <alignment horizontal="left" vertical="top" wrapText="1"/>
      <protection locked="0"/>
    </xf>
    <xf numFmtId="180" fontId="0" fillId="0" borderId="48" xfId="0" applyNumberFormat="1" applyBorder="1" applyAlignment="1" applyProtection="1">
      <alignment horizontal="left" vertical="top" wrapText="1"/>
      <protection locked="0"/>
    </xf>
    <xf numFmtId="180" fontId="0" fillId="0" borderId="49" xfId="0" applyNumberFormat="1" applyBorder="1" applyAlignment="1" applyProtection="1">
      <alignment horizontal="left" vertical="top" wrapText="1"/>
      <protection locked="0"/>
    </xf>
    <xf numFmtId="0" fontId="0" fillId="0" borderId="15"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184" fontId="0" fillId="0" borderId="27" xfId="0" applyNumberFormat="1" applyBorder="1" applyAlignment="1" applyProtection="1">
      <alignment horizontal="left" vertical="center"/>
      <protection locked="0"/>
    </xf>
    <xf numFmtId="184" fontId="0" fillId="0" borderId="28" xfId="0" applyNumberFormat="1" applyBorder="1" applyAlignment="1" applyProtection="1">
      <alignment horizontal="left" vertical="center"/>
      <protection locked="0"/>
    </xf>
    <xf numFmtId="184" fontId="0" fillId="0" borderId="18"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0" fillId="10" borderId="68" xfId="0" applyFill="1" applyBorder="1" applyAlignment="1" applyProtection="1">
      <alignment horizontal="center" vertical="center"/>
      <protection locked="0"/>
    </xf>
    <xf numFmtId="0" fontId="0" fillId="10" borderId="51" xfId="0" applyFill="1" applyBorder="1" applyAlignment="1" applyProtection="1">
      <alignment horizontal="center" vertical="center"/>
      <protection locked="0"/>
    </xf>
    <xf numFmtId="180" fontId="0" fillId="10" borderId="55" xfId="0" applyNumberFormat="1" applyFill="1" applyBorder="1" applyAlignment="1">
      <alignment horizontal="right" vertical="center"/>
    </xf>
    <xf numFmtId="180" fontId="0" fillId="10" borderId="50" xfId="0" applyNumberFormat="1" applyFill="1" applyBorder="1" applyAlignment="1">
      <alignment horizontal="right"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184" fontId="0" fillId="9" borderId="28" xfId="0" applyNumberFormat="1" applyFill="1" applyBorder="1" applyAlignment="1">
      <alignment horizontal="center" vertical="center"/>
    </xf>
    <xf numFmtId="0" fontId="0" fillId="13" borderId="30" xfId="0" applyFill="1" applyBorder="1" applyAlignment="1">
      <alignment horizontal="center" vertical="center"/>
    </xf>
    <xf numFmtId="0" fontId="0" fillId="13" borderId="23" xfId="0" applyFill="1" applyBorder="1" applyAlignment="1">
      <alignment horizontal="center" vertical="center"/>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12" borderId="10"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3" xfId="0" applyFill="1" applyBorder="1" applyAlignment="1">
      <alignment horizontal="center" vertical="center" wrapText="1"/>
    </xf>
    <xf numFmtId="184" fontId="0" fillId="13" borderId="6" xfId="0" applyNumberFormat="1" applyFill="1" applyBorder="1" applyAlignment="1">
      <alignment horizontal="center" vertical="center"/>
    </xf>
    <xf numFmtId="184" fontId="0" fillId="13" borderId="32" xfId="0" applyNumberFormat="1" applyFill="1" applyBorder="1" applyAlignment="1">
      <alignment horizontal="center" vertical="center"/>
    </xf>
    <xf numFmtId="184" fontId="0" fillId="0" borderId="6" xfId="0" applyNumberFormat="1" applyBorder="1" applyAlignment="1">
      <alignment horizontal="center" vertical="center"/>
    </xf>
    <xf numFmtId="184" fontId="0" fillId="12" borderId="31" xfId="0" applyNumberFormat="1" applyFill="1" applyBorder="1" applyAlignment="1">
      <alignment horizontal="center" vertical="center"/>
    </xf>
    <xf numFmtId="184" fontId="0" fillId="12" borderId="6" xfId="0" applyNumberFormat="1" applyFill="1" applyBorder="1" applyAlignment="1">
      <alignment horizontal="center" vertical="center"/>
    </xf>
    <xf numFmtId="184" fontId="0" fillId="12" borderId="32" xfId="0" applyNumberFormat="1" applyFill="1" applyBorder="1" applyAlignment="1">
      <alignment horizontal="center" vertical="center"/>
    </xf>
    <xf numFmtId="184" fontId="0" fillId="0" borderId="39" xfId="0" applyNumberFormat="1" applyBorder="1" applyAlignment="1">
      <alignment horizontal="center" vertical="center" wrapText="1"/>
    </xf>
    <xf numFmtId="184" fontId="0" fillId="0" borderId="17" xfId="0" applyNumberFormat="1" applyBorder="1" applyAlignment="1">
      <alignment horizontal="center" vertical="center" wrapText="1"/>
    </xf>
    <xf numFmtId="0" fontId="15" fillId="0" borderId="63" xfId="0" applyFont="1" applyBorder="1" applyAlignment="1">
      <alignment horizontal="left"/>
    </xf>
    <xf numFmtId="0" fontId="15" fillId="0" borderId="57" xfId="0" applyFont="1" applyBorder="1" applyAlignment="1">
      <alignment horizontal="left"/>
    </xf>
    <xf numFmtId="180" fontId="0" fillId="13" borderId="34" xfId="0" applyNumberFormat="1" applyFill="1" applyBorder="1" applyAlignment="1">
      <alignment horizontal="right" vertical="center"/>
    </xf>
    <xf numFmtId="180" fontId="0" fillId="13" borderId="36" xfId="0" applyNumberFormat="1" applyFill="1" applyBorder="1" applyAlignment="1">
      <alignment horizontal="right" vertical="center"/>
    </xf>
    <xf numFmtId="179" fontId="0" fillId="0" borderId="33" xfId="0" applyNumberFormat="1" applyFill="1" applyBorder="1" applyAlignment="1">
      <alignment horizontal="center" vertical="center" wrapText="1"/>
    </xf>
    <xf numFmtId="179" fontId="0" fillId="0" borderId="37" xfId="0" applyNumberFormat="1" applyFill="1" applyBorder="1" applyAlignment="1">
      <alignment horizontal="center" vertical="center" wrapText="1"/>
    </xf>
    <xf numFmtId="180" fontId="0" fillId="0" borderId="34" xfId="0" applyNumberFormat="1" applyBorder="1" applyAlignment="1">
      <alignment horizontal="right" vertical="center"/>
    </xf>
    <xf numFmtId="180" fontId="0" fillId="0" borderId="35" xfId="0" applyNumberFormat="1" applyBorder="1" applyAlignment="1">
      <alignment horizontal="right" vertical="center"/>
    </xf>
    <xf numFmtId="180" fontId="0" fillId="0" borderId="36" xfId="0" applyNumberFormat="1" applyBorder="1" applyAlignment="1">
      <alignment horizontal="right" vertical="center"/>
    </xf>
    <xf numFmtId="180" fontId="0" fillId="12" borderId="34" xfId="0" applyNumberFormat="1" applyFill="1" applyBorder="1" applyAlignment="1">
      <alignment horizontal="right" vertical="center"/>
    </xf>
    <xf numFmtId="180" fontId="0" fillId="12" borderId="35" xfId="0" applyNumberFormat="1" applyFill="1" applyBorder="1" applyAlignment="1">
      <alignment horizontal="right" vertical="center"/>
    </xf>
    <xf numFmtId="180" fontId="0" fillId="12" borderId="36" xfId="0" applyNumberFormat="1" applyFill="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12" borderId="2" xfId="0" applyFill="1" applyBorder="1" applyAlignment="1">
      <alignment horizontal="left" vertical="center"/>
    </xf>
    <xf numFmtId="0" fontId="0" fillId="12" borderId="8" xfId="0" applyFill="1" applyBorder="1" applyAlignment="1">
      <alignment horizontal="left" vertical="center"/>
    </xf>
    <xf numFmtId="180" fontId="0" fillId="13" borderId="35" xfId="0" applyNumberFormat="1" applyFill="1" applyBorder="1" applyAlignment="1">
      <alignment horizontal="right" vertical="center"/>
    </xf>
    <xf numFmtId="0" fontId="0" fillId="0" borderId="17" xfId="0" applyBorder="1" applyAlignment="1">
      <alignment horizontal="center" vertical="center" wrapText="1"/>
    </xf>
    <xf numFmtId="184" fontId="0" fillId="0" borderId="31" xfId="0" applyNumberFormat="1" applyBorder="1" applyAlignment="1">
      <alignment horizontal="center" vertical="center"/>
    </xf>
    <xf numFmtId="184" fontId="0" fillId="0" borderId="32" xfId="0" applyNumberFormat="1" applyBorder="1" applyAlignment="1">
      <alignment horizontal="center" vertical="center"/>
    </xf>
    <xf numFmtId="0" fontId="0" fillId="10" borderId="28" xfId="0" applyFill="1" applyBorder="1" applyAlignment="1">
      <alignment horizontal="center" vertical="center"/>
    </xf>
    <xf numFmtId="0" fontId="0" fillId="10" borderId="69" xfId="0" applyFill="1" applyBorder="1" applyAlignment="1">
      <alignment horizontal="center" vertical="center" wrapText="1"/>
    </xf>
    <xf numFmtId="0" fontId="0" fillId="10" borderId="70" xfId="0" applyFill="1" applyBorder="1" applyAlignment="1">
      <alignment horizontal="center" vertical="center" wrapText="1"/>
    </xf>
    <xf numFmtId="178" fontId="0" fillId="10" borderId="5" xfId="0" applyNumberFormat="1" applyFill="1" applyBorder="1" applyAlignment="1">
      <alignment horizontal="center" vertical="center"/>
    </xf>
    <xf numFmtId="178" fontId="0" fillId="10" borderId="1" xfId="0" applyNumberFormat="1" applyFill="1" applyBorder="1" applyAlignment="1">
      <alignment horizontal="center" vertical="center"/>
    </xf>
    <xf numFmtId="0" fontId="0" fillId="10" borderId="1" xfId="0" applyFill="1" applyBorder="1" applyAlignment="1">
      <alignment horizontal="center" vertical="center" wrapText="1"/>
    </xf>
    <xf numFmtId="0" fontId="0" fillId="10" borderId="55" xfId="0" applyFill="1" applyBorder="1" applyAlignment="1">
      <alignment horizontal="center" vertical="center" wrapText="1"/>
    </xf>
    <xf numFmtId="0" fontId="0" fillId="10" borderId="50" xfId="0" applyFill="1" applyBorder="1" applyAlignment="1">
      <alignment horizontal="center" vertical="center" wrapText="1"/>
    </xf>
    <xf numFmtId="178" fontId="0" fillId="10" borderId="8" xfId="0" applyNumberFormat="1" applyFill="1" applyBorder="1" applyAlignment="1">
      <alignment horizontal="center" vertical="center"/>
    </xf>
    <xf numFmtId="178" fontId="0" fillId="10" borderId="14" xfId="0" applyNumberFormat="1" applyFill="1" applyBorder="1" applyAlignment="1">
      <alignment horizontal="center" vertical="center"/>
    </xf>
    <xf numFmtId="178" fontId="0" fillId="10" borderId="43" xfId="0" applyNumberFormat="1" applyFill="1" applyBorder="1" applyAlignment="1">
      <alignment horizontal="center" vertical="center"/>
    </xf>
    <xf numFmtId="178" fontId="0" fillId="10" borderId="24" xfId="0" applyNumberFormat="1" applyFill="1" applyBorder="1" applyAlignment="1">
      <alignment horizontal="center" vertical="center"/>
    </xf>
    <xf numFmtId="178" fontId="0" fillId="10" borderId="25" xfId="0" applyNumberFormat="1" applyFill="1" applyBorder="1" applyAlignment="1">
      <alignment horizontal="center" vertical="center"/>
    </xf>
    <xf numFmtId="0" fontId="0" fillId="10" borderId="10"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178" fontId="0" fillId="13" borderId="13" xfId="0" applyNumberFormat="1" applyFill="1" applyBorder="1" applyAlignment="1">
      <alignment horizontal="center" vertical="center"/>
    </xf>
    <xf numFmtId="178" fontId="0" fillId="13" borderId="3" xfId="0" applyNumberFormat="1" applyFill="1" applyBorder="1" applyAlignment="1">
      <alignment horizontal="center" vertical="center"/>
    </xf>
    <xf numFmtId="178" fontId="0" fillId="13" borderId="52" xfId="0" applyNumberFormat="1" applyFill="1" applyBorder="1" applyAlignment="1">
      <alignment horizontal="center" vertical="center"/>
    </xf>
    <xf numFmtId="0" fontId="0" fillId="13" borderId="13" xfId="0" applyFill="1" applyBorder="1" applyAlignment="1">
      <alignment horizontal="center" vertical="center"/>
    </xf>
    <xf numFmtId="0" fontId="0" fillId="13" borderId="3" xfId="0" applyFill="1" applyBorder="1" applyAlignment="1">
      <alignment horizontal="center" vertical="center"/>
    </xf>
    <xf numFmtId="0" fontId="0" fillId="13" borderId="52" xfId="0" applyFill="1" applyBorder="1" applyAlignment="1">
      <alignment horizontal="center" vertical="center"/>
    </xf>
    <xf numFmtId="0" fontId="10" fillId="10" borderId="15" xfId="0" applyFont="1" applyFill="1" applyBorder="1" applyAlignment="1">
      <alignment horizontal="center" vertical="center"/>
    </xf>
    <xf numFmtId="0" fontId="10" fillId="10" borderId="16" xfId="0" applyFont="1" applyFill="1" applyBorder="1" applyAlignment="1">
      <alignment horizontal="center" vertical="center"/>
    </xf>
    <xf numFmtId="0" fontId="10" fillId="10" borderId="37" xfId="0" applyFont="1" applyFill="1" applyBorder="1" applyAlignment="1">
      <alignment horizontal="center" vertical="center"/>
    </xf>
    <xf numFmtId="0" fontId="0" fillId="0" borderId="23" xfId="0" applyBorder="1" applyAlignment="1">
      <alignment horizontal="center" vertical="center" wrapText="1"/>
    </xf>
    <xf numFmtId="184" fontId="0" fillId="13" borderId="31" xfId="0" applyNumberFormat="1" applyFill="1" applyBorder="1" applyAlignment="1">
      <alignment horizontal="center" vertical="center"/>
    </xf>
    <xf numFmtId="0" fontId="0" fillId="13" borderId="10" xfId="0" applyFill="1" applyBorder="1" applyAlignment="1">
      <alignment horizontal="center" vertical="center"/>
    </xf>
    <xf numFmtId="0" fontId="0" fillId="13" borderId="26" xfId="0" applyFill="1" applyBorder="1" applyAlignment="1">
      <alignment horizontal="center" vertical="center"/>
    </xf>
    <xf numFmtId="184" fontId="0" fillId="0" borderId="33" xfId="0" applyNumberFormat="1" applyBorder="1" applyAlignment="1">
      <alignment horizontal="center" vertical="center" wrapText="1"/>
    </xf>
    <xf numFmtId="184" fontId="0" fillId="0" borderId="37" xfId="0" applyNumberFormat="1" applyBorder="1" applyAlignment="1">
      <alignment horizontal="center" vertical="center" wrapText="1"/>
    </xf>
    <xf numFmtId="184" fontId="0" fillId="0" borderId="42" xfId="0" applyNumberFormat="1" applyBorder="1" applyAlignment="1">
      <alignment horizontal="center" vertical="center"/>
    </xf>
    <xf numFmtId="184" fontId="0" fillId="0" borderId="62" xfId="0" applyNumberFormat="1" applyBorder="1" applyAlignment="1">
      <alignment horizontal="center" vertical="center"/>
    </xf>
    <xf numFmtId="184" fontId="0" fillId="0" borderId="61" xfId="0" applyNumberFormat="1" applyBorder="1" applyAlignment="1">
      <alignment horizontal="center" vertical="center"/>
    </xf>
    <xf numFmtId="180" fontId="0" fillId="10" borderId="56" xfId="0" applyNumberFormat="1" applyFill="1" applyBorder="1" applyAlignment="1">
      <alignment horizontal="right" vertical="center"/>
    </xf>
    <xf numFmtId="180" fontId="0" fillId="10" borderId="58" xfId="0" applyNumberFormat="1" applyFill="1" applyBorder="1" applyAlignment="1">
      <alignment horizontal="right" vertical="center"/>
    </xf>
    <xf numFmtId="0" fontId="0" fillId="12" borderId="44" xfId="0" applyFill="1" applyBorder="1" applyAlignment="1">
      <alignment horizontal="left" vertical="center"/>
    </xf>
    <xf numFmtId="0" fontId="0" fillId="12" borderId="45" xfId="0" applyFill="1" applyBorder="1" applyAlignment="1">
      <alignment horizontal="left" vertical="center"/>
    </xf>
    <xf numFmtId="0" fontId="0" fillId="0" borderId="29" xfId="0" applyBorder="1" applyAlignment="1">
      <alignment horizontal="left" vertical="center"/>
    </xf>
    <xf numFmtId="0" fontId="0" fillId="0" borderId="43"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10" borderId="55" xfId="0" applyFill="1" applyBorder="1" applyAlignment="1">
      <alignment horizontal="left" vertical="center" wrapText="1"/>
    </xf>
    <xf numFmtId="0" fontId="0" fillId="10" borderId="0" xfId="0" applyFill="1" applyBorder="1" applyAlignment="1">
      <alignment horizontal="left" vertical="center" wrapText="1"/>
    </xf>
    <xf numFmtId="0" fontId="0" fillId="10" borderId="56" xfId="0" applyFill="1" applyBorder="1" applyAlignment="1">
      <alignment horizontal="left" vertical="center" wrapText="1"/>
    </xf>
    <xf numFmtId="0" fontId="0" fillId="10" borderId="50" xfId="0" applyFill="1" applyBorder="1" applyAlignment="1">
      <alignment horizontal="left" vertical="center" wrapText="1"/>
    </xf>
    <xf numFmtId="0" fontId="0" fillId="10" borderId="57" xfId="0" applyFill="1" applyBorder="1" applyAlignment="1">
      <alignment horizontal="left" vertical="center" wrapText="1"/>
    </xf>
    <xf numFmtId="0" fontId="0" fillId="10" borderId="58" xfId="0" applyFill="1" applyBorder="1" applyAlignment="1">
      <alignment horizontal="left" vertical="center" wrapText="1"/>
    </xf>
    <xf numFmtId="38" fontId="0" fillId="0" borderId="28" xfId="1" applyFont="1" applyBorder="1" applyAlignment="1">
      <alignment horizontal="center" vertical="center"/>
    </xf>
    <xf numFmtId="38" fontId="0" fillId="0" borderId="18" xfId="1" applyFont="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184" fontId="0" fillId="12" borderId="42" xfId="0" applyNumberFormat="1" applyFill="1" applyBorder="1" applyAlignment="1">
      <alignment horizontal="center" vertical="center"/>
    </xf>
    <xf numFmtId="184" fontId="0" fillId="12" borderId="62" xfId="0" applyNumberFormat="1" applyFill="1" applyBorder="1" applyAlignment="1">
      <alignment horizontal="center" vertical="center"/>
    </xf>
    <xf numFmtId="184" fontId="0" fillId="12" borderId="61" xfId="0" applyNumberFormat="1" applyFill="1" applyBorder="1" applyAlignment="1">
      <alignment horizontal="center" vertical="center"/>
    </xf>
    <xf numFmtId="184" fontId="0" fillId="13" borderId="42" xfId="0" applyNumberFormat="1" applyFill="1" applyBorder="1" applyAlignment="1">
      <alignment horizontal="center" vertical="center"/>
    </xf>
    <xf numFmtId="184" fontId="0" fillId="13" borderId="61" xfId="0" applyNumberFormat="1" applyFill="1" applyBorder="1" applyAlignment="1">
      <alignment horizontal="center" vertical="center"/>
    </xf>
    <xf numFmtId="0" fontId="0" fillId="13" borderId="29" xfId="0" applyFill="1" applyBorder="1" applyAlignment="1">
      <alignment horizontal="left" vertical="center"/>
    </xf>
    <xf numFmtId="0" fontId="0" fillId="13" borderId="43" xfId="0" applyFill="1" applyBorder="1" applyAlignment="1">
      <alignment horizontal="left" vertical="center"/>
    </xf>
    <xf numFmtId="0" fontId="0" fillId="13" borderId="44" xfId="0" applyFill="1" applyBorder="1" applyAlignment="1">
      <alignment horizontal="left" vertical="center"/>
    </xf>
    <xf numFmtId="0" fontId="0" fillId="13" borderId="45" xfId="0" applyFill="1" applyBorder="1" applyAlignment="1">
      <alignment horizontal="left" vertical="center"/>
    </xf>
    <xf numFmtId="0" fontId="0" fillId="12" borderId="29" xfId="0" applyFill="1" applyBorder="1" applyAlignment="1">
      <alignment horizontal="left" vertical="center"/>
    </xf>
    <xf numFmtId="0" fontId="0" fillId="12" borderId="43" xfId="0" applyFill="1" applyBorder="1" applyAlignment="1">
      <alignment horizontal="left" vertical="center"/>
    </xf>
    <xf numFmtId="0" fontId="0" fillId="0" borderId="3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84" fontId="0" fillId="0" borderId="28" xfId="0" applyNumberFormat="1" applyBorder="1" applyAlignment="1" applyProtection="1">
      <alignment horizontal="center" vertical="center"/>
      <protection locked="0"/>
    </xf>
    <xf numFmtId="184" fontId="0" fillId="0" borderId="18" xfId="0" applyNumberFormat="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184" fontId="22" fillId="0" borderId="15" xfId="0" applyNumberFormat="1" applyFont="1" applyBorder="1" applyAlignment="1" applyProtection="1">
      <alignment horizontal="center" vertical="center"/>
      <protection locked="0"/>
    </xf>
    <xf numFmtId="184" fontId="22" fillId="0" borderId="37" xfId="0" applyNumberFormat="1" applyFont="1" applyBorder="1" applyAlignment="1" applyProtection="1">
      <alignment horizontal="center" vertical="center"/>
      <protection locked="0"/>
    </xf>
    <xf numFmtId="0" fontId="0" fillId="0" borderId="37" xfId="0" applyBorder="1" applyAlignment="1">
      <alignment horizontal="center" vertical="center"/>
    </xf>
    <xf numFmtId="184" fontId="0" fillId="0" borderId="28" xfId="0" applyNumberFormat="1" applyBorder="1" applyAlignment="1">
      <alignment horizontal="center" vertical="center"/>
    </xf>
    <xf numFmtId="184" fontId="0" fillId="0" borderId="18" xfId="0" applyNumberFormat="1" applyBorder="1" applyAlignment="1">
      <alignment horizontal="center" vertical="center"/>
    </xf>
    <xf numFmtId="178" fontId="0" fillId="10" borderId="3" xfId="0" applyNumberFormat="1" applyFill="1" applyBorder="1" applyAlignment="1">
      <alignment horizontal="center" vertical="center"/>
    </xf>
    <xf numFmtId="178" fontId="0" fillId="10" borderId="52" xfId="0" applyNumberFormat="1" applyFill="1" applyBorder="1" applyAlignment="1">
      <alignment horizontal="center" vertical="center"/>
    </xf>
    <xf numFmtId="178" fontId="0" fillId="10" borderId="71" xfId="0" applyNumberFormat="1" applyFill="1" applyBorder="1" applyAlignment="1">
      <alignment horizontal="center" vertical="center"/>
    </xf>
    <xf numFmtId="178" fontId="0" fillId="10" borderId="53" xfId="0" applyNumberFormat="1" applyFill="1" applyBorder="1" applyAlignment="1">
      <alignment horizontal="center" vertical="center"/>
    </xf>
    <xf numFmtId="178" fontId="0" fillId="10" borderId="13" xfId="0" applyNumberFormat="1" applyFill="1" applyBorder="1" applyAlignment="1">
      <alignment horizontal="center" vertical="center"/>
    </xf>
    <xf numFmtId="0" fontId="0" fillId="10" borderId="13" xfId="0" applyFill="1" applyBorder="1" applyAlignment="1">
      <alignment horizontal="center" vertical="center"/>
    </xf>
    <xf numFmtId="0" fontId="0" fillId="10" borderId="3" xfId="0" applyFill="1" applyBorder="1" applyAlignment="1">
      <alignment horizontal="center" vertical="center"/>
    </xf>
    <xf numFmtId="0" fontId="0" fillId="10" borderId="52" xfId="0" applyFill="1" applyBorder="1" applyAlignment="1">
      <alignment horizontal="center" vertical="center"/>
    </xf>
    <xf numFmtId="184" fontId="1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12" borderId="1" xfId="0" applyFill="1" applyBorder="1" applyAlignment="1">
      <alignment horizontal="left" vertical="center"/>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8" xfId="0" applyFill="1" applyBorder="1" applyAlignment="1">
      <alignment horizontal="center" vertical="center" wrapText="1"/>
    </xf>
  </cellXfs>
  <cellStyles count="3">
    <cellStyle name="桁区切り" xfId="1" builtinId="6"/>
    <cellStyle name="標準" xfId="0" builtinId="0"/>
    <cellStyle name="標準 2 2" xfId="2"/>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27</xdr:row>
      <xdr:rowOff>38100</xdr:rowOff>
    </xdr:from>
    <xdr:to>
      <xdr:col>13</xdr:col>
      <xdr:colOff>198984</xdr:colOff>
      <xdr:row>44</xdr:row>
      <xdr:rowOff>104261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542925" y="6315075"/>
          <a:ext cx="8323809" cy="4114286"/>
        </a:xfrm>
        <a:prstGeom prst="rect">
          <a:avLst/>
        </a:prstGeom>
        <a:ln w="31750">
          <a:solidFill>
            <a:srgbClr val="0070C0"/>
          </a:solidFill>
        </a:ln>
      </xdr:spPr>
    </xdr:pic>
    <xdr:clientData/>
  </xdr:twoCellAnchor>
  <xdr:twoCellAnchor>
    <xdr:from>
      <xdr:col>8</xdr:col>
      <xdr:colOff>19050</xdr:colOff>
      <xdr:row>35</xdr:row>
      <xdr:rowOff>171450</xdr:rowOff>
    </xdr:from>
    <xdr:to>
      <xdr:col>13</xdr:col>
      <xdr:colOff>142875</xdr:colOff>
      <xdr:row>38</xdr:row>
      <xdr:rowOff>28575</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5257800" y="8353425"/>
          <a:ext cx="3552825" cy="571500"/>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57150</xdr:colOff>
      <xdr:row>6</xdr:row>
      <xdr:rowOff>76200</xdr:rowOff>
    </xdr:from>
    <xdr:to>
      <xdr:col>9</xdr:col>
      <xdr:colOff>627893</xdr:colOff>
      <xdr:row>16</xdr:row>
      <xdr:rowOff>104474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95300" y="1352550"/>
          <a:ext cx="6057143" cy="2409524"/>
        </a:xfrm>
        <a:prstGeom prst="rect">
          <a:avLst/>
        </a:prstGeom>
        <a:ln w="28575">
          <a:solidFill>
            <a:srgbClr val="0070C0"/>
          </a:solidFill>
        </a:ln>
      </xdr:spPr>
    </xdr:pic>
    <xdr:clientData/>
  </xdr:twoCellAnchor>
  <xdr:twoCellAnchor>
    <xdr:from>
      <xdr:col>3</xdr:col>
      <xdr:colOff>247651</xdr:colOff>
      <xdr:row>10</xdr:row>
      <xdr:rowOff>161924</xdr:rowOff>
    </xdr:from>
    <xdr:to>
      <xdr:col>8</xdr:col>
      <xdr:colOff>38101</xdr:colOff>
      <xdr:row>15</xdr:row>
      <xdr:rowOff>180974</xdr:rowOff>
    </xdr:to>
    <xdr:sp macro="" textlink="">
      <xdr:nvSpPr>
        <xdr:cNvPr id="16" name="四角形: 角を丸くする 9">
          <a:extLst>
            <a:ext uri="{FF2B5EF4-FFF2-40B4-BE49-F238E27FC236}">
              <a16:creationId xmlns:a16="http://schemas.microsoft.com/office/drawing/2014/main" id="{00000000-0008-0000-0200-000010000000}"/>
            </a:ext>
          </a:extLst>
        </xdr:cNvPr>
        <xdr:cNvSpPr/>
      </xdr:nvSpPr>
      <xdr:spPr>
        <a:xfrm>
          <a:off x="2057401" y="2390774"/>
          <a:ext cx="3219450" cy="12096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33</xdr:row>
      <xdr:rowOff>76200</xdr:rowOff>
    </xdr:from>
    <xdr:to>
      <xdr:col>6</xdr:col>
      <xdr:colOff>152400</xdr:colOff>
      <xdr:row>44</xdr:row>
      <xdr:rowOff>114299</xdr:rowOff>
    </xdr:to>
    <xdr:sp macro="" textlink="">
      <xdr:nvSpPr>
        <xdr:cNvPr id="17" name="四角形: 角を丸くする 9">
          <a:extLst>
            <a:ext uri="{FF2B5EF4-FFF2-40B4-BE49-F238E27FC236}">
              <a16:creationId xmlns:a16="http://schemas.microsoft.com/office/drawing/2014/main" id="{00000000-0008-0000-0200-000011000000}"/>
            </a:ext>
          </a:extLst>
        </xdr:cNvPr>
        <xdr:cNvSpPr/>
      </xdr:nvSpPr>
      <xdr:spPr>
        <a:xfrm>
          <a:off x="1304925" y="7781925"/>
          <a:ext cx="2714625" cy="265747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0</xdr:colOff>
      <xdr:row>33</xdr:row>
      <xdr:rowOff>57149</xdr:rowOff>
    </xdr:from>
    <xdr:to>
      <xdr:col>13</xdr:col>
      <xdr:colOff>114300</xdr:colOff>
      <xdr:row>44</xdr:row>
      <xdr:rowOff>123825</xdr:rowOff>
    </xdr:to>
    <xdr:sp macro="" textlink="">
      <xdr:nvSpPr>
        <xdr:cNvPr id="18" name="四角形: 角を丸くする 9">
          <a:extLst>
            <a:ext uri="{FF2B5EF4-FFF2-40B4-BE49-F238E27FC236}">
              <a16:creationId xmlns:a16="http://schemas.microsoft.com/office/drawing/2014/main" id="{00000000-0008-0000-0200-000012000000}"/>
            </a:ext>
          </a:extLst>
        </xdr:cNvPr>
        <xdr:cNvSpPr/>
      </xdr:nvSpPr>
      <xdr:spPr>
        <a:xfrm>
          <a:off x="5238750" y="7762874"/>
          <a:ext cx="3543300" cy="26860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1</xdr:col>
      <xdr:colOff>9525</xdr:colOff>
      <xdr:row>84</xdr:row>
      <xdr:rowOff>104775</xdr:rowOff>
    </xdr:from>
    <xdr:to>
      <xdr:col>12</xdr:col>
      <xdr:colOff>170487</xdr:colOff>
      <xdr:row>101</xdr:row>
      <xdr:rowOff>199507</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447675" y="12334875"/>
          <a:ext cx="7704762" cy="4142857"/>
        </a:xfrm>
        <a:prstGeom prst="rect">
          <a:avLst/>
        </a:prstGeom>
        <a:ln w="28575">
          <a:solidFill>
            <a:srgbClr val="0070C0"/>
          </a:solidFill>
        </a:ln>
      </xdr:spPr>
    </xdr:pic>
    <xdr:clientData/>
  </xdr:twoCellAnchor>
  <xdr:twoCellAnchor>
    <xdr:from>
      <xdr:col>3</xdr:col>
      <xdr:colOff>304800</xdr:colOff>
      <xdr:row>88</xdr:row>
      <xdr:rowOff>28574</xdr:rowOff>
    </xdr:from>
    <xdr:to>
      <xdr:col>12</xdr:col>
      <xdr:colOff>95250</xdr:colOff>
      <xdr:row>101</xdr:row>
      <xdr:rowOff>219074</xdr:rowOff>
    </xdr:to>
    <xdr:sp macro="" textlink="">
      <xdr:nvSpPr>
        <xdr:cNvPr id="19" name="四角形: 角を丸くする 9">
          <a:extLst>
            <a:ext uri="{FF2B5EF4-FFF2-40B4-BE49-F238E27FC236}">
              <a16:creationId xmlns:a16="http://schemas.microsoft.com/office/drawing/2014/main" id="{00000000-0008-0000-0200-000013000000}"/>
            </a:ext>
          </a:extLst>
        </xdr:cNvPr>
        <xdr:cNvSpPr/>
      </xdr:nvSpPr>
      <xdr:spPr>
        <a:xfrm>
          <a:off x="2114550" y="13211174"/>
          <a:ext cx="5962650" cy="32861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1</xdr:col>
      <xdr:colOff>28575</xdr:colOff>
      <xdr:row>108</xdr:row>
      <xdr:rowOff>114300</xdr:rowOff>
    </xdr:from>
    <xdr:to>
      <xdr:col>6</xdr:col>
      <xdr:colOff>647194</xdr:colOff>
      <xdr:row>124</xdr:row>
      <xdr:rowOff>37633</xdr:rowOff>
    </xdr:to>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a:stretch>
          <a:fillRect/>
        </a:stretch>
      </xdr:blipFill>
      <xdr:spPr>
        <a:xfrm>
          <a:off x="466725" y="18297525"/>
          <a:ext cx="4047619" cy="3733333"/>
        </a:xfrm>
        <a:prstGeom prst="rect">
          <a:avLst/>
        </a:prstGeom>
        <a:ln w="28575">
          <a:solidFill>
            <a:srgbClr val="0070C0"/>
          </a:solidFill>
        </a:ln>
      </xdr:spPr>
    </xdr:pic>
    <xdr:clientData/>
  </xdr:twoCellAnchor>
  <xdr:twoCellAnchor>
    <xdr:from>
      <xdr:col>3</xdr:col>
      <xdr:colOff>285750</xdr:colOff>
      <xdr:row>112</xdr:row>
      <xdr:rowOff>47626</xdr:rowOff>
    </xdr:from>
    <xdr:to>
      <xdr:col>5</xdr:col>
      <xdr:colOff>666750</xdr:colOff>
      <xdr:row>124</xdr:row>
      <xdr:rowOff>66676</xdr:rowOff>
    </xdr:to>
    <xdr:sp macro="" textlink="">
      <xdr:nvSpPr>
        <xdr:cNvPr id="22" name="四角形: 角を丸くする 9">
          <a:extLst>
            <a:ext uri="{FF2B5EF4-FFF2-40B4-BE49-F238E27FC236}">
              <a16:creationId xmlns:a16="http://schemas.microsoft.com/office/drawing/2014/main" id="{00000000-0008-0000-0200-000016000000}"/>
            </a:ext>
          </a:extLst>
        </xdr:cNvPr>
        <xdr:cNvSpPr/>
      </xdr:nvSpPr>
      <xdr:spPr>
        <a:xfrm>
          <a:off x="2095500" y="19183351"/>
          <a:ext cx="1752600" cy="2876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190500</xdr:colOff>
      <xdr:row>45</xdr:row>
      <xdr:rowOff>123823</xdr:rowOff>
    </xdr:from>
    <xdr:to>
      <xdr:col>9</xdr:col>
      <xdr:colOff>590550</xdr:colOff>
      <xdr:row>48</xdr:row>
      <xdr:rowOff>76199</xdr:rowOff>
    </xdr:to>
    <xdr:sp macro="" textlink="">
      <xdr:nvSpPr>
        <xdr:cNvPr id="3" name="角丸四角形吹き出し 2"/>
        <xdr:cNvSpPr/>
      </xdr:nvSpPr>
      <xdr:spPr>
        <a:xfrm>
          <a:off x="4057650" y="10925173"/>
          <a:ext cx="2457450" cy="666751"/>
        </a:xfrm>
        <a:prstGeom prst="wedgeRoundRectCallout">
          <a:avLst>
            <a:gd name="adj1" fmla="val -32891"/>
            <a:gd name="adj2" fmla="val -84353"/>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JAS</a:t>
          </a:r>
          <a:r>
            <a:rPr kumimoji="1" lang="ja-JP" altLang="en-US" sz="1100">
              <a:solidFill>
                <a:sysClr val="windowText" lastClr="000000"/>
              </a:solidFill>
            </a:rPr>
            <a:t>の種類」から自動的に表示されるので変更しないでください。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313765</xdr:colOff>
      <xdr:row>4</xdr:row>
      <xdr:rowOff>83483</xdr:rowOff>
    </xdr:from>
    <xdr:to>
      <xdr:col>15</xdr:col>
      <xdr:colOff>523875</xdr:colOff>
      <xdr:row>12</xdr:row>
      <xdr:rowOff>190500</xdr:rowOff>
    </xdr:to>
    <xdr:sp macro="" textlink="">
      <xdr:nvSpPr>
        <xdr:cNvPr id="2" name="角丸四角形 1"/>
        <xdr:cNvSpPr/>
      </xdr:nvSpPr>
      <xdr:spPr>
        <a:xfrm>
          <a:off x="13334440" y="1131233"/>
          <a:ext cx="2638985" cy="2364442"/>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調達費として加工費、運搬費を計上する場合は、必ず</a:t>
          </a:r>
          <a:r>
            <a:rPr kumimoji="1" lang="en-US" altLang="ja-JP" sz="1400">
              <a:solidFill>
                <a:sysClr val="windowText" lastClr="000000"/>
              </a:solidFill>
            </a:rPr>
            <a:t>『</a:t>
          </a:r>
          <a:r>
            <a:rPr kumimoji="1" lang="ja-JP" altLang="en-US" sz="1400">
              <a:solidFill>
                <a:sysClr val="windowText" lastClr="000000"/>
              </a:solidFill>
            </a:rPr>
            <a:t>○加工費の対象をチェック、○運搬費の対象をチェック</a:t>
          </a:r>
          <a:r>
            <a:rPr kumimoji="1" lang="en-US" altLang="ja-JP" sz="1400">
              <a:solidFill>
                <a:sysClr val="windowText" lastClr="000000"/>
              </a:solidFill>
            </a:rPr>
            <a:t>』</a:t>
          </a:r>
          <a:r>
            <a:rPr kumimoji="1" lang="ja-JP" altLang="en-US" sz="1400">
              <a:solidFill>
                <a:sysClr val="windowText" lastClr="000000"/>
              </a:solidFill>
            </a:rPr>
            <a:t>の表も記入をして下さい。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50</xdr:row>
      <xdr:rowOff>244928</xdr:rowOff>
    </xdr:from>
    <xdr:to>
      <xdr:col>26</xdr:col>
      <xdr:colOff>666750</xdr:colOff>
      <xdr:row>60</xdr:row>
      <xdr:rowOff>122463</xdr:rowOff>
    </xdr:to>
    <xdr:sp macro="" textlink="">
      <xdr:nvSpPr>
        <xdr:cNvPr id="2" name="角丸四角形 1"/>
        <xdr:cNvSpPr/>
      </xdr:nvSpPr>
      <xdr:spPr>
        <a:xfrm>
          <a:off x="19825607" y="13144499"/>
          <a:ext cx="6327322" cy="232682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上記の表</a:t>
          </a:r>
          <a:r>
            <a:rPr kumimoji="1" lang="en-US" altLang="ja-JP" sz="1800">
              <a:solidFill>
                <a:sysClr val="windowText" lastClr="000000"/>
              </a:solidFill>
            </a:rPr>
            <a:t>『</a:t>
          </a:r>
          <a:r>
            <a:rPr kumimoji="1" lang="ja-JP" altLang="en-US" sz="1800">
              <a:solidFill>
                <a:sysClr val="windowText" lastClr="000000"/>
              </a:solidFill>
            </a:rPr>
            <a:t>○材積内訳</a:t>
          </a:r>
          <a:r>
            <a:rPr kumimoji="1" lang="en-US" altLang="ja-JP" sz="1800">
              <a:solidFill>
                <a:sysClr val="windowText" lastClr="000000"/>
              </a:solidFill>
            </a:rPr>
            <a:t>』</a:t>
          </a:r>
          <a:r>
            <a:rPr kumimoji="1" lang="ja-JP" altLang="en-US" sz="1800">
              <a:solidFill>
                <a:sysClr val="windowText" lastClr="000000"/>
              </a:solidFill>
            </a:rPr>
            <a:t>に従い、様式１号別紙１にある</a:t>
          </a:r>
          <a:r>
            <a:rPr kumimoji="1" lang="en-US" altLang="ja-JP" sz="1800">
              <a:solidFill>
                <a:sysClr val="windowText" lastClr="000000"/>
              </a:solidFill>
            </a:rPr>
            <a:t>『</a:t>
          </a:r>
          <a:r>
            <a:rPr kumimoji="1" lang="ja-JP" altLang="en-US" sz="1800">
              <a:solidFill>
                <a:sysClr val="windowText" lastClr="000000"/>
              </a:solidFill>
            </a:rPr>
            <a:t>２．助成対象となる階ごとの</a:t>
          </a:r>
          <a:r>
            <a:rPr kumimoji="1" lang="en-US" altLang="ja-JP" sz="1800">
              <a:solidFill>
                <a:sysClr val="windowText" lastClr="000000"/>
              </a:solidFill>
            </a:rPr>
            <a:t>JAS</a:t>
          </a:r>
          <a:r>
            <a:rPr kumimoji="1" lang="ja-JP" altLang="en-US" sz="1800">
              <a:solidFill>
                <a:sysClr val="windowText" lastClr="000000"/>
              </a:solidFill>
            </a:rPr>
            <a:t>構造材使用量及びその他林産物</a:t>
          </a:r>
          <a:r>
            <a:rPr kumimoji="1" lang="en-US" altLang="ja-JP" sz="1800">
              <a:solidFill>
                <a:sysClr val="windowText" lastClr="000000"/>
              </a:solidFill>
            </a:rPr>
            <a:t>JAS</a:t>
          </a:r>
          <a:r>
            <a:rPr kumimoji="1" lang="ja-JP" altLang="en-US" sz="1800">
              <a:solidFill>
                <a:sysClr val="windowText" lastClr="000000"/>
              </a:solidFill>
            </a:rPr>
            <a:t>の上限材積</a:t>
          </a:r>
          <a:r>
            <a:rPr kumimoji="1" lang="en-US" altLang="ja-JP" sz="1800">
              <a:solidFill>
                <a:sysClr val="windowText" lastClr="000000"/>
              </a:solidFill>
            </a:rPr>
            <a:t>』</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３．その他林産物ＪＡＳ内訳</a:t>
          </a:r>
          <a:r>
            <a:rPr kumimoji="1" lang="en-US" altLang="ja-JP" sz="1800">
              <a:solidFill>
                <a:sysClr val="windowText" lastClr="000000"/>
              </a:solidFill>
            </a:rPr>
            <a:t>』</a:t>
          </a:r>
          <a:r>
            <a:rPr kumimoji="1" lang="ja-JP" altLang="en-US" sz="1800">
              <a:solidFill>
                <a:sysClr val="windowText" lastClr="000000"/>
              </a:solidFill>
            </a:rPr>
            <a:t>の材積を記載してください。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345281</xdr:colOff>
      <xdr:row>3</xdr:row>
      <xdr:rowOff>95250</xdr:rowOff>
    </xdr:from>
    <xdr:to>
      <xdr:col>10</xdr:col>
      <xdr:colOff>369093</xdr:colOff>
      <xdr:row>13</xdr:row>
      <xdr:rowOff>226218</xdr:rowOff>
    </xdr:to>
    <xdr:sp macro="" textlink="">
      <xdr:nvSpPr>
        <xdr:cNvPr id="2" name="角丸四角形 1"/>
        <xdr:cNvSpPr/>
      </xdr:nvSpPr>
      <xdr:spPr>
        <a:xfrm>
          <a:off x="7334250" y="904875"/>
          <a:ext cx="4441031" cy="2869406"/>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4800" b="1"/>
            <a:t>交付申請用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zoomScaleNormal="100" workbookViewId="0">
      <selection activeCell="S18" sqref="S18"/>
    </sheetView>
  </sheetViews>
  <sheetFormatPr defaultRowHeight="18.75"/>
  <cols>
    <col min="1" max="1" width="5.75" customWidth="1"/>
  </cols>
  <sheetData>
    <row r="1" spans="1:2" s="100" customFormat="1" ht="25.5">
      <c r="A1" s="100" t="s">
        <v>167</v>
      </c>
    </row>
    <row r="3" spans="1:2">
      <c r="A3" t="s">
        <v>166</v>
      </c>
    </row>
    <row r="4" spans="1:2">
      <c r="A4" t="s">
        <v>143</v>
      </c>
      <c r="B4" s="144" t="s">
        <v>144</v>
      </c>
    </row>
    <row r="5" spans="1:2">
      <c r="B5" t="s">
        <v>217</v>
      </c>
    </row>
    <row r="6" spans="1:2">
      <c r="B6" t="s">
        <v>216</v>
      </c>
    </row>
    <row r="19" spans="1:2">
      <c r="A19" t="s">
        <v>147</v>
      </c>
      <c r="B19" s="144" t="s">
        <v>148</v>
      </c>
    </row>
    <row r="20" spans="1:2">
      <c r="B20" s="145" t="s">
        <v>169</v>
      </c>
    </row>
    <row r="21" spans="1:2">
      <c r="B21" t="s">
        <v>149</v>
      </c>
    </row>
    <row r="22" spans="1:2">
      <c r="B22" t="s">
        <v>158</v>
      </c>
    </row>
    <row r="23" spans="1:2">
      <c r="B23" t="s">
        <v>150</v>
      </c>
    </row>
    <row r="24" spans="1:2">
      <c r="B24" t="s">
        <v>154</v>
      </c>
    </row>
    <row r="25" spans="1:2">
      <c r="B25" t="s">
        <v>155</v>
      </c>
    </row>
    <row r="26" spans="1:2">
      <c r="B26" t="s">
        <v>156</v>
      </c>
    </row>
    <row r="27" spans="1:2">
      <c r="B27" t="s">
        <v>168</v>
      </c>
    </row>
    <row r="49" spans="2:10">
      <c r="B49" t="s">
        <v>215</v>
      </c>
    </row>
    <row r="50" spans="2:10">
      <c r="B50" s="273" t="s">
        <v>72</v>
      </c>
      <c r="C50" s="273"/>
      <c r="D50" s="273"/>
      <c r="E50" s="273"/>
      <c r="F50" s="273"/>
      <c r="G50" s="273"/>
      <c r="H50" s="278" t="s">
        <v>7</v>
      </c>
      <c r="I50" s="278"/>
      <c r="J50" s="278"/>
    </row>
    <row r="51" spans="2:10">
      <c r="B51" s="273" t="s">
        <v>73</v>
      </c>
      <c r="C51" s="273"/>
      <c r="D51" s="273"/>
      <c r="E51" s="273"/>
      <c r="F51" s="273"/>
      <c r="G51" s="273"/>
      <c r="H51" s="278" t="s">
        <v>7</v>
      </c>
      <c r="I51" s="278"/>
      <c r="J51" s="278"/>
    </row>
    <row r="52" spans="2:10">
      <c r="B52" s="273" t="s">
        <v>74</v>
      </c>
      <c r="C52" s="273"/>
      <c r="D52" s="273"/>
      <c r="E52" s="273"/>
      <c r="F52" s="273"/>
      <c r="G52" s="273"/>
      <c r="H52" s="278" t="s">
        <v>7</v>
      </c>
      <c r="I52" s="278"/>
      <c r="J52" s="278"/>
    </row>
    <row r="53" spans="2:10">
      <c r="B53" s="273" t="s">
        <v>75</v>
      </c>
      <c r="C53" s="273"/>
      <c r="D53" s="273"/>
      <c r="E53" s="273"/>
      <c r="F53" s="273"/>
      <c r="G53" s="273"/>
      <c r="H53" s="278" t="s">
        <v>7</v>
      </c>
      <c r="I53" s="278"/>
      <c r="J53" s="278"/>
    </row>
    <row r="54" spans="2:10">
      <c r="B54" s="273" t="s">
        <v>76</v>
      </c>
      <c r="C54" s="273"/>
      <c r="D54" s="273"/>
      <c r="E54" s="273"/>
      <c r="F54" s="273"/>
      <c r="G54" s="273"/>
      <c r="H54" s="278" t="s">
        <v>7</v>
      </c>
      <c r="I54" s="278"/>
      <c r="J54" s="278"/>
    </row>
    <row r="55" spans="2:10">
      <c r="B55" s="273" t="s">
        <v>77</v>
      </c>
      <c r="C55" s="273"/>
      <c r="D55" s="273"/>
      <c r="E55" s="273"/>
      <c r="F55" s="273"/>
      <c r="G55" s="273"/>
      <c r="H55" s="278" t="s">
        <v>7</v>
      </c>
      <c r="I55" s="278"/>
      <c r="J55" s="278"/>
    </row>
    <row r="56" spans="2:10">
      <c r="B56" s="273" t="s">
        <v>78</v>
      </c>
      <c r="C56" s="273"/>
      <c r="D56" s="273"/>
      <c r="E56" s="273"/>
      <c r="F56" s="273"/>
      <c r="G56" s="273"/>
      <c r="H56" s="278" t="s">
        <v>59</v>
      </c>
      <c r="I56" s="278"/>
      <c r="J56" s="278"/>
    </row>
    <row r="57" spans="2:10">
      <c r="B57" s="273" t="s">
        <v>171</v>
      </c>
      <c r="C57" s="273"/>
      <c r="D57" s="273"/>
      <c r="E57" s="273"/>
      <c r="F57" s="273"/>
      <c r="G57" s="273"/>
      <c r="H57" s="278" t="s">
        <v>59</v>
      </c>
      <c r="I57" s="278"/>
      <c r="J57" s="278"/>
    </row>
    <row r="58" spans="2:10">
      <c r="B58" s="273" t="s">
        <v>79</v>
      </c>
      <c r="C58" s="273"/>
      <c r="D58" s="273"/>
      <c r="E58" s="273"/>
      <c r="F58" s="273"/>
      <c r="G58" s="273"/>
      <c r="H58" s="278" t="s">
        <v>59</v>
      </c>
      <c r="I58" s="278"/>
      <c r="J58" s="278"/>
    </row>
    <row r="59" spans="2:10">
      <c r="B59" s="273" t="s">
        <v>80</v>
      </c>
      <c r="C59" s="273"/>
      <c r="D59" s="273"/>
      <c r="E59" s="273"/>
      <c r="F59" s="273"/>
      <c r="G59" s="273"/>
      <c r="H59" s="278" t="s">
        <v>59</v>
      </c>
      <c r="I59" s="278"/>
      <c r="J59" s="278"/>
    </row>
    <row r="60" spans="2:10">
      <c r="B60" s="273" t="s">
        <v>81</v>
      </c>
      <c r="C60" s="273"/>
      <c r="D60" s="273"/>
      <c r="E60" s="273"/>
      <c r="F60" s="273"/>
      <c r="G60" s="273"/>
      <c r="H60" s="278" t="s">
        <v>59</v>
      </c>
      <c r="I60" s="278"/>
      <c r="J60" s="278"/>
    </row>
    <row r="61" spans="2:10">
      <c r="B61" s="273" t="s">
        <v>82</v>
      </c>
      <c r="C61" s="273"/>
      <c r="D61" s="273"/>
      <c r="E61" s="273"/>
      <c r="F61" s="273"/>
      <c r="G61" s="273"/>
      <c r="H61" s="278" t="s">
        <v>59</v>
      </c>
      <c r="I61" s="278"/>
      <c r="J61" s="278"/>
    </row>
    <row r="62" spans="2:10">
      <c r="B62" s="273" t="s">
        <v>60</v>
      </c>
      <c r="C62" s="273"/>
      <c r="D62" s="273"/>
      <c r="E62" s="273"/>
      <c r="F62" s="273"/>
      <c r="G62" s="273"/>
      <c r="H62" s="278" t="s">
        <v>59</v>
      </c>
      <c r="I62" s="278"/>
      <c r="J62" s="278"/>
    </row>
    <row r="63" spans="2:10">
      <c r="B63" s="273" t="s">
        <v>61</v>
      </c>
      <c r="C63" s="273"/>
      <c r="D63" s="273"/>
      <c r="E63" s="273"/>
      <c r="F63" s="273"/>
      <c r="G63" s="273"/>
      <c r="H63" s="278" t="s">
        <v>59</v>
      </c>
      <c r="I63" s="278"/>
      <c r="J63" s="278"/>
    </row>
    <row r="64" spans="2:10">
      <c r="B64" s="273" t="s">
        <v>62</v>
      </c>
      <c r="C64" s="273"/>
      <c r="D64" s="273"/>
      <c r="E64" s="273"/>
      <c r="F64" s="273"/>
      <c r="G64" s="273"/>
      <c r="H64" s="278" t="s">
        <v>59</v>
      </c>
      <c r="I64" s="278"/>
      <c r="J64" s="278"/>
    </row>
    <row r="65" spans="1:10">
      <c r="B65" s="273" t="s">
        <v>63</v>
      </c>
      <c r="C65" s="273"/>
      <c r="D65" s="273"/>
      <c r="E65" s="273"/>
      <c r="F65" s="273"/>
      <c r="G65" s="273"/>
      <c r="H65" s="278" t="s">
        <v>59</v>
      </c>
      <c r="I65" s="278"/>
      <c r="J65" s="278"/>
    </row>
    <row r="66" spans="1:10">
      <c r="B66" s="273" t="s">
        <v>64</v>
      </c>
      <c r="C66" s="273"/>
      <c r="D66" s="273"/>
      <c r="E66" s="273"/>
      <c r="F66" s="273"/>
      <c r="G66" s="273"/>
      <c r="H66" s="278" t="s">
        <v>59</v>
      </c>
      <c r="I66" s="278"/>
      <c r="J66" s="278"/>
    </row>
    <row r="67" spans="1:10">
      <c r="B67" s="273" t="s">
        <v>65</v>
      </c>
      <c r="C67" s="273"/>
      <c r="D67" s="273"/>
      <c r="E67" s="273"/>
      <c r="F67" s="273"/>
      <c r="G67" s="273"/>
      <c r="H67" s="278" t="s">
        <v>59</v>
      </c>
      <c r="I67" s="278"/>
      <c r="J67" s="278"/>
    </row>
    <row r="68" spans="1:10">
      <c r="B68" s="273" t="s">
        <v>66</v>
      </c>
      <c r="C68" s="273"/>
      <c r="D68" s="273"/>
      <c r="E68" s="273"/>
      <c r="F68" s="273"/>
      <c r="G68" s="273"/>
      <c r="H68" s="278" t="s">
        <v>59</v>
      </c>
      <c r="I68" s="278"/>
      <c r="J68" s="278"/>
    </row>
    <row r="69" spans="1:10">
      <c r="B69" s="273" t="s">
        <v>67</v>
      </c>
      <c r="C69" s="273"/>
      <c r="D69" s="273"/>
      <c r="E69" s="273"/>
      <c r="F69" s="273"/>
      <c r="G69" s="273"/>
      <c r="H69" s="278" t="s">
        <v>59</v>
      </c>
      <c r="I69" s="278"/>
      <c r="J69" s="278"/>
    </row>
    <row r="70" spans="1:10">
      <c r="B70" s="273" t="s">
        <v>68</v>
      </c>
      <c r="C70" s="273"/>
      <c r="D70" s="273"/>
      <c r="E70" s="273"/>
      <c r="F70" s="273"/>
      <c r="G70" s="273"/>
      <c r="H70" s="278" t="s">
        <v>59</v>
      </c>
      <c r="I70" s="278"/>
      <c r="J70" s="278"/>
    </row>
    <row r="71" spans="1:10">
      <c r="B71" s="274" t="s">
        <v>69</v>
      </c>
      <c r="C71" s="274"/>
      <c r="D71" s="274"/>
      <c r="E71" s="274"/>
      <c r="F71" s="274"/>
      <c r="G71" s="274"/>
      <c r="H71" s="278" t="s">
        <v>59</v>
      </c>
      <c r="I71" s="278"/>
      <c r="J71" s="278"/>
    </row>
    <row r="72" spans="1:10">
      <c r="B72" s="274" t="s">
        <v>70</v>
      </c>
      <c r="C72" s="274"/>
      <c r="D72" s="274"/>
      <c r="E72" s="274"/>
      <c r="F72" s="274"/>
      <c r="G72" s="274"/>
      <c r="H72" s="278" t="s">
        <v>59</v>
      </c>
      <c r="I72" s="278"/>
      <c r="J72" s="278"/>
    </row>
    <row r="73" spans="1:10">
      <c r="B73" s="274" t="s">
        <v>71</v>
      </c>
      <c r="C73" s="274"/>
      <c r="D73" s="274"/>
      <c r="E73" s="274"/>
      <c r="F73" s="274"/>
      <c r="G73" s="274"/>
      <c r="H73" s="278" t="s">
        <v>59</v>
      </c>
      <c r="I73" s="278"/>
      <c r="J73" s="278"/>
    </row>
    <row r="74" spans="1:10">
      <c r="B74" s="273" t="s">
        <v>52</v>
      </c>
      <c r="C74" s="273"/>
      <c r="D74" s="273"/>
      <c r="E74" s="273"/>
      <c r="F74" s="273"/>
      <c r="G74" s="273"/>
      <c r="H74" s="275" t="s">
        <v>18</v>
      </c>
      <c r="I74" s="276"/>
      <c r="J74" s="277"/>
    </row>
    <row r="75" spans="1:10">
      <c r="B75" s="273" t="s">
        <v>53</v>
      </c>
      <c r="C75" s="273"/>
      <c r="D75" s="273"/>
      <c r="E75" s="273"/>
      <c r="F75" s="273"/>
      <c r="G75" s="273"/>
      <c r="H75" s="275" t="s">
        <v>18</v>
      </c>
      <c r="I75" s="276"/>
      <c r="J75" s="277"/>
    </row>
    <row r="78" spans="1:10">
      <c r="A78" t="s">
        <v>151</v>
      </c>
      <c r="B78" s="144" t="s">
        <v>152</v>
      </c>
    </row>
    <row r="79" spans="1:10">
      <c r="B79" s="145" t="s">
        <v>170</v>
      </c>
    </row>
    <row r="80" spans="1:10">
      <c r="B80" t="s">
        <v>157</v>
      </c>
    </row>
    <row r="81" spans="2:2">
      <c r="B81" t="s">
        <v>158</v>
      </c>
    </row>
    <row r="82" spans="2:2">
      <c r="B82" t="s">
        <v>177</v>
      </c>
    </row>
    <row r="83" spans="2:2">
      <c r="B83" t="s">
        <v>218</v>
      </c>
    </row>
    <row r="84" spans="2:2">
      <c r="B84" t="s">
        <v>219</v>
      </c>
    </row>
    <row r="104" spans="1:2">
      <c r="A104" t="s">
        <v>159</v>
      </c>
      <c r="B104" s="144" t="s">
        <v>160</v>
      </c>
    </row>
    <row r="105" spans="1:2">
      <c r="B105" s="145" t="s">
        <v>161</v>
      </c>
    </row>
    <row r="106" spans="1:2">
      <c r="B106" t="s">
        <v>162</v>
      </c>
    </row>
    <row r="107" spans="1:2">
      <c r="B107" t="s">
        <v>158</v>
      </c>
    </row>
    <row r="108" spans="1:2">
      <c r="B108" t="s">
        <v>177</v>
      </c>
    </row>
    <row r="126" spans="1:2">
      <c r="A126" t="s">
        <v>163</v>
      </c>
      <c r="B126" s="144" t="s">
        <v>164</v>
      </c>
    </row>
    <row r="127" spans="1:2">
      <c r="B127" s="145" t="s">
        <v>165</v>
      </c>
    </row>
  </sheetData>
  <sheetProtection algorithmName="SHA-512" hashValue="1UlpWE1Kzs1+Hpcl3/ZLtd0AdfkXMET3BjkyKlQhR9djzV9aqPOnkWE4topmPYlH5fsp5ZXMP1xyammAjYfGEw==" saltValue="V/YW3zaiZzDQ+AqkPGP9Cg==" spinCount="100000" sheet="1" objects="1" scenarios="1"/>
  <mergeCells count="52">
    <mergeCell ref="H55:J55"/>
    <mergeCell ref="H63:J63"/>
    <mergeCell ref="H64:J64"/>
    <mergeCell ref="H65:J65"/>
    <mergeCell ref="H66:J66"/>
    <mergeCell ref="H50:J50"/>
    <mergeCell ref="H51:J51"/>
    <mergeCell ref="H52:J52"/>
    <mergeCell ref="H53:J53"/>
    <mergeCell ref="H54:J54"/>
    <mergeCell ref="H75:J75"/>
    <mergeCell ref="H74:J74"/>
    <mergeCell ref="H73:J73"/>
    <mergeCell ref="H56:J56"/>
    <mergeCell ref="H57:J57"/>
    <mergeCell ref="H58:J58"/>
    <mergeCell ref="H59:J59"/>
    <mergeCell ref="H60:J60"/>
    <mergeCell ref="H61:J61"/>
    <mergeCell ref="H62:J62"/>
    <mergeCell ref="H69:J69"/>
    <mergeCell ref="H70:J70"/>
    <mergeCell ref="H71:J71"/>
    <mergeCell ref="H72:J72"/>
    <mergeCell ref="H67:J67"/>
    <mergeCell ref="H68:J68"/>
    <mergeCell ref="B64:G64"/>
    <mergeCell ref="B75:G75"/>
    <mergeCell ref="B74:G74"/>
    <mergeCell ref="B73:G73"/>
    <mergeCell ref="B72:G72"/>
    <mergeCell ref="B71:G71"/>
    <mergeCell ref="B70:G70"/>
    <mergeCell ref="B69:G69"/>
    <mergeCell ref="B68:G68"/>
    <mergeCell ref="B67:G67"/>
    <mergeCell ref="B66:G66"/>
    <mergeCell ref="B65:G65"/>
    <mergeCell ref="B58:G58"/>
    <mergeCell ref="B59:G59"/>
    <mergeCell ref="B63:G63"/>
    <mergeCell ref="B62:G62"/>
    <mergeCell ref="B61:G61"/>
    <mergeCell ref="B60:G60"/>
    <mergeCell ref="B55:G55"/>
    <mergeCell ref="B56:G56"/>
    <mergeCell ref="B57:G57"/>
    <mergeCell ref="B50:G50"/>
    <mergeCell ref="B51:G51"/>
    <mergeCell ref="B52:G52"/>
    <mergeCell ref="B53:G53"/>
    <mergeCell ref="B54:G54"/>
  </mergeCells>
  <phoneticPr fontId="3"/>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G1004"/>
  <sheetViews>
    <sheetView showGridLines="0" zoomScale="85" zoomScaleNormal="85" zoomScaleSheetLayoutView="80" workbookViewId="0">
      <selection activeCell="C30" sqref="C30"/>
    </sheetView>
  </sheetViews>
  <sheetFormatPr defaultRowHeight="18.75"/>
  <cols>
    <col min="1" max="1" width="9" style="156"/>
    <col min="2" max="2" width="12.75" style="156" customWidth="1"/>
    <col min="3" max="3" width="31.5" style="156" customWidth="1"/>
    <col min="4" max="4" width="20.375" style="156" customWidth="1"/>
    <col min="5" max="5" width="18" style="241" customWidth="1"/>
    <col min="6" max="6" width="14.25" style="171" customWidth="1"/>
    <col min="7" max="7" width="12.25" style="182" customWidth="1"/>
    <col min="8" max="8" width="13.5" style="171" customWidth="1"/>
    <col min="9" max="10" width="9" style="156"/>
    <col min="11" max="11" width="10.625" style="156" customWidth="1"/>
    <col min="12" max="19" width="10.625" style="173" customWidth="1"/>
    <col min="20" max="20" width="6.625" style="173" customWidth="1"/>
    <col min="21" max="21" width="9" style="156"/>
    <col min="22" max="22" width="10.625" style="156" customWidth="1"/>
    <col min="23" max="24" width="10.625" style="173" customWidth="1"/>
    <col min="25" max="25" width="10.625" style="156" customWidth="1"/>
    <col min="26" max="59" width="9" style="156"/>
  </cols>
  <sheetData>
    <row r="1" spans="1:59" ht="24.75" thickBot="1">
      <c r="A1" s="249" t="s">
        <v>185</v>
      </c>
      <c r="J1" s="162"/>
      <c r="K1"/>
      <c r="L1"/>
      <c r="M1"/>
      <c r="N1"/>
      <c r="O1"/>
    </row>
    <row r="2" spans="1:59" ht="19.5" thickBot="1">
      <c r="B2" s="253" t="s">
        <v>111</v>
      </c>
      <c r="C2" s="288"/>
      <c r="D2" s="289"/>
      <c r="E2" s="254" t="s">
        <v>112</v>
      </c>
      <c r="F2" s="290"/>
      <c r="G2" s="291"/>
      <c r="H2" s="291"/>
      <c r="I2" s="292"/>
      <c r="K2"/>
      <c r="L2"/>
      <c r="M2"/>
      <c r="N2"/>
      <c r="O2"/>
      <c r="P2" s="158"/>
      <c r="Q2" s="159"/>
      <c r="R2" s="156"/>
      <c r="S2" s="156"/>
      <c r="T2" s="156"/>
      <c r="W2" s="156"/>
      <c r="X2" s="156"/>
    </row>
    <row r="3" spans="1:59" ht="19.5" thickBot="1">
      <c r="B3" s="293" t="s">
        <v>202</v>
      </c>
      <c r="C3" s="294"/>
      <c r="D3" s="294"/>
      <c r="E3" s="295"/>
      <c r="F3" s="255" t="s">
        <v>199</v>
      </c>
      <c r="G3" s="182" t="s">
        <v>203</v>
      </c>
      <c r="K3"/>
      <c r="L3"/>
      <c r="M3"/>
      <c r="N3"/>
      <c r="O3"/>
      <c r="P3" s="158"/>
      <c r="Q3" s="159"/>
      <c r="R3" s="156"/>
      <c r="S3" s="156"/>
      <c r="T3" s="156"/>
      <c r="W3" s="156"/>
      <c r="X3" s="156"/>
    </row>
    <row r="4" spans="1:59">
      <c r="M4" s="156"/>
      <c r="N4" s="156"/>
      <c r="O4" s="156"/>
      <c r="P4" s="158"/>
      <c r="Q4" s="159"/>
      <c r="R4" s="156"/>
      <c r="S4" s="156"/>
      <c r="T4" s="156"/>
      <c r="W4" s="156"/>
      <c r="X4" s="156"/>
    </row>
    <row r="5" spans="1:59" s="100" customFormat="1" ht="26.25" thickBot="1">
      <c r="A5" s="164"/>
      <c r="B5" s="164" t="s">
        <v>190</v>
      </c>
      <c r="C5" s="164"/>
      <c r="D5" s="164"/>
      <c r="E5" s="164"/>
      <c r="F5" s="165"/>
      <c r="G5" s="166"/>
      <c r="H5" s="165"/>
      <c r="I5" s="164"/>
      <c r="J5" s="164"/>
      <c r="K5" s="164"/>
      <c r="L5" s="167"/>
      <c r="M5" s="167"/>
      <c r="N5" s="167"/>
      <c r="O5" s="167"/>
      <c r="P5" s="167"/>
      <c r="Q5" s="167"/>
      <c r="R5" s="167"/>
      <c r="S5" s="167"/>
      <c r="T5" s="167"/>
      <c r="U5" s="164"/>
      <c r="V5" s="164"/>
      <c r="W5" s="167"/>
      <c r="X5" s="167"/>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row>
    <row r="6" spans="1:59" ht="38.25" customHeight="1" thickBot="1">
      <c r="B6" s="168" t="s">
        <v>192</v>
      </c>
      <c r="C6" s="169" t="s">
        <v>193</v>
      </c>
      <c r="D6" s="169" t="s">
        <v>93</v>
      </c>
      <c r="E6" s="170" t="s">
        <v>194</v>
      </c>
      <c r="G6" s="279" t="s">
        <v>142</v>
      </c>
      <c r="H6" s="280"/>
      <c r="I6" s="280"/>
      <c r="J6" s="280"/>
      <c r="K6" s="280"/>
      <c r="L6" s="281"/>
      <c r="S6" s="172"/>
    </row>
    <row r="7" spans="1:59" ht="19.5" thickBot="1">
      <c r="A7" s="174" t="s">
        <v>54</v>
      </c>
      <c r="B7" s="175" t="s">
        <v>101</v>
      </c>
      <c r="C7" s="176">
        <v>900000</v>
      </c>
      <c r="D7" s="176">
        <v>100000</v>
      </c>
      <c r="E7" s="244">
        <f>IFERROR((1-D7/(D7+C7)),1)</f>
        <v>0.9</v>
      </c>
      <c r="G7" s="282"/>
      <c r="H7" s="283"/>
      <c r="I7" s="283"/>
      <c r="J7" s="283"/>
      <c r="K7" s="283"/>
      <c r="L7" s="284"/>
      <c r="S7" s="172"/>
    </row>
    <row r="8" spans="1:59">
      <c r="A8" s="177"/>
      <c r="B8" s="178"/>
      <c r="C8" s="179"/>
      <c r="D8" s="179"/>
      <c r="E8" s="247">
        <f t="shared" ref="E8:E13" si="0">IFERROR((1-D8/(D8+C8)),1)</f>
        <v>1</v>
      </c>
      <c r="G8" s="282"/>
      <c r="H8" s="283"/>
      <c r="I8" s="283"/>
      <c r="J8" s="283"/>
      <c r="K8" s="283"/>
      <c r="L8" s="284"/>
      <c r="S8" s="172"/>
    </row>
    <row r="9" spans="1:59">
      <c r="A9" s="173"/>
      <c r="B9" s="180"/>
      <c r="C9" s="181"/>
      <c r="D9" s="181"/>
      <c r="E9" s="248">
        <f t="shared" si="0"/>
        <v>1</v>
      </c>
      <c r="G9" s="282"/>
      <c r="H9" s="283"/>
      <c r="I9" s="283"/>
      <c r="J9" s="283"/>
      <c r="K9" s="283"/>
      <c r="L9" s="284"/>
      <c r="S9" s="172"/>
    </row>
    <row r="10" spans="1:59">
      <c r="A10" s="173"/>
      <c r="B10" s="180"/>
      <c r="C10" s="181"/>
      <c r="D10" s="181"/>
      <c r="E10" s="248">
        <f t="shared" si="0"/>
        <v>1</v>
      </c>
      <c r="G10" s="282"/>
      <c r="H10" s="283"/>
      <c r="I10" s="283"/>
      <c r="J10" s="283"/>
      <c r="K10" s="283"/>
      <c r="L10" s="284"/>
      <c r="S10" s="172"/>
    </row>
    <row r="11" spans="1:59">
      <c r="A11" s="173"/>
      <c r="B11" s="180"/>
      <c r="C11" s="181"/>
      <c r="D11" s="181"/>
      <c r="E11" s="248">
        <f t="shared" si="0"/>
        <v>1</v>
      </c>
      <c r="G11" s="282"/>
      <c r="H11" s="283"/>
      <c r="I11" s="283"/>
      <c r="J11" s="283"/>
      <c r="K11" s="283"/>
      <c r="L11" s="284"/>
      <c r="S11" s="172"/>
    </row>
    <row r="12" spans="1:59">
      <c r="A12" s="173"/>
      <c r="B12" s="180"/>
      <c r="C12" s="181"/>
      <c r="D12" s="181"/>
      <c r="E12" s="248">
        <f t="shared" si="0"/>
        <v>1</v>
      </c>
      <c r="G12" s="282"/>
      <c r="H12" s="283"/>
      <c r="I12" s="283"/>
      <c r="J12" s="283"/>
      <c r="K12" s="283"/>
      <c r="L12" s="284"/>
      <c r="S12" s="172"/>
    </row>
    <row r="13" spans="1:59">
      <c r="A13" s="173"/>
      <c r="B13" s="180"/>
      <c r="C13" s="181"/>
      <c r="D13" s="181"/>
      <c r="E13" s="248">
        <f t="shared" si="0"/>
        <v>1</v>
      </c>
      <c r="G13" s="285"/>
      <c r="H13" s="286"/>
      <c r="I13" s="286"/>
      <c r="J13" s="286"/>
      <c r="K13" s="286"/>
      <c r="L13" s="287"/>
      <c r="S13" s="172"/>
    </row>
    <row r="14" spans="1:59">
      <c r="C14" s="182"/>
      <c r="D14" s="182"/>
      <c r="E14" s="182"/>
    </row>
    <row r="15" spans="1:59" s="100" customFormat="1" ht="26.25" thickBot="1">
      <c r="A15" s="164"/>
      <c r="B15" s="164" t="s">
        <v>87</v>
      </c>
      <c r="C15" s="166"/>
      <c r="D15" s="166"/>
      <c r="E15" s="166"/>
      <c r="F15" s="165"/>
      <c r="G15" s="166"/>
      <c r="H15" s="165"/>
      <c r="I15" s="164"/>
      <c r="J15" s="164"/>
      <c r="K15" s="164" t="s">
        <v>138</v>
      </c>
      <c r="L15" s="183"/>
      <c r="M15" s="183"/>
      <c r="N15" s="183"/>
      <c r="O15" s="183"/>
      <c r="P15" s="183"/>
      <c r="Q15" s="183"/>
      <c r="R15" s="183"/>
      <c r="S15" s="183"/>
      <c r="T15" s="183"/>
      <c r="U15" s="164"/>
      <c r="V15" s="164" t="s">
        <v>139</v>
      </c>
      <c r="W15" s="183"/>
      <c r="X15" s="183"/>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row>
    <row r="16" spans="1:59" ht="19.5" thickBot="1">
      <c r="A16" s="296" t="s">
        <v>46</v>
      </c>
      <c r="B16" s="297"/>
      <c r="C16" s="297"/>
      <c r="D16" s="297"/>
      <c r="E16" s="297"/>
      <c r="F16" s="297"/>
      <c r="G16" s="297"/>
      <c r="H16" s="298"/>
      <c r="K16" s="184" t="s">
        <v>54</v>
      </c>
      <c r="L16" s="185" t="s">
        <v>27</v>
      </c>
      <c r="M16" s="186" t="s">
        <v>28</v>
      </c>
      <c r="N16" s="186" t="s">
        <v>29</v>
      </c>
      <c r="O16" s="186" t="s">
        <v>30</v>
      </c>
      <c r="P16" s="186" t="s">
        <v>31</v>
      </c>
      <c r="Q16" s="187" t="s">
        <v>32</v>
      </c>
      <c r="R16" s="187" t="s">
        <v>33</v>
      </c>
      <c r="S16" s="188" t="s">
        <v>34</v>
      </c>
      <c r="T16" s="177"/>
      <c r="V16" s="184" t="s">
        <v>54</v>
      </c>
      <c r="W16" s="189" t="s">
        <v>90</v>
      </c>
      <c r="X16" s="190" t="s">
        <v>91</v>
      </c>
      <c r="Y16" s="191" t="s">
        <v>176</v>
      </c>
    </row>
    <row r="17" spans="1:25" ht="75.75" thickBot="1">
      <c r="A17" s="192" t="s">
        <v>205</v>
      </c>
      <c r="B17" s="256" t="s">
        <v>191</v>
      </c>
      <c r="C17" s="193" t="s">
        <v>55</v>
      </c>
      <c r="D17" s="194" t="s">
        <v>83</v>
      </c>
      <c r="E17" s="195" t="s">
        <v>195</v>
      </c>
      <c r="F17" s="196" t="s">
        <v>85</v>
      </c>
      <c r="G17" s="197" t="s">
        <v>84</v>
      </c>
      <c r="H17" s="198" t="s">
        <v>180</v>
      </c>
      <c r="J17" s="199" t="s">
        <v>86</v>
      </c>
      <c r="K17" s="200" t="s">
        <v>96</v>
      </c>
      <c r="L17" s="201"/>
      <c r="M17" s="202"/>
      <c r="N17" s="202"/>
      <c r="O17" s="202"/>
      <c r="P17" s="202"/>
      <c r="Q17" s="203"/>
      <c r="R17" s="203"/>
      <c r="S17" s="204"/>
      <c r="T17" s="205"/>
      <c r="U17" s="206" t="s">
        <v>89</v>
      </c>
      <c r="V17" s="207" t="s">
        <v>98</v>
      </c>
      <c r="W17" s="208"/>
      <c r="X17" s="209"/>
      <c r="Y17" s="210"/>
    </row>
    <row r="18" spans="1:25" ht="19.5" thickBot="1">
      <c r="A18" s="175">
        <v>1</v>
      </c>
      <c r="B18" s="175" t="s">
        <v>206</v>
      </c>
      <c r="C18" s="212" t="s">
        <v>67</v>
      </c>
      <c r="D18" s="212" t="str">
        <f>IF($C18="","",VLOOKUP($C18,分類コード!$B$1:$C$26,2,0))</f>
        <v>その他林産物JAS</v>
      </c>
      <c r="E18" s="213" t="s">
        <v>88</v>
      </c>
      <c r="F18" s="214">
        <v>22.1952</v>
      </c>
      <c r="G18" s="176">
        <v>260000</v>
      </c>
      <c r="H18" s="215">
        <v>12.33</v>
      </c>
      <c r="J18" s="216" t="s">
        <v>95</v>
      </c>
      <c r="K18" s="217">
        <v>890000</v>
      </c>
      <c r="L18" s="218"/>
      <c r="M18" s="219"/>
      <c r="N18" s="219"/>
      <c r="O18" s="219"/>
      <c r="P18" s="219"/>
      <c r="Q18" s="220"/>
      <c r="R18" s="220"/>
      <c r="S18" s="221"/>
      <c r="T18" s="222"/>
      <c r="U18" s="223" t="s">
        <v>97</v>
      </c>
      <c r="V18" s="217">
        <v>890000</v>
      </c>
      <c r="W18" s="218"/>
      <c r="X18" s="220"/>
      <c r="Y18" s="221"/>
    </row>
    <row r="19" spans="1:25">
      <c r="A19" s="178"/>
      <c r="B19" s="178"/>
      <c r="C19" s="224"/>
      <c r="D19" s="225" t="str">
        <f>IF($C19="","",VLOOKUP($C19,分類コード!$B$1:$C$26,2,0))</f>
        <v/>
      </c>
      <c r="E19" s="226"/>
      <c r="F19" s="227"/>
      <c r="G19" s="228"/>
      <c r="H19" s="227"/>
      <c r="K19" s="229" t="s">
        <v>56</v>
      </c>
      <c r="L19" s="230"/>
      <c r="M19" s="231"/>
      <c r="N19" s="231"/>
      <c r="O19" s="231"/>
      <c r="P19" s="231"/>
      <c r="Q19" s="231"/>
      <c r="R19" s="231"/>
      <c r="S19" s="231"/>
      <c r="T19" s="177"/>
      <c r="V19" s="229" t="s">
        <v>56</v>
      </c>
      <c r="W19" s="230"/>
      <c r="X19" s="231"/>
      <c r="Y19" s="231"/>
    </row>
    <row r="20" spans="1:25">
      <c r="A20" s="178"/>
      <c r="B20" s="178"/>
      <c r="C20" s="224"/>
      <c r="D20" s="233" t="str">
        <f>IF($C20="","",VLOOKUP($C20,分類コード!$B$1:$C$26,2,0))</f>
        <v/>
      </c>
      <c r="E20" s="234"/>
      <c r="F20" s="235"/>
      <c r="G20" s="236"/>
      <c r="H20" s="235"/>
      <c r="K20" s="237"/>
      <c r="L20" s="238"/>
      <c r="M20" s="239"/>
      <c r="N20" s="239"/>
      <c r="O20" s="239"/>
      <c r="P20" s="239"/>
      <c r="Q20" s="239"/>
      <c r="R20" s="239"/>
      <c r="S20" s="239"/>
      <c r="T20" s="177"/>
      <c r="V20" s="229"/>
      <c r="W20" s="238"/>
      <c r="X20" s="231"/>
      <c r="Y20" s="231"/>
    </row>
    <row r="21" spans="1:25">
      <c r="A21" s="180"/>
      <c r="B21" s="180"/>
      <c r="C21" s="224"/>
      <c r="D21" s="233" t="str">
        <f>IF($C21="","",VLOOKUP($C21,分類コード!$B$1:$C$26,2,0))</f>
        <v/>
      </c>
      <c r="E21" s="234"/>
      <c r="F21" s="235"/>
      <c r="G21" s="236"/>
      <c r="H21" s="235"/>
      <c r="K21" s="237"/>
      <c r="L21" s="238"/>
      <c r="M21" s="239"/>
      <c r="N21" s="239"/>
      <c r="O21" s="239"/>
      <c r="P21" s="239"/>
      <c r="Q21" s="239"/>
      <c r="R21" s="239"/>
      <c r="S21" s="239"/>
      <c r="T21" s="177"/>
      <c r="V21" s="237"/>
      <c r="W21" s="238"/>
      <c r="X21" s="239"/>
      <c r="Y21" s="239"/>
    </row>
    <row r="22" spans="1:25">
      <c r="A22" s="178"/>
      <c r="B22" s="178"/>
      <c r="C22" s="224"/>
      <c r="D22" s="233" t="str">
        <f>IF($C22="","",VLOOKUP($C22,分類コード!$B$1:$C$26,2,0))</f>
        <v/>
      </c>
      <c r="E22" s="234"/>
      <c r="F22" s="227"/>
      <c r="G22" s="228"/>
      <c r="H22" s="235"/>
      <c r="K22" s="237"/>
      <c r="L22" s="238"/>
      <c r="M22" s="239"/>
      <c r="N22" s="239"/>
      <c r="O22" s="239"/>
      <c r="P22" s="239"/>
      <c r="Q22" s="239"/>
      <c r="R22" s="239"/>
      <c r="S22" s="239"/>
      <c r="T22" s="177"/>
      <c r="V22" s="237"/>
      <c r="W22" s="238"/>
      <c r="X22" s="239"/>
      <c r="Y22" s="239"/>
    </row>
    <row r="23" spans="1:25">
      <c r="A23" s="178"/>
      <c r="B23" s="178"/>
      <c r="C23" s="224"/>
      <c r="D23" s="233" t="str">
        <f>IF($C23="","",VLOOKUP($C23,分類コード!$B$1:$C$26,2,0))</f>
        <v/>
      </c>
      <c r="E23" s="234"/>
      <c r="F23" s="235"/>
      <c r="G23" s="236"/>
      <c r="H23" s="235"/>
      <c r="K23" s="237" t="s">
        <v>56</v>
      </c>
      <c r="L23" s="238"/>
      <c r="M23" s="239"/>
      <c r="N23" s="239"/>
      <c r="O23" s="239"/>
      <c r="P23" s="239"/>
      <c r="Q23" s="239"/>
      <c r="R23" s="239"/>
      <c r="S23" s="239"/>
      <c r="T23" s="177"/>
      <c r="V23" s="237" t="s">
        <v>56</v>
      </c>
      <c r="W23" s="238"/>
      <c r="X23" s="239"/>
      <c r="Y23" s="239"/>
    </row>
    <row r="24" spans="1:25">
      <c r="A24" s="178"/>
      <c r="B24" s="178"/>
      <c r="C24" s="224"/>
      <c r="D24" s="233" t="str">
        <f>IF($C24="","",VLOOKUP($C24,分類コード!$B$1:$C$26,2,0))</f>
        <v/>
      </c>
      <c r="E24" s="234"/>
      <c r="F24" s="235"/>
      <c r="G24" s="236"/>
      <c r="H24" s="235"/>
      <c r="K24" s="237"/>
      <c r="L24" s="238"/>
      <c r="M24" s="239"/>
      <c r="N24" s="239"/>
      <c r="O24" s="239"/>
      <c r="P24" s="239"/>
      <c r="Q24" s="239"/>
      <c r="R24" s="239"/>
      <c r="S24" s="239"/>
      <c r="T24" s="177"/>
      <c r="V24" s="237"/>
      <c r="W24" s="238"/>
      <c r="X24" s="239"/>
      <c r="Y24" s="239"/>
    </row>
    <row r="25" spans="1:25">
      <c r="A25" s="178"/>
      <c r="B25" s="178"/>
      <c r="C25" s="224"/>
      <c r="D25" s="233" t="str">
        <f>IF($C25="","",VLOOKUP($C25,分類コード!$B$1:$C$26,2,0))</f>
        <v/>
      </c>
      <c r="E25" s="234"/>
      <c r="F25" s="227"/>
      <c r="G25" s="228"/>
      <c r="H25" s="235"/>
      <c r="K25" s="237" t="s">
        <v>56</v>
      </c>
      <c r="L25" s="238"/>
      <c r="M25" s="239"/>
      <c r="N25" s="239"/>
      <c r="O25" s="239"/>
      <c r="P25" s="239"/>
      <c r="Q25" s="239"/>
      <c r="R25" s="239"/>
      <c r="S25" s="239"/>
      <c r="T25" s="177"/>
      <c r="V25" s="237" t="s">
        <v>56</v>
      </c>
      <c r="W25" s="238"/>
      <c r="X25" s="239"/>
      <c r="Y25" s="239"/>
    </row>
    <row r="26" spans="1:25">
      <c r="A26" s="178"/>
      <c r="B26" s="178"/>
      <c r="C26" s="224"/>
      <c r="D26" s="233" t="str">
        <f>IF($C26="","",VLOOKUP($C26,分類コード!$B$1:$C$26,2,0))</f>
        <v/>
      </c>
      <c r="E26" s="234"/>
      <c r="F26" s="235"/>
      <c r="G26" s="236"/>
      <c r="H26" s="235"/>
      <c r="K26" s="237"/>
      <c r="L26" s="238"/>
      <c r="M26" s="239"/>
      <c r="N26" s="239"/>
      <c r="O26" s="239"/>
      <c r="P26" s="239"/>
      <c r="Q26" s="239"/>
      <c r="R26" s="239"/>
      <c r="S26" s="239"/>
      <c r="T26" s="177"/>
      <c r="V26" s="237"/>
      <c r="W26" s="238"/>
      <c r="X26" s="239"/>
      <c r="Y26" s="239"/>
    </row>
    <row r="27" spans="1:25">
      <c r="A27" s="178"/>
      <c r="B27" s="178"/>
      <c r="C27" s="224"/>
      <c r="D27" s="233" t="str">
        <f>IF($C27="","",VLOOKUP($C27,分類コード!$B$1:$C$26,2,0))</f>
        <v/>
      </c>
      <c r="E27" s="234"/>
      <c r="F27" s="235"/>
      <c r="G27" s="236"/>
      <c r="H27" s="235"/>
      <c r="K27" s="237" t="s">
        <v>56</v>
      </c>
      <c r="L27" s="238"/>
      <c r="M27" s="239"/>
      <c r="N27" s="239"/>
      <c r="O27" s="239"/>
      <c r="P27" s="239"/>
      <c r="Q27" s="239"/>
      <c r="R27" s="239"/>
      <c r="S27" s="239"/>
      <c r="T27" s="177"/>
      <c r="V27" s="237" t="s">
        <v>56</v>
      </c>
      <c r="W27" s="238"/>
      <c r="X27" s="239"/>
      <c r="Y27" s="239"/>
    </row>
    <row r="28" spans="1:25" ht="19.5" thickBot="1">
      <c r="A28" s="178"/>
      <c r="B28" s="178"/>
      <c r="C28" s="224"/>
      <c r="D28" s="233" t="str">
        <f>IF($C28="","",VLOOKUP($C28,分類コード!$B$1:$C$26,2,0))</f>
        <v/>
      </c>
      <c r="E28" s="234"/>
      <c r="F28" s="235"/>
      <c r="G28" s="236"/>
      <c r="H28" s="235"/>
      <c r="K28" s="240"/>
      <c r="L28" s="238"/>
      <c r="M28" s="239"/>
      <c r="N28" s="239"/>
      <c r="O28" s="239"/>
      <c r="P28" s="239"/>
      <c r="Q28" s="239"/>
      <c r="R28" s="239"/>
      <c r="S28" s="239"/>
      <c r="T28" s="177"/>
      <c r="V28" s="240"/>
      <c r="W28" s="238"/>
      <c r="X28" s="239"/>
      <c r="Y28" s="239"/>
    </row>
    <row r="29" spans="1:25">
      <c r="A29" s="178"/>
      <c r="B29" s="178"/>
      <c r="C29" s="224"/>
      <c r="D29" s="233" t="str">
        <f>IF($C29="","",VLOOKUP($C29,分類コード!$B$1:$C$26,2,0))</f>
        <v/>
      </c>
      <c r="E29" s="234"/>
      <c r="F29" s="235"/>
      <c r="G29" s="236"/>
      <c r="H29" s="235"/>
      <c r="L29" s="239"/>
      <c r="M29" s="239"/>
      <c r="N29" s="239"/>
      <c r="O29" s="239"/>
      <c r="P29" s="239"/>
      <c r="Q29" s="239"/>
      <c r="R29" s="239"/>
      <c r="S29" s="239"/>
      <c r="T29" s="177"/>
      <c r="W29" s="239"/>
      <c r="X29" s="239"/>
      <c r="Y29" s="239"/>
    </row>
    <row r="30" spans="1:25">
      <c r="A30" s="178"/>
      <c r="B30" s="178"/>
      <c r="C30" s="224"/>
      <c r="D30" s="233" t="str">
        <f>IF($C30="","",VLOOKUP($C30,分類コード!$B$1:$C$26,2,0))</f>
        <v/>
      </c>
      <c r="E30" s="234"/>
      <c r="F30" s="227"/>
      <c r="G30" s="228"/>
      <c r="H30" s="235"/>
      <c r="L30" s="239"/>
      <c r="M30" s="239"/>
      <c r="N30" s="239"/>
      <c r="O30" s="239"/>
      <c r="P30" s="239"/>
      <c r="Q30" s="239"/>
      <c r="R30" s="239"/>
      <c r="S30" s="239"/>
      <c r="T30" s="177"/>
      <c r="W30" s="239"/>
      <c r="X30" s="239"/>
      <c r="Y30" s="239"/>
    </row>
    <row r="31" spans="1:25">
      <c r="A31" s="178"/>
      <c r="B31" s="178"/>
      <c r="C31" s="224"/>
      <c r="D31" s="233" t="str">
        <f>IF($C31="","",VLOOKUP($C31,分類コード!$B$1:$C$26,2,0))</f>
        <v/>
      </c>
      <c r="E31" s="234"/>
      <c r="F31" s="227"/>
      <c r="G31" s="228"/>
      <c r="H31" s="235"/>
      <c r="L31" s="239"/>
      <c r="M31" s="239"/>
      <c r="N31" s="239"/>
      <c r="O31" s="239"/>
      <c r="P31" s="239"/>
      <c r="Q31" s="239"/>
      <c r="R31" s="239"/>
      <c r="S31" s="239"/>
      <c r="T31" s="177"/>
      <c r="W31" s="239"/>
      <c r="X31" s="239"/>
      <c r="Y31" s="239"/>
    </row>
    <row r="32" spans="1:25">
      <c r="A32" s="178"/>
      <c r="B32" s="178"/>
      <c r="C32" s="224"/>
      <c r="D32" s="233" t="str">
        <f>IF($C32="","",VLOOKUP($C32,分類コード!$B$1:$C$26,2,0))</f>
        <v/>
      </c>
      <c r="E32" s="234"/>
      <c r="F32" s="227"/>
      <c r="G32" s="228"/>
      <c r="H32" s="235"/>
      <c r="L32" s="239"/>
      <c r="M32" s="239"/>
      <c r="N32" s="239"/>
      <c r="O32" s="239"/>
      <c r="P32" s="239"/>
      <c r="Q32" s="239"/>
      <c r="R32" s="239"/>
      <c r="S32" s="239"/>
      <c r="T32" s="177"/>
      <c r="W32" s="239"/>
      <c r="X32" s="239"/>
      <c r="Y32" s="239"/>
    </row>
    <row r="33" spans="1:25">
      <c r="A33" s="178"/>
      <c r="B33" s="178"/>
      <c r="C33" s="224"/>
      <c r="D33" s="233" t="str">
        <f>IF($C33="","",VLOOKUP($C33,分類コード!$B$1:$C$26,2,0))</f>
        <v/>
      </c>
      <c r="E33" s="234"/>
      <c r="F33" s="227"/>
      <c r="G33" s="228"/>
      <c r="H33" s="235"/>
      <c r="L33" s="239"/>
      <c r="M33" s="239"/>
      <c r="N33" s="239"/>
      <c r="O33" s="239"/>
      <c r="P33" s="239"/>
      <c r="Q33" s="239"/>
      <c r="R33" s="239"/>
      <c r="S33" s="239"/>
      <c r="T33" s="177"/>
      <c r="W33" s="239"/>
      <c r="X33" s="239"/>
      <c r="Y33" s="239"/>
    </row>
    <row r="34" spans="1:25">
      <c r="A34" s="178"/>
      <c r="B34" s="178"/>
      <c r="C34" s="224"/>
      <c r="D34" s="233" t="str">
        <f>IF($C34="","",VLOOKUP($C34,分類コード!$B$1:$C$26,2,0))</f>
        <v/>
      </c>
      <c r="E34" s="234"/>
      <c r="F34" s="227"/>
      <c r="G34" s="228"/>
      <c r="H34" s="235"/>
      <c r="L34" s="239"/>
      <c r="M34" s="239"/>
      <c r="N34" s="239"/>
      <c r="O34" s="239"/>
      <c r="P34" s="239"/>
      <c r="Q34" s="239"/>
      <c r="R34" s="239"/>
      <c r="S34" s="239"/>
      <c r="T34" s="177"/>
      <c r="W34" s="239"/>
      <c r="X34" s="239"/>
      <c r="Y34" s="239"/>
    </row>
    <row r="35" spans="1:25">
      <c r="A35" s="178"/>
      <c r="B35" s="178"/>
      <c r="C35" s="224"/>
      <c r="D35" s="233" t="str">
        <f>IF($C35="","",VLOOKUP($C35,分類コード!$B$1:$C$26,2,0))</f>
        <v/>
      </c>
      <c r="E35" s="234"/>
      <c r="F35" s="227"/>
      <c r="G35" s="228"/>
      <c r="H35" s="235"/>
      <c r="L35" s="239"/>
      <c r="M35" s="239"/>
      <c r="N35" s="239"/>
      <c r="O35" s="239"/>
      <c r="P35" s="239"/>
      <c r="Q35" s="239"/>
      <c r="R35" s="239"/>
      <c r="S35" s="239"/>
      <c r="T35" s="177"/>
      <c r="W35" s="239"/>
      <c r="X35" s="239"/>
      <c r="Y35" s="239"/>
    </row>
    <row r="36" spans="1:25">
      <c r="A36" s="178"/>
      <c r="B36" s="178"/>
      <c r="C36" s="224"/>
      <c r="D36" s="233" t="str">
        <f>IF($C36="","",VLOOKUP($C36,分類コード!$B$1:$C$26,2,0))</f>
        <v/>
      </c>
      <c r="E36" s="234"/>
      <c r="F36" s="227"/>
      <c r="G36" s="228"/>
      <c r="H36" s="235"/>
      <c r="L36" s="239"/>
      <c r="M36" s="239"/>
      <c r="N36" s="239"/>
      <c r="O36" s="239"/>
      <c r="P36" s="239"/>
      <c r="Q36" s="239"/>
      <c r="R36" s="239"/>
      <c r="S36" s="239"/>
      <c r="T36" s="177"/>
      <c r="W36" s="239"/>
      <c r="X36" s="239"/>
      <c r="Y36" s="239"/>
    </row>
    <row r="37" spans="1:25">
      <c r="A37" s="178"/>
      <c r="B37" s="178"/>
      <c r="C37" s="224"/>
      <c r="D37" s="233" t="str">
        <f>IF($C37="","",VLOOKUP($C37,分類コード!$B$1:$C$26,2,0))</f>
        <v/>
      </c>
      <c r="E37" s="234"/>
      <c r="F37" s="227"/>
      <c r="G37" s="228"/>
      <c r="H37" s="235"/>
      <c r="L37" s="239"/>
      <c r="M37" s="239"/>
      <c r="N37" s="239"/>
      <c r="O37" s="239"/>
      <c r="P37" s="239"/>
      <c r="Q37" s="239"/>
      <c r="R37" s="239"/>
      <c r="S37" s="239"/>
      <c r="T37" s="177"/>
      <c r="W37" s="239"/>
      <c r="X37" s="239"/>
      <c r="Y37" s="239"/>
    </row>
    <row r="38" spans="1:25">
      <c r="A38" s="178"/>
      <c r="B38" s="178"/>
      <c r="C38" s="224"/>
      <c r="D38" s="233" t="str">
        <f>IF($C38="","",VLOOKUP($C38,分類コード!$B$1:$C$26,2,0))</f>
        <v/>
      </c>
      <c r="E38" s="234"/>
      <c r="F38" s="227"/>
      <c r="G38" s="228"/>
      <c r="H38" s="235"/>
      <c r="L38" s="239"/>
      <c r="M38" s="239"/>
      <c r="N38" s="239"/>
      <c r="O38" s="239"/>
      <c r="P38" s="239"/>
      <c r="Q38" s="239"/>
      <c r="R38" s="239"/>
      <c r="S38" s="239"/>
      <c r="T38" s="177"/>
      <c r="W38" s="239"/>
      <c r="X38" s="239"/>
      <c r="Y38" s="239"/>
    </row>
    <row r="39" spans="1:25">
      <c r="A39" s="178"/>
      <c r="B39" s="178"/>
      <c r="C39" s="224"/>
      <c r="D39" s="233" t="str">
        <f>IF($C39="","",VLOOKUP($C39,分類コード!$B$1:$C$26,2,0))</f>
        <v/>
      </c>
      <c r="E39" s="234"/>
      <c r="F39" s="227"/>
      <c r="G39" s="228"/>
      <c r="H39" s="235"/>
      <c r="L39" s="239"/>
      <c r="M39" s="239"/>
      <c r="N39" s="239"/>
      <c r="O39" s="239"/>
      <c r="P39" s="239"/>
      <c r="Q39" s="239"/>
      <c r="R39" s="239"/>
      <c r="S39" s="239"/>
      <c r="T39" s="177"/>
      <c r="W39" s="239"/>
      <c r="X39" s="239"/>
      <c r="Y39" s="239"/>
    </row>
    <row r="40" spans="1:25">
      <c r="A40" s="178"/>
      <c r="B40" s="178"/>
      <c r="C40" s="224"/>
      <c r="D40" s="233" t="str">
        <f>IF($C40="","",VLOOKUP($C40,分類コード!$B$1:$C$26,2,0))</f>
        <v/>
      </c>
      <c r="E40" s="234"/>
      <c r="F40" s="227"/>
      <c r="G40" s="228"/>
      <c r="H40" s="235"/>
      <c r="L40" s="239"/>
      <c r="M40" s="239"/>
      <c r="N40" s="239"/>
      <c r="O40" s="239"/>
      <c r="P40" s="239"/>
      <c r="Q40" s="239"/>
      <c r="R40" s="239"/>
      <c r="S40" s="239"/>
      <c r="W40" s="239"/>
      <c r="X40" s="239"/>
      <c r="Y40" s="239"/>
    </row>
    <row r="41" spans="1:25">
      <c r="A41" s="178"/>
      <c r="B41" s="178"/>
      <c r="C41" s="224"/>
      <c r="D41" s="233" t="str">
        <f>IF($C41="","",VLOOKUP($C41,分類コード!$B$1:$C$26,2,0))</f>
        <v/>
      </c>
      <c r="E41" s="234"/>
      <c r="F41" s="227"/>
      <c r="G41" s="228"/>
      <c r="H41" s="235"/>
      <c r="L41" s="239"/>
      <c r="M41" s="239"/>
      <c r="N41" s="239"/>
      <c r="O41" s="239"/>
      <c r="P41" s="239"/>
      <c r="Q41" s="239"/>
      <c r="R41" s="239"/>
      <c r="S41" s="239"/>
      <c r="W41" s="239"/>
      <c r="X41" s="239"/>
      <c r="Y41" s="239"/>
    </row>
    <row r="42" spans="1:25">
      <c r="A42" s="178"/>
      <c r="B42" s="178"/>
      <c r="C42" s="224"/>
      <c r="D42" s="233" t="str">
        <f>IF($C42="","",VLOOKUP($C42,分類コード!$B$1:$C$26,2,0))</f>
        <v/>
      </c>
      <c r="E42" s="234"/>
      <c r="F42" s="227"/>
      <c r="G42" s="228"/>
      <c r="H42" s="235"/>
      <c r="L42" s="239"/>
      <c r="M42" s="239"/>
      <c r="N42" s="239"/>
      <c r="O42" s="239"/>
      <c r="P42" s="239"/>
      <c r="Q42" s="239"/>
      <c r="R42" s="239"/>
      <c r="S42" s="239"/>
      <c r="W42" s="239"/>
      <c r="X42" s="239"/>
      <c r="Y42" s="239"/>
    </row>
    <row r="43" spans="1:25">
      <c r="A43" s="178"/>
      <c r="B43" s="178"/>
      <c r="C43" s="224"/>
      <c r="D43" s="233" t="str">
        <f>IF($C43="","",VLOOKUP($C43,分類コード!$B$1:$C$26,2,0))</f>
        <v/>
      </c>
      <c r="E43" s="234"/>
      <c r="F43" s="227"/>
      <c r="G43" s="228"/>
      <c r="H43" s="235"/>
      <c r="L43" s="239"/>
      <c r="M43" s="239"/>
      <c r="N43" s="239"/>
      <c r="O43" s="239"/>
      <c r="P43" s="239"/>
      <c r="Q43" s="239"/>
      <c r="R43" s="239"/>
      <c r="S43" s="239"/>
      <c r="W43" s="239"/>
      <c r="X43" s="239"/>
      <c r="Y43" s="239"/>
    </row>
    <row r="44" spans="1:25">
      <c r="A44" s="232"/>
      <c r="B44" s="232"/>
      <c r="C44" s="224"/>
      <c r="D44" s="233" t="str">
        <f>IF($C44="","",VLOOKUP($C44,分類コード!$B$1:$C$26,2,0))</f>
        <v/>
      </c>
      <c r="E44" s="234"/>
      <c r="F44" s="235"/>
      <c r="G44" s="236"/>
      <c r="H44" s="235"/>
      <c r="L44" s="239"/>
      <c r="M44" s="239"/>
      <c r="N44" s="239"/>
      <c r="O44" s="239"/>
      <c r="P44" s="239"/>
      <c r="Q44" s="239"/>
      <c r="R44" s="239"/>
      <c r="S44" s="239"/>
      <c r="W44" s="239"/>
      <c r="X44" s="239"/>
      <c r="Y44" s="239"/>
    </row>
    <row r="45" spans="1:25">
      <c r="A45" s="232"/>
      <c r="B45" s="232"/>
      <c r="C45" s="224"/>
      <c r="D45" s="233" t="str">
        <f>IF($C45="","",VLOOKUP($C45,分類コード!$B$1:$C$26,2,0))</f>
        <v/>
      </c>
      <c r="E45" s="234"/>
      <c r="F45" s="235"/>
      <c r="G45" s="236"/>
      <c r="H45" s="235"/>
      <c r="L45" s="239"/>
      <c r="M45" s="239"/>
      <c r="N45" s="239"/>
      <c r="O45" s="239"/>
      <c r="P45" s="239"/>
      <c r="Q45" s="239"/>
      <c r="R45" s="239"/>
      <c r="S45" s="239"/>
      <c r="W45" s="239"/>
      <c r="X45" s="239"/>
      <c r="Y45" s="239"/>
    </row>
    <row r="46" spans="1:25">
      <c r="A46" s="232"/>
      <c r="B46" s="232"/>
      <c r="C46" s="224"/>
      <c r="D46" s="233" t="str">
        <f>IF($C46="","",VLOOKUP($C46,分類コード!$B$1:$C$26,2,0))</f>
        <v/>
      </c>
      <c r="E46" s="234"/>
      <c r="F46" s="235"/>
      <c r="G46" s="236"/>
      <c r="H46" s="235"/>
      <c r="L46" s="239"/>
      <c r="M46" s="239"/>
      <c r="N46" s="239"/>
      <c r="O46" s="239"/>
      <c r="P46" s="239"/>
      <c r="Q46" s="239"/>
      <c r="R46" s="239"/>
      <c r="S46" s="239"/>
      <c r="W46" s="239"/>
      <c r="X46" s="239"/>
      <c r="Y46" s="239"/>
    </row>
    <row r="47" spans="1:25">
      <c r="A47" s="232"/>
      <c r="B47" s="232"/>
      <c r="C47" s="224"/>
      <c r="D47" s="233" t="str">
        <f>IF($C47="","",VLOOKUP($C47,分類コード!$B$1:$C$26,2,0))</f>
        <v/>
      </c>
      <c r="E47" s="234"/>
      <c r="F47" s="235"/>
      <c r="G47" s="236"/>
      <c r="H47" s="235"/>
      <c r="L47" s="239"/>
      <c r="M47" s="239"/>
      <c r="N47" s="239"/>
      <c r="O47" s="239"/>
      <c r="P47" s="239"/>
      <c r="Q47" s="239"/>
      <c r="R47" s="239"/>
      <c r="S47" s="239"/>
      <c r="W47" s="239"/>
      <c r="X47" s="239"/>
      <c r="Y47" s="239"/>
    </row>
    <row r="48" spans="1:25">
      <c r="A48" s="232"/>
      <c r="B48" s="232"/>
      <c r="C48" s="224"/>
      <c r="D48" s="233" t="str">
        <f>IF($C48="","",VLOOKUP($C48,分類コード!$B$1:$C$26,2,0))</f>
        <v/>
      </c>
      <c r="E48" s="234"/>
      <c r="F48" s="235"/>
      <c r="G48" s="236"/>
      <c r="H48" s="235"/>
      <c r="L48" s="239"/>
      <c r="M48" s="239"/>
      <c r="N48" s="239"/>
      <c r="O48" s="239"/>
      <c r="P48" s="239"/>
      <c r="Q48" s="239"/>
      <c r="R48" s="239"/>
      <c r="S48" s="239"/>
      <c r="W48" s="239"/>
      <c r="X48" s="239"/>
      <c r="Y48" s="239"/>
    </row>
    <row r="49" spans="1:25">
      <c r="A49" s="232"/>
      <c r="B49" s="232"/>
      <c r="C49" s="224"/>
      <c r="D49" s="233" t="str">
        <f>IF($C49="","",VLOOKUP($C49,分類コード!$B$1:$C$26,2,0))</f>
        <v/>
      </c>
      <c r="E49" s="234"/>
      <c r="F49" s="235"/>
      <c r="G49" s="236"/>
      <c r="H49" s="235"/>
      <c r="L49" s="239"/>
      <c r="M49" s="239"/>
      <c r="N49" s="239"/>
      <c r="O49" s="239"/>
      <c r="P49" s="239"/>
      <c r="Q49" s="239"/>
      <c r="R49" s="239"/>
      <c r="S49" s="239"/>
      <c r="W49" s="239"/>
      <c r="X49" s="239"/>
      <c r="Y49" s="239"/>
    </row>
    <row r="50" spans="1:25">
      <c r="A50" s="232"/>
      <c r="B50" s="232"/>
      <c r="C50" s="224"/>
      <c r="D50" s="233" t="str">
        <f>IF($C50="","",VLOOKUP($C50,分類コード!$B$1:$C$26,2,0))</f>
        <v/>
      </c>
      <c r="E50" s="234"/>
      <c r="F50" s="235"/>
      <c r="G50" s="236"/>
      <c r="H50" s="235"/>
      <c r="L50" s="239"/>
      <c r="M50" s="239"/>
      <c r="N50" s="239"/>
      <c r="O50" s="239"/>
      <c r="P50" s="239"/>
      <c r="Q50" s="239"/>
      <c r="R50" s="239"/>
      <c r="S50" s="239"/>
      <c r="W50" s="239"/>
      <c r="X50" s="239"/>
      <c r="Y50" s="239"/>
    </row>
    <row r="51" spans="1:25">
      <c r="A51" s="232"/>
      <c r="B51" s="232"/>
      <c r="C51" s="224"/>
      <c r="D51" s="233" t="str">
        <f>IF($C51="","",VLOOKUP($C51,分類コード!$B$1:$C$26,2,0))</f>
        <v/>
      </c>
      <c r="E51" s="234"/>
      <c r="F51" s="235"/>
      <c r="G51" s="236"/>
      <c r="H51" s="235"/>
      <c r="L51" s="239"/>
      <c r="M51" s="239"/>
      <c r="N51" s="239"/>
      <c r="O51" s="239"/>
      <c r="P51" s="239"/>
      <c r="Q51" s="239"/>
      <c r="R51" s="239"/>
      <c r="S51" s="239"/>
      <c r="W51" s="239"/>
      <c r="X51" s="239"/>
      <c r="Y51" s="239"/>
    </row>
    <row r="52" spans="1:25">
      <c r="A52" s="232"/>
      <c r="B52" s="232"/>
      <c r="C52" s="224"/>
      <c r="D52" s="233" t="str">
        <f>IF($C52="","",VLOOKUP($C52,分類コード!$B$1:$C$26,2,0))</f>
        <v/>
      </c>
      <c r="E52" s="234"/>
      <c r="F52" s="235"/>
      <c r="G52" s="236"/>
      <c r="H52" s="235"/>
      <c r="L52" s="239"/>
      <c r="M52" s="239"/>
      <c r="N52" s="239"/>
      <c r="O52" s="239"/>
      <c r="P52" s="239"/>
      <c r="Q52" s="239"/>
      <c r="R52" s="239"/>
      <c r="S52" s="239"/>
      <c r="W52" s="239"/>
      <c r="X52" s="239"/>
      <c r="Y52" s="239"/>
    </row>
    <row r="53" spans="1:25">
      <c r="A53" s="232"/>
      <c r="B53" s="232"/>
      <c r="C53" s="224"/>
      <c r="D53" s="233" t="str">
        <f>IF($C53="","",VLOOKUP($C53,分類コード!$B$1:$C$26,2,0))</f>
        <v/>
      </c>
      <c r="E53" s="234"/>
      <c r="F53" s="235"/>
      <c r="G53" s="236"/>
      <c r="H53" s="235"/>
      <c r="L53" s="239"/>
      <c r="M53" s="239"/>
      <c r="N53" s="239"/>
      <c r="O53" s="239"/>
      <c r="P53" s="239"/>
      <c r="Q53" s="239"/>
      <c r="R53" s="239"/>
      <c r="S53" s="239"/>
      <c r="W53" s="239"/>
      <c r="X53" s="239"/>
      <c r="Y53" s="239"/>
    </row>
    <row r="54" spans="1:25">
      <c r="A54" s="232"/>
      <c r="B54" s="232"/>
      <c r="C54" s="224"/>
      <c r="D54" s="233" t="str">
        <f>IF($C54="","",VLOOKUP($C54,分類コード!$B$1:$C$26,2,0))</f>
        <v/>
      </c>
      <c r="E54" s="234"/>
      <c r="F54" s="235"/>
      <c r="G54" s="236"/>
      <c r="H54" s="235"/>
      <c r="L54" s="239"/>
      <c r="M54" s="239"/>
      <c r="N54" s="239"/>
      <c r="O54" s="239"/>
      <c r="P54" s="239"/>
      <c r="Q54" s="239"/>
      <c r="R54" s="239"/>
      <c r="S54" s="239"/>
      <c r="W54" s="239"/>
      <c r="X54" s="239"/>
      <c r="Y54" s="239"/>
    </row>
    <row r="55" spans="1:25">
      <c r="A55" s="232"/>
      <c r="B55" s="232"/>
      <c r="C55" s="224"/>
      <c r="D55" s="233" t="str">
        <f>IF($C55="","",VLOOKUP($C55,分類コード!$B$1:$C$26,2,0))</f>
        <v/>
      </c>
      <c r="E55" s="234"/>
      <c r="F55" s="235"/>
      <c r="G55" s="236"/>
      <c r="H55" s="235"/>
      <c r="L55" s="239"/>
      <c r="M55" s="239"/>
      <c r="N55" s="239"/>
      <c r="O55" s="239"/>
      <c r="P55" s="239"/>
      <c r="Q55" s="239"/>
      <c r="R55" s="239"/>
      <c r="S55" s="239"/>
      <c r="W55" s="239"/>
      <c r="X55" s="239"/>
      <c r="Y55" s="239"/>
    </row>
    <row r="56" spans="1:25">
      <c r="A56" s="232"/>
      <c r="B56" s="232"/>
      <c r="C56" s="224"/>
      <c r="D56" s="233" t="str">
        <f>IF($C56="","",VLOOKUP($C56,分類コード!$B$1:$C$26,2,0))</f>
        <v/>
      </c>
      <c r="E56" s="234"/>
      <c r="F56" s="235"/>
      <c r="G56" s="236"/>
      <c r="H56" s="235"/>
      <c r="L56" s="239"/>
      <c r="M56" s="239"/>
      <c r="N56" s="239"/>
      <c r="O56" s="239"/>
      <c r="P56" s="239"/>
      <c r="Q56" s="239"/>
      <c r="R56" s="239"/>
      <c r="S56" s="239"/>
      <c r="W56" s="239"/>
      <c r="X56" s="239"/>
      <c r="Y56" s="239"/>
    </row>
    <row r="57" spans="1:25">
      <c r="A57" s="232"/>
      <c r="B57" s="232"/>
      <c r="C57" s="224"/>
      <c r="D57" s="233" t="str">
        <f>IF($C57="","",VLOOKUP($C57,分類コード!$B$1:$C$26,2,0))</f>
        <v/>
      </c>
      <c r="E57" s="234"/>
      <c r="F57" s="235"/>
      <c r="G57" s="236"/>
      <c r="H57" s="235"/>
      <c r="L57" s="239"/>
      <c r="M57" s="239"/>
      <c r="N57" s="239"/>
      <c r="O57" s="239"/>
      <c r="P57" s="239"/>
      <c r="Q57" s="239"/>
      <c r="R57" s="239"/>
      <c r="S57" s="239"/>
      <c r="W57" s="239"/>
      <c r="X57" s="239"/>
      <c r="Y57" s="239"/>
    </row>
    <row r="58" spans="1:25">
      <c r="A58" s="232"/>
      <c r="B58" s="232"/>
      <c r="C58" s="224"/>
      <c r="D58" s="233" t="str">
        <f>IF($C58="","",VLOOKUP($C58,分類コード!$B$1:$C$26,2,0))</f>
        <v/>
      </c>
      <c r="E58" s="234"/>
      <c r="F58" s="235"/>
      <c r="G58" s="236"/>
      <c r="H58" s="235"/>
      <c r="L58" s="239"/>
      <c r="M58" s="239"/>
      <c r="N58" s="239"/>
      <c r="O58" s="239"/>
      <c r="P58" s="239"/>
      <c r="Q58" s="239"/>
      <c r="R58" s="239"/>
      <c r="S58" s="239"/>
      <c r="W58" s="239"/>
      <c r="X58" s="239"/>
      <c r="Y58" s="239"/>
    </row>
    <row r="59" spans="1:25">
      <c r="A59" s="232"/>
      <c r="B59" s="232"/>
      <c r="C59" s="224"/>
      <c r="D59" s="233" t="str">
        <f>IF($C59="","",VLOOKUP($C59,分類コード!$B$1:$C$26,2,0))</f>
        <v/>
      </c>
      <c r="E59" s="234"/>
      <c r="F59" s="235"/>
      <c r="G59" s="236"/>
      <c r="H59" s="235"/>
      <c r="L59" s="239"/>
      <c r="M59" s="239"/>
      <c r="N59" s="239"/>
      <c r="O59" s="239"/>
      <c r="P59" s="239"/>
      <c r="Q59" s="239"/>
      <c r="R59" s="239"/>
      <c r="S59" s="239"/>
      <c r="W59" s="239"/>
      <c r="X59" s="239"/>
      <c r="Y59" s="239"/>
    </row>
    <row r="60" spans="1:25">
      <c r="A60" s="232"/>
      <c r="B60" s="232"/>
      <c r="C60" s="224"/>
      <c r="D60" s="233" t="str">
        <f>IF($C60="","",VLOOKUP($C60,分類コード!$B$1:$C$26,2,0))</f>
        <v/>
      </c>
      <c r="E60" s="234"/>
      <c r="F60" s="235"/>
      <c r="G60" s="236"/>
      <c r="H60" s="235"/>
      <c r="L60" s="239"/>
      <c r="M60" s="239"/>
      <c r="N60" s="239"/>
      <c r="O60" s="239"/>
      <c r="P60" s="239"/>
      <c r="Q60" s="239"/>
      <c r="R60" s="239"/>
      <c r="S60" s="239"/>
      <c r="W60" s="239"/>
      <c r="X60" s="239"/>
      <c r="Y60" s="239"/>
    </row>
    <row r="61" spans="1:25">
      <c r="A61" s="232"/>
      <c r="B61" s="232"/>
      <c r="C61" s="224"/>
      <c r="D61" s="233" t="str">
        <f>IF($C61="","",VLOOKUP($C61,分類コード!$B$1:$C$26,2,0))</f>
        <v/>
      </c>
      <c r="E61" s="234"/>
      <c r="F61" s="235"/>
      <c r="G61" s="236"/>
      <c r="H61" s="235"/>
      <c r="L61" s="239"/>
      <c r="M61" s="239"/>
      <c r="N61" s="239"/>
      <c r="O61" s="239"/>
      <c r="P61" s="239"/>
      <c r="Q61" s="239"/>
      <c r="R61" s="239"/>
      <c r="S61" s="239"/>
      <c r="W61" s="239"/>
      <c r="X61" s="239"/>
      <c r="Y61" s="239"/>
    </row>
    <row r="62" spans="1:25">
      <c r="A62" s="232"/>
      <c r="B62" s="232"/>
      <c r="C62" s="224"/>
      <c r="D62" s="233" t="str">
        <f>IF($C62="","",VLOOKUP($C62,分類コード!$B$1:$C$26,2,0))</f>
        <v/>
      </c>
      <c r="E62" s="234"/>
      <c r="F62" s="235"/>
      <c r="G62" s="236"/>
      <c r="H62" s="235"/>
      <c r="L62" s="239"/>
      <c r="M62" s="239"/>
      <c r="N62" s="239"/>
      <c r="O62" s="239"/>
      <c r="P62" s="239"/>
      <c r="Q62" s="239"/>
      <c r="R62" s="239"/>
      <c r="S62" s="239"/>
      <c r="W62" s="239"/>
      <c r="X62" s="239"/>
      <c r="Y62" s="239"/>
    </row>
    <row r="63" spans="1:25">
      <c r="A63" s="232"/>
      <c r="B63" s="232"/>
      <c r="C63" s="224"/>
      <c r="D63" s="233" t="str">
        <f>IF($C63="","",VLOOKUP($C63,分類コード!$B$1:$C$26,2,0))</f>
        <v/>
      </c>
      <c r="E63" s="234"/>
      <c r="F63" s="235"/>
      <c r="G63" s="236"/>
      <c r="H63" s="235"/>
      <c r="L63" s="239"/>
      <c r="M63" s="239"/>
      <c r="N63" s="239"/>
      <c r="O63" s="239"/>
      <c r="P63" s="239"/>
      <c r="Q63" s="239"/>
      <c r="R63" s="239"/>
      <c r="S63" s="239"/>
      <c r="W63" s="239"/>
      <c r="X63" s="239"/>
      <c r="Y63" s="239"/>
    </row>
    <row r="64" spans="1:25">
      <c r="A64" s="232"/>
      <c r="B64" s="232"/>
      <c r="C64" s="224"/>
      <c r="D64" s="233" t="str">
        <f>IF($C64="","",VLOOKUP($C64,分類コード!$B$1:$C$26,2,0))</f>
        <v/>
      </c>
      <c r="E64" s="234"/>
      <c r="F64" s="235"/>
      <c r="G64" s="236"/>
      <c r="H64" s="235"/>
      <c r="L64" s="239"/>
      <c r="M64" s="239"/>
      <c r="N64" s="239"/>
      <c r="O64" s="239"/>
      <c r="P64" s="239"/>
      <c r="Q64" s="239"/>
      <c r="R64" s="239"/>
      <c r="S64" s="239"/>
      <c r="W64" s="239"/>
      <c r="X64" s="239"/>
      <c r="Y64" s="239"/>
    </row>
    <row r="65" spans="1:25">
      <c r="A65" s="232"/>
      <c r="B65" s="232"/>
      <c r="C65" s="224"/>
      <c r="D65" s="233" t="str">
        <f>IF($C65="","",VLOOKUP($C65,分類コード!$B$1:$C$26,2,0))</f>
        <v/>
      </c>
      <c r="E65" s="234"/>
      <c r="F65" s="235"/>
      <c r="G65" s="236"/>
      <c r="H65" s="235"/>
      <c r="L65" s="239"/>
      <c r="M65" s="239"/>
      <c r="N65" s="239"/>
      <c r="O65" s="239"/>
      <c r="P65" s="239"/>
      <c r="Q65" s="239"/>
      <c r="R65" s="239"/>
      <c r="S65" s="239"/>
      <c r="W65" s="239"/>
      <c r="X65" s="239"/>
      <c r="Y65" s="239"/>
    </row>
    <row r="66" spans="1:25">
      <c r="A66" s="232"/>
      <c r="B66" s="232"/>
      <c r="C66" s="224"/>
      <c r="D66" s="233" t="str">
        <f>IF($C66="","",VLOOKUP($C66,分類コード!$B$1:$C$26,2,0))</f>
        <v/>
      </c>
      <c r="E66" s="234"/>
      <c r="F66" s="235"/>
      <c r="G66" s="236"/>
      <c r="H66" s="235"/>
      <c r="L66" s="239"/>
      <c r="M66" s="239"/>
      <c r="N66" s="239"/>
      <c r="O66" s="239"/>
      <c r="P66" s="239"/>
      <c r="Q66" s="239"/>
      <c r="R66" s="239"/>
      <c r="S66" s="239"/>
      <c r="W66" s="239"/>
      <c r="X66" s="239"/>
      <c r="Y66" s="239"/>
    </row>
    <row r="67" spans="1:25">
      <c r="A67" s="232"/>
      <c r="B67" s="232"/>
      <c r="C67" s="224"/>
      <c r="D67" s="233" t="str">
        <f>IF($C67="","",VLOOKUP($C67,分類コード!$B$1:$C$26,2,0))</f>
        <v/>
      </c>
      <c r="E67" s="234"/>
      <c r="F67" s="235"/>
      <c r="G67" s="236"/>
      <c r="H67" s="235"/>
      <c r="L67" s="239"/>
      <c r="M67" s="239"/>
      <c r="N67" s="239"/>
      <c r="O67" s="239"/>
      <c r="P67" s="239"/>
      <c r="Q67" s="239"/>
      <c r="R67" s="239"/>
      <c r="S67" s="239"/>
      <c r="W67" s="239"/>
      <c r="X67" s="239"/>
      <c r="Y67" s="239"/>
    </row>
    <row r="68" spans="1:25">
      <c r="A68" s="232"/>
      <c r="B68" s="232"/>
      <c r="C68" s="224"/>
      <c r="D68" s="233" t="str">
        <f>IF($C68="","",VLOOKUP($C68,分類コード!$B$1:$C$26,2,0))</f>
        <v/>
      </c>
      <c r="E68" s="234"/>
      <c r="F68" s="235"/>
      <c r="G68" s="236"/>
      <c r="H68" s="235"/>
      <c r="L68" s="239"/>
      <c r="M68" s="239"/>
      <c r="N68" s="239"/>
      <c r="O68" s="239"/>
      <c r="P68" s="239"/>
      <c r="Q68" s="239"/>
      <c r="R68" s="239"/>
      <c r="S68" s="239"/>
      <c r="W68" s="239"/>
      <c r="X68" s="239"/>
      <c r="Y68" s="239"/>
    </row>
    <row r="69" spans="1:25">
      <c r="A69" s="232"/>
      <c r="B69" s="232"/>
      <c r="C69" s="224"/>
      <c r="D69" s="233" t="str">
        <f>IF($C69="","",VLOOKUP($C69,分類コード!$B$1:$C$26,2,0))</f>
        <v/>
      </c>
      <c r="E69" s="234"/>
      <c r="F69" s="235"/>
      <c r="G69" s="236"/>
      <c r="H69" s="235"/>
      <c r="L69" s="239"/>
      <c r="M69" s="239"/>
      <c r="N69" s="239"/>
      <c r="O69" s="239"/>
      <c r="P69" s="239"/>
      <c r="Q69" s="239"/>
      <c r="R69" s="239"/>
      <c r="S69" s="239"/>
      <c r="W69" s="239"/>
      <c r="X69" s="239"/>
      <c r="Y69" s="239"/>
    </row>
    <row r="70" spans="1:25">
      <c r="A70" s="232"/>
      <c r="B70" s="232"/>
      <c r="C70" s="224"/>
      <c r="D70" s="233" t="str">
        <f>IF($C70="","",VLOOKUP($C70,分類コード!$B$1:$C$26,2,0))</f>
        <v/>
      </c>
      <c r="E70" s="234"/>
      <c r="F70" s="235"/>
      <c r="G70" s="236"/>
      <c r="H70" s="235"/>
      <c r="L70" s="239"/>
      <c r="M70" s="239"/>
      <c r="N70" s="239"/>
      <c r="O70" s="239"/>
      <c r="P70" s="239"/>
      <c r="Q70" s="239"/>
      <c r="R70" s="239"/>
      <c r="S70" s="239"/>
      <c r="W70" s="239"/>
      <c r="X70" s="239"/>
      <c r="Y70" s="239"/>
    </row>
    <row r="71" spans="1:25">
      <c r="A71" s="232"/>
      <c r="B71" s="232"/>
      <c r="C71" s="224"/>
      <c r="D71" s="233" t="str">
        <f>IF($C71="","",VLOOKUP($C71,分類コード!$B$1:$C$26,2,0))</f>
        <v/>
      </c>
      <c r="E71" s="234"/>
      <c r="F71" s="235"/>
      <c r="G71" s="236"/>
      <c r="H71" s="235"/>
      <c r="L71" s="239"/>
      <c r="M71" s="239"/>
      <c r="N71" s="239"/>
      <c r="O71" s="239"/>
      <c r="P71" s="239"/>
      <c r="Q71" s="239"/>
      <c r="R71" s="239"/>
      <c r="S71" s="239"/>
      <c r="W71" s="239"/>
      <c r="X71" s="239"/>
      <c r="Y71" s="239"/>
    </row>
    <row r="72" spans="1:25">
      <c r="A72" s="232"/>
      <c r="B72" s="232"/>
      <c r="C72" s="224"/>
      <c r="D72" s="233" t="str">
        <f>IF($C72="","",VLOOKUP($C72,分類コード!$B$1:$C$26,2,0))</f>
        <v/>
      </c>
      <c r="E72" s="234"/>
      <c r="F72" s="235"/>
      <c r="G72" s="236"/>
      <c r="H72" s="235"/>
      <c r="L72" s="239"/>
      <c r="M72" s="239"/>
      <c r="N72" s="239"/>
      <c r="O72" s="239"/>
      <c r="P72" s="239"/>
      <c r="Q72" s="239"/>
      <c r="R72" s="239"/>
      <c r="S72" s="239"/>
      <c r="W72" s="239"/>
      <c r="X72" s="239"/>
      <c r="Y72" s="239"/>
    </row>
    <row r="73" spans="1:25">
      <c r="A73" s="232"/>
      <c r="B73" s="232"/>
      <c r="C73" s="224"/>
      <c r="D73" s="233" t="str">
        <f>IF($C73="","",VLOOKUP($C73,分類コード!$B$1:$C$26,2,0))</f>
        <v/>
      </c>
      <c r="E73" s="234"/>
      <c r="F73" s="235"/>
      <c r="G73" s="236"/>
      <c r="H73" s="235"/>
      <c r="L73" s="239"/>
      <c r="M73" s="239"/>
      <c r="N73" s="239"/>
      <c r="O73" s="239"/>
      <c r="P73" s="239"/>
      <c r="Q73" s="239"/>
      <c r="R73" s="239"/>
      <c r="S73" s="239"/>
      <c r="W73" s="239"/>
      <c r="X73" s="239"/>
      <c r="Y73" s="239"/>
    </row>
    <row r="74" spans="1:25">
      <c r="A74" s="232"/>
      <c r="B74" s="232"/>
      <c r="C74" s="224"/>
      <c r="D74" s="233" t="str">
        <f>IF($C74="","",VLOOKUP($C74,分類コード!$B$1:$C$26,2,0))</f>
        <v/>
      </c>
      <c r="E74" s="234"/>
      <c r="F74" s="235"/>
      <c r="G74" s="236"/>
      <c r="H74" s="235"/>
      <c r="L74" s="239"/>
      <c r="M74" s="239"/>
      <c r="N74" s="239"/>
      <c r="O74" s="239"/>
      <c r="P74" s="239"/>
      <c r="Q74" s="239"/>
      <c r="R74" s="239"/>
      <c r="S74" s="239"/>
      <c r="W74" s="239"/>
      <c r="X74" s="239"/>
      <c r="Y74" s="239"/>
    </row>
    <row r="75" spans="1:25">
      <c r="A75" s="232"/>
      <c r="B75" s="232"/>
      <c r="C75" s="224"/>
      <c r="D75" s="233" t="str">
        <f>IF($C75="","",VLOOKUP($C75,分類コード!$B$1:$C$26,2,0))</f>
        <v/>
      </c>
      <c r="E75" s="234"/>
      <c r="F75" s="235"/>
      <c r="G75" s="236"/>
      <c r="H75" s="235"/>
      <c r="L75" s="239"/>
      <c r="M75" s="239"/>
      <c r="N75" s="239"/>
      <c r="O75" s="239"/>
      <c r="P75" s="239"/>
      <c r="Q75" s="239"/>
      <c r="R75" s="239"/>
      <c r="S75" s="239"/>
      <c r="W75" s="239"/>
      <c r="X75" s="239"/>
      <c r="Y75" s="239"/>
    </row>
    <row r="76" spans="1:25">
      <c r="A76" s="232"/>
      <c r="B76" s="232"/>
      <c r="C76" s="224"/>
      <c r="D76" s="233" t="str">
        <f>IF($C76="","",VLOOKUP($C76,分類コード!$B$1:$C$26,2,0))</f>
        <v/>
      </c>
      <c r="E76" s="234"/>
      <c r="F76" s="235"/>
      <c r="G76" s="236"/>
      <c r="H76" s="235"/>
      <c r="L76" s="239"/>
      <c r="M76" s="239"/>
      <c r="N76" s="239"/>
      <c r="O76" s="239"/>
      <c r="P76" s="239"/>
      <c r="Q76" s="239"/>
      <c r="R76" s="239"/>
      <c r="S76" s="239"/>
      <c r="W76" s="239"/>
      <c r="X76" s="239"/>
      <c r="Y76" s="239"/>
    </row>
    <row r="77" spans="1:25">
      <c r="A77" s="232"/>
      <c r="B77" s="232"/>
      <c r="C77" s="224"/>
      <c r="D77" s="233" t="str">
        <f>IF($C77="","",VLOOKUP($C77,分類コード!$B$1:$C$26,2,0))</f>
        <v/>
      </c>
      <c r="E77" s="234"/>
      <c r="F77" s="235"/>
      <c r="G77" s="236"/>
      <c r="H77" s="235"/>
      <c r="L77" s="239"/>
      <c r="M77" s="239"/>
      <c r="N77" s="239"/>
      <c r="O77" s="239"/>
      <c r="P77" s="239"/>
      <c r="Q77" s="239"/>
      <c r="R77" s="239"/>
      <c r="S77" s="239"/>
      <c r="W77" s="239"/>
      <c r="X77" s="239"/>
      <c r="Y77" s="239"/>
    </row>
    <row r="78" spans="1:25">
      <c r="A78" s="232"/>
      <c r="B78" s="232"/>
      <c r="C78" s="224"/>
      <c r="D78" s="233" t="str">
        <f>IF($C78="","",VLOOKUP($C78,分類コード!$B$1:$C$26,2,0))</f>
        <v/>
      </c>
      <c r="E78" s="234"/>
      <c r="F78" s="235"/>
      <c r="G78" s="236"/>
      <c r="H78" s="235"/>
      <c r="L78" s="239"/>
      <c r="M78" s="239"/>
      <c r="N78" s="239"/>
      <c r="O78" s="239"/>
      <c r="P78" s="239"/>
      <c r="Q78" s="239"/>
      <c r="R78" s="239"/>
      <c r="S78" s="239"/>
      <c r="W78" s="239"/>
      <c r="X78" s="239"/>
      <c r="Y78" s="239"/>
    </row>
    <row r="79" spans="1:25">
      <c r="A79" s="232"/>
      <c r="B79" s="232"/>
      <c r="C79" s="224"/>
      <c r="D79" s="233" t="str">
        <f>IF($C79="","",VLOOKUP($C79,分類コード!$B$1:$C$26,2,0))</f>
        <v/>
      </c>
      <c r="E79" s="234"/>
      <c r="F79" s="235"/>
      <c r="G79" s="236"/>
      <c r="H79" s="235"/>
      <c r="L79" s="239"/>
      <c r="M79" s="239"/>
      <c r="N79" s="239"/>
      <c r="O79" s="239"/>
      <c r="P79" s="239"/>
      <c r="Q79" s="239"/>
      <c r="R79" s="239"/>
      <c r="S79" s="239"/>
      <c r="W79" s="239"/>
      <c r="X79" s="239"/>
      <c r="Y79" s="239"/>
    </row>
    <row r="80" spans="1:25">
      <c r="A80" s="232"/>
      <c r="B80" s="232"/>
      <c r="C80" s="224"/>
      <c r="D80" s="233" t="str">
        <f>IF($C80="","",VLOOKUP($C80,分類コード!$B$1:$C$26,2,0))</f>
        <v/>
      </c>
      <c r="E80" s="234"/>
      <c r="F80" s="235"/>
      <c r="G80" s="236"/>
      <c r="H80" s="235"/>
      <c r="L80" s="239"/>
      <c r="M80" s="239"/>
      <c r="N80" s="239"/>
      <c r="O80" s="239"/>
      <c r="P80" s="239"/>
      <c r="Q80" s="239"/>
      <c r="R80" s="239"/>
      <c r="S80" s="239"/>
      <c r="W80" s="239"/>
      <c r="X80" s="239"/>
      <c r="Y80" s="239"/>
    </row>
    <row r="81" spans="1:25">
      <c r="A81" s="232"/>
      <c r="B81" s="232"/>
      <c r="C81" s="224"/>
      <c r="D81" s="233" t="str">
        <f>IF($C81="","",VLOOKUP($C81,分類コード!$B$1:$C$26,2,0))</f>
        <v/>
      </c>
      <c r="E81" s="234"/>
      <c r="F81" s="235"/>
      <c r="G81" s="236"/>
      <c r="H81" s="235"/>
      <c r="L81" s="239"/>
      <c r="M81" s="239"/>
      <c r="N81" s="239"/>
      <c r="O81" s="239"/>
      <c r="P81" s="239"/>
      <c r="Q81" s="239"/>
      <c r="R81" s="239"/>
      <c r="S81" s="239"/>
      <c r="W81" s="239"/>
      <c r="X81" s="239"/>
      <c r="Y81" s="239"/>
    </row>
    <row r="82" spans="1:25">
      <c r="A82" s="232"/>
      <c r="B82" s="232"/>
      <c r="C82" s="224"/>
      <c r="D82" s="233" t="str">
        <f>IF($C82="","",VLOOKUP($C82,分類コード!$B$1:$C$26,2,0))</f>
        <v/>
      </c>
      <c r="E82" s="234"/>
      <c r="F82" s="235"/>
      <c r="G82" s="236"/>
      <c r="H82" s="235"/>
      <c r="L82" s="239"/>
      <c r="M82" s="239"/>
      <c r="N82" s="239"/>
      <c r="O82" s="239"/>
      <c r="P82" s="239"/>
      <c r="Q82" s="239"/>
      <c r="R82" s="239"/>
      <c r="S82" s="239"/>
      <c r="W82" s="239"/>
      <c r="X82" s="239"/>
      <c r="Y82" s="239"/>
    </row>
    <row r="83" spans="1:25">
      <c r="A83" s="232"/>
      <c r="B83" s="232"/>
      <c r="C83" s="224"/>
      <c r="D83" s="233" t="str">
        <f>IF($C83="","",VLOOKUP($C83,分類コード!$B$1:$C$26,2,0))</f>
        <v/>
      </c>
      <c r="E83" s="234"/>
      <c r="F83" s="235"/>
      <c r="G83" s="236"/>
      <c r="H83" s="235"/>
      <c r="L83" s="239"/>
      <c r="M83" s="239"/>
      <c r="N83" s="239"/>
      <c r="O83" s="239"/>
      <c r="P83" s="239"/>
      <c r="Q83" s="239"/>
      <c r="R83" s="239"/>
      <c r="S83" s="239"/>
      <c r="W83" s="239"/>
      <c r="X83" s="239"/>
      <c r="Y83" s="239"/>
    </row>
    <row r="84" spans="1:25">
      <c r="A84" s="232"/>
      <c r="B84" s="232"/>
      <c r="C84" s="224"/>
      <c r="D84" s="233" t="str">
        <f>IF($C84="","",VLOOKUP($C84,分類コード!$B$1:$C$26,2,0))</f>
        <v/>
      </c>
      <c r="E84" s="234"/>
      <c r="F84" s="235"/>
      <c r="G84" s="236"/>
      <c r="H84" s="235"/>
      <c r="L84" s="239"/>
      <c r="M84" s="239"/>
      <c r="N84" s="239"/>
      <c r="O84" s="239"/>
      <c r="P84" s="239"/>
      <c r="Q84" s="239"/>
      <c r="R84" s="239"/>
      <c r="S84" s="239"/>
      <c r="W84" s="239"/>
      <c r="X84" s="239"/>
      <c r="Y84" s="239"/>
    </row>
    <row r="85" spans="1:25">
      <c r="A85" s="232"/>
      <c r="B85" s="232"/>
      <c r="C85" s="224"/>
      <c r="D85" s="233" t="str">
        <f>IF($C85="","",VLOOKUP($C85,分類コード!$B$1:$C$26,2,0))</f>
        <v/>
      </c>
      <c r="E85" s="234"/>
      <c r="F85" s="235"/>
      <c r="G85" s="236"/>
      <c r="H85" s="235"/>
      <c r="L85" s="239"/>
      <c r="M85" s="239"/>
      <c r="N85" s="239"/>
      <c r="O85" s="239"/>
      <c r="P85" s="239"/>
      <c r="Q85" s="239"/>
      <c r="R85" s="239"/>
      <c r="S85" s="239"/>
      <c r="W85" s="239"/>
      <c r="X85" s="239"/>
      <c r="Y85" s="239"/>
    </row>
    <row r="86" spans="1:25">
      <c r="A86" s="232"/>
      <c r="B86" s="232"/>
      <c r="C86" s="224"/>
      <c r="D86" s="233" t="str">
        <f>IF($C86="","",VLOOKUP($C86,分類コード!$B$1:$C$26,2,0))</f>
        <v/>
      </c>
      <c r="E86" s="234"/>
      <c r="F86" s="235"/>
      <c r="G86" s="236"/>
      <c r="H86" s="235"/>
      <c r="L86" s="239"/>
      <c r="M86" s="239"/>
      <c r="N86" s="239"/>
      <c r="O86" s="239"/>
      <c r="P86" s="239"/>
      <c r="Q86" s="239"/>
      <c r="R86" s="239"/>
      <c r="S86" s="239"/>
      <c r="W86" s="239"/>
      <c r="X86" s="239"/>
      <c r="Y86" s="239"/>
    </row>
    <row r="87" spans="1:25">
      <c r="A87" s="232"/>
      <c r="B87" s="232"/>
      <c r="C87" s="224"/>
      <c r="D87" s="233" t="str">
        <f>IF($C87="","",VLOOKUP($C87,分類コード!$B$1:$C$26,2,0))</f>
        <v/>
      </c>
      <c r="E87" s="234"/>
      <c r="F87" s="235"/>
      <c r="G87" s="236"/>
      <c r="H87" s="235"/>
      <c r="L87" s="239"/>
      <c r="M87" s="239"/>
      <c r="N87" s="239"/>
      <c r="O87" s="239"/>
      <c r="P87" s="239"/>
      <c r="Q87" s="239"/>
      <c r="R87" s="239"/>
      <c r="S87" s="239"/>
      <c r="W87" s="239"/>
      <c r="X87" s="239"/>
      <c r="Y87" s="239"/>
    </row>
    <row r="88" spans="1:25">
      <c r="A88" s="232"/>
      <c r="B88" s="232"/>
      <c r="C88" s="224"/>
      <c r="D88" s="233" t="str">
        <f>IF($C88="","",VLOOKUP($C88,分類コード!$B$1:$C$26,2,0))</f>
        <v/>
      </c>
      <c r="E88" s="234"/>
      <c r="F88" s="235"/>
      <c r="G88" s="236"/>
      <c r="H88" s="235"/>
      <c r="L88" s="239"/>
      <c r="M88" s="239"/>
      <c r="N88" s="239"/>
      <c r="O88" s="239"/>
      <c r="P88" s="239"/>
      <c r="Q88" s="239"/>
      <c r="R88" s="239"/>
      <c r="S88" s="239"/>
      <c r="W88" s="239"/>
      <c r="X88" s="239"/>
      <c r="Y88" s="239"/>
    </row>
    <row r="89" spans="1:25">
      <c r="A89" s="232"/>
      <c r="B89" s="232"/>
      <c r="C89" s="224"/>
      <c r="D89" s="233" t="str">
        <f>IF($C89="","",VLOOKUP($C89,分類コード!$B$1:$C$26,2,0))</f>
        <v/>
      </c>
      <c r="E89" s="234"/>
      <c r="F89" s="235"/>
      <c r="G89" s="236"/>
      <c r="H89" s="235"/>
      <c r="L89" s="239"/>
      <c r="M89" s="239"/>
      <c r="N89" s="239"/>
      <c r="O89" s="239"/>
      <c r="P89" s="239"/>
      <c r="Q89" s="239"/>
      <c r="R89" s="239"/>
      <c r="S89" s="239"/>
      <c r="W89" s="239"/>
      <c r="X89" s="239"/>
      <c r="Y89" s="239"/>
    </row>
    <row r="90" spans="1:25">
      <c r="A90" s="232"/>
      <c r="B90" s="232"/>
      <c r="C90" s="224"/>
      <c r="D90" s="233" t="str">
        <f>IF($C90="","",VLOOKUP($C90,分類コード!$B$1:$C$26,2,0))</f>
        <v/>
      </c>
      <c r="E90" s="234"/>
      <c r="F90" s="235"/>
      <c r="G90" s="236"/>
      <c r="H90" s="235"/>
      <c r="L90" s="239"/>
      <c r="M90" s="239"/>
      <c r="N90" s="239"/>
      <c r="O90" s="239"/>
      <c r="P90" s="239"/>
      <c r="Q90" s="239"/>
      <c r="R90" s="239"/>
      <c r="S90" s="239"/>
      <c r="W90" s="239"/>
      <c r="X90" s="239"/>
      <c r="Y90" s="239"/>
    </row>
    <row r="91" spans="1:25">
      <c r="A91" s="232"/>
      <c r="B91" s="232"/>
      <c r="C91" s="224"/>
      <c r="D91" s="233" t="str">
        <f>IF($C91="","",VLOOKUP($C91,分類コード!$B$1:$C$26,2,0))</f>
        <v/>
      </c>
      <c r="E91" s="234"/>
      <c r="F91" s="235"/>
      <c r="G91" s="236"/>
      <c r="H91" s="235"/>
      <c r="L91" s="239"/>
      <c r="M91" s="239"/>
      <c r="N91" s="239"/>
      <c r="O91" s="239"/>
      <c r="P91" s="239"/>
      <c r="Q91" s="239"/>
      <c r="R91" s="239"/>
      <c r="S91" s="239"/>
      <c r="W91" s="239"/>
      <c r="X91" s="239"/>
      <c r="Y91" s="239"/>
    </row>
    <row r="92" spans="1:25">
      <c r="A92" s="232"/>
      <c r="B92" s="232"/>
      <c r="C92" s="224"/>
      <c r="D92" s="233" t="str">
        <f>IF($C92="","",VLOOKUP($C92,分類コード!$B$1:$C$26,2,0))</f>
        <v/>
      </c>
      <c r="E92" s="234"/>
      <c r="F92" s="235"/>
      <c r="G92" s="236"/>
      <c r="H92" s="235"/>
      <c r="L92" s="239"/>
      <c r="M92" s="239"/>
      <c r="N92" s="239"/>
      <c r="O92" s="239"/>
      <c r="P92" s="239"/>
      <c r="Q92" s="239"/>
      <c r="R92" s="239"/>
      <c r="S92" s="239"/>
      <c r="W92" s="239"/>
      <c r="X92" s="239"/>
      <c r="Y92" s="239"/>
    </row>
    <row r="93" spans="1:25">
      <c r="A93" s="232"/>
      <c r="B93" s="232"/>
      <c r="C93" s="224"/>
      <c r="D93" s="233" t="str">
        <f>IF($C93="","",VLOOKUP($C93,分類コード!$B$1:$C$26,2,0))</f>
        <v/>
      </c>
      <c r="E93" s="234"/>
      <c r="F93" s="235"/>
      <c r="G93" s="236"/>
      <c r="H93" s="235"/>
      <c r="L93" s="239"/>
      <c r="M93" s="239"/>
      <c r="N93" s="239"/>
      <c r="O93" s="239"/>
      <c r="P93" s="239"/>
      <c r="Q93" s="239"/>
      <c r="R93" s="239"/>
      <c r="S93" s="239"/>
      <c r="W93" s="239"/>
      <c r="X93" s="239"/>
      <c r="Y93" s="239"/>
    </row>
    <row r="94" spans="1:25">
      <c r="A94" s="232"/>
      <c r="B94" s="232"/>
      <c r="C94" s="224"/>
      <c r="D94" s="233" t="str">
        <f>IF($C94="","",VLOOKUP($C94,分類コード!$B$1:$C$26,2,0))</f>
        <v/>
      </c>
      <c r="E94" s="234"/>
      <c r="F94" s="235"/>
      <c r="G94" s="236"/>
      <c r="H94" s="235"/>
      <c r="L94" s="239"/>
      <c r="M94" s="239"/>
      <c r="N94" s="239"/>
      <c r="O94" s="239"/>
      <c r="P94" s="239"/>
      <c r="Q94" s="239"/>
      <c r="R94" s="239"/>
      <c r="S94" s="239"/>
      <c r="W94" s="239"/>
      <c r="X94" s="239"/>
      <c r="Y94" s="239"/>
    </row>
    <row r="95" spans="1:25">
      <c r="A95" s="232"/>
      <c r="B95" s="232"/>
      <c r="C95" s="224"/>
      <c r="D95" s="233" t="str">
        <f>IF($C95="","",VLOOKUP($C95,分類コード!$B$1:$C$26,2,0))</f>
        <v/>
      </c>
      <c r="E95" s="234"/>
      <c r="F95" s="235"/>
      <c r="G95" s="236"/>
      <c r="H95" s="235"/>
      <c r="L95" s="239"/>
      <c r="M95" s="239"/>
      <c r="N95" s="239"/>
      <c r="O95" s="239"/>
      <c r="P95" s="239"/>
      <c r="Q95" s="239"/>
      <c r="R95" s="239"/>
      <c r="S95" s="239"/>
      <c r="W95" s="239"/>
      <c r="X95" s="239"/>
      <c r="Y95" s="239"/>
    </row>
    <row r="96" spans="1:25">
      <c r="A96" s="232"/>
      <c r="B96" s="232"/>
      <c r="C96" s="224"/>
      <c r="D96" s="233" t="str">
        <f>IF($C96="","",VLOOKUP($C96,分類コード!$B$1:$C$26,2,0))</f>
        <v/>
      </c>
      <c r="E96" s="234"/>
      <c r="F96" s="235"/>
      <c r="G96" s="236"/>
      <c r="H96" s="235"/>
      <c r="L96" s="239"/>
      <c r="M96" s="239"/>
      <c r="N96" s="239"/>
      <c r="O96" s="239"/>
      <c r="P96" s="239"/>
      <c r="Q96" s="239"/>
      <c r="R96" s="239"/>
      <c r="S96" s="239"/>
      <c r="W96" s="239"/>
      <c r="X96" s="239"/>
      <c r="Y96" s="239"/>
    </row>
    <row r="97" spans="1:25">
      <c r="A97" s="232"/>
      <c r="B97" s="232"/>
      <c r="C97" s="232"/>
      <c r="D97" s="233" t="str">
        <f>IF($C97="","",VLOOKUP($C97,分類コード!$B$1:$C$26,2,0))</f>
        <v/>
      </c>
      <c r="E97" s="234"/>
      <c r="F97" s="235"/>
      <c r="G97" s="236"/>
      <c r="H97" s="235"/>
      <c r="L97" s="239"/>
      <c r="M97" s="239"/>
      <c r="N97" s="239"/>
      <c r="O97" s="239"/>
      <c r="P97" s="239"/>
      <c r="Q97" s="239"/>
      <c r="R97" s="239"/>
      <c r="S97" s="239"/>
      <c r="W97" s="239"/>
      <c r="X97" s="239"/>
      <c r="Y97" s="239"/>
    </row>
    <row r="98" spans="1:25">
      <c r="A98" s="232"/>
      <c r="B98" s="232"/>
      <c r="C98" s="232"/>
      <c r="D98" s="233" t="str">
        <f>IF($C98="","",VLOOKUP($C98,分類コード!$B$1:$C$26,2,0))</f>
        <v/>
      </c>
      <c r="E98" s="234"/>
      <c r="F98" s="235"/>
      <c r="G98" s="236"/>
      <c r="H98" s="235"/>
      <c r="L98" s="239"/>
      <c r="M98" s="239"/>
      <c r="N98" s="239"/>
      <c r="O98" s="239"/>
      <c r="P98" s="239"/>
      <c r="Q98" s="239"/>
      <c r="R98" s="239"/>
      <c r="S98" s="239"/>
      <c r="W98" s="239"/>
      <c r="X98" s="239"/>
      <c r="Y98" s="239"/>
    </row>
    <row r="99" spans="1:25">
      <c r="A99" s="232"/>
      <c r="B99" s="232"/>
      <c r="C99" s="232"/>
      <c r="D99" s="233" t="str">
        <f>IF($C99="","",VLOOKUP($C99,分類コード!$B$1:$C$26,2,0))</f>
        <v/>
      </c>
      <c r="E99" s="234"/>
      <c r="F99" s="235"/>
      <c r="G99" s="236"/>
      <c r="H99" s="235"/>
      <c r="L99" s="239"/>
      <c r="M99" s="239"/>
      <c r="N99" s="239"/>
      <c r="O99" s="239"/>
      <c r="P99" s="239"/>
      <c r="Q99" s="239"/>
      <c r="R99" s="239"/>
      <c r="S99" s="239"/>
      <c r="W99" s="239"/>
      <c r="X99" s="239"/>
      <c r="Y99" s="239"/>
    </row>
    <row r="100" spans="1:25">
      <c r="A100" s="232"/>
      <c r="B100" s="232"/>
      <c r="C100" s="232"/>
      <c r="D100" s="233" t="str">
        <f>IF($C100="","",VLOOKUP($C100,分類コード!$B$1:$C$26,2,0))</f>
        <v/>
      </c>
      <c r="E100" s="234"/>
      <c r="F100" s="235"/>
      <c r="G100" s="236"/>
      <c r="H100" s="235"/>
      <c r="L100" s="239"/>
      <c r="M100" s="239"/>
      <c r="N100" s="239"/>
      <c r="O100" s="239"/>
      <c r="P100" s="239"/>
      <c r="Q100" s="239"/>
      <c r="R100" s="239"/>
      <c r="S100" s="239"/>
      <c r="W100" s="239"/>
      <c r="X100" s="239"/>
      <c r="Y100" s="239"/>
    </row>
    <row r="101" spans="1:25">
      <c r="A101" s="232"/>
      <c r="B101" s="232"/>
      <c r="C101" s="232"/>
      <c r="D101" s="233" t="str">
        <f>IF($C101="","",VLOOKUP($C101,分類コード!$B$1:$C$26,2,0))</f>
        <v/>
      </c>
      <c r="E101" s="234"/>
      <c r="F101" s="235"/>
      <c r="G101" s="236"/>
      <c r="H101" s="235"/>
      <c r="L101" s="239"/>
      <c r="M101" s="239"/>
      <c r="N101" s="239"/>
      <c r="O101" s="239"/>
      <c r="P101" s="239"/>
      <c r="Q101" s="239"/>
      <c r="R101" s="239"/>
      <c r="S101" s="239"/>
      <c r="W101" s="239"/>
      <c r="X101" s="239"/>
      <c r="Y101" s="239"/>
    </row>
    <row r="102" spans="1:25">
      <c r="A102" s="232"/>
      <c r="B102" s="232"/>
      <c r="C102" s="232"/>
      <c r="D102" s="233" t="str">
        <f>IF($C102="","",VLOOKUP($C102,分類コード!$B$1:$C$26,2,0))</f>
        <v/>
      </c>
      <c r="E102" s="234"/>
      <c r="F102" s="235"/>
      <c r="G102" s="236"/>
      <c r="H102" s="235"/>
      <c r="L102" s="239"/>
      <c r="M102" s="239"/>
      <c r="N102" s="239"/>
      <c r="O102" s="239"/>
      <c r="P102" s="239"/>
      <c r="Q102" s="239"/>
      <c r="R102" s="239"/>
      <c r="S102" s="239"/>
      <c r="W102" s="239"/>
      <c r="X102" s="239"/>
      <c r="Y102" s="239"/>
    </row>
    <row r="103" spans="1:25">
      <c r="A103" s="232"/>
      <c r="B103" s="232"/>
      <c r="C103" s="232"/>
      <c r="D103" s="233" t="str">
        <f>IF($C103="","",VLOOKUP($C103,分類コード!$B$1:$C$26,2,0))</f>
        <v/>
      </c>
      <c r="E103" s="234"/>
      <c r="F103" s="235"/>
      <c r="G103" s="236"/>
      <c r="H103" s="235"/>
      <c r="L103" s="239"/>
      <c r="M103" s="239"/>
      <c r="N103" s="239"/>
      <c r="O103" s="239"/>
      <c r="P103" s="239"/>
      <c r="Q103" s="239"/>
      <c r="R103" s="239"/>
      <c r="S103" s="239"/>
      <c r="W103" s="239"/>
      <c r="X103" s="239"/>
      <c r="Y103" s="239"/>
    </row>
    <row r="104" spans="1:25">
      <c r="A104" s="232"/>
      <c r="B104" s="232"/>
      <c r="C104" s="232"/>
      <c r="D104" s="233" t="str">
        <f>IF($C104="","",VLOOKUP($C104,分類コード!$B$1:$C$26,2,0))</f>
        <v/>
      </c>
      <c r="E104" s="234"/>
      <c r="F104" s="235"/>
      <c r="G104" s="236"/>
      <c r="H104" s="235"/>
      <c r="L104" s="239"/>
      <c r="M104" s="239"/>
      <c r="N104" s="239"/>
      <c r="O104" s="239"/>
      <c r="P104" s="239"/>
      <c r="Q104" s="239"/>
      <c r="R104" s="239"/>
      <c r="S104" s="239"/>
      <c r="W104" s="239"/>
      <c r="X104" s="239"/>
      <c r="Y104" s="239"/>
    </row>
    <row r="105" spans="1:25">
      <c r="A105" s="232"/>
      <c r="B105" s="232"/>
      <c r="C105" s="232"/>
      <c r="D105" s="233" t="str">
        <f>IF($C105="","",VLOOKUP($C105,分類コード!$B$1:$C$26,2,0))</f>
        <v/>
      </c>
      <c r="E105" s="234"/>
      <c r="F105" s="235"/>
      <c r="G105" s="236"/>
      <c r="H105" s="235"/>
      <c r="L105" s="239"/>
      <c r="M105" s="239"/>
      <c r="N105" s="239"/>
      <c r="O105" s="239"/>
      <c r="P105" s="239"/>
      <c r="Q105" s="239"/>
      <c r="R105" s="239"/>
      <c r="S105" s="239"/>
      <c r="W105" s="239"/>
      <c r="X105" s="239"/>
      <c r="Y105" s="239"/>
    </row>
    <row r="106" spans="1:25">
      <c r="A106" s="232"/>
      <c r="B106" s="232"/>
      <c r="C106" s="232"/>
      <c r="D106" s="233" t="str">
        <f>IF($C106="","",VLOOKUP($C106,分類コード!$B$1:$C$26,2,0))</f>
        <v/>
      </c>
      <c r="E106" s="234"/>
      <c r="F106" s="235"/>
      <c r="G106" s="236"/>
      <c r="H106" s="235"/>
      <c r="L106" s="239"/>
      <c r="M106" s="239"/>
      <c r="N106" s="239"/>
      <c r="O106" s="239"/>
      <c r="P106" s="239"/>
      <c r="Q106" s="239"/>
      <c r="R106" s="239"/>
      <c r="S106" s="239"/>
      <c r="W106" s="239"/>
      <c r="X106" s="239"/>
      <c r="Y106" s="239"/>
    </row>
    <row r="107" spans="1:25">
      <c r="A107" s="232"/>
      <c r="B107" s="232"/>
      <c r="C107" s="232"/>
      <c r="D107" s="233" t="str">
        <f>IF($C107="","",VLOOKUP($C107,分類コード!$B$1:$C$26,2,0))</f>
        <v/>
      </c>
      <c r="E107" s="234"/>
      <c r="F107" s="235"/>
      <c r="G107" s="236"/>
      <c r="H107" s="235"/>
      <c r="L107" s="239"/>
      <c r="M107" s="239"/>
      <c r="N107" s="239"/>
      <c r="O107" s="239"/>
      <c r="P107" s="239"/>
      <c r="Q107" s="239"/>
      <c r="R107" s="239"/>
      <c r="S107" s="239"/>
      <c r="W107" s="239"/>
      <c r="X107" s="239"/>
      <c r="Y107" s="239"/>
    </row>
    <row r="108" spans="1:25">
      <c r="A108" s="232"/>
      <c r="B108" s="232"/>
      <c r="C108" s="232"/>
      <c r="D108" s="233" t="str">
        <f>IF($C108="","",VLOOKUP($C108,分類コード!$B$1:$C$26,2,0))</f>
        <v/>
      </c>
      <c r="E108" s="234"/>
      <c r="F108" s="235"/>
      <c r="G108" s="236"/>
      <c r="H108" s="235"/>
      <c r="L108" s="239"/>
      <c r="M108" s="239"/>
      <c r="N108" s="239"/>
      <c r="O108" s="239"/>
      <c r="P108" s="239"/>
      <c r="Q108" s="239"/>
      <c r="R108" s="239"/>
      <c r="S108" s="239"/>
      <c r="W108" s="239"/>
      <c r="X108" s="239"/>
      <c r="Y108" s="239"/>
    </row>
    <row r="109" spans="1:25">
      <c r="A109" s="232"/>
      <c r="B109" s="232"/>
      <c r="C109" s="232"/>
      <c r="D109" s="233" t="str">
        <f>IF($C109="","",VLOOKUP($C109,分類コード!$B$1:$C$26,2,0))</f>
        <v/>
      </c>
      <c r="E109" s="234"/>
      <c r="F109" s="235"/>
      <c r="G109" s="236"/>
      <c r="H109" s="235"/>
      <c r="L109" s="239"/>
      <c r="M109" s="239"/>
      <c r="N109" s="239"/>
      <c r="O109" s="239"/>
      <c r="P109" s="239"/>
      <c r="Q109" s="239"/>
      <c r="R109" s="239"/>
      <c r="S109" s="239"/>
      <c r="W109" s="239"/>
      <c r="X109" s="239"/>
      <c r="Y109" s="239"/>
    </row>
    <row r="110" spans="1:25">
      <c r="A110" s="232"/>
      <c r="B110" s="232"/>
      <c r="C110" s="232"/>
      <c r="D110" s="233" t="str">
        <f>IF($C110="","",VLOOKUP($C110,分類コード!$B$1:$C$26,2,0))</f>
        <v/>
      </c>
      <c r="E110" s="234"/>
      <c r="F110" s="235"/>
      <c r="G110" s="236"/>
      <c r="H110" s="235"/>
      <c r="L110" s="239"/>
      <c r="M110" s="239"/>
      <c r="N110" s="239"/>
      <c r="O110" s="239"/>
      <c r="P110" s="239"/>
      <c r="Q110" s="239"/>
      <c r="R110" s="239"/>
      <c r="S110" s="239"/>
      <c r="W110" s="239"/>
      <c r="X110" s="239"/>
      <c r="Y110" s="239"/>
    </row>
    <row r="111" spans="1:25">
      <c r="A111" s="232"/>
      <c r="B111" s="232"/>
      <c r="C111" s="232"/>
      <c r="D111" s="233" t="str">
        <f>IF($C111="","",VLOOKUP($C111,分類コード!$B$1:$C$26,2,0))</f>
        <v/>
      </c>
      <c r="E111" s="234"/>
      <c r="F111" s="235"/>
      <c r="G111" s="236"/>
      <c r="H111" s="235"/>
      <c r="L111" s="239"/>
      <c r="M111" s="239"/>
      <c r="N111" s="239"/>
      <c r="O111" s="239"/>
      <c r="P111" s="239"/>
      <c r="Q111" s="239"/>
      <c r="R111" s="239"/>
      <c r="S111" s="239"/>
      <c r="W111" s="239"/>
      <c r="X111" s="239"/>
      <c r="Y111" s="239"/>
    </row>
    <row r="112" spans="1:25">
      <c r="A112" s="232"/>
      <c r="B112" s="232"/>
      <c r="C112" s="232"/>
      <c r="D112" s="233" t="str">
        <f>IF($C112="","",VLOOKUP($C112,分類コード!$B$1:$C$26,2,0))</f>
        <v/>
      </c>
      <c r="E112" s="234"/>
      <c r="F112" s="235"/>
      <c r="G112" s="236"/>
      <c r="H112" s="235"/>
      <c r="L112" s="239"/>
      <c r="M112" s="239"/>
      <c r="N112" s="239"/>
      <c r="O112" s="239"/>
      <c r="P112" s="239"/>
      <c r="Q112" s="239"/>
      <c r="R112" s="239"/>
      <c r="S112" s="239"/>
      <c r="W112" s="239"/>
      <c r="X112" s="239"/>
      <c r="Y112" s="239"/>
    </row>
    <row r="113" spans="1:25">
      <c r="A113" s="232"/>
      <c r="B113" s="232"/>
      <c r="C113" s="232"/>
      <c r="D113" s="233" t="str">
        <f>IF($C113="","",VLOOKUP($C113,分類コード!$B$1:$C$26,2,0))</f>
        <v/>
      </c>
      <c r="E113" s="234"/>
      <c r="F113" s="235"/>
      <c r="G113" s="236"/>
      <c r="H113" s="235"/>
      <c r="L113" s="239"/>
      <c r="M113" s="239"/>
      <c r="N113" s="239"/>
      <c r="O113" s="239"/>
      <c r="P113" s="239"/>
      <c r="Q113" s="239"/>
      <c r="R113" s="239"/>
      <c r="S113" s="239"/>
      <c r="W113" s="239"/>
      <c r="X113" s="239"/>
      <c r="Y113" s="239"/>
    </row>
    <row r="114" spans="1:25">
      <c r="A114" s="232"/>
      <c r="B114" s="232"/>
      <c r="C114" s="232"/>
      <c r="D114" s="233" t="str">
        <f>IF($C114="","",VLOOKUP($C114,分類コード!$B$1:$C$26,2,0))</f>
        <v/>
      </c>
      <c r="E114" s="234"/>
      <c r="F114" s="235"/>
      <c r="G114" s="236"/>
      <c r="H114" s="235"/>
      <c r="L114" s="239"/>
      <c r="M114" s="239"/>
      <c r="N114" s="239"/>
      <c r="O114" s="239"/>
      <c r="P114" s="239"/>
      <c r="Q114" s="239"/>
      <c r="R114" s="239"/>
      <c r="S114" s="239"/>
      <c r="W114" s="239"/>
      <c r="X114" s="239"/>
      <c r="Y114" s="239"/>
    </row>
    <row r="115" spans="1:25">
      <c r="A115" s="232"/>
      <c r="B115" s="232"/>
      <c r="C115" s="232"/>
      <c r="D115" s="233" t="str">
        <f>IF($C115="","",VLOOKUP($C115,分類コード!$B$1:$C$26,2,0))</f>
        <v/>
      </c>
      <c r="E115" s="234"/>
      <c r="F115" s="235"/>
      <c r="G115" s="236"/>
      <c r="H115" s="235"/>
      <c r="L115" s="239"/>
      <c r="M115" s="239"/>
      <c r="N115" s="239"/>
      <c r="O115" s="239"/>
      <c r="P115" s="239"/>
      <c r="Q115" s="239"/>
      <c r="R115" s="239"/>
      <c r="S115" s="239"/>
      <c r="W115" s="239"/>
      <c r="X115" s="239"/>
      <c r="Y115" s="239"/>
    </row>
    <row r="116" spans="1:25">
      <c r="A116" s="232"/>
      <c r="B116" s="232"/>
      <c r="C116" s="232"/>
      <c r="D116" s="233" t="str">
        <f>IF($C116="","",VLOOKUP($C116,分類コード!$B$1:$C$26,2,0))</f>
        <v/>
      </c>
      <c r="E116" s="234"/>
      <c r="F116" s="235"/>
      <c r="G116" s="236"/>
      <c r="H116" s="235"/>
      <c r="L116" s="239"/>
      <c r="M116" s="239"/>
      <c r="N116" s="239"/>
      <c r="O116" s="239"/>
      <c r="P116" s="239"/>
      <c r="Q116" s="239"/>
      <c r="R116" s="239"/>
      <c r="S116" s="239"/>
      <c r="W116" s="239"/>
      <c r="X116" s="239"/>
      <c r="Y116" s="239"/>
    </row>
    <row r="117" spans="1:25">
      <c r="A117" s="232"/>
      <c r="B117" s="232"/>
      <c r="C117" s="232"/>
      <c r="D117" s="233" t="str">
        <f>IF($C117="","",VLOOKUP($C117,分類コード!$B$1:$C$26,2,0))</f>
        <v/>
      </c>
      <c r="E117" s="234"/>
      <c r="F117" s="235"/>
      <c r="G117" s="236"/>
      <c r="H117" s="235"/>
      <c r="L117" s="239"/>
      <c r="M117" s="239"/>
      <c r="N117" s="239"/>
      <c r="O117" s="239"/>
      <c r="P117" s="239"/>
      <c r="Q117" s="239"/>
      <c r="R117" s="239"/>
      <c r="S117" s="239"/>
      <c r="W117" s="239"/>
      <c r="X117" s="239"/>
      <c r="Y117" s="239"/>
    </row>
    <row r="118" spans="1:25">
      <c r="A118" s="232"/>
      <c r="B118" s="232"/>
      <c r="C118" s="232"/>
      <c r="D118" s="233" t="str">
        <f>IF($C118="","",VLOOKUP($C118,分類コード!$B$1:$C$26,2,0))</f>
        <v/>
      </c>
      <c r="E118" s="234"/>
      <c r="F118" s="235"/>
      <c r="G118" s="236"/>
      <c r="H118" s="235"/>
      <c r="L118" s="239"/>
      <c r="M118" s="239"/>
      <c r="N118" s="239"/>
      <c r="O118" s="239"/>
      <c r="P118" s="239"/>
      <c r="Q118" s="239"/>
      <c r="R118" s="239"/>
      <c r="S118" s="239"/>
      <c r="W118" s="239"/>
      <c r="X118" s="239"/>
      <c r="Y118" s="239"/>
    </row>
    <row r="119" spans="1:25">
      <c r="A119" s="232"/>
      <c r="B119" s="232"/>
      <c r="C119" s="232"/>
      <c r="D119" s="233" t="str">
        <f>IF($C119="","",VLOOKUP($C119,分類コード!$B$1:$C$26,2,0))</f>
        <v/>
      </c>
      <c r="E119" s="234"/>
      <c r="F119" s="235"/>
      <c r="G119" s="236"/>
      <c r="H119" s="235"/>
      <c r="L119" s="239"/>
      <c r="M119" s="239"/>
      <c r="N119" s="239"/>
      <c r="O119" s="239"/>
      <c r="P119" s="239"/>
      <c r="Q119" s="239"/>
      <c r="R119" s="239"/>
      <c r="S119" s="239"/>
      <c r="W119" s="239"/>
      <c r="X119" s="239"/>
      <c r="Y119" s="239"/>
    </row>
    <row r="120" spans="1:25">
      <c r="A120" s="232"/>
      <c r="B120" s="232"/>
      <c r="C120" s="232"/>
      <c r="D120" s="233" t="str">
        <f>IF($C120="","",VLOOKUP($C120,分類コード!$B$1:$C$26,2,0))</f>
        <v/>
      </c>
      <c r="E120" s="234"/>
      <c r="F120" s="235"/>
      <c r="G120" s="236"/>
      <c r="H120" s="235"/>
      <c r="L120" s="239"/>
      <c r="M120" s="239"/>
      <c r="N120" s="239"/>
      <c r="O120" s="239"/>
      <c r="P120" s="239"/>
      <c r="Q120" s="239"/>
      <c r="R120" s="239"/>
      <c r="S120" s="239"/>
      <c r="W120" s="239"/>
      <c r="X120" s="239"/>
      <c r="Y120" s="239"/>
    </row>
    <row r="121" spans="1:25">
      <c r="A121" s="232"/>
      <c r="B121" s="232"/>
      <c r="C121" s="232"/>
      <c r="D121" s="233" t="str">
        <f>IF($C121="","",VLOOKUP($C121,分類コード!$B$1:$C$26,2,0))</f>
        <v/>
      </c>
      <c r="E121" s="234"/>
      <c r="F121" s="235"/>
      <c r="G121" s="236"/>
      <c r="H121" s="235"/>
      <c r="L121" s="239"/>
      <c r="M121" s="239"/>
      <c r="N121" s="239"/>
      <c r="O121" s="239"/>
      <c r="P121" s="239"/>
      <c r="Q121" s="239"/>
      <c r="R121" s="239"/>
      <c r="S121" s="239"/>
      <c r="W121" s="239"/>
      <c r="X121" s="239"/>
      <c r="Y121" s="239"/>
    </row>
    <row r="122" spans="1:25">
      <c r="A122" s="232"/>
      <c r="B122" s="232"/>
      <c r="C122" s="232"/>
      <c r="D122" s="233" t="str">
        <f>IF($C122="","",VLOOKUP($C122,分類コード!$B$1:$C$26,2,0))</f>
        <v/>
      </c>
      <c r="E122" s="234"/>
      <c r="F122" s="235"/>
      <c r="G122" s="236"/>
      <c r="H122" s="235"/>
      <c r="L122" s="239"/>
      <c r="M122" s="239"/>
      <c r="N122" s="239"/>
      <c r="O122" s="239"/>
      <c r="P122" s="239"/>
      <c r="Q122" s="239"/>
      <c r="R122" s="239"/>
      <c r="S122" s="239"/>
      <c r="W122" s="239"/>
      <c r="X122" s="239"/>
      <c r="Y122" s="239"/>
    </row>
    <row r="123" spans="1:25">
      <c r="A123" s="232"/>
      <c r="B123" s="232"/>
      <c r="C123" s="232"/>
      <c r="D123" s="233" t="str">
        <f>IF($C123="","",VLOOKUP($C123,分類コード!$B$1:$C$26,2,0))</f>
        <v/>
      </c>
      <c r="E123" s="234"/>
      <c r="F123" s="235"/>
      <c r="G123" s="236"/>
      <c r="H123" s="235"/>
      <c r="L123" s="239"/>
      <c r="M123" s="239"/>
      <c r="N123" s="239"/>
      <c r="O123" s="239"/>
      <c r="P123" s="239"/>
      <c r="Q123" s="239"/>
      <c r="R123" s="239"/>
      <c r="S123" s="239"/>
      <c r="W123" s="239"/>
      <c r="X123" s="239"/>
      <c r="Y123" s="239"/>
    </row>
    <row r="124" spans="1:25">
      <c r="A124" s="232"/>
      <c r="B124" s="232"/>
      <c r="C124" s="232"/>
      <c r="D124" s="233" t="str">
        <f>IF($C124="","",VLOOKUP($C124,分類コード!$B$1:$C$26,2,0))</f>
        <v/>
      </c>
      <c r="E124" s="234"/>
      <c r="F124" s="235"/>
      <c r="G124" s="236"/>
      <c r="H124" s="235"/>
      <c r="L124" s="239"/>
      <c r="M124" s="239"/>
      <c r="N124" s="239"/>
      <c r="O124" s="239"/>
      <c r="P124" s="239"/>
      <c r="Q124" s="239"/>
      <c r="R124" s="239"/>
      <c r="S124" s="239"/>
      <c r="W124" s="239"/>
      <c r="X124" s="239"/>
      <c r="Y124" s="239"/>
    </row>
    <row r="125" spans="1:25">
      <c r="A125" s="232"/>
      <c r="B125" s="232"/>
      <c r="C125" s="232"/>
      <c r="D125" s="233" t="str">
        <f>IF($C125="","",VLOOKUP($C125,分類コード!$B$1:$C$26,2,0))</f>
        <v/>
      </c>
      <c r="E125" s="234"/>
      <c r="F125" s="235"/>
      <c r="G125" s="236"/>
      <c r="H125" s="235"/>
      <c r="L125" s="239"/>
      <c r="M125" s="239"/>
      <c r="N125" s="239"/>
      <c r="O125" s="239"/>
      <c r="P125" s="239"/>
      <c r="Q125" s="239"/>
      <c r="R125" s="239"/>
      <c r="S125" s="239"/>
      <c r="W125" s="239"/>
      <c r="X125" s="239"/>
      <c r="Y125" s="239"/>
    </row>
    <row r="126" spans="1:25">
      <c r="A126" s="232"/>
      <c r="B126" s="232"/>
      <c r="C126" s="232"/>
      <c r="D126" s="233" t="str">
        <f>IF($C126="","",VLOOKUP($C126,分類コード!$B$1:$C$26,2,0))</f>
        <v/>
      </c>
      <c r="E126" s="234"/>
      <c r="F126" s="235"/>
      <c r="G126" s="236"/>
      <c r="H126" s="235"/>
      <c r="L126" s="239"/>
      <c r="M126" s="239"/>
      <c r="N126" s="239"/>
      <c r="O126" s="239"/>
      <c r="P126" s="239"/>
      <c r="Q126" s="239"/>
      <c r="R126" s="239"/>
      <c r="S126" s="239"/>
      <c r="W126" s="239"/>
      <c r="X126" s="239"/>
      <c r="Y126" s="239"/>
    </row>
    <row r="127" spans="1:25">
      <c r="A127" s="232"/>
      <c r="B127" s="232"/>
      <c r="C127" s="232"/>
      <c r="D127" s="233" t="str">
        <f>IF($C127="","",VLOOKUP($C127,分類コード!$B$1:$C$26,2,0))</f>
        <v/>
      </c>
      <c r="E127" s="234"/>
      <c r="F127" s="235"/>
      <c r="G127" s="236"/>
      <c r="H127" s="235"/>
      <c r="L127" s="239"/>
      <c r="M127" s="239"/>
      <c r="N127" s="239"/>
      <c r="O127" s="239"/>
      <c r="P127" s="239"/>
      <c r="Q127" s="239"/>
      <c r="R127" s="239"/>
      <c r="S127" s="239"/>
      <c r="W127" s="239"/>
      <c r="X127" s="239"/>
      <c r="Y127" s="239"/>
    </row>
    <row r="128" spans="1:25">
      <c r="A128" s="232"/>
      <c r="B128" s="232"/>
      <c r="C128" s="232"/>
      <c r="D128" s="233" t="str">
        <f>IF($C128="","",VLOOKUP($C128,分類コード!$B$1:$C$26,2,0))</f>
        <v/>
      </c>
      <c r="E128" s="234"/>
      <c r="F128" s="235"/>
      <c r="G128" s="236"/>
      <c r="H128" s="235"/>
      <c r="L128" s="239"/>
      <c r="M128" s="239"/>
      <c r="N128" s="239"/>
      <c r="O128" s="239"/>
      <c r="P128" s="239"/>
      <c r="Q128" s="239"/>
      <c r="R128" s="239"/>
      <c r="S128" s="239"/>
      <c r="W128" s="239"/>
      <c r="X128" s="239"/>
      <c r="Y128" s="239"/>
    </row>
    <row r="129" spans="1:25">
      <c r="A129" s="232"/>
      <c r="B129" s="232"/>
      <c r="C129" s="232"/>
      <c r="D129" s="233" t="str">
        <f>IF($C129="","",VLOOKUP($C129,分類コード!$B$1:$C$26,2,0))</f>
        <v/>
      </c>
      <c r="E129" s="234"/>
      <c r="F129" s="235"/>
      <c r="G129" s="236"/>
      <c r="H129" s="235"/>
      <c r="L129" s="239"/>
      <c r="M129" s="239"/>
      <c r="N129" s="239"/>
      <c r="O129" s="239"/>
      <c r="P129" s="239"/>
      <c r="Q129" s="239"/>
      <c r="R129" s="239"/>
      <c r="S129" s="239"/>
      <c r="W129" s="239"/>
      <c r="X129" s="239"/>
      <c r="Y129" s="239"/>
    </row>
    <row r="130" spans="1:25">
      <c r="A130" s="232"/>
      <c r="B130" s="232"/>
      <c r="C130" s="232"/>
      <c r="D130" s="233" t="str">
        <f>IF($C130="","",VLOOKUP($C130,分類コード!$B$1:$C$26,2,0))</f>
        <v/>
      </c>
      <c r="E130" s="234"/>
      <c r="F130" s="235"/>
      <c r="G130" s="236"/>
      <c r="H130" s="235"/>
      <c r="L130" s="239"/>
      <c r="M130" s="239"/>
      <c r="N130" s="239"/>
      <c r="O130" s="239"/>
      <c r="P130" s="239"/>
      <c r="Q130" s="239"/>
      <c r="R130" s="239"/>
      <c r="S130" s="239"/>
      <c r="W130" s="239"/>
      <c r="X130" s="239"/>
      <c r="Y130" s="239"/>
    </row>
    <row r="131" spans="1:25">
      <c r="A131" s="232"/>
      <c r="B131" s="232"/>
      <c r="C131" s="232"/>
      <c r="D131" s="233" t="str">
        <f>IF($C131="","",VLOOKUP($C131,分類コード!$B$1:$C$26,2,0))</f>
        <v/>
      </c>
      <c r="E131" s="234"/>
      <c r="F131" s="235"/>
      <c r="G131" s="236"/>
      <c r="H131" s="235"/>
      <c r="L131" s="239"/>
      <c r="M131" s="239"/>
      <c r="N131" s="239"/>
      <c r="O131" s="239"/>
      <c r="P131" s="239"/>
      <c r="Q131" s="239"/>
      <c r="R131" s="239"/>
      <c r="S131" s="239"/>
      <c r="W131" s="239"/>
      <c r="X131" s="239"/>
      <c r="Y131" s="239"/>
    </row>
    <row r="132" spans="1:25">
      <c r="A132" s="232"/>
      <c r="B132" s="232"/>
      <c r="C132" s="232"/>
      <c r="D132" s="233" t="str">
        <f>IF($C132="","",VLOOKUP($C132,分類コード!$B$1:$C$26,2,0))</f>
        <v/>
      </c>
      <c r="E132" s="234"/>
      <c r="F132" s="235"/>
      <c r="G132" s="236"/>
      <c r="H132" s="235"/>
      <c r="L132" s="239"/>
      <c r="M132" s="239"/>
      <c r="N132" s="239"/>
      <c r="O132" s="239"/>
      <c r="P132" s="239"/>
      <c r="Q132" s="239"/>
      <c r="R132" s="239"/>
      <c r="S132" s="239"/>
      <c r="W132" s="239"/>
      <c r="X132" s="239"/>
      <c r="Y132" s="239"/>
    </row>
    <row r="133" spans="1:25">
      <c r="A133" s="232"/>
      <c r="B133" s="232"/>
      <c r="C133" s="232"/>
      <c r="D133" s="233" t="str">
        <f>IF($C133="","",VLOOKUP($C133,分類コード!$B$1:$C$26,2,0))</f>
        <v/>
      </c>
      <c r="E133" s="234"/>
      <c r="F133" s="235"/>
      <c r="G133" s="236"/>
      <c r="H133" s="235"/>
      <c r="L133" s="239"/>
      <c r="M133" s="239"/>
      <c r="N133" s="239"/>
      <c r="O133" s="239"/>
      <c r="P133" s="239"/>
      <c r="Q133" s="239"/>
      <c r="R133" s="239"/>
      <c r="S133" s="239"/>
      <c r="W133" s="239"/>
      <c r="X133" s="239"/>
      <c r="Y133" s="239"/>
    </row>
    <row r="134" spans="1:25">
      <c r="A134" s="232"/>
      <c r="B134" s="232"/>
      <c r="C134" s="232"/>
      <c r="D134" s="233" t="str">
        <f>IF($C134="","",VLOOKUP($C134,分類コード!$B$1:$C$26,2,0))</f>
        <v/>
      </c>
      <c r="E134" s="234"/>
      <c r="F134" s="235"/>
      <c r="G134" s="236"/>
      <c r="H134" s="235"/>
      <c r="L134" s="239"/>
      <c r="M134" s="239"/>
      <c r="N134" s="239"/>
      <c r="O134" s="239"/>
      <c r="P134" s="239"/>
      <c r="Q134" s="239"/>
      <c r="R134" s="239"/>
      <c r="S134" s="239"/>
      <c r="W134" s="239"/>
      <c r="X134" s="239"/>
      <c r="Y134" s="239"/>
    </row>
    <row r="135" spans="1:25">
      <c r="A135" s="232"/>
      <c r="B135" s="232"/>
      <c r="C135" s="232"/>
      <c r="D135" s="233" t="str">
        <f>IF($C135="","",VLOOKUP($C135,分類コード!$B$1:$C$26,2,0))</f>
        <v/>
      </c>
      <c r="E135" s="234"/>
      <c r="F135" s="235"/>
      <c r="G135" s="236"/>
      <c r="H135" s="235"/>
      <c r="L135" s="239"/>
      <c r="M135" s="239"/>
      <c r="N135" s="239"/>
      <c r="O135" s="239"/>
      <c r="P135" s="239"/>
      <c r="Q135" s="239"/>
      <c r="R135" s="239"/>
      <c r="S135" s="239"/>
      <c r="W135" s="239"/>
      <c r="X135" s="239"/>
      <c r="Y135" s="239"/>
    </row>
    <row r="136" spans="1:25">
      <c r="A136" s="232"/>
      <c r="B136" s="232"/>
      <c r="C136" s="232"/>
      <c r="D136" s="233" t="str">
        <f>IF($C136="","",VLOOKUP($C136,分類コード!$B$1:$C$26,2,0))</f>
        <v/>
      </c>
      <c r="E136" s="234"/>
      <c r="F136" s="235"/>
      <c r="G136" s="236"/>
      <c r="H136" s="235"/>
      <c r="L136" s="239"/>
      <c r="M136" s="239"/>
      <c r="N136" s="239"/>
      <c r="O136" s="239"/>
      <c r="P136" s="239"/>
      <c r="Q136" s="239"/>
      <c r="R136" s="239"/>
      <c r="S136" s="239"/>
      <c r="W136" s="239"/>
      <c r="X136" s="239"/>
      <c r="Y136" s="239"/>
    </row>
    <row r="137" spans="1:25">
      <c r="A137" s="232"/>
      <c r="B137" s="232"/>
      <c r="C137" s="232"/>
      <c r="D137" s="233" t="str">
        <f>IF($C137="","",VLOOKUP($C137,分類コード!$B$1:$C$26,2,0))</f>
        <v/>
      </c>
      <c r="E137" s="234"/>
      <c r="F137" s="235"/>
      <c r="G137" s="236"/>
      <c r="H137" s="235"/>
      <c r="L137" s="239"/>
      <c r="M137" s="239"/>
      <c r="N137" s="239"/>
      <c r="O137" s="239"/>
      <c r="P137" s="239"/>
      <c r="Q137" s="239"/>
      <c r="R137" s="239"/>
      <c r="S137" s="239"/>
      <c r="W137" s="239"/>
      <c r="X137" s="239"/>
      <c r="Y137" s="239"/>
    </row>
    <row r="138" spans="1:25">
      <c r="A138" s="232"/>
      <c r="B138" s="232"/>
      <c r="C138" s="232"/>
      <c r="D138" s="233" t="str">
        <f>IF($C138="","",VLOOKUP($C138,分類コード!$B$1:$C$26,2,0))</f>
        <v/>
      </c>
      <c r="E138" s="234"/>
      <c r="F138" s="235"/>
      <c r="G138" s="236"/>
      <c r="H138" s="235"/>
      <c r="L138" s="239"/>
      <c r="M138" s="239"/>
      <c r="N138" s="239"/>
      <c r="O138" s="239"/>
      <c r="P138" s="239"/>
      <c r="Q138" s="239"/>
      <c r="R138" s="239"/>
      <c r="S138" s="239"/>
      <c r="W138" s="239"/>
      <c r="X138" s="239"/>
      <c r="Y138" s="239"/>
    </row>
    <row r="139" spans="1:25">
      <c r="A139" s="232"/>
      <c r="B139" s="232"/>
      <c r="C139" s="232"/>
      <c r="D139" s="233" t="str">
        <f>IF($C139="","",VLOOKUP($C139,分類コード!$B$1:$C$26,2,0))</f>
        <v/>
      </c>
      <c r="E139" s="234"/>
      <c r="F139" s="235"/>
      <c r="G139" s="236"/>
      <c r="H139" s="235"/>
      <c r="L139" s="239"/>
      <c r="M139" s="239"/>
      <c r="N139" s="239"/>
      <c r="O139" s="239"/>
      <c r="P139" s="239"/>
      <c r="Q139" s="239"/>
      <c r="R139" s="239"/>
      <c r="S139" s="239"/>
      <c r="W139" s="239"/>
      <c r="X139" s="239"/>
      <c r="Y139" s="239"/>
    </row>
    <row r="140" spans="1:25">
      <c r="A140" s="232"/>
      <c r="B140" s="232"/>
      <c r="C140" s="232"/>
      <c r="D140" s="233" t="str">
        <f>IF($C140="","",VLOOKUP($C140,分類コード!$B$1:$C$26,2,0))</f>
        <v/>
      </c>
      <c r="E140" s="234"/>
      <c r="F140" s="235"/>
      <c r="G140" s="236"/>
      <c r="H140" s="235"/>
      <c r="L140" s="239"/>
      <c r="M140" s="239"/>
      <c r="N140" s="239"/>
      <c r="O140" s="239"/>
      <c r="P140" s="239"/>
      <c r="Q140" s="239"/>
      <c r="R140" s="239"/>
      <c r="S140" s="239"/>
      <c r="W140" s="239"/>
      <c r="X140" s="239"/>
      <c r="Y140" s="239"/>
    </row>
    <row r="141" spans="1:25">
      <c r="A141" s="232"/>
      <c r="B141" s="232"/>
      <c r="C141" s="232"/>
      <c r="D141" s="233" t="str">
        <f>IF($C141="","",VLOOKUP($C141,分類コード!$B$1:$C$26,2,0))</f>
        <v/>
      </c>
      <c r="E141" s="234"/>
      <c r="F141" s="235"/>
      <c r="G141" s="236"/>
      <c r="H141" s="235"/>
      <c r="L141" s="239"/>
      <c r="M141" s="239"/>
      <c r="N141" s="239"/>
      <c r="O141" s="239"/>
      <c r="P141" s="239"/>
      <c r="Q141" s="239"/>
      <c r="R141" s="239"/>
      <c r="S141" s="239"/>
      <c r="W141" s="239"/>
      <c r="X141" s="239"/>
      <c r="Y141" s="239"/>
    </row>
    <row r="142" spans="1:25">
      <c r="A142" s="232"/>
      <c r="B142" s="232"/>
      <c r="C142" s="232"/>
      <c r="D142" s="233" t="str">
        <f>IF($C142="","",VLOOKUP($C142,分類コード!$B$1:$C$26,2,0))</f>
        <v/>
      </c>
      <c r="E142" s="234"/>
      <c r="F142" s="235"/>
      <c r="G142" s="236"/>
      <c r="H142" s="235"/>
      <c r="L142" s="239"/>
      <c r="M142" s="239"/>
      <c r="N142" s="239"/>
      <c r="O142" s="239"/>
      <c r="P142" s="239"/>
      <c r="Q142" s="239"/>
      <c r="R142" s="239"/>
      <c r="S142" s="239"/>
      <c r="W142" s="239"/>
      <c r="X142" s="239"/>
      <c r="Y142" s="239"/>
    </row>
    <row r="143" spans="1:25">
      <c r="A143" s="232"/>
      <c r="B143" s="232"/>
      <c r="C143" s="232"/>
      <c r="D143" s="233" t="str">
        <f>IF($C143="","",VLOOKUP($C143,分類コード!$B$1:$C$26,2,0))</f>
        <v/>
      </c>
      <c r="E143" s="234"/>
      <c r="F143" s="235"/>
      <c r="G143" s="236"/>
      <c r="H143" s="235"/>
      <c r="L143" s="239"/>
      <c r="M143" s="239"/>
      <c r="N143" s="239"/>
      <c r="O143" s="239"/>
      <c r="P143" s="239"/>
      <c r="Q143" s="239"/>
      <c r="R143" s="239"/>
      <c r="S143" s="239"/>
      <c r="W143" s="239"/>
      <c r="X143" s="239"/>
      <c r="Y143" s="239"/>
    </row>
    <row r="144" spans="1:25">
      <c r="A144" s="232"/>
      <c r="B144" s="232"/>
      <c r="C144" s="232"/>
      <c r="D144" s="233" t="str">
        <f>IF($C144="","",VLOOKUP($C144,分類コード!$B$1:$C$26,2,0))</f>
        <v/>
      </c>
      <c r="E144" s="234"/>
      <c r="F144" s="235"/>
      <c r="G144" s="236"/>
      <c r="H144" s="235"/>
      <c r="L144" s="239"/>
      <c r="M144" s="239"/>
      <c r="N144" s="239"/>
      <c r="O144" s="239"/>
      <c r="P144" s="239"/>
      <c r="Q144" s="239"/>
      <c r="R144" s="239"/>
      <c r="S144" s="239"/>
      <c r="W144" s="239"/>
      <c r="X144" s="239"/>
      <c r="Y144" s="239"/>
    </row>
    <row r="145" spans="1:25">
      <c r="A145" s="232"/>
      <c r="B145" s="232"/>
      <c r="C145" s="232"/>
      <c r="D145" s="233" t="str">
        <f>IF($C145="","",VLOOKUP($C145,分類コード!$B$1:$C$26,2,0))</f>
        <v/>
      </c>
      <c r="E145" s="234"/>
      <c r="F145" s="235"/>
      <c r="G145" s="236"/>
      <c r="H145" s="235"/>
      <c r="L145" s="239"/>
      <c r="M145" s="239"/>
      <c r="N145" s="239"/>
      <c r="O145" s="239"/>
      <c r="P145" s="239"/>
      <c r="Q145" s="239"/>
      <c r="R145" s="239"/>
      <c r="S145" s="239"/>
      <c r="W145" s="239"/>
      <c r="X145" s="239"/>
      <c r="Y145" s="239"/>
    </row>
    <row r="146" spans="1:25">
      <c r="A146" s="232"/>
      <c r="B146" s="232"/>
      <c r="C146" s="232"/>
      <c r="D146" s="233" t="str">
        <f>IF($C146="","",VLOOKUP($C146,分類コード!$B$1:$C$26,2,0))</f>
        <v/>
      </c>
      <c r="E146" s="234"/>
      <c r="F146" s="235"/>
      <c r="G146" s="236"/>
      <c r="H146" s="235"/>
      <c r="L146" s="239"/>
      <c r="M146" s="239"/>
      <c r="N146" s="239"/>
      <c r="O146" s="239"/>
      <c r="P146" s="239"/>
      <c r="Q146" s="239"/>
      <c r="R146" s="239"/>
      <c r="S146" s="239"/>
      <c r="W146" s="239"/>
      <c r="X146" s="239"/>
      <c r="Y146" s="239"/>
    </row>
    <row r="147" spans="1:25">
      <c r="A147" s="232"/>
      <c r="B147" s="232"/>
      <c r="C147" s="232"/>
      <c r="D147" s="233" t="str">
        <f>IF($C147="","",VLOOKUP($C147,分類コード!$B$1:$C$26,2,0))</f>
        <v/>
      </c>
      <c r="E147" s="234"/>
      <c r="F147" s="235"/>
      <c r="G147" s="236"/>
      <c r="H147" s="235"/>
      <c r="L147" s="239"/>
      <c r="M147" s="239"/>
      <c r="N147" s="239"/>
      <c r="O147" s="239"/>
      <c r="P147" s="239"/>
      <c r="Q147" s="239"/>
      <c r="R147" s="239"/>
      <c r="S147" s="239"/>
      <c r="W147" s="239"/>
      <c r="X147" s="239"/>
      <c r="Y147" s="239"/>
    </row>
    <row r="148" spans="1:25">
      <c r="A148" s="232"/>
      <c r="B148" s="232"/>
      <c r="C148" s="232"/>
      <c r="D148" s="233" t="str">
        <f>IF($C148="","",VLOOKUP($C148,分類コード!$B$1:$C$26,2,0))</f>
        <v/>
      </c>
      <c r="E148" s="234"/>
      <c r="F148" s="235"/>
      <c r="G148" s="236"/>
      <c r="H148" s="235"/>
      <c r="L148" s="239"/>
      <c r="M148" s="239"/>
      <c r="N148" s="239"/>
      <c r="O148" s="239"/>
      <c r="P148" s="239"/>
      <c r="Q148" s="239"/>
      <c r="R148" s="239"/>
      <c r="S148" s="239"/>
      <c r="W148" s="239"/>
      <c r="X148" s="239"/>
      <c r="Y148" s="239"/>
    </row>
    <row r="149" spans="1:25">
      <c r="A149" s="232"/>
      <c r="B149" s="232"/>
      <c r="C149" s="232"/>
      <c r="D149" s="233" t="str">
        <f>IF($C149="","",VLOOKUP($C149,分類コード!$B$1:$C$26,2,0))</f>
        <v/>
      </c>
      <c r="E149" s="234"/>
      <c r="F149" s="235"/>
      <c r="G149" s="236"/>
      <c r="H149" s="235"/>
      <c r="L149" s="239"/>
      <c r="M149" s="239"/>
      <c r="N149" s="239"/>
      <c r="O149" s="239"/>
      <c r="P149" s="239"/>
      <c r="Q149" s="239"/>
      <c r="R149" s="239"/>
      <c r="S149" s="239"/>
      <c r="W149" s="239"/>
      <c r="X149" s="239"/>
      <c r="Y149" s="239"/>
    </row>
    <row r="150" spans="1:25">
      <c r="A150" s="232"/>
      <c r="B150" s="232"/>
      <c r="C150" s="232"/>
      <c r="D150" s="233" t="str">
        <f>IF($C150="","",VLOOKUP($C150,分類コード!$B$1:$C$26,2,0))</f>
        <v/>
      </c>
      <c r="E150" s="234"/>
      <c r="F150" s="235"/>
      <c r="G150" s="236"/>
      <c r="H150" s="235"/>
      <c r="L150" s="239"/>
      <c r="M150" s="239"/>
      <c r="N150" s="239"/>
      <c r="O150" s="239"/>
      <c r="P150" s="239"/>
      <c r="Q150" s="239"/>
      <c r="R150" s="239"/>
      <c r="S150" s="239"/>
      <c r="W150" s="239"/>
      <c r="X150" s="239"/>
      <c r="Y150" s="239"/>
    </row>
    <row r="151" spans="1:25">
      <c r="A151" s="232"/>
      <c r="B151" s="232"/>
      <c r="C151" s="232"/>
      <c r="D151" s="233" t="str">
        <f>IF($C151="","",VLOOKUP($C151,分類コード!$B$1:$C$26,2,0))</f>
        <v/>
      </c>
      <c r="E151" s="234"/>
      <c r="F151" s="235"/>
      <c r="G151" s="236"/>
      <c r="H151" s="235"/>
      <c r="L151" s="239"/>
      <c r="M151" s="239"/>
      <c r="N151" s="239"/>
      <c r="O151" s="239"/>
      <c r="P151" s="239"/>
      <c r="Q151" s="239"/>
      <c r="R151" s="239"/>
      <c r="S151" s="239"/>
      <c r="W151" s="239"/>
      <c r="X151" s="239"/>
      <c r="Y151" s="239"/>
    </row>
    <row r="152" spans="1:25">
      <c r="A152" s="232"/>
      <c r="B152" s="232"/>
      <c r="C152" s="232"/>
      <c r="D152" s="233" t="str">
        <f>IF($C152="","",VLOOKUP($C152,分類コード!$B$1:$C$26,2,0))</f>
        <v/>
      </c>
      <c r="E152" s="234"/>
      <c r="F152" s="235"/>
      <c r="G152" s="236"/>
      <c r="H152" s="235"/>
      <c r="L152" s="239"/>
      <c r="M152" s="239"/>
      <c r="N152" s="239"/>
      <c r="O152" s="239"/>
      <c r="P152" s="239"/>
      <c r="Q152" s="239"/>
      <c r="R152" s="239"/>
      <c r="S152" s="239"/>
      <c r="W152" s="239"/>
      <c r="X152" s="239"/>
      <c r="Y152" s="239"/>
    </row>
    <row r="153" spans="1:25">
      <c r="A153" s="232"/>
      <c r="B153" s="232"/>
      <c r="C153" s="232"/>
      <c r="D153" s="233" t="str">
        <f>IF($C153="","",VLOOKUP($C153,分類コード!$B$1:$C$26,2,0))</f>
        <v/>
      </c>
      <c r="E153" s="234"/>
      <c r="F153" s="235"/>
      <c r="G153" s="236"/>
      <c r="H153" s="235"/>
      <c r="L153" s="239"/>
      <c r="M153" s="239"/>
      <c r="N153" s="239"/>
      <c r="O153" s="239"/>
      <c r="P153" s="239"/>
      <c r="Q153" s="239"/>
      <c r="R153" s="239"/>
      <c r="S153" s="239"/>
      <c r="W153" s="239"/>
      <c r="X153" s="239"/>
      <c r="Y153" s="239"/>
    </row>
    <row r="154" spans="1:25">
      <c r="A154" s="232"/>
      <c r="B154" s="232"/>
      <c r="C154" s="232"/>
      <c r="D154" s="233" t="str">
        <f>IF($C154="","",VLOOKUP($C154,分類コード!$B$1:$C$26,2,0))</f>
        <v/>
      </c>
      <c r="E154" s="234"/>
      <c r="F154" s="235"/>
      <c r="G154" s="236"/>
      <c r="H154" s="235"/>
      <c r="L154" s="239"/>
      <c r="M154" s="239"/>
      <c r="N154" s="239"/>
      <c r="O154" s="239"/>
      <c r="P154" s="239"/>
      <c r="Q154" s="239"/>
      <c r="R154" s="239"/>
      <c r="S154" s="239"/>
      <c r="W154" s="239"/>
      <c r="X154" s="239"/>
      <c r="Y154" s="239"/>
    </row>
    <row r="155" spans="1:25">
      <c r="A155" s="232"/>
      <c r="B155" s="232"/>
      <c r="C155" s="232"/>
      <c r="D155" s="233" t="str">
        <f>IF($C155="","",VLOOKUP($C155,分類コード!$B$1:$C$26,2,0))</f>
        <v/>
      </c>
      <c r="E155" s="234"/>
      <c r="F155" s="235"/>
      <c r="G155" s="236"/>
      <c r="H155" s="235"/>
      <c r="L155" s="239"/>
      <c r="M155" s="239"/>
      <c r="N155" s="239"/>
      <c r="O155" s="239"/>
      <c r="P155" s="239"/>
      <c r="Q155" s="239"/>
      <c r="R155" s="239"/>
      <c r="S155" s="239"/>
      <c r="W155" s="239"/>
      <c r="X155" s="239"/>
      <c r="Y155" s="239"/>
    </row>
    <row r="156" spans="1:25">
      <c r="A156" s="232"/>
      <c r="B156" s="232"/>
      <c r="C156" s="232"/>
      <c r="D156" s="233" t="str">
        <f>IF($C156="","",VLOOKUP($C156,分類コード!$B$1:$C$26,2,0))</f>
        <v/>
      </c>
      <c r="E156" s="234"/>
      <c r="F156" s="235"/>
      <c r="G156" s="236"/>
      <c r="H156" s="235"/>
      <c r="L156" s="239"/>
      <c r="M156" s="239"/>
      <c r="N156" s="239"/>
      <c r="O156" s="239"/>
      <c r="P156" s="239"/>
      <c r="Q156" s="239"/>
      <c r="R156" s="239"/>
      <c r="S156" s="239"/>
      <c r="W156" s="239"/>
      <c r="X156" s="239"/>
      <c r="Y156" s="239"/>
    </row>
    <row r="157" spans="1:25">
      <c r="A157" s="232"/>
      <c r="B157" s="232"/>
      <c r="C157" s="232"/>
      <c r="D157" s="233" t="str">
        <f>IF($C157="","",VLOOKUP($C157,分類コード!$B$1:$C$26,2,0))</f>
        <v/>
      </c>
      <c r="E157" s="234"/>
      <c r="F157" s="235"/>
      <c r="G157" s="236"/>
      <c r="H157" s="235"/>
      <c r="L157" s="239"/>
      <c r="M157" s="239"/>
      <c r="N157" s="239"/>
      <c r="O157" s="239"/>
      <c r="P157" s="239"/>
      <c r="Q157" s="239"/>
      <c r="R157" s="239"/>
      <c r="S157" s="239"/>
      <c r="W157" s="239"/>
      <c r="X157" s="239"/>
      <c r="Y157" s="239"/>
    </row>
    <row r="158" spans="1:25">
      <c r="A158" s="232"/>
      <c r="B158" s="232"/>
      <c r="C158" s="232"/>
      <c r="D158" s="233" t="str">
        <f>IF($C158="","",VLOOKUP($C158,分類コード!$B$1:$C$26,2,0))</f>
        <v/>
      </c>
      <c r="E158" s="234"/>
      <c r="F158" s="235"/>
      <c r="G158" s="236"/>
      <c r="H158" s="235"/>
      <c r="L158" s="239"/>
      <c r="M158" s="239"/>
      <c r="N158" s="239"/>
      <c r="O158" s="239"/>
      <c r="P158" s="239"/>
      <c r="Q158" s="239"/>
      <c r="R158" s="239"/>
      <c r="S158" s="239"/>
      <c r="W158" s="239"/>
      <c r="X158" s="239"/>
      <c r="Y158" s="239"/>
    </row>
    <row r="159" spans="1:25">
      <c r="A159" s="232"/>
      <c r="B159" s="232"/>
      <c r="C159" s="232"/>
      <c r="D159" s="233" t="str">
        <f>IF($C159="","",VLOOKUP($C159,分類コード!$B$1:$C$26,2,0))</f>
        <v/>
      </c>
      <c r="E159" s="234"/>
      <c r="F159" s="235"/>
      <c r="G159" s="236"/>
      <c r="H159" s="235"/>
      <c r="L159" s="239"/>
      <c r="M159" s="239"/>
      <c r="N159" s="239"/>
      <c r="O159" s="239"/>
      <c r="P159" s="239"/>
      <c r="Q159" s="239"/>
      <c r="R159" s="239"/>
      <c r="S159" s="239"/>
      <c r="W159" s="239"/>
      <c r="X159" s="239"/>
      <c r="Y159" s="239"/>
    </row>
    <row r="160" spans="1:25">
      <c r="A160" s="232"/>
      <c r="B160" s="232"/>
      <c r="C160" s="232"/>
      <c r="D160" s="233" t="str">
        <f>IF($C160="","",VLOOKUP($C160,分類コード!$B$1:$C$26,2,0))</f>
        <v/>
      </c>
      <c r="E160" s="234"/>
      <c r="F160" s="235"/>
      <c r="G160" s="236"/>
      <c r="H160" s="235"/>
      <c r="L160" s="239"/>
      <c r="M160" s="239"/>
      <c r="N160" s="239"/>
      <c r="O160" s="239"/>
      <c r="P160" s="239"/>
      <c r="Q160" s="239"/>
      <c r="R160" s="239"/>
      <c r="S160" s="239"/>
      <c r="W160" s="239"/>
      <c r="X160" s="239"/>
      <c r="Y160" s="239"/>
    </row>
    <row r="161" spans="1:25">
      <c r="A161" s="232"/>
      <c r="B161" s="232"/>
      <c r="C161" s="232"/>
      <c r="D161" s="233" t="str">
        <f>IF($C161="","",VLOOKUP($C161,分類コード!$B$1:$C$26,2,0))</f>
        <v/>
      </c>
      <c r="E161" s="234"/>
      <c r="F161" s="235"/>
      <c r="G161" s="236"/>
      <c r="H161" s="235"/>
      <c r="L161" s="239"/>
      <c r="M161" s="239"/>
      <c r="N161" s="239"/>
      <c r="O161" s="239"/>
      <c r="P161" s="239"/>
      <c r="Q161" s="239"/>
      <c r="R161" s="239"/>
      <c r="S161" s="239"/>
      <c r="W161" s="239"/>
      <c r="X161" s="239"/>
      <c r="Y161" s="239"/>
    </row>
    <row r="162" spans="1:25">
      <c r="A162" s="232"/>
      <c r="B162" s="232"/>
      <c r="C162" s="232"/>
      <c r="D162" s="233" t="str">
        <f>IF($C162="","",VLOOKUP($C162,分類コード!$B$1:$C$26,2,0))</f>
        <v/>
      </c>
      <c r="E162" s="234"/>
      <c r="F162" s="235"/>
      <c r="G162" s="236"/>
      <c r="H162" s="235"/>
      <c r="L162" s="239"/>
      <c r="M162" s="239"/>
      <c r="N162" s="239"/>
      <c r="O162" s="239"/>
      <c r="P162" s="239"/>
      <c r="Q162" s="239"/>
      <c r="R162" s="239"/>
      <c r="S162" s="239"/>
      <c r="W162" s="239"/>
      <c r="X162" s="239"/>
      <c r="Y162" s="239"/>
    </row>
    <row r="163" spans="1:25">
      <c r="A163" s="232"/>
      <c r="B163" s="232"/>
      <c r="C163" s="232"/>
      <c r="D163" s="233" t="str">
        <f>IF($C163="","",VLOOKUP($C163,分類コード!$B$1:$C$26,2,0))</f>
        <v/>
      </c>
      <c r="E163" s="234"/>
      <c r="F163" s="235"/>
      <c r="G163" s="236"/>
      <c r="H163" s="235"/>
      <c r="L163" s="239"/>
      <c r="M163" s="239"/>
      <c r="N163" s="239"/>
      <c r="O163" s="239"/>
      <c r="P163" s="239"/>
      <c r="Q163" s="239"/>
      <c r="R163" s="239"/>
      <c r="S163" s="239"/>
      <c r="W163" s="239"/>
      <c r="X163" s="239"/>
      <c r="Y163" s="239"/>
    </row>
    <row r="164" spans="1:25">
      <c r="A164" s="232"/>
      <c r="B164" s="232"/>
      <c r="C164" s="232"/>
      <c r="D164" s="233" t="str">
        <f>IF($C164="","",VLOOKUP($C164,分類コード!$B$1:$C$26,2,0))</f>
        <v/>
      </c>
      <c r="E164" s="234"/>
      <c r="F164" s="235"/>
      <c r="G164" s="236"/>
      <c r="H164" s="235"/>
      <c r="L164" s="239"/>
      <c r="M164" s="239"/>
      <c r="N164" s="239"/>
      <c r="O164" s="239"/>
      <c r="P164" s="239"/>
      <c r="Q164" s="239"/>
      <c r="R164" s="239"/>
      <c r="S164" s="239"/>
      <c r="W164" s="239"/>
      <c r="X164" s="239"/>
      <c r="Y164" s="239"/>
    </row>
    <row r="165" spans="1:25">
      <c r="A165" s="232"/>
      <c r="B165" s="232"/>
      <c r="C165" s="232"/>
      <c r="D165" s="233" t="str">
        <f>IF($C165="","",VLOOKUP($C165,分類コード!$B$1:$C$26,2,0))</f>
        <v/>
      </c>
      <c r="E165" s="234"/>
      <c r="F165" s="235"/>
      <c r="G165" s="236"/>
      <c r="H165" s="235"/>
      <c r="L165" s="239"/>
      <c r="M165" s="239"/>
      <c r="N165" s="239"/>
      <c r="O165" s="239"/>
      <c r="P165" s="239"/>
      <c r="Q165" s="239"/>
      <c r="R165" s="239"/>
      <c r="S165" s="239"/>
      <c r="W165" s="239"/>
      <c r="X165" s="239"/>
      <c r="Y165" s="239"/>
    </row>
    <row r="166" spans="1:25">
      <c r="A166" s="232"/>
      <c r="B166" s="232"/>
      <c r="C166" s="232"/>
      <c r="D166" s="233" t="str">
        <f>IF($C166="","",VLOOKUP($C166,分類コード!$B$1:$C$26,2,0))</f>
        <v/>
      </c>
      <c r="E166" s="234"/>
      <c r="F166" s="235"/>
      <c r="G166" s="236"/>
      <c r="H166" s="235"/>
      <c r="L166" s="239"/>
      <c r="M166" s="239"/>
      <c r="N166" s="239"/>
      <c r="O166" s="239"/>
      <c r="P166" s="239"/>
      <c r="Q166" s="239"/>
      <c r="R166" s="239"/>
      <c r="S166" s="239"/>
      <c r="W166" s="239"/>
      <c r="X166" s="239"/>
      <c r="Y166" s="239"/>
    </row>
    <row r="167" spans="1:25">
      <c r="A167" s="232"/>
      <c r="B167" s="232"/>
      <c r="C167" s="232"/>
      <c r="D167" s="233" t="str">
        <f>IF($C167="","",VLOOKUP($C167,分類コード!$B$1:$C$26,2,0))</f>
        <v/>
      </c>
      <c r="E167" s="234"/>
      <c r="F167" s="235"/>
      <c r="G167" s="236"/>
      <c r="H167" s="235"/>
      <c r="L167" s="239"/>
      <c r="M167" s="239"/>
      <c r="N167" s="239"/>
      <c r="O167" s="239"/>
      <c r="P167" s="239"/>
      <c r="Q167" s="239"/>
      <c r="R167" s="239"/>
      <c r="S167" s="239"/>
      <c r="W167" s="239"/>
      <c r="X167" s="239"/>
      <c r="Y167" s="239"/>
    </row>
    <row r="168" spans="1:25">
      <c r="A168" s="232"/>
      <c r="B168" s="232"/>
      <c r="C168" s="232"/>
      <c r="D168" s="233" t="str">
        <f>IF($C168="","",VLOOKUP($C168,分類コード!$B$1:$C$26,2,0))</f>
        <v/>
      </c>
      <c r="E168" s="234"/>
      <c r="F168" s="235"/>
      <c r="G168" s="236"/>
      <c r="H168" s="235"/>
      <c r="L168" s="239"/>
      <c r="M168" s="239"/>
      <c r="N168" s="239"/>
      <c r="O168" s="239"/>
      <c r="P168" s="239"/>
      <c r="Q168" s="239"/>
      <c r="R168" s="239"/>
      <c r="S168" s="239"/>
      <c r="W168" s="239"/>
      <c r="X168" s="239"/>
      <c r="Y168" s="239"/>
    </row>
    <row r="169" spans="1:25">
      <c r="A169" s="232"/>
      <c r="B169" s="232"/>
      <c r="C169" s="232"/>
      <c r="D169" s="233" t="str">
        <f>IF($C169="","",VLOOKUP($C169,分類コード!$B$1:$C$26,2,0))</f>
        <v/>
      </c>
      <c r="E169" s="234"/>
      <c r="F169" s="235"/>
      <c r="G169" s="236"/>
      <c r="H169" s="235"/>
      <c r="L169" s="239"/>
      <c r="M169" s="239"/>
      <c r="N169" s="239"/>
      <c r="O169" s="239"/>
      <c r="P169" s="239"/>
      <c r="Q169" s="239"/>
      <c r="R169" s="239"/>
      <c r="S169" s="239"/>
      <c r="W169" s="239"/>
      <c r="X169" s="239"/>
      <c r="Y169" s="239"/>
    </row>
    <row r="170" spans="1:25">
      <c r="A170" s="232"/>
      <c r="B170" s="232"/>
      <c r="C170" s="232"/>
      <c r="D170" s="233" t="str">
        <f>IF($C170="","",VLOOKUP($C170,分類コード!$B$1:$C$26,2,0))</f>
        <v/>
      </c>
      <c r="E170" s="234"/>
      <c r="F170" s="235"/>
      <c r="G170" s="236"/>
      <c r="H170" s="235"/>
      <c r="L170" s="239"/>
      <c r="M170" s="239"/>
      <c r="N170" s="239"/>
      <c r="O170" s="239"/>
      <c r="P170" s="239"/>
      <c r="Q170" s="239"/>
      <c r="R170" s="239"/>
      <c r="S170" s="239"/>
      <c r="W170" s="239"/>
      <c r="X170" s="239"/>
      <c r="Y170" s="239"/>
    </row>
    <row r="171" spans="1:25">
      <c r="A171" s="232"/>
      <c r="B171" s="232"/>
      <c r="C171" s="232"/>
      <c r="D171" s="233" t="str">
        <f>IF($C171="","",VLOOKUP($C171,分類コード!$B$1:$C$26,2,0))</f>
        <v/>
      </c>
      <c r="E171" s="234"/>
      <c r="F171" s="235"/>
      <c r="G171" s="236"/>
      <c r="H171" s="235"/>
      <c r="L171" s="239"/>
      <c r="M171" s="239"/>
      <c r="N171" s="239"/>
      <c r="O171" s="239"/>
      <c r="P171" s="239"/>
      <c r="Q171" s="239"/>
      <c r="R171" s="239"/>
      <c r="S171" s="239"/>
      <c r="W171" s="239"/>
      <c r="X171" s="239"/>
      <c r="Y171" s="239"/>
    </row>
    <row r="172" spans="1:25">
      <c r="A172" s="232"/>
      <c r="B172" s="232"/>
      <c r="C172" s="232"/>
      <c r="D172" s="233" t="str">
        <f>IF($C172="","",VLOOKUP($C172,分類コード!$B$1:$C$26,2,0))</f>
        <v/>
      </c>
      <c r="E172" s="234"/>
      <c r="F172" s="235"/>
      <c r="G172" s="236"/>
      <c r="H172" s="235"/>
      <c r="L172" s="239"/>
      <c r="M172" s="239"/>
      <c r="N172" s="239"/>
      <c r="O172" s="239"/>
      <c r="P172" s="239"/>
      <c r="Q172" s="239"/>
      <c r="R172" s="239"/>
      <c r="S172" s="239"/>
      <c r="W172" s="239"/>
      <c r="X172" s="239"/>
      <c r="Y172" s="239"/>
    </row>
    <row r="173" spans="1:25">
      <c r="A173" s="232"/>
      <c r="B173" s="232"/>
      <c r="C173" s="232"/>
      <c r="D173" s="233" t="str">
        <f>IF($C173="","",VLOOKUP($C173,分類コード!$B$1:$C$26,2,0))</f>
        <v/>
      </c>
      <c r="E173" s="234"/>
      <c r="F173" s="235"/>
      <c r="G173" s="236"/>
      <c r="H173" s="235"/>
      <c r="L173" s="239"/>
      <c r="M173" s="239"/>
      <c r="N173" s="239"/>
      <c r="O173" s="239"/>
      <c r="P173" s="239"/>
      <c r="Q173" s="239"/>
      <c r="R173" s="239"/>
      <c r="S173" s="239"/>
      <c r="W173" s="239"/>
      <c r="X173" s="239"/>
      <c r="Y173" s="239"/>
    </row>
    <row r="174" spans="1:25">
      <c r="A174" s="232"/>
      <c r="B174" s="232"/>
      <c r="C174" s="232"/>
      <c r="D174" s="233" t="str">
        <f>IF($C174="","",VLOOKUP($C174,分類コード!$B$1:$C$26,2,0))</f>
        <v/>
      </c>
      <c r="E174" s="234"/>
      <c r="F174" s="235"/>
      <c r="G174" s="236"/>
      <c r="H174" s="235"/>
      <c r="L174" s="239"/>
      <c r="M174" s="239"/>
      <c r="N174" s="239"/>
      <c r="O174" s="239"/>
      <c r="P174" s="239"/>
      <c r="Q174" s="239"/>
      <c r="R174" s="239"/>
      <c r="S174" s="239"/>
      <c r="W174" s="239"/>
      <c r="X174" s="239"/>
      <c r="Y174" s="239"/>
    </row>
    <row r="175" spans="1:25">
      <c r="A175" s="232"/>
      <c r="B175" s="232"/>
      <c r="C175" s="232"/>
      <c r="D175" s="233" t="str">
        <f>IF($C175="","",VLOOKUP($C175,分類コード!$B$1:$C$26,2,0))</f>
        <v/>
      </c>
      <c r="E175" s="234"/>
      <c r="F175" s="235"/>
      <c r="G175" s="236"/>
      <c r="H175" s="235"/>
      <c r="L175" s="239"/>
      <c r="M175" s="239"/>
      <c r="N175" s="239"/>
      <c r="O175" s="239"/>
      <c r="P175" s="239"/>
      <c r="Q175" s="239"/>
      <c r="R175" s="239"/>
      <c r="S175" s="239"/>
      <c r="W175" s="239"/>
      <c r="X175" s="239"/>
      <c r="Y175" s="239"/>
    </row>
    <row r="176" spans="1:25">
      <c r="A176" s="232"/>
      <c r="B176" s="232"/>
      <c r="C176" s="232"/>
      <c r="D176" s="233" t="str">
        <f>IF($C176="","",VLOOKUP($C176,分類コード!$B$1:$C$26,2,0))</f>
        <v/>
      </c>
      <c r="E176" s="234"/>
      <c r="F176" s="235"/>
      <c r="G176" s="236"/>
      <c r="H176" s="235"/>
      <c r="L176" s="239"/>
      <c r="M176" s="239"/>
      <c r="N176" s="239"/>
      <c r="O176" s="239"/>
      <c r="P176" s="239"/>
      <c r="Q176" s="239"/>
      <c r="R176" s="239"/>
      <c r="S176" s="239"/>
      <c r="W176" s="239"/>
      <c r="X176" s="239"/>
      <c r="Y176" s="239"/>
    </row>
    <row r="177" spans="1:25">
      <c r="A177" s="232"/>
      <c r="B177" s="232"/>
      <c r="C177" s="232"/>
      <c r="D177" s="233" t="str">
        <f>IF($C177="","",VLOOKUP($C177,分類コード!$B$1:$C$26,2,0))</f>
        <v/>
      </c>
      <c r="E177" s="234"/>
      <c r="F177" s="235"/>
      <c r="G177" s="236"/>
      <c r="H177" s="235"/>
      <c r="L177" s="239"/>
      <c r="M177" s="239"/>
      <c r="N177" s="239"/>
      <c r="O177" s="239"/>
      <c r="P177" s="239"/>
      <c r="Q177" s="239"/>
      <c r="R177" s="239"/>
      <c r="S177" s="239"/>
      <c r="W177" s="239"/>
      <c r="X177" s="239"/>
      <c r="Y177" s="239"/>
    </row>
    <row r="178" spans="1:25">
      <c r="A178" s="232"/>
      <c r="B178" s="232"/>
      <c r="C178" s="232"/>
      <c r="D178" s="233" t="str">
        <f>IF($C178="","",VLOOKUP($C178,分類コード!$B$1:$C$26,2,0))</f>
        <v/>
      </c>
      <c r="E178" s="234"/>
      <c r="F178" s="235"/>
      <c r="G178" s="236"/>
      <c r="H178" s="235"/>
      <c r="L178" s="239"/>
      <c r="M178" s="239"/>
      <c r="N178" s="239"/>
      <c r="O178" s="239"/>
      <c r="P178" s="239"/>
      <c r="Q178" s="239"/>
      <c r="R178" s="239"/>
      <c r="S178" s="239"/>
      <c r="W178" s="239"/>
      <c r="X178" s="239"/>
      <c r="Y178" s="239"/>
    </row>
    <row r="179" spans="1:25">
      <c r="A179" s="232"/>
      <c r="B179" s="232"/>
      <c r="C179" s="232"/>
      <c r="D179" s="233" t="str">
        <f>IF($C179="","",VLOOKUP($C179,分類コード!$B$1:$C$26,2,0))</f>
        <v/>
      </c>
      <c r="E179" s="234"/>
      <c r="F179" s="235"/>
      <c r="G179" s="236"/>
      <c r="H179" s="235"/>
      <c r="L179" s="239"/>
      <c r="M179" s="239"/>
      <c r="N179" s="239"/>
      <c r="O179" s="239"/>
      <c r="P179" s="239"/>
      <c r="Q179" s="239"/>
      <c r="R179" s="239"/>
      <c r="S179" s="239"/>
      <c r="W179" s="239"/>
      <c r="X179" s="239"/>
      <c r="Y179" s="239"/>
    </row>
    <row r="180" spans="1:25">
      <c r="A180" s="232"/>
      <c r="B180" s="232"/>
      <c r="C180" s="232"/>
      <c r="D180" s="233" t="str">
        <f>IF($C180="","",VLOOKUP($C180,分類コード!$B$1:$C$26,2,0))</f>
        <v/>
      </c>
      <c r="E180" s="234"/>
      <c r="F180" s="235"/>
      <c r="G180" s="236"/>
      <c r="H180" s="235"/>
      <c r="L180" s="239"/>
      <c r="M180" s="239"/>
      <c r="N180" s="239"/>
      <c r="O180" s="239"/>
      <c r="P180" s="239"/>
      <c r="Q180" s="239"/>
      <c r="R180" s="239"/>
      <c r="S180" s="239"/>
      <c r="W180" s="239"/>
      <c r="X180" s="239"/>
      <c r="Y180" s="239"/>
    </row>
    <row r="181" spans="1:25">
      <c r="A181" s="232"/>
      <c r="B181" s="232"/>
      <c r="C181" s="232"/>
      <c r="D181" s="233" t="str">
        <f>IF($C181="","",VLOOKUP($C181,分類コード!$B$1:$C$26,2,0))</f>
        <v/>
      </c>
      <c r="E181" s="234"/>
      <c r="F181" s="235"/>
      <c r="G181" s="236"/>
      <c r="H181" s="235"/>
      <c r="L181" s="239"/>
      <c r="M181" s="239"/>
      <c r="N181" s="239"/>
      <c r="O181" s="239"/>
      <c r="P181" s="239"/>
      <c r="Q181" s="239"/>
      <c r="R181" s="239"/>
      <c r="S181" s="239"/>
      <c r="W181" s="239"/>
      <c r="X181" s="239"/>
      <c r="Y181" s="239"/>
    </row>
    <row r="182" spans="1:25">
      <c r="A182" s="232"/>
      <c r="B182" s="232"/>
      <c r="C182" s="232"/>
      <c r="D182" s="233" t="str">
        <f>IF($C182="","",VLOOKUP($C182,分類コード!$B$1:$C$26,2,0))</f>
        <v/>
      </c>
      <c r="E182" s="234"/>
      <c r="F182" s="235"/>
      <c r="G182" s="236"/>
      <c r="H182" s="235"/>
      <c r="L182" s="239"/>
      <c r="M182" s="239"/>
      <c r="N182" s="239"/>
      <c r="O182" s="239"/>
      <c r="P182" s="239"/>
      <c r="Q182" s="239"/>
      <c r="R182" s="239"/>
      <c r="S182" s="239"/>
      <c r="W182" s="239"/>
      <c r="X182" s="239"/>
      <c r="Y182" s="239"/>
    </row>
    <row r="183" spans="1:25">
      <c r="A183" s="232"/>
      <c r="B183" s="232"/>
      <c r="C183" s="232"/>
      <c r="D183" s="233" t="str">
        <f>IF($C183="","",VLOOKUP($C183,分類コード!$B$1:$C$26,2,0))</f>
        <v/>
      </c>
      <c r="E183" s="234"/>
      <c r="F183" s="235"/>
      <c r="G183" s="236"/>
      <c r="H183" s="235"/>
      <c r="L183" s="239"/>
      <c r="M183" s="239"/>
      <c r="N183" s="239"/>
      <c r="O183" s="239"/>
      <c r="P183" s="239"/>
      <c r="Q183" s="239"/>
      <c r="R183" s="239"/>
      <c r="S183" s="239"/>
      <c r="W183" s="239"/>
      <c r="X183" s="239"/>
      <c r="Y183" s="239"/>
    </row>
    <row r="184" spans="1:25">
      <c r="A184" s="232"/>
      <c r="B184" s="232"/>
      <c r="C184" s="232"/>
      <c r="D184" s="233" t="str">
        <f>IF($C184="","",VLOOKUP($C184,分類コード!$B$1:$C$26,2,0))</f>
        <v/>
      </c>
      <c r="E184" s="234"/>
      <c r="F184" s="235"/>
      <c r="G184" s="236"/>
      <c r="H184" s="235"/>
      <c r="L184" s="239"/>
      <c r="M184" s="239"/>
      <c r="N184" s="239"/>
      <c r="O184" s="239"/>
      <c r="P184" s="239"/>
      <c r="Q184" s="239"/>
      <c r="R184" s="239"/>
      <c r="S184" s="239"/>
      <c r="W184" s="239"/>
      <c r="X184" s="239"/>
      <c r="Y184" s="239"/>
    </row>
    <row r="185" spans="1:25">
      <c r="A185" s="232"/>
      <c r="B185" s="232"/>
      <c r="C185" s="232"/>
      <c r="D185" s="233" t="str">
        <f>IF($C185="","",VLOOKUP($C185,分類コード!$B$1:$C$26,2,0))</f>
        <v/>
      </c>
      <c r="E185" s="234"/>
      <c r="F185" s="235"/>
      <c r="G185" s="236"/>
      <c r="H185" s="235"/>
      <c r="L185" s="239"/>
      <c r="M185" s="239"/>
      <c r="N185" s="239"/>
      <c r="O185" s="239"/>
      <c r="P185" s="239"/>
      <c r="Q185" s="239"/>
      <c r="R185" s="239"/>
      <c r="S185" s="239"/>
      <c r="W185" s="239"/>
      <c r="X185" s="239"/>
      <c r="Y185" s="239"/>
    </row>
    <row r="186" spans="1:25">
      <c r="A186" s="232"/>
      <c r="B186" s="232"/>
      <c r="C186" s="232"/>
      <c r="D186" s="233" t="str">
        <f>IF($C186="","",VLOOKUP($C186,分類コード!$B$1:$C$26,2,0))</f>
        <v/>
      </c>
      <c r="E186" s="234"/>
      <c r="F186" s="235"/>
      <c r="G186" s="236"/>
      <c r="H186" s="235"/>
      <c r="L186" s="239"/>
      <c r="M186" s="239"/>
      <c r="N186" s="239"/>
      <c r="O186" s="239"/>
      <c r="P186" s="239"/>
      <c r="Q186" s="239"/>
      <c r="R186" s="239"/>
      <c r="S186" s="239"/>
      <c r="W186" s="239"/>
      <c r="X186" s="239"/>
      <c r="Y186" s="239"/>
    </row>
    <row r="187" spans="1:25">
      <c r="A187" s="232"/>
      <c r="B187" s="232"/>
      <c r="C187" s="232"/>
      <c r="D187" s="233" t="str">
        <f>IF($C187="","",VLOOKUP($C187,分類コード!$B$1:$C$26,2,0))</f>
        <v/>
      </c>
      <c r="E187" s="234"/>
      <c r="F187" s="235"/>
      <c r="G187" s="236"/>
      <c r="H187" s="235"/>
      <c r="L187" s="239"/>
      <c r="M187" s="239"/>
      <c r="N187" s="239"/>
      <c r="O187" s="239"/>
      <c r="P187" s="239"/>
      <c r="Q187" s="239"/>
      <c r="R187" s="239"/>
      <c r="S187" s="239"/>
      <c r="W187" s="239"/>
      <c r="X187" s="239"/>
      <c r="Y187" s="239"/>
    </row>
    <row r="188" spans="1:25">
      <c r="A188" s="232"/>
      <c r="B188" s="232"/>
      <c r="C188" s="232"/>
      <c r="D188" s="233" t="str">
        <f>IF($C188="","",VLOOKUP($C188,分類コード!$B$1:$C$26,2,0))</f>
        <v/>
      </c>
      <c r="E188" s="234"/>
      <c r="F188" s="235"/>
      <c r="G188" s="236"/>
      <c r="H188" s="235"/>
      <c r="L188" s="239"/>
      <c r="M188" s="239"/>
      <c r="N188" s="239"/>
      <c r="O188" s="239"/>
      <c r="P188" s="239"/>
      <c r="Q188" s="239"/>
      <c r="R188" s="239"/>
      <c r="S188" s="239"/>
      <c r="W188" s="239"/>
      <c r="X188" s="239"/>
      <c r="Y188" s="239"/>
    </row>
    <row r="189" spans="1:25">
      <c r="A189" s="232"/>
      <c r="B189" s="232"/>
      <c r="C189" s="232"/>
      <c r="D189" s="233" t="str">
        <f>IF($C189="","",VLOOKUP($C189,分類コード!$B$1:$C$26,2,0))</f>
        <v/>
      </c>
      <c r="E189" s="234"/>
      <c r="F189" s="235"/>
      <c r="G189" s="236"/>
      <c r="H189" s="235"/>
      <c r="L189" s="239"/>
      <c r="M189" s="239"/>
      <c r="N189" s="239"/>
      <c r="O189" s="239"/>
      <c r="P189" s="239"/>
      <c r="Q189" s="239"/>
      <c r="R189" s="239"/>
      <c r="S189" s="239"/>
      <c r="W189" s="239"/>
      <c r="X189" s="239"/>
      <c r="Y189" s="239"/>
    </row>
    <row r="190" spans="1:25">
      <c r="A190" s="232"/>
      <c r="B190" s="232"/>
      <c r="C190" s="232"/>
      <c r="D190" s="233" t="str">
        <f>IF($C190="","",VLOOKUP($C190,分類コード!$B$1:$C$26,2,0))</f>
        <v/>
      </c>
      <c r="E190" s="234"/>
      <c r="F190" s="235"/>
      <c r="G190" s="236"/>
      <c r="H190" s="235"/>
      <c r="L190" s="239"/>
      <c r="M190" s="239"/>
      <c r="N190" s="239"/>
      <c r="O190" s="239"/>
      <c r="P190" s="239"/>
      <c r="Q190" s="239"/>
      <c r="R190" s="239"/>
      <c r="S190" s="239"/>
      <c r="W190" s="239"/>
      <c r="X190" s="239"/>
      <c r="Y190" s="239"/>
    </row>
    <row r="191" spans="1:25">
      <c r="A191" s="232"/>
      <c r="B191" s="232"/>
      <c r="C191" s="232"/>
      <c r="D191" s="233" t="str">
        <f>IF($C191="","",VLOOKUP($C191,分類コード!$B$1:$C$26,2,0))</f>
        <v/>
      </c>
      <c r="E191" s="234"/>
      <c r="F191" s="235"/>
      <c r="G191" s="236"/>
      <c r="H191" s="235"/>
      <c r="L191" s="239"/>
      <c r="M191" s="239"/>
      <c r="N191" s="239"/>
      <c r="O191" s="239"/>
      <c r="P191" s="239"/>
      <c r="Q191" s="239"/>
      <c r="R191" s="239"/>
      <c r="S191" s="239"/>
      <c r="W191" s="239"/>
      <c r="X191" s="239"/>
      <c r="Y191" s="239"/>
    </row>
    <row r="192" spans="1:25">
      <c r="A192" s="232"/>
      <c r="B192" s="232"/>
      <c r="C192" s="232"/>
      <c r="D192" s="233" t="str">
        <f>IF($C192="","",VLOOKUP($C192,分類コード!$B$1:$C$26,2,0))</f>
        <v/>
      </c>
      <c r="E192" s="234"/>
      <c r="F192" s="235"/>
      <c r="G192" s="236"/>
      <c r="H192" s="235"/>
      <c r="L192" s="239"/>
      <c r="M192" s="239"/>
      <c r="N192" s="239"/>
      <c r="O192" s="239"/>
      <c r="P192" s="239"/>
      <c r="Q192" s="239"/>
      <c r="R192" s="239"/>
      <c r="S192" s="239"/>
      <c r="W192" s="239"/>
      <c r="X192" s="239"/>
      <c r="Y192" s="239"/>
    </row>
    <row r="193" spans="1:25">
      <c r="A193" s="232"/>
      <c r="B193" s="232"/>
      <c r="C193" s="232"/>
      <c r="D193" s="233" t="str">
        <f>IF($C193="","",VLOOKUP($C193,分類コード!$B$1:$C$26,2,0))</f>
        <v/>
      </c>
      <c r="E193" s="234"/>
      <c r="F193" s="235"/>
      <c r="G193" s="236"/>
      <c r="H193" s="235"/>
      <c r="L193" s="239"/>
      <c r="M193" s="239"/>
      <c r="N193" s="239"/>
      <c r="O193" s="239"/>
      <c r="P193" s="239"/>
      <c r="Q193" s="239"/>
      <c r="R193" s="239"/>
      <c r="S193" s="239"/>
      <c r="W193" s="239"/>
      <c r="X193" s="239"/>
      <c r="Y193" s="239"/>
    </row>
    <row r="194" spans="1:25">
      <c r="A194" s="232"/>
      <c r="B194" s="232"/>
      <c r="C194" s="232"/>
      <c r="D194" s="233" t="str">
        <f>IF($C194="","",VLOOKUP($C194,分類コード!$B$1:$C$26,2,0))</f>
        <v/>
      </c>
      <c r="E194" s="234"/>
      <c r="F194" s="235"/>
      <c r="G194" s="236"/>
      <c r="H194" s="235"/>
      <c r="L194" s="239"/>
      <c r="M194" s="239"/>
      <c r="N194" s="239"/>
      <c r="O194" s="239"/>
      <c r="P194" s="239"/>
      <c r="Q194" s="239"/>
      <c r="R194" s="239"/>
      <c r="S194" s="239"/>
      <c r="W194" s="239"/>
      <c r="X194" s="239"/>
      <c r="Y194" s="239"/>
    </row>
    <row r="195" spans="1:25">
      <c r="A195" s="232"/>
      <c r="B195" s="232"/>
      <c r="C195" s="232"/>
      <c r="D195" s="233" t="str">
        <f>IF($C195="","",VLOOKUP($C195,分類コード!$B$1:$C$26,2,0))</f>
        <v/>
      </c>
      <c r="E195" s="234"/>
      <c r="F195" s="235"/>
      <c r="G195" s="236"/>
      <c r="H195" s="235"/>
      <c r="L195" s="239"/>
      <c r="M195" s="239"/>
      <c r="N195" s="239"/>
      <c r="O195" s="239"/>
      <c r="P195" s="239"/>
      <c r="Q195" s="239"/>
      <c r="R195" s="239"/>
      <c r="S195" s="239"/>
      <c r="W195" s="239"/>
      <c r="X195" s="239"/>
      <c r="Y195" s="239"/>
    </row>
    <row r="196" spans="1:25">
      <c r="A196" s="232"/>
      <c r="B196" s="232"/>
      <c r="C196" s="232"/>
      <c r="D196" s="233" t="str">
        <f>IF($C196="","",VLOOKUP($C196,分類コード!$B$1:$C$26,2,0))</f>
        <v/>
      </c>
      <c r="E196" s="234"/>
      <c r="F196" s="235"/>
      <c r="G196" s="236"/>
      <c r="H196" s="235"/>
      <c r="L196" s="239"/>
      <c r="M196" s="239"/>
      <c r="N196" s="239"/>
      <c r="O196" s="239"/>
      <c r="P196" s="239"/>
      <c r="Q196" s="239"/>
      <c r="R196" s="239"/>
      <c r="S196" s="239"/>
      <c r="W196" s="239"/>
      <c r="X196" s="239"/>
      <c r="Y196" s="239"/>
    </row>
    <row r="197" spans="1:25">
      <c r="A197" s="232"/>
      <c r="B197" s="232"/>
      <c r="C197" s="232"/>
      <c r="D197" s="233" t="str">
        <f>IF($C197="","",VLOOKUP($C197,分類コード!$B$1:$C$26,2,0))</f>
        <v/>
      </c>
      <c r="E197" s="234"/>
      <c r="F197" s="235"/>
      <c r="G197" s="236"/>
      <c r="H197" s="235"/>
      <c r="L197" s="239"/>
      <c r="M197" s="239"/>
      <c r="N197" s="239"/>
      <c r="O197" s="239"/>
      <c r="P197" s="239"/>
      <c r="Q197" s="239"/>
      <c r="R197" s="239"/>
      <c r="S197" s="239"/>
      <c r="W197" s="239"/>
      <c r="X197" s="239"/>
      <c r="Y197" s="239"/>
    </row>
    <row r="198" spans="1:25">
      <c r="A198" s="232"/>
      <c r="B198" s="232"/>
      <c r="C198" s="232"/>
      <c r="D198" s="233" t="str">
        <f>IF($C198="","",VLOOKUP($C198,分類コード!$B$1:$C$26,2,0))</f>
        <v/>
      </c>
      <c r="E198" s="234"/>
      <c r="F198" s="235"/>
      <c r="G198" s="236"/>
      <c r="H198" s="235"/>
      <c r="L198" s="239"/>
      <c r="M198" s="239"/>
      <c r="N198" s="239"/>
      <c r="O198" s="239"/>
      <c r="P198" s="239"/>
      <c r="Q198" s="239"/>
      <c r="R198" s="239"/>
      <c r="S198" s="239"/>
      <c r="W198" s="239"/>
      <c r="X198" s="239"/>
      <c r="Y198" s="239"/>
    </row>
    <row r="199" spans="1:25">
      <c r="A199" s="232"/>
      <c r="B199" s="232"/>
      <c r="C199" s="232"/>
      <c r="D199" s="233" t="str">
        <f>IF($C199="","",VLOOKUP($C199,分類コード!$B$1:$C$26,2,0))</f>
        <v/>
      </c>
      <c r="E199" s="234"/>
      <c r="F199" s="235"/>
      <c r="G199" s="236"/>
      <c r="H199" s="235"/>
      <c r="L199" s="239"/>
      <c r="M199" s="239"/>
      <c r="N199" s="239"/>
      <c r="O199" s="239"/>
      <c r="P199" s="239"/>
      <c r="Q199" s="239"/>
      <c r="R199" s="239"/>
      <c r="S199" s="239"/>
      <c r="W199" s="239"/>
      <c r="X199" s="239"/>
      <c r="Y199" s="239"/>
    </row>
    <row r="200" spans="1:25">
      <c r="A200" s="232"/>
      <c r="B200" s="232"/>
      <c r="C200" s="232"/>
      <c r="D200" s="233" t="str">
        <f>IF($C200="","",VLOOKUP($C200,分類コード!$B$1:$C$26,2,0))</f>
        <v/>
      </c>
      <c r="E200" s="234"/>
      <c r="F200" s="235"/>
      <c r="G200" s="236"/>
      <c r="H200" s="235"/>
      <c r="L200" s="239"/>
      <c r="M200" s="239"/>
      <c r="N200" s="239"/>
      <c r="O200" s="239"/>
      <c r="P200" s="239"/>
      <c r="Q200" s="239"/>
      <c r="R200" s="239"/>
      <c r="S200" s="239"/>
      <c r="W200" s="239"/>
      <c r="X200" s="239"/>
      <c r="Y200" s="239"/>
    </row>
    <row r="201" spans="1:25">
      <c r="A201" s="232"/>
      <c r="B201" s="232"/>
      <c r="C201" s="232"/>
      <c r="D201" s="233" t="str">
        <f>IF($C201="","",VLOOKUP($C201,分類コード!$B$1:$C$26,2,0))</f>
        <v/>
      </c>
      <c r="E201" s="234"/>
      <c r="F201" s="235"/>
      <c r="G201" s="236"/>
      <c r="H201" s="235"/>
      <c r="L201" s="239"/>
      <c r="M201" s="239"/>
      <c r="N201" s="239"/>
      <c r="O201" s="239"/>
      <c r="P201" s="239"/>
      <c r="Q201" s="239"/>
      <c r="R201" s="239"/>
      <c r="S201" s="239"/>
      <c r="W201" s="239"/>
      <c r="X201" s="239"/>
      <c r="Y201" s="239"/>
    </row>
    <row r="202" spans="1:25">
      <c r="A202" s="232"/>
      <c r="B202" s="232"/>
      <c r="C202" s="232"/>
      <c r="D202" s="233" t="str">
        <f>IF($C202="","",VLOOKUP($C202,分類コード!$B$1:$C$26,2,0))</f>
        <v/>
      </c>
      <c r="E202" s="234"/>
      <c r="F202" s="235"/>
      <c r="G202" s="236"/>
      <c r="H202" s="235"/>
      <c r="L202" s="239"/>
      <c r="M202" s="239"/>
      <c r="N202" s="239"/>
      <c r="O202" s="239"/>
      <c r="P202" s="239"/>
      <c r="Q202" s="239"/>
      <c r="R202" s="239"/>
      <c r="S202" s="239"/>
      <c r="W202" s="239"/>
      <c r="X202" s="239"/>
      <c r="Y202" s="239"/>
    </row>
    <row r="203" spans="1:25">
      <c r="A203" s="232"/>
      <c r="B203" s="232"/>
      <c r="C203" s="232"/>
      <c r="D203" s="233" t="str">
        <f>IF($C203="","",VLOOKUP($C203,分類コード!$B$1:$C$26,2,0))</f>
        <v/>
      </c>
      <c r="E203" s="234"/>
      <c r="F203" s="235"/>
      <c r="G203" s="236"/>
      <c r="H203" s="235"/>
      <c r="L203" s="239"/>
      <c r="M203" s="239"/>
      <c r="N203" s="239"/>
      <c r="O203" s="239"/>
      <c r="P203" s="239"/>
      <c r="Q203" s="239"/>
      <c r="R203" s="239"/>
      <c r="S203" s="239"/>
      <c r="W203" s="239"/>
      <c r="X203" s="239"/>
      <c r="Y203" s="239"/>
    </row>
    <row r="204" spans="1:25">
      <c r="A204" s="232"/>
      <c r="B204" s="232"/>
      <c r="C204" s="232"/>
      <c r="D204" s="233" t="str">
        <f>IF($C204="","",VLOOKUP($C204,分類コード!$B$1:$C$26,2,0))</f>
        <v/>
      </c>
      <c r="E204" s="234"/>
      <c r="F204" s="235"/>
      <c r="G204" s="236"/>
      <c r="H204" s="235"/>
      <c r="L204" s="239"/>
      <c r="M204" s="239"/>
      <c r="N204" s="239"/>
      <c r="O204" s="239"/>
      <c r="P204" s="239"/>
      <c r="Q204" s="239"/>
      <c r="R204" s="239"/>
      <c r="S204" s="239"/>
      <c r="W204" s="239"/>
      <c r="X204" s="239"/>
      <c r="Y204" s="239"/>
    </row>
    <row r="205" spans="1:25">
      <c r="A205" s="232"/>
      <c r="B205" s="232"/>
      <c r="C205" s="232"/>
      <c r="D205" s="233" t="str">
        <f>IF($C205="","",VLOOKUP($C205,分類コード!$B$1:$C$26,2,0))</f>
        <v/>
      </c>
      <c r="E205" s="234"/>
      <c r="F205" s="235"/>
      <c r="G205" s="236"/>
      <c r="H205" s="235"/>
      <c r="L205" s="239"/>
      <c r="M205" s="239"/>
      <c r="N205" s="239"/>
      <c r="O205" s="239"/>
      <c r="P205" s="239"/>
      <c r="Q205" s="239"/>
      <c r="R205" s="239"/>
      <c r="S205" s="239"/>
      <c r="W205" s="239"/>
      <c r="X205" s="239"/>
      <c r="Y205" s="239"/>
    </row>
    <row r="206" spans="1:25">
      <c r="A206" s="232"/>
      <c r="B206" s="232"/>
      <c r="C206" s="232"/>
      <c r="D206" s="233" t="str">
        <f>IF($C206="","",VLOOKUP($C206,分類コード!$B$1:$C$26,2,0))</f>
        <v/>
      </c>
      <c r="E206" s="234"/>
      <c r="F206" s="235"/>
      <c r="G206" s="236"/>
      <c r="H206" s="235"/>
      <c r="L206" s="239"/>
      <c r="M206" s="239"/>
      <c r="N206" s="239"/>
      <c r="O206" s="239"/>
      <c r="P206" s="239"/>
      <c r="Q206" s="239"/>
      <c r="R206" s="239"/>
      <c r="S206" s="239"/>
      <c r="W206" s="239"/>
      <c r="X206" s="239"/>
      <c r="Y206" s="239"/>
    </row>
    <row r="207" spans="1:25">
      <c r="A207" s="232"/>
      <c r="B207" s="232"/>
      <c r="C207" s="232"/>
      <c r="D207" s="233" t="str">
        <f>IF($C207="","",VLOOKUP($C207,分類コード!$B$1:$C$26,2,0))</f>
        <v/>
      </c>
      <c r="E207" s="234"/>
      <c r="F207" s="235"/>
      <c r="G207" s="236"/>
      <c r="H207" s="235"/>
      <c r="L207" s="239"/>
      <c r="M207" s="239"/>
      <c r="N207" s="239"/>
      <c r="O207" s="239"/>
      <c r="P207" s="239"/>
      <c r="Q207" s="239"/>
      <c r="R207" s="239"/>
      <c r="S207" s="239"/>
      <c r="W207" s="239"/>
      <c r="X207" s="239"/>
      <c r="Y207" s="239"/>
    </row>
    <row r="208" spans="1:25">
      <c r="A208" s="232"/>
      <c r="B208" s="232"/>
      <c r="C208" s="232"/>
      <c r="D208" s="233" t="str">
        <f>IF($C208="","",VLOOKUP($C208,分類コード!$B$1:$C$26,2,0))</f>
        <v/>
      </c>
      <c r="E208" s="234"/>
      <c r="F208" s="235"/>
      <c r="G208" s="236"/>
      <c r="H208" s="235"/>
      <c r="L208" s="239"/>
      <c r="M208" s="239"/>
      <c r="N208" s="239"/>
      <c r="O208" s="239"/>
      <c r="P208" s="239"/>
      <c r="Q208" s="239"/>
      <c r="R208" s="239"/>
      <c r="S208" s="239"/>
      <c r="W208" s="239"/>
      <c r="X208" s="239"/>
      <c r="Y208" s="239"/>
    </row>
    <row r="209" spans="1:25">
      <c r="A209" s="232"/>
      <c r="B209" s="232"/>
      <c r="C209" s="232"/>
      <c r="D209" s="233" t="str">
        <f>IF($C209="","",VLOOKUP($C209,分類コード!$B$1:$C$26,2,0))</f>
        <v/>
      </c>
      <c r="E209" s="234"/>
      <c r="F209" s="235"/>
      <c r="G209" s="236"/>
      <c r="H209" s="235"/>
      <c r="L209" s="239"/>
      <c r="M209" s="239"/>
      <c r="N209" s="239"/>
      <c r="O209" s="239"/>
      <c r="P209" s="239"/>
      <c r="Q209" s="239"/>
      <c r="R209" s="239"/>
      <c r="S209" s="239"/>
      <c r="W209" s="239"/>
      <c r="X209" s="239"/>
      <c r="Y209" s="239"/>
    </row>
    <row r="210" spans="1:25">
      <c r="A210" s="232"/>
      <c r="B210" s="232"/>
      <c r="C210" s="232"/>
      <c r="D210" s="233" t="str">
        <f>IF($C210="","",VLOOKUP($C210,分類コード!$B$1:$C$26,2,0))</f>
        <v/>
      </c>
      <c r="E210" s="234"/>
      <c r="F210" s="235"/>
      <c r="G210" s="236"/>
      <c r="H210" s="235"/>
      <c r="L210" s="239"/>
      <c r="M210" s="239"/>
      <c r="N210" s="239"/>
      <c r="O210" s="239"/>
      <c r="P210" s="239"/>
      <c r="Q210" s="239"/>
      <c r="R210" s="239"/>
      <c r="S210" s="239"/>
      <c r="W210" s="239"/>
      <c r="X210" s="239"/>
      <c r="Y210" s="239"/>
    </row>
    <row r="211" spans="1:25">
      <c r="A211" s="232"/>
      <c r="B211" s="232"/>
      <c r="C211" s="232"/>
      <c r="D211" s="233" t="str">
        <f>IF($C211="","",VLOOKUP($C211,分類コード!$B$1:$C$26,2,0))</f>
        <v/>
      </c>
      <c r="E211" s="234"/>
      <c r="F211" s="235"/>
      <c r="G211" s="236"/>
      <c r="H211" s="235"/>
      <c r="L211" s="239"/>
      <c r="M211" s="239"/>
      <c r="N211" s="239"/>
      <c r="O211" s="239"/>
      <c r="P211" s="239"/>
      <c r="Q211" s="239"/>
      <c r="R211" s="239"/>
      <c r="S211" s="239"/>
      <c r="W211" s="239"/>
      <c r="X211" s="239"/>
      <c r="Y211" s="239"/>
    </row>
    <row r="212" spans="1:25">
      <c r="A212" s="232"/>
      <c r="B212" s="232"/>
      <c r="C212" s="232"/>
      <c r="D212" s="233" t="str">
        <f>IF($C212="","",VLOOKUP($C212,分類コード!$B$1:$C$26,2,0))</f>
        <v/>
      </c>
      <c r="E212" s="234"/>
      <c r="F212" s="235"/>
      <c r="G212" s="236"/>
      <c r="H212" s="235"/>
      <c r="L212" s="239"/>
      <c r="M212" s="239"/>
      <c r="N212" s="239"/>
      <c r="O212" s="239"/>
      <c r="P212" s="239"/>
      <c r="Q212" s="239"/>
      <c r="R212" s="239"/>
      <c r="S212" s="239"/>
      <c r="W212" s="239"/>
      <c r="X212" s="239"/>
      <c r="Y212" s="239"/>
    </row>
    <row r="213" spans="1:25">
      <c r="A213" s="232"/>
      <c r="B213" s="232"/>
      <c r="C213" s="232"/>
      <c r="D213" s="233" t="str">
        <f>IF($C213="","",VLOOKUP($C213,分類コード!$B$1:$C$26,2,0))</f>
        <v/>
      </c>
      <c r="E213" s="234"/>
      <c r="F213" s="235"/>
      <c r="G213" s="236"/>
      <c r="H213" s="235"/>
      <c r="L213" s="239"/>
      <c r="M213" s="239"/>
      <c r="N213" s="239"/>
      <c r="O213" s="239"/>
      <c r="P213" s="239"/>
      <c r="Q213" s="239"/>
      <c r="R213" s="239"/>
      <c r="S213" s="239"/>
      <c r="W213" s="239"/>
      <c r="X213" s="239"/>
      <c r="Y213" s="239"/>
    </row>
    <row r="214" spans="1:25">
      <c r="A214" s="232"/>
      <c r="B214" s="232"/>
      <c r="C214" s="232"/>
      <c r="D214" s="233" t="str">
        <f>IF($C214="","",VLOOKUP($C214,分類コード!$B$1:$C$26,2,0))</f>
        <v/>
      </c>
      <c r="E214" s="234"/>
      <c r="F214" s="235"/>
      <c r="G214" s="236"/>
      <c r="H214" s="235"/>
      <c r="L214" s="239"/>
      <c r="M214" s="239"/>
      <c r="N214" s="239"/>
      <c r="O214" s="239"/>
      <c r="P214" s="239"/>
      <c r="Q214" s="239"/>
      <c r="R214" s="239"/>
      <c r="S214" s="239"/>
      <c r="W214" s="239"/>
      <c r="X214" s="239"/>
      <c r="Y214" s="239"/>
    </row>
    <row r="215" spans="1:25">
      <c r="A215" s="232"/>
      <c r="B215" s="232"/>
      <c r="C215" s="232"/>
      <c r="D215" s="233" t="str">
        <f>IF($C215="","",VLOOKUP($C215,分類コード!$B$1:$C$26,2,0))</f>
        <v/>
      </c>
      <c r="E215" s="234"/>
      <c r="F215" s="235"/>
      <c r="G215" s="236"/>
      <c r="H215" s="235"/>
      <c r="L215" s="239"/>
      <c r="M215" s="239"/>
      <c r="N215" s="239"/>
      <c r="O215" s="239"/>
      <c r="P215" s="239"/>
      <c r="Q215" s="239"/>
      <c r="R215" s="239"/>
      <c r="S215" s="239"/>
      <c r="W215" s="239"/>
      <c r="X215" s="239"/>
      <c r="Y215" s="239"/>
    </row>
    <row r="216" spans="1:25">
      <c r="A216" s="232"/>
      <c r="B216" s="232"/>
      <c r="C216" s="232"/>
      <c r="D216" s="233" t="str">
        <f>IF($C216="","",VLOOKUP($C216,分類コード!$B$1:$C$26,2,0))</f>
        <v/>
      </c>
      <c r="E216" s="234"/>
      <c r="F216" s="235"/>
      <c r="G216" s="236"/>
      <c r="H216" s="235"/>
      <c r="L216" s="239"/>
      <c r="M216" s="239"/>
      <c r="N216" s="239"/>
      <c r="O216" s="239"/>
      <c r="P216" s="239"/>
      <c r="Q216" s="239"/>
      <c r="R216" s="239"/>
      <c r="S216" s="239"/>
      <c r="W216" s="239"/>
      <c r="X216" s="239"/>
      <c r="Y216" s="239"/>
    </row>
    <row r="217" spans="1:25">
      <c r="A217" s="232"/>
      <c r="B217" s="232"/>
      <c r="C217" s="232"/>
      <c r="D217" s="233" t="str">
        <f>IF($C217="","",VLOOKUP($C217,分類コード!$B$1:$C$26,2,0))</f>
        <v/>
      </c>
      <c r="E217" s="234"/>
      <c r="F217" s="235"/>
      <c r="G217" s="236"/>
      <c r="H217" s="235"/>
      <c r="L217" s="239"/>
      <c r="M217" s="239"/>
      <c r="N217" s="239"/>
      <c r="O217" s="239"/>
      <c r="P217" s="239"/>
      <c r="Q217" s="239"/>
      <c r="R217" s="239"/>
      <c r="S217" s="239"/>
      <c r="W217" s="239"/>
      <c r="X217" s="239"/>
      <c r="Y217" s="239"/>
    </row>
    <row r="218" spans="1:25">
      <c r="A218" s="232"/>
      <c r="B218" s="232"/>
      <c r="C218" s="232"/>
      <c r="D218" s="233" t="str">
        <f>IF($C218="","",VLOOKUP($C218,分類コード!$B$1:$C$26,2,0))</f>
        <v/>
      </c>
      <c r="E218" s="234"/>
      <c r="F218" s="235"/>
      <c r="G218" s="236"/>
      <c r="H218" s="235"/>
      <c r="L218" s="239"/>
      <c r="M218" s="239"/>
      <c r="N218" s="239"/>
      <c r="O218" s="239"/>
      <c r="P218" s="239"/>
      <c r="Q218" s="239"/>
      <c r="R218" s="239"/>
      <c r="S218" s="239"/>
      <c r="W218" s="239"/>
      <c r="X218" s="239"/>
      <c r="Y218" s="239"/>
    </row>
    <row r="219" spans="1:25">
      <c r="A219" s="232"/>
      <c r="B219" s="232"/>
      <c r="C219" s="232"/>
      <c r="D219" s="233" t="str">
        <f>IF($C219="","",VLOOKUP($C219,分類コード!$B$1:$C$26,2,0))</f>
        <v/>
      </c>
      <c r="E219" s="234"/>
      <c r="F219" s="235"/>
      <c r="G219" s="236"/>
      <c r="H219" s="235"/>
      <c r="L219" s="239"/>
      <c r="M219" s="239"/>
      <c r="N219" s="239"/>
      <c r="O219" s="239"/>
      <c r="P219" s="239"/>
      <c r="Q219" s="239"/>
      <c r="R219" s="239"/>
      <c r="S219" s="239"/>
      <c r="W219" s="239"/>
      <c r="X219" s="239"/>
      <c r="Y219" s="239"/>
    </row>
    <row r="220" spans="1:25">
      <c r="A220" s="232"/>
      <c r="B220" s="232"/>
      <c r="C220" s="232"/>
      <c r="D220" s="233" t="str">
        <f>IF($C220="","",VLOOKUP($C220,分類コード!$B$1:$C$26,2,0))</f>
        <v/>
      </c>
      <c r="E220" s="234"/>
      <c r="F220" s="235"/>
      <c r="G220" s="236"/>
      <c r="H220" s="235"/>
      <c r="L220" s="239"/>
      <c r="M220" s="239"/>
      <c r="N220" s="239"/>
      <c r="O220" s="239"/>
      <c r="P220" s="239"/>
      <c r="Q220" s="239"/>
      <c r="R220" s="239"/>
      <c r="S220" s="239"/>
      <c r="W220" s="239"/>
      <c r="X220" s="239"/>
      <c r="Y220" s="239"/>
    </row>
    <row r="221" spans="1:25">
      <c r="A221" s="232"/>
      <c r="B221" s="232"/>
      <c r="C221" s="232"/>
      <c r="D221" s="233" t="str">
        <f>IF($C221="","",VLOOKUP($C221,分類コード!$B$1:$C$26,2,0))</f>
        <v/>
      </c>
      <c r="E221" s="234"/>
      <c r="F221" s="235"/>
      <c r="G221" s="236"/>
      <c r="H221" s="235"/>
      <c r="L221" s="239"/>
      <c r="M221" s="239"/>
      <c r="N221" s="239"/>
      <c r="O221" s="239"/>
      <c r="P221" s="239"/>
      <c r="Q221" s="239"/>
      <c r="R221" s="239"/>
      <c r="S221" s="239"/>
      <c r="W221" s="239"/>
      <c r="X221" s="239"/>
      <c r="Y221" s="239"/>
    </row>
    <row r="222" spans="1:25">
      <c r="A222" s="232"/>
      <c r="B222" s="232"/>
      <c r="C222" s="232"/>
      <c r="D222" s="233" t="str">
        <f>IF($C222="","",VLOOKUP($C222,分類コード!$B$1:$C$26,2,0))</f>
        <v/>
      </c>
      <c r="E222" s="234"/>
      <c r="F222" s="235"/>
      <c r="G222" s="236"/>
      <c r="H222" s="235"/>
      <c r="L222" s="239"/>
      <c r="M222" s="239"/>
      <c r="N222" s="239"/>
      <c r="O222" s="239"/>
      <c r="P222" s="239"/>
      <c r="Q222" s="239"/>
      <c r="R222" s="239"/>
      <c r="S222" s="239"/>
      <c r="W222" s="239"/>
      <c r="X222" s="239"/>
      <c r="Y222" s="239"/>
    </row>
    <row r="223" spans="1:25">
      <c r="A223" s="232"/>
      <c r="B223" s="232"/>
      <c r="C223" s="232"/>
      <c r="D223" s="233" t="str">
        <f>IF($C223="","",VLOOKUP($C223,分類コード!$B$1:$C$26,2,0))</f>
        <v/>
      </c>
      <c r="E223" s="234"/>
      <c r="F223" s="235"/>
      <c r="G223" s="236"/>
      <c r="H223" s="235"/>
      <c r="L223" s="239"/>
      <c r="M223" s="239"/>
      <c r="N223" s="239"/>
      <c r="O223" s="239"/>
      <c r="P223" s="239"/>
      <c r="Q223" s="239"/>
      <c r="R223" s="239"/>
      <c r="S223" s="239"/>
      <c r="W223" s="239"/>
      <c r="X223" s="239"/>
      <c r="Y223" s="239"/>
    </row>
    <row r="224" spans="1:25">
      <c r="A224" s="232"/>
      <c r="B224" s="232"/>
      <c r="C224" s="232"/>
      <c r="D224" s="233" t="str">
        <f>IF($C224="","",VLOOKUP($C224,分類コード!$B$1:$C$26,2,0))</f>
        <v/>
      </c>
      <c r="E224" s="234"/>
      <c r="F224" s="235"/>
      <c r="G224" s="236"/>
      <c r="H224" s="235"/>
      <c r="L224" s="239"/>
      <c r="M224" s="239"/>
      <c r="N224" s="239"/>
      <c r="O224" s="239"/>
      <c r="P224" s="239"/>
      <c r="Q224" s="239"/>
      <c r="R224" s="239"/>
      <c r="S224" s="239"/>
      <c r="W224" s="239"/>
      <c r="X224" s="239"/>
      <c r="Y224" s="239"/>
    </row>
    <row r="225" spans="1:25">
      <c r="A225" s="232"/>
      <c r="B225" s="232"/>
      <c r="C225" s="232"/>
      <c r="D225" s="233" t="str">
        <f>IF($C225="","",VLOOKUP($C225,分類コード!$B$1:$C$26,2,0))</f>
        <v/>
      </c>
      <c r="E225" s="234"/>
      <c r="F225" s="235"/>
      <c r="G225" s="236"/>
      <c r="H225" s="235"/>
      <c r="L225" s="239"/>
      <c r="M225" s="239"/>
      <c r="N225" s="239"/>
      <c r="O225" s="239"/>
      <c r="P225" s="239"/>
      <c r="Q225" s="239"/>
      <c r="R225" s="239"/>
      <c r="S225" s="239"/>
      <c r="W225" s="239"/>
      <c r="X225" s="239"/>
      <c r="Y225" s="239"/>
    </row>
    <row r="226" spans="1:25">
      <c r="A226" s="232"/>
      <c r="B226" s="232"/>
      <c r="C226" s="232"/>
      <c r="D226" s="233" t="str">
        <f>IF($C226="","",VLOOKUP($C226,分類コード!$B$1:$C$26,2,0))</f>
        <v/>
      </c>
      <c r="E226" s="234"/>
      <c r="F226" s="235"/>
      <c r="G226" s="236"/>
      <c r="H226" s="235"/>
      <c r="L226" s="239"/>
      <c r="M226" s="239"/>
      <c r="N226" s="239"/>
      <c r="O226" s="239"/>
      <c r="P226" s="239"/>
      <c r="Q226" s="239"/>
      <c r="R226" s="239"/>
      <c r="S226" s="239"/>
      <c r="W226" s="239"/>
      <c r="X226" s="239"/>
      <c r="Y226" s="239"/>
    </row>
    <row r="227" spans="1:25">
      <c r="A227" s="232"/>
      <c r="B227" s="232"/>
      <c r="C227" s="232"/>
      <c r="D227" s="233" t="str">
        <f>IF($C227="","",VLOOKUP($C227,分類コード!$B$1:$C$26,2,0))</f>
        <v/>
      </c>
      <c r="E227" s="234"/>
      <c r="F227" s="235"/>
      <c r="G227" s="236"/>
      <c r="H227" s="235"/>
      <c r="L227" s="239"/>
      <c r="M227" s="239"/>
      <c r="N227" s="239"/>
      <c r="O227" s="239"/>
      <c r="P227" s="239"/>
      <c r="Q227" s="239"/>
      <c r="R227" s="239"/>
      <c r="S227" s="239"/>
      <c r="W227" s="239"/>
      <c r="X227" s="239"/>
      <c r="Y227" s="239"/>
    </row>
    <row r="228" spans="1:25">
      <c r="A228" s="232"/>
      <c r="B228" s="232"/>
      <c r="C228" s="232"/>
      <c r="D228" s="233" t="str">
        <f>IF($C228="","",VLOOKUP($C228,分類コード!$B$1:$C$26,2,0))</f>
        <v/>
      </c>
      <c r="E228" s="234"/>
      <c r="F228" s="235"/>
      <c r="G228" s="236"/>
      <c r="H228" s="235"/>
      <c r="L228" s="239"/>
      <c r="M228" s="239"/>
      <c r="N228" s="239"/>
      <c r="O228" s="239"/>
      <c r="P228" s="239"/>
      <c r="Q228" s="239"/>
      <c r="R228" s="239"/>
      <c r="S228" s="239"/>
      <c r="W228" s="239"/>
      <c r="X228" s="239"/>
      <c r="Y228" s="239"/>
    </row>
    <row r="229" spans="1:25">
      <c r="A229" s="232"/>
      <c r="B229" s="232"/>
      <c r="C229" s="232"/>
      <c r="D229" s="233" t="str">
        <f>IF($C229="","",VLOOKUP($C229,分類コード!$B$1:$C$26,2,0))</f>
        <v/>
      </c>
      <c r="E229" s="234"/>
      <c r="F229" s="235"/>
      <c r="G229" s="236"/>
      <c r="H229" s="235"/>
      <c r="L229" s="239"/>
      <c r="M229" s="239"/>
      <c r="N229" s="239"/>
      <c r="O229" s="239"/>
      <c r="P229" s="239"/>
      <c r="Q229" s="239"/>
      <c r="R229" s="239"/>
      <c r="S229" s="239"/>
      <c r="W229" s="239"/>
      <c r="X229" s="239"/>
      <c r="Y229" s="239"/>
    </row>
    <row r="230" spans="1:25">
      <c r="A230" s="232"/>
      <c r="B230" s="232"/>
      <c r="C230" s="232"/>
      <c r="D230" s="233" t="str">
        <f>IF($C230="","",VLOOKUP($C230,分類コード!$B$1:$C$26,2,0))</f>
        <v/>
      </c>
      <c r="E230" s="234"/>
      <c r="F230" s="235"/>
      <c r="G230" s="236"/>
      <c r="H230" s="235"/>
      <c r="L230" s="239"/>
      <c r="M230" s="239"/>
      <c r="N230" s="239"/>
      <c r="O230" s="239"/>
      <c r="P230" s="239"/>
      <c r="Q230" s="239"/>
      <c r="R230" s="239"/>
      <c r="S230" s="239"/>
      <c r="W230" s="239"/>
      <c r="X230" s="239"/>
      <c r="Y230" s="239"/>
    </row>
    <row r="231" spans="1:25">
      <c r="A231" s="232"/>
      <c r="B231" s="232"/>
      <c r="C231" s="232"/>
      <c r="D231" s="233" t="str">
        <f>IF($C231="","",VLOOKUP($C231,分類コード!$B$1:$C$26,2,0))</f>
        <v/>
      </c>
      <c r="E231" s="234"/>
      <c r="F231" s="235"/>
      <c r="G231" s="236"/>
      <c r="H231" s="235"/>
      <c r="L231" s="239"/>
      <c r="M231" s="239"/>
      <c r="N231" s="239"/>
      <c r="O231" s="239"/>
      <c r="P231" s="239"/>
      <c r="Q231" s="239"/>
      <c r="R231" s="239"/>
      <c r="S231" s="239"/>
      <c r="W231" s="239"/>
      <c r="X231" s="239"/>
      <c r="Y231" s="239"/>
    </row>
    <row r="232" spans="1:25">
      <c r="A232" s="232"/>
      <c r="B232" s="232"/>
      <c r="C232" s="232"/>
      <c r="D232" s="233" t="str">
        <f>IF($C232="","",VLOOKUP($C232,分類コード!$B$1:$C$26,2,0))</f>
        <v/>
      </c>
      <c r="E232" s="234"/>
      <c r="F232" s="235"/>
      <c r="G232" s="236"/>
      <c r="H232" s="235"/>
      <c r="L232" s="239"/>
      <c r="M232" s="239"/>
      <c r="N232" s="239"/>
      <c r="O232" s="239"/>
      <c r="P232" s="239"/>
      <c r="Q232" s="239"/>
      <c r="R232" s="239"/>
      <c r="S232" s="239"/>
      <c r="W232" s="239"/>
      <c r="X232" s="239"/>
      <c r="Y232" s="239"/>
    </row>
    <row r="233" spans="1:25">
      <c r="A233" s="232"/>
      <c r="B233" s="232"/>
      <c r="C233" s="232"/>
      <c r="D233" s="233" t="str">
        <f>IF($C233="","",VLOOKUP($C233,分類コード!$B$1:$C$26,2,0))</f>
        <v/>
      </c>
      <c r="E233" s="234"/>
      <c r="F233" s="235"/>
      <c r="G233" s="236"/>
      <c r="H233" s="235"/>
      <c r="L233" s="239"/>
      <c r="M233" s="239"/>
      <c r="N233" s="239"/>
      <c r="O233" s="239"/>
      <c r="P233" s="239"/>
      <c r="Q233" s="239"/>
      <c r="R233" s="239"/>
      <c r="S233" s="239"/>
      <c r="W233" s="239"/>
      <c r="X233" s="239"/>
      <c r="Y233" s="239"/>
    </row>
    <row r="234" spans="1:25">
      <c r="A234" s="232"/>
      <c r="B234" s="232"/>
      <c r="C234" s="232"/>
      <c r="D234" s="233" t="str">
        <f>IF($C234="","",VLOOKUP($C234,分類コード!$B$1:$C$26,2,0))</f>
        <v/>
      </c>
      <c r="E234" s="234"/>
      <c r="F234" s="235"/>
      <c r="G234" s="236"/>
      <c r="H234" s="235"/>
      <c r="L234" s="239"/>
      <c r="M234" s="239"/>
      <c r="N234" s="239"/>
      <c r="O234" s="239"/>
      <c r="P234" s="239"/>
      <c r="Q234" s="239"/>
      <c r="R234" s="239"/>
      <c r="S234" s="239"/>
      <c r="W234" s="239"/>
      <c r="X234" s="239"/>
      <c r="Y234" s="239"/>
    </row>
    <row r="235" spans="1:25">
      <c r="A235" s="232"/>
      <c r="B235" s="232"/>
      <c r="C235" s="232"/>
      <c r="D235" s="233" t="str">
        <f>IF($C235="","",VLOOKUP($C235,分類コード!$B$1:$C$26,2,0))</f>
        <v/>
      </c>
      <c r="E235" s="234"/>
      <c r="F235" s="235"/>
      <c r="G235" s="236"/>
      <c r="H235" s="235"/>
      <c r="L235" s="239"/>
      <c r="M235" s="239"/>
      <c r="N235" s="239"/>
      <c r="O235" s="239"/>
      <c r="P235" s="239"/>
      <c r="Q235" s="239"/>
      <c r="R235" s="239"/>
      <c r="S235" s="239"/>
      <c r="W235" s="239"/>
      <c r="X235" s="239"/>
      <c r="Y235" s="239"/>
    </row>
    <row r="236" spans="1:25">
      <c r="A236" s="232"/>
      <c r="B236" s="232"/>
      <c r="C236" s="232"/>
      <c r="D236" s="233" t="str">
        <f>IF($C236="","",VLOOKUP($C236,分類コード!$B$1:$C$26,2,0))</f>
        <v/>
      </c>
      <c r="E236" s="234"/>
      <c r="F236" s="235"/>
      <c r="G236" s="236"/>
      <c r="H236" s="235"/>
      <c r="L236" s="239"/>
      <c r="M236" s="239"/>
      <c r="N236" s="239"/>
      <c r="O236" s="239"/>
      <c r="P236" s="239"/>
      <c r="Q236" s="239"/>
      <c r="R236" s="239"/>
      <c r="S236" s="239"/>
      <c r="W236" s="239"/>
      <c r="X236" s="239"/>
      <c r="Y236" s="239"/>
    </row>
    <row r="237" spans="1:25">
      <c r="A237" s="232"/>
      <c r="B237" s="232"/>
      <c r="C237" s="232"/>
      <c r="D237" s="233" t="str">
        <f>IF($C237="","",VLOOKUP($C237,分類コード!$B$1:$C$26,2,0))</f>
        <v/>
      </c>
      <c r="E237" s="234"/>
      <c r="F237" s="235"/>
      <c r="G237" s="236"/>
      <c r="H237" s="235"/>
      <c r="L237" s="239"/>
      <c r="M237" s="239"/>
      <c r="N237" s="239"/>
      <c r="O237" s="239"/>
      <c r="P237" s="239"/>
      <c r="Q237" s="239"/>
      <c r="R237" s="239"/>
      <c r="S237" s="239"/>
      <c r="W237" s="239"/>
      <c r="X237" s="239"/>
      <c r="Y237" s="239"/>
    </row>
    <row r="238" spans="1:25">
      <c r="A238" s="232"/>
      <c r="B238" s="232"/>
      <c r="C238" s="232"/>
      <c r="D238" s="233" t="str">
        <f>IF($C238="","",VLOOKUP($C238,分類コード!$B$1:$C$26,2,0))</f>
        <v/>
      </c>
      <c r="E238" s="234"/>
      <c r="F238" s="235"/>
      <c r="G238" s="236"/>
      <c r="H238" s="235"/>
      <c r="L238" s="239"/>
      <c r="M238" s="239"/>
      <c r="N238" s="239"/>
      <c r="O238" s="239"/>
      <c r="P238" s="239"/>
      <c r="Q238" s="239"/>
      <c r="R238" s="239"/>
      <c r="S238" s="239"/>
      <c r="W238" s="239"/>
      <c r="X238" s="239"/>
      <c r="Y238" s="239"/>
    </row>
    <row r="239" spans="1:25">
      <c r="A239" s="232"/>
      <c r="B239" s="232"/>
      <c r="C239" s="232"/>
      <c r="D239" s="233" t="str">
        <f>IF($C239="","",VLOOKUP($C239,分類コード!$B$1:$C$26,2,0))</f>
        <v/>
      </c>
      <c r="E239" s="234"/>
      <c r="F239" s="235"/>
      <c r="G239" s="236"/>
      <c r="H239" s="235"/>
      <c r="L239" s="239"/>
      <c r="M239" s="239"/>
      <c r="N239" s="239"/>
      <c r="O239" s="239"/>
      <c r="P239" s="239"/>
      <c r="Q239" s="239"/>
      <c r="R239" s="239"/>
      <c r="S239" s="239"/>
      <c r="W239" s="239"/>
      <c r="X239" s="239"/>
      <c r="Y239" s="239"/>
    </row>
    <row r="240" spans="1:25">
      <c r="A240" s="232"/>
      <c r="B240" s="232"/>
      <c r="C240" s="232"/>
      <c r="D240" s="233" t="str">
        <f>IF($C240="","",VLOOKUP($C240,分類コード!$B$1:$C$26,2,0))</f>
        <v/>
      </c>
      <c r="E240" s="234"/>
      <c r="F240" s="235"/>
      <c r="G240" s="236"/>
      <c r="H240" s="235"/>
      <c r="L240" s="239"/>
      <c r="M240" s="239"/>
      <c r="N240" s="239"/>
      <c r="O240" s="239"/>
      <c r="P240" s="239"/>
      <c r="Q240" s="239"/>
      <c r="R240" s="239"/>
      <c r="S240" s="239"/>
      <c r="W240" s="239"/>
      <c r="X240" s="239"/>
      <c r="Y240" s="239"/>
    </row>
    <row r="241" spans="1:25">
      <c r="A241" s="232"/>
      <c r="B241" s="232"/>
      <c r="C241" s="232"/>
      <c r="D241" s="233" t="str">
        <f>IF($C241="","",VLOOKUP($C241,分類コード!$B$1:$C$26,2,0))</f>
        <v/>
      </c>
      <c r="E241" s="234"/>
      <c r="F241" s="235"/>
      <c r="G241" s="236"/>
      <c r="H241" s="235"/>
      <c r="L241" s="239"/>
      <c r="M241" s="239"/>
      <c r="N241" s="239"/>
      <c r="O241" s="239"/>
      <c r="P241" s="239"/>
      <c r="Q241" s="239"/>
      <c r="R241" s="239"/>
      <c r="S241" s="239"/>
      <c r="W241" s="239"/>
      <c r="X241" s="239"/>
      <c r="Y241" s="239"/>
    </row>
    <row r="242" spans="1:25">
      <c r="A242" s="232"/>
      <c r="B242" s="232"/>
      <c r="C242" s="232"/>
      <c r="D242" s="233" t="str">
        <f>IF($C242="","",VLOOKUP($C242,分類コード!$B$1:$C$26,2,0))</f>
        <v/>
      </c>
      <c r="E242" s="234"/>
      <c r="F242" s="235"/>
      <c r="G242" s="236"/>
      <c r="H242" s="235"/>
      <c r="L242" s="239"/>
      <c r="M242" s="239"/>
      <c r="N242" s="239"/>
      <c r="O242" s="239"/>
      <c r="P242" s="239"/>
      <c r="Q242" s="239"/>
      <c r="R242" s="239"/>
      <c r="S242" s="239"/>
      <c r="W242" s="239"/>
      <c r="X242" s="239"/>
      <c r="Y242" s="239"/>
    </row>
    <row r="243" spans="1:25">
      <c r="A243" s="232"/>
      <c r="B243" s="232"/>
      <c r="C243" s="232"/>
      <c r="D243" s="233" t="str">
        <f>IF($C243="","",VLOOKUP($C243,分類コード!$B$1:$C$26,2,0))</f>
        <v/>
      </c>
      <c r="E243" s="234"/>
      <c r="F243" s="235"/>
      <c r="G243" s="236"/>
      <c r="H243" s="235"/>
      <c r="L243" s="239"/>
      <c r="M243" s="239"/>
      <c r="N243" s="239"/>
      <c r="O243" s="239"/>
      <c r="P243" s="239"/>
      <c r="Q243" s="239"/>
      <c r="R243" s="239"/>
      <c r="S243" s="239"/>
      <c r="W243" s="239"/>
      <c r="X243" s="239"/>
      <c r="Y243" s="239"/>
    </row>
    <row r="244" spans="1:25">
      <c r="A244" s="232"/>
      <c r="B244" s="232"/>
      <c r="C244" s="232"/>
      <c r="D244" s="233" t="str">
        <f>IF($C244="","",VLOOKUP($C244,分類コード!$B$1:$C$26,2,0))</f>
        <v/>
      </c>
      <c r="E244" s="234"/>
      <c r="F244" s="235"/>
      <c r="G244" s="236"/>
      <c r="H244" s="235"/>
      <c r="L244" s="239"/>
      <c r="M244" s="239"/>
      <c r="N244" s="239"/>
      <c r="O244" s="239"/>
      <c r="P244" s="239"/>
      <c r="Q244" s="239"/>
      <c r="R244" s="239"/>
      <c r="S244" s="239"/>
      <c r="W244" s="239"/>
      <c r="X244" s="239"/>
      <c r="Y244" s="239"/>
    </row>
    <row r="245" spans="1:25">
      <c r="A245" s="232"/>
      <c r="B245" s="232"/>
      <c r="C245" s="232"/>
      <c r="D245" s="233" t="str">
        <f>IF($C245="","",VLOOKUP($C245,分類コード!$B$1:$C$26,2,0))</f>
        <v/>
      </c>
      <c r="E245" s="234"/>
      <c r="F245" s="235"/>
      <c r="G245" s="236"/>
      <c r="H245" s="235"/>
      <c r="L245" s="239"/>
      <c r="M245" s="239"/>
      <c r="N245" s="239"/>
      <c r="O245" s="239"/>
      <c r="P245" s="239"/>
      <c r="Q245" s="239"/>
      <c r="R245" s="239"/>
      <c r="S245" s="239"/>
      <c r="W245" s="239"/>
      <c r="X245" s="239"/>
      <c r="Y245" s="239"/>
    </row>
    <row r="246" spans="1:25">
      <c r="A246" s="232"/>
      <c r="B246" s="232"/>
      <c r="C246" s="232"/>
      <c r="D246" s="233" t="str">
        <f>IF($C246="","",VLOOKUP($C246,分類コード!$B$1:$C$26,2,0))</f>
        <v/>
      </c>
      <c r="E246" s="234"/>
      <c r="F246" s="235"/>
      <c r="G246" s="236"/>
      <c r="H246" s="235"/>
      <c r="L246" s="239"/>
      <c r="M246" s="239"/>
      <c r="N246" s="239"/>
      <c r="O246" s="239"/>
      <c r="P246" s="239"/>
      <c r="Q246" s="239"/>
      <c r="R246" s="239"/>
      <c r="S246" s="239"/>
      <c r="W246" s="239"/>
      <c r="X246" s="239"/>
      <c r="Y246" s="239"/>
    </row>
    <row r="247" spans="1:25">
      <c r="A247" s="232"/>
      <c r="B247" s="232"/>
      <c r="C247" s="232"/>
      <c r="D247" s="233" t="str">
        <f>IF($C247="","",VLOOKUP($C247,分類コード!$B$1:$C$26,2,0))</f>
        <v/>
      </c>
      <c r="E247" s="234"/>
      <c r="F247" s="235"/>
      <c r="G247" s="236"/>
      <c r="H247" s="235"/>
      <c r="L247" s="239"/>
      <c r="M247" s="239"/>
      <c r="N247" s="239"/>
      <c r="O247" s="239"/>
      <c r="P247" s="239"/>
      <c r="Q247" s="239"/>
      <c r="R247" s="239"/>
      <c r="S247" s="239"/>
      <c r="W247" s="239"/>
      <c r="X247" s="239"/>
      <c r="Y247" s="239"/>
    </row>
    <row r="248" spans="1:25">
      <c r="A248" s="232"/>
      <c r="B248" s="232"/>
      <c r="C248" s="232"/>
      <c r="D248" s="233" t="str">
        <f>IF($C248="","",VLOOKUP($C248,分類コード!$B$1:$C$26,2,0))</f>
        <v/>
      </c>
      <c r="E248" s="234"/>
      <c r="F248" s="235"/>
      <c r="G248" s="236"/>
      <c r="H248" s="235"/>
      <c r="L248" s="239"/>
      <c r="M248" s="239"/>
      <c r="N248" s="239"/>
      <c r="O248" s="239"/>
      <c r="P248" s="239"/>
      <c r="Q248" s="239"/>
      <c r="R248" s="239"/>
      <c r="S248" s="239"/>
      <c r="W248" s="239"/>
      <c r="X248" s="239"/>
      <c r="Y248" s="239"/>
    </row>
    <row r="249" spans="1:25">
      <c r="A249" s="232"/>
      <c r="B249" s="232"/>
      <c r="C249" s="232"/>
      <c r="D249" s="233" t="str">
        <f>IF($C249="","",VLOOKUP($C249,分類コード!$B$1:$C$26,2,0))</f>
        <v/>
      </c>
      <c r="E249" s="234"/>
      <c r="F249" s="235"/>
      <c r="G249" s="236"/>
      <c r="H249" s="235"/>
      <c r="L249" s="239"/>
      <c r="M249" s="239"/>
      <c r="N249" s="239"/>
      <c r="O249" s="239"/>
      <c r="P249" s="239"/>
      <c r="Q249" s="239"/>
      <c r="R249" s="239"/>
      <c r="S249" s="239"/>
      <c r="W249" s="239"/>
      <c r="X249" s="239"/>
      <c r="Y249" s="239"/>
    </row>
    <row r="250" spans="1:25">
      <c r="A250" s="232"/>
      <c r="B250" s="232"/>
      <c r="C250" s="232"/>
      <c r="D250" s="233" t="str">
        <f>IF($C250="","",VLOOKUP($C250,分類コード!$B$1:$C$26,2,0))</f>
        <v/>
      </c>
      <c r="E250" s="234"/>
      <c r="F250" s="235"/>
      <c r="G250" s="236"/>
      <c r="H250" s="235"/>
      <c r="L250" s="239"/>
      <c r="M250" s="239"/>
      <c r="N250" s="239"/>
      <c r="O250" s="239"/>
      <c r="P250" s="239"/>
      <c r="Q250" s="239"/>
      <c r="R250" s="239"/>
      <c r="S250" s="239"/>
      <c r="W250" s="239"/>
      <c r="X250" s="239"/>
      <c r="Y250" s="239"/>
    </row>
    <row r="251" spans="1:25">
      <c r="A251" s="232"/>
      <c r="B251" s="232"/>
      <c r="C251" s="232"/>
      <c r="D251" s="233" t="str">
        <f>IF($C251="","",VLOOKUP($C251,分類コード!$B$1:$C$26,2,0))</f>
        <v/>
      </c>
      <c r="E251" s="234"/>
      <c r="F251" s="235"/>
      <c r="G251" s="236"/>
      <c r="H251" s="235"/>
      <c r="L251" s="239"/>
      <c r="M251" s="239"/>
      <c r="N251" s="239"/>
      <c r="O251" s="239"/>
      <c r="P251" s="239"/>
      <c r="Q251" s="239"/>
      <c r="R251" s="239"/>
      <c r="S251" s="239"/>
      <c r="W251" s="239"/>
      <c r="X251" s="239"/>
      <c r="Y251" s="239"/>
    </row>
    <row r="252" spans="1:25">
      <c r="A252" s="232"/>
      <c r="B252" s="232"/>
      <c r="C252" s="232"/>
      <c r="D252" s="233" t="str">
        <f>IF($C252="","",VLOOKUP($C252,分類コード!$B$1:$C$26,2,0))</f>
        <v/>
      </c>
      <c r="E252" s="234"/>
      <c r="F252" s="235"/>
      <c r="G252" s="236"/>
      <c r="H252" s="235"/>
      <c r="L252" s="239"/>
      <c r="M252" s="239"/>
      <c r="N252" s="239"/>
      <c r="O252" s="239"/>
      <c r="P252" s="239"/>
      <c r="Q252" s="239"/>
      <c r="R252" s="239"/>
      <c r="S252" s="239"/>
      <c r="W252" s="239"/>
      <c r="X252" s="239"/>
      <c r="Y252" s="239"/>
    </row>
    <row r="253" spans="1:25">
      <c r="A253" s="232"/>
      <c r="B253" s="232"/>
      <c r="C253" s="232"/>
      <c r="D253" s="233" t="str">
        <f>IF($C253="","",VLOOKUP($C253,分類コード!$B$1:$C$26,2,0))</f>
        <v/>
      </c>
      <c r="E253" s="234"/>
      <c r="F253" s="235"/>
      <c r="G253" s="236"/>
      <c r="H253" s="235"/>
      <c r="L253" s="239"/>
      <c r="M253" s="239"/>
      <c r="N253" s="239"/>
      <c r="O253" s="239"/>
      <c r="P253" s="239"/>
      <c r="Q253" s="239"/>
      <c r="R253" s="239"/>
      <c r="S253" s="239"/>
      <c r="W253" s="239"/>
      <c r="X253" s="239"/>
      <c r="Y253" s="239"/>
    </row>
    <row r="254" spans="1:25">
      <c r="A254" s="232"/>
      <c r="B254" s="232"/>
      <c r="C254" s="232"/>
      <c r="D254" s="233" t="str">
        <f>IF($C254="","",VLOOKUP($C254,分類コード!$B$1:$C$26,2,0))</f>
        <v/>
      </c>
      <c r="E254" s="234"/>
      <c r="F254" s="235"/>
      <c r="G254" s="236"/>
      <c r="H254" s="235"/>
      <c r="L254" s="239"/>
      <c r="M254" s="239"/>
      <c r="N254" s="239"/>
      <c r="O254" s="239"/>
      <c r="P254" s="239"/>
      <c r="Q254" s="239"/>
      <c r="R254" s="239"/>
      <c r="S254" s="239"/>
      <c r="W254" s="239"/>
      <c r="X254" s="239"/>
      <c r="Y254" s="239"/>
    </row>
    <row r="255" spans="1:25">
      <c r="A255" s="232"/>
      <c r="B255" s="232"/>
      <c r="C255" s="232"/>
      <c r="D255" s="233" t="str">
        <f>IF($C255="","",VLOOKUP($C255,分類コード!$B$1:$C$26,2,0))</f>
        <v/>
      </c>
      <c r="E255" s="234"/>
      <c r="F255" s="235"/>
      <c r="G255" s="236"/>
      <c r="H255" s="235"/>
      <c r="L255" s="239"/>
      <c r="M255" s="239"/>
      <c r="N255" s="239"/>
      <c r="O255" s="239"/>
      <c r="P255" s="239"/>
      <c r="Q255" s="239"/>
      <c r="R255" s="239"/>
      <c r="S255" s="239"/>
      <c r="W255" s="239"/>
      <c r="X255" s="239"/>
      <c r="Y255" s="239"/>
    </row>
    <row r="256" spans="1:25">
      <c r="A256" s="232"/>
      <c r="B256" s="232"/>
      <c r="C256" s="232"/>
      <c r="D256" s="233" t="str">
        <f>IF($C256="","",VLOOKUP($C256,分類コード!$B$1:$C$26,2,0))</f>
        <v/>
      </c>
      <c r="E256" s="234"/>
      <c r="F256" s="235"/>
      <c r="G256" s="236"/>
      <c r="H256" s="235"/>
      <c r="L256" s="239"/>
      <c r="M256" s="239"/>
      <c r="N256" s="239"/>
      <c r="O256" s="239"/>
      <c r="P256" s="239"/>
      <c r="Q256" s="239"/>
      <c r="R256" s="239"/>
      <c r="S256" s="239"/>
      <c r="W256" s="239"/>
      <c r="X256" s="239"/>
      <c r="Y256" s="239"/>
    </row>
    <row r="257" spans="1:25">
      <c r="A257" s="232"/>
      <c r="B257" s="232"/>
      <c r="C257" s="232"/>
      <c r="D257" s="233" t="str">
        <f>IF($C257="","",VLOOKUP($C257,分類コード!$B$1:$C$26,2,0))</f>
        <v/>
      </c>
      <c r="E257" s="234"/>
      <c r="F257" s="235"/>
      <c r="G257" s="236"/>
      <c r="H257" s="235"/>
      <c r="L257" s="239"/>
      <c r="M257" s="239"/>
      <c r="N257" s="239"/>
      <c r="O257" s="239"/>
      <c r="P257" s="239"/>
      <c r="Q257" s="239"/>
      <c r="R257" s="239"/>
      <c r="S257" s="239"/>
      <c r="W257" s="239"/>
      <c r="X257" s="239"/>
      <c r="Y257" s="239"/>
    </row>
    <row r="258" spans="1:25">
      <c r="A258" s="232"/>
      <c r="B258" s="232"/>
      <c r="C258" s="232"/>
      <c r="D258" s="233" t="str">
        <f>IF($C258="","",VLOOKUP($C258,分類コード!$B$1:$C$26,2,0))</f>
        <v/>
      </c>
      <c r="E258" s="234"/>
      <c r="F258" s="235"/>
      <c r="G258" s="236"/>
      <c r="H258" s="235"/>
      <c r="L258" s="239"/>
      <c r="M258" s="239"/>
      <c r="N258" s="239"/>
      <c r="O258" s="239"/>
      <c r="P258" s="239"/>
      <c r="Q258" s="239"/>
      <c r="R258" s="239"/>
      <c r="S258" s="239"/>
      <c r="W258" s="239"/>
      <c r="X258" s="239"/>
      <c r="Y258" s="239"/>
    </row>
    <row r="259" spans="1:25">
      <c r="A259" s="232"/>
      <c r="B259" s="232"/>
      <c r="C259" s="232"/>
      <c r="D259" s="233" t="str">
        <f>IF($C259="","",VLOOKUP($C259,分類コード!$B$1:$C$26,2,0))</f>
        <v/>
      </c>
      <c r="E259" s="234"/>
      <c r="F259" s="235"/>
      <c r="G259" s="236"/>
      <c r="H259" s="235"/>
      <c r="L259" s="239"/>
      <c r="M259" s="239"/>
      <c r="N259" s="239"/>
      <c r="O259" s="239"/>
      <c r="P259" s="239"/>
      <c r="Q259" s="239"/>
      <c r="R259" s="239"/>
      <c r="S259" s="239"/>
      <c r="W259" s="239"/>
      <c r="X259" s="239"/>
      <c r="Y259" s="239"/>
    </row>
    <row r="260" spans="1:25">
      <c r="A260" s="232"/>
      <c r="B260" s="232"/>
      <c r="C260" s="232"/>
      <c r="D260" s="233" t="str">
        <f>IF($C260="","",VLOOKUP($C260,分類コード!$B$1:$C$26,2,0))</f>
        <v/>
      </c>
      <c r="E260" s="234"/>
      <c r="F260" s="235"/>
      <c r="G260" s="236"/>
      <c r="H260" s="235"/>
      <c r="L260" s="239"/>
      <c r="M260" s="239"/>
      <c r="N260" s="239"/>
      <c r="O260" s="239"/>
      <c r="P260" s="239"/>
      <c r="Q260" s="239"/>
      <c r="R260" s="239"/>
      <c r="S260" s="239"/>
      <c r="W260" s="239"/>
      <c r="X260" s="239"/>
      <c r="Y260" s="239"/>
    </row>
    <row r="261" spans="1:25">
      <c r="A261" s="232"/>
      <c r="B261" s="232"/>
      <c r="C261" s="232"/>
      <c r="D261" s="233" t="str">
        <f>IF($C261="","",VLOOKUP($C261,分類コード!$B$1:$C$26,2,0))</f>
        <v/>
      </c>
      <c r="E261" s="234"/>
      <c r="F261" s="235"/>
      <c r="G261" s="236"/>
      <c r="H261" s="235"/>
      <c r="L261" s="239"/>
      <c r="M261" s="239"/>
      <c r="N261" s="239"/>
      <c r="O261" s="239"/>
      <c r="P261" s="239"/>
      <c r="Q261" s="239"/>
      <c r="R261" s="239"/>
      <c r="S261" s="239"/>
      <c r="W261" s="239"/>
      <c r="X261" s="239"/>
      <c r="Y261" s="239"/>
    </row>
    <row r="262" spans="1:25">
      <c r="A262" s="232"/>
      <c r="B262" s="232"/>
      <c r="C262" s="232"/>
      <c r="D262" s="233" t="str">
        <f>IF($C262="","",VLOOKUP($C262,分類コード!$B$1:$C$26,2,0))</f>
        <v/>
      </c>
      <c r="E262" s="234"/>
      <c r="F262" s="235"/>
      <c r="G262" s="236"/>
      <c r="H262" s="235"/>
      <c r="L262" s="239"/>
      <c r="M262" s="239"/>
      <c r="N262" s="239"/>
      <c r="O262" s="239"/>
      <c r="P262" s="239"/>
      <c r="Q262" s="239"/>
      <c r="R262" s="239"/>
      <c r="S262" s="239"/>
      <c r="W262" s="239"/>
      <c r="X262" s="239"/>
      <c r="Y262" s="239"/>
    </row>
    <row r="263" spans="1:25">
      <c r="A263" s="232"/>
      <c r="B263" s="232"/>
      <c r="C263" s="232"/>
      <c r="D263" s="233" t="str">
        <f>IF($C263="","",VLOOKUP($C263,分類コード!$B$1:$C$26,2,0))</f>
        <v/>
      </c>
      <c r="E263" s="234"/>
      <c r="F263" s="235"/>
      <c r="G263" s="236"/>
      <c r="H263" s="235"/>
      <c r="L263" s="239"/>
      <c r="M263" s="239"/>
      <c r="N263" s="239"/>
      <c r="O263" s="239"/>
      <c r="P263" s="239"/>
      <c r="Q263" s="239"/>
      <c r="R263" s="239"/>
      <c r="S263" s="239"/>
      <c r="W263" s="239"/>
      <c r="X263" s="239"/>
      <c r="Y263" s="239"/>
    </row>
    <row r="264" spans="1:25">
      <c r="A264" s="232"/>
      <c r="B264" s="232"/>
      <c r="C264" s="232"/>
      <c r="D264" s="233" t="str">
        <f>IF($C264="","",VLOOKUP($C264,分類コード!$B$1:$C$26,2,0))</f>
        <v/>
      </c>
      <c r="E264" s="234"/>
      <c r="F264" s="235"/>
      <c r="G264" s="236"/>
      <c r="H264" s="235"/>
      <c r="L264" s="239"/>
      <c r="M264" s="239"/>
      <c r="N264" s="239"/>
      <c r="O264" s="239"/>
      <c r="P264" s="239"/>
      <c r="Q264" s="239"/>
      <c r="R264" s="239"/>
      <c r="S264" s="239"/>
      <c r="W264" s="239"/>
      <c r="X264" s="239"/>
      <c r="Y264" s="239"/>
    </row>
    <row r="265" spans="1:25">
      <c r="A265" s="232"/>
      <c r="B265" s="232"/>
      <c r="C265" s="232"/>
      <c r="D265" s="233" t="str">
        <f>IF($C265="","",VLOOKUP($C265,分類コード!$B$1:$C$26,2,0))</f>
        <v/>
      </c>
      <c r="E265" s="234"/>
      <c r="F265" s="235"/>
      <c r="G265" s="236"/>
      <c r="H265" s="235"/>
      <c r="L265" s="239"/>
      <c r="M265" s="239"/>
      <c r="N265" s="239"/>
      <c r="O265" s="239"/>
      <c r="P265" s="239"/>
      <c r="Q265" s="239"/>
      <c r="R265" s="239"/>
      <c r="S265" s="239"/>
      <c r="W265" s="239"/>
      <c r="X265" s="239"/>
      <c r="Y265" s="239"/>
    </row>
    <row r="266" spans="1:25">
      <c r="A266" s="232"/>
      <c r="B266" s="232"/>
      <c r="C266" s="232"/>
      <c r="D266" s="233" t="str">
        <f>IF($C266="","",VLOOKUP($C266,分類コード!$B$1:$C$26,2,0))</f>
        <v/>
      </c>
      <c r="E266" s="234"/>
      <c r="F266" s="235"/>
      <c r="G266" s="236"/>
      <c r="H266" s="235"/>
      <c r="L266" s="239"/>
      <c r="M266" s="239"/>
      <c r="N266" s="239"/>
      <c r="O266" s="239"/>
      <c r="P266" s="239"/>
      <c r="Q266" s="239"/>
      <c r="R266" s="239"/>
      <c r="S266" s="239"/>
      <c r="W266" s="239"/>
      <c r="X266" s="239"/>
      <c r="Y266" s="239"/>
    </row>
    <row r="267" spans="1:25">
      <c r="A267" s="232"/>
      <c r="B267" s="232"/>
      <c r="C267" s="232"/>
      <c r="D267" s="233" t="str">
        <f>IF($C267="","",VLOOKUP($C267,分類コード!$B$1:$C$26,2,0))</f>
        <v/>
      </c>
      <c r="E267" s="234"/>
      <c r="F267" s="235"/>
      <c r="G267" s="236"/>
      <c r="H267" s="235"/>
      <c r="L267" s="239"/>
      <c r="M267" s="239"/>
      <c r="N267" s="239"/>
      <c r="O267" s="239"/>
      <c r="P267" s="239"/>
      <c r="Q267" s="239"/>
      <c r="R267" s="239"/>
      <c r="S267" s="239"/>
      <c r="W267" s="239"/>
      <c r="X267" s="239"/>
      <c r="Y267" s="239"/>
    </row>
    <row r="268" spans="1:25">
      <c r="A268" s="232"/>
      <c r="B268" s="232"/>
      <c r="C268" s="232"/>
      <c r="D268" s="233" t="str">
        <f>IF($C268="","",VLOOKUP($C268,分類コード!$B$1:$C$26,2,0))</f>
        <v/>
      </c>
      <c r="E268" s="234"/>
      <c r="F268" s="235"/>
      <c r="G268" s="236"/>
      <c r="H268" s="235"/>
      <c r="L268" s="239"/>
      <c r="M268" s="239"/>
      <c r="N268" s="239"/>
      <c r="O268" s="239"/>
      <c r="P268" s="239"/>
      <c r="Q268" s="239"/>
      <c r="R268" s="239"/>
      <c r="S268" s="239"/>
      <c r="W268" s="239"/>
      <c r="X268" s="239"/>
      <c r="Y268" s="239"/>
    </row>
    <row r="269" spans="1:25">
      <c r="A269" s="232"/>
      <c r="B269" s="232"/>
      <c r="C269" s="232"/>
      <c r="D269" s="233" t="str">
        <f>IF($C269="","",VLOOKUP($C269,分類コード!$B$1:$C$26,2,0))</f>
        <v/>
      </c>
      <c r="E269" s="234"/>
      <c r="F269" s="235"/>
      <c r="G269" s="236"/>
      <c r="H269" s="235"/>
      <c r="L269" s="239"/>
      <c r="M269" s="239"/>
      <c r="N269" s="239"/>
      <c r="O269" s="239"/>
      <c r="P269" s="239"/>
      <c r="Q269" s="239"/>
      <c r="R269" s="239"/>
      <c r="S269" s="239"/>
      <c r="W269" s="239"/>
      <c r="X269" s="239"/>
      <c r="Y269" s="239"/>
    </row>
    <row r="270" spans="1:25">
      <c r="A270" s="232"/>
      <c r="B270" s="232"/>
      <c r="C270" s="232"/>
      <c r="D270" s="233" t="str">
        <f>IF($C270="","",VLOOKUP($C270,分類コード!$B$1:$C$26,2,0))</f>
        <v/>
      </c>
      <c r="E270" s="234"/>
      <c r="F270" s="235"/>
      <c r="G270" s="236"/>
      <c r="H270" s="235"/>
      <c r="L270" s="239"/>
      <c r="M270" s="239"/>
      <c r="N270" s="239"/>
      <c r="O270" s="239"/>
      <c r="P270" s="239"/>
      <c r="Q270" s="239"/>
      <c r="R270" s="239"/>
      <c r="S270" s="239"/>
      <c r="W270" s="239"/>
      <c r="X270" s="239"/>
      <c r="Y270" s="239"/>
    </row>
    <row r="271" spans="1:25">
      <c r="A271" s="232"/>
      <c r="B271" s="232"/>
      <c r="C271" s="232"/>
      <c r="D271" s="233" t="str">
        <f>IF($C271="","",VLOOKUP($C271,分類コード!$B$1:$C$26,2,0))</f>
        <v/>
      </c>
      <c r="E271" s="234"/>
      <c r="F271" s="235"/>
      <c r="G271" s="236"/>
      <c r="H271" s="235"/>
      <c r="L271" s="239"/>
      <c r="M271" s="239"/>
      <c r="N271" s="239"/>
      <c r="O271" s="239"/>
      <c r="P271" s="239"/>
      <c r="Q271" s="239"/>
      <c r="R271" s="239"/>
      <c r="S271" s="239"/>
      <c r="W271" s="239"/>
      <c r="X271" s="239"/>
      <c r="Y271" s="239"/>
    </row>
    <row r="272" spans="1:25">
      <c r="A272" s="232"/>
      <c r="B272" s="232"/>
      <c r="C272" s="232"/>
      <c r="D272" s="233" t="str">
        <f>IF($C272="","",VLOOKUP($C272,分類コード!$B$1:$C$26,2,0))</f>
        <v/>
      </c>
      <c r="E272" s="234"/>
      <c r="F272" s="235"/>
      <c r="G272" s="236"/>
      <c r="H272" s="235"/>
      <c r="L272" s="239"/>
      <c r="M272" s="239"/>
      <c r="N272" s="239"/>
      <c r="O272" s="239"/>
      <c r="P272" s="239"/>
      <c r="Q272" s="239"/>
      <c r="R272" s="239"/>
      <c r="S272" s="239"/>
      <c r="W272" s="239"/>
      <c r="X272" s="239"/>
      <c r="Y272" s="239"/>
    </row>
    <row r="273" spans="1:25">
      <c r="A273" s="232"/>
      <c r="B273" s="232"/>
      <c r="C273" s="232"/>
      <c r="D273" s="233" t="str">
        <f>IF($C273="","",VLOOKUP($C273,分類コード!$B$1:$C$26,2,0))</f>
        <v/>
      </c>
      <c r="E273" s="234"/>
      <c r="F273" s="235"/>
      <c r="G273" s="236"/>
      <c r="H273" s="235"/>
      <c r="L273" s="239"/>
      <c r="M273" s="239"/>
      <c r="N273" s="239"/>
      <c r="O273" s="239"/>
      <c r="P273" s="239"/>
      <c r="Q273" s="239"/>
      <c r="R273" s="239"/>
      <c r="S273" s="239"/>
      <c r="W273" s="239"/>
      <c r="X273" s="239"/>
      <c r="Y273" s="239"/>
    </row>
    <row r="274" spans="1:25">
      <c r="A274" s="232"/>
      <c r="B274" s="232"/>
      <c r="C274" s="232"/>
      <c r="D274" s="233" t="str">
        <f>IF($C274="","",VLOOKUP($C274,分類コード!$B$1:$C$26,2,0))</f>
        <v/>
      </c>
      <c r="E274" s="234"/>
      <c r="F274" s="235"/>
      <c r="G274" s="236"/>
      <c r="H274" s="235"/>
      <c r="L274" s="239"/>
      <c r="M274" s="239"/>
      <c r="N274" s="239"/>
      <c r="O274" s="239"/>
      <c r="P274" s="239"/>
      <c r="Q274" s="239"/>
      <c r="R274" s="239"/>
      <c r="S274" s="239"/>
      <c r="W274" s="239"/>
      <c r="X274" s="239"/>
      <c r="Y274" s="239"/>
    </row>
    <row r="275" spans="1:25">
      <c r="A275" s="232"/>
      <c r="B275" s="232"/>
      <c r="C275" s="232"/>
      <c r="D275" s="233" t="str">
        <f>IF($C275="","",VLOOKUP($C275,分類コード!$B$1:$C$26,2,0))</f>
        <v/>
      </c>
      <c r="E275" s="234"/>
      <c r="F275" s="235"/>
      <c r="G275" s="236"/>
      <c r="H275" s="235"/>
      <c r="L275" s="239"/>
      <c r="M275" s="239"/>
      <c r="N275" s="239"/>
      <c r="O275" s="239"/>
      <c r="P275" s="239"/>
      <c r="Q275" s="239"/>
      <c r="R275" s="239"/>
      <c r="S275" s="239"/>
      <c r="W275" s="239"/>
      <c r="X275" s="239"/>
      <c r="Y275" s="239"/>
    </row>
    <row r="276" spans="1:25">
      <c r="A276" s="232"/>
      <c r="B276" s="232"/>
      <c r="C276" s="232"/>
      <c r="D276" s="233" t="str">
        <f>IF($C276="","",VLOOKUP($C276,分類コード!$B$1:$C$26,2,0))</f>
        <v/>
      </c>
      <c r="E276" s="234"/>
      <c r="F276" s="235"/>
      <c r="G276" s="236"/>
      <c r="H276" s="235"/>
      <c r="L276" s="239"/>
      <c r="M276" s="239"/>
      <c r="N276" s="239"/>
      <c r="O276" s="239"/>
      <c r="P276" s="239"/>
      <c r="Q276" s="239"/>
      <c r="R276" s="239"/>
      <c r="S276" s="239"/>
      <c r="W276" s="239"/>
      <c r="X276" s="239"/>
      <c r="Y276" s="239"/>
    </row>
    <row r="277" spans="1:25">
      <c r="A277" s="232"/>
      <c r="B277" s="232"/>
      <c r="C277" s="232"/>
      <c r="D277" s="233" t="str">
        <f>IF($C277="","",VLOOKUP($C277,分類コード!$B$1:$C$26,2,0))</f>
        <v/>
      </c>
      <c r="E277" s="234"/>
      <c r="F277" s="235"/>
      <c r="G277" s="236"/>
      <c r="H277" s="235"/>
      <c r="L277" s="239"/>
      <c r="M277" s="239"/>
      <c r="N277" s="239"/>
      <c r="O277" s="239"/>
      <c r="P277" s="239"/>
      <c r="Q277" s="239"/>
      <c r="R277" s="239"/>
      <c r="S277" s="239"/>
      <c r="W277" s="239"/>
      <c r="X277" s="239"/>
      <c r="Y277" s="239"/>
    </row>
    <row r="278" spans="1:25">
      <c r="A278" s="232"/>
      <c r="B278" s="232"/>
      <c r="C278" s="232"/>
      <c r="D278" s="233" t="str">
        <f>IF($C278="","",VLOOKUP($C278,分類コード!$B$1:$C$26,2,0))</f>
        <v/>
      </c>
      <c r="E278" s="234"/>
      <c r="F278" s="235"/>
      <c r="G278" s="236"/>
      <c r="H278" s="235"/>
      <c r="L278" s="239"/>
      <c r="M278" s="239"/>
      <c r="N278" s="239"/>
      <c r="O278" s="239"/>
      <c r="P278" s="239"/>
      <c r="Q278" s="239"/>
      <c r="R278" s="239"/>
      <c r="S278" s="239"/>
      <c r="W278" s="239"/>
      <c r="X278" s="239"/>
      <c r="Y278" s="239"/>
    </row>
    <row r="279" spans="1:25">
      <c r="A279" s="232"/>
      <c r="B279" s="232"/>
      <c r="C279" s="232"/>
      <c r="D279" s="233" t="str">
        <f>IF($C279="","",VLOOKUP($C279,分類コード!$B$1:$C$26,2,0))</f>
        <v/>
      </c>
      <c r="E279" s="234"/>
      <c r="F279" s="235"/>
      <c r="G279" s="236"/>
      <c r="H279" s="235"/>
      <c r="L279" s="239"/>
      <c r="M279" s="239"/>
      <c r="N279" s="239"/>
      <c r="O279" s="239"/>
      <c r="P279" s="239"/>
      <c r="Q279" s="239"/>
      <c r="R279" s="239"/>
      <c r="S279" s="239"/>
      <c r="W279" s="239"/>
      <c r="X279" s="239"/>
      <c r="Y279" s="239"/>
    </row>
    <row r="280" spans="1:25">
      <c r="A280" s="232"/>
      <c r="B280" s="232"/>
      <c r="C280" s="232"/>
      <c r="D280" s="233" t="str">
        <f>IF($C280="","",VLOOKUP($C280,分類コード!$B$1:$C$26,2,0))</f>
        <v/>
      </c>
      <c r="E280" s="234"/>
      <c r="F280" s="235"/>
      <c r="G280" s="236"/>
      <c r="H280" s="235"/>
      <c r="L280" s="239"/>
      <c r="M280" s="239"/>
      <c r="N280" s="239"/>
      <c r="O280" s="239"/>
      <c r="P280" s="239"/>
      <c r="Q280" s="239"/>
      <c r="R280" s="239"/>
      <c r="S280" s="239"/>
      <c r="W280" s="239"/>
      <c r="X280" s="239"/>
      <c r="Y280" s="239"/>
    </row>
    <row r="281" spans="1:25">
      <c r="A281" s="232"/>
      <c r="B281" s="232"/>
      <c r="C281" s="232"/>
      <c r="D281" s="233" t="str">
        <f>IF($C281="","",VLOOKUP($C281,分類コード!$B$1:$C$26,2,0))</f>
        <v/>
      </c>
      <c r="E281" s="234"/>
      <c r="F281" s="235"/>
      <c r="G281" s="236"/>
      <c r="H281" s="235"/>
      <c r="L281" s="239"/>
      <c r="M281" s="239"/>
      <c r="N281" s="239"/>
      <c r="O281" s="239"/>
      <c r="P281" s="239"/>
      <c r="Q281" s="239"/>
      <c r="R281" s="239"/>
      <c r="S281" s="239"/>
      <c r="W281" s="239"/>
      <c r="X281" s="239"/>
      <c r="Y281" s="239"/>
    </row>
    <row r="282" spans="1:25">
      <c r="A282" s="232"/>
      <c r="B282" s="232"/>
      <c r="C282" s="232"/>
      <c r="D282" s="233" t="str">
        <f>IF($C282="","",VLOOKUP($C282,分類コード!$B$1:$C$26,2,0))</f>
        <v/>
      </c>
      <c r="E282" s="234"/>
      <c r="F282" s="235"/>
      <c r="G282" s="236"/>
      <c r="H282" s="235"/>
      <c r="L282" s="239"/>
      <c r="M282" s="239"/>
      <c r="N282" s="239"/>
      <c r="O282" s="239"/>
      <c r="P282" s="239"/>
      <c r="Q282" s="239"/>
      <c r="R282" s="239"/>
      <c r="S282" s="239"/>
      <c r="W282" s="239"/>
      <c r="X282" s="239"/>
      <c r="Y282" s="239"/>
    </row>
    <row r="283" spans="1:25">
      <c r="A283" s="232"/>
      <c r="B283" s="232"/>
      <c r="C283" s="232"/>
      <c r="D283" s="233" t="str">
        <f>IF($C283="","",VLOOKUP($C283,分類コード!$B$1:$C$26,2,0))</f>
        <v/>
      </c>
      <c r="E283" s="234"/>
      <c r="F283" s="235"/>
      <c r="G283" s="236"/>
      <c r="H283" s="235"/>
      <c r="L283" s="239"/>
      <c r="M283" s="239"/>
      <c r="N283" s="239"/>
      <c r="O283" s="239"/>
      <c r="P283" s="239"/>
      <c r="Q283" s="239"/>
      <c r="R283" s="239"/>
      <c r="S283" s="239"/>
      <c r="W283" s="239"/>
      <c r="X283" s="239"/>
      <c r="Y283" s="239"/>
    </row>
    <row r="284" spans="1:25">
      <c r="A284" s="232"/>
      <c r="B284" s="232"/>
      <c r="C284" s="232"/>
      <c r="D284" s="233" t="str">
        <f>IF($C284="","",VLOOKUP($C284,分類コード!$B$1:$C$26,2,0))</f>
        <v/>
      </c>
      <c r="E284" s="234"/>
      <c r="F284" s="235"/>
      <c r="G284" s="236"/>
      <c r="H284" s="235"/>
      <c r="L284" s="239"/>
      <c r="M284" s="239"/>
      <c r="N284" s="239"/>
      <c r="O284" s="239"/>
      <c r="P284" s="239"/>
      <c r="Q284" s="239"/>
      <c r="R284" s="239"/>
      <c r="S284" s="239"/>
      <c r="W284" s="239"/>
      <c r="X284" s="239"/>
      <c r="Y284" s="239"/>
    </row>
    <row r="285" spans="1:25">
      <c r="A285" s="232"/>
      <c r="B285" s="232"/>
      <c r="C285" s="232"/>
      <c r="D285" s="233" t="str">
        <f>IF($C285="","",VLOOKUP($C285,分類コード!$B$1:$C$26,2,0))</f>
        <v/>
      </c>
      <c r="E285" s="234"/>
      <c r="F285" s="235"/>
      <c r="G285" s="236"/>
      <c r="H285" s="235"/>
      <c r="L285" s="239"/>
      <c r="M285" s="239"/>
      <c r="N285" s="239"/>
      <c r="O285" s="239"/>
      <c r="P285" s="239"/>
      <c r="Q285" s="239"/>
      <c r="R285" s="239"/>
      <c r="S285" s="239"/>
      <c r="W285" s="239"/>
      <c r="X285" s="239"/>
      <c r="Y285" s="239"/>
    </row>
    <row r="286" spans="1:25">
      <c r="A286" s="232"/>
      <c r="B286" s="232"/>
      <c r="C286" s="232"/>
      <c r="D286" s="233" t="str">
        <f>IF($C286="","",VLOOKUP($C286,分類コード!$B$1:$C$26,2,0))</f>
        <v/>
      </c>
      <c r="E286" s="234"/>
      <c r="F286" s="235"/>
      <c r="G286" s="236"/>
      <c r="H286" s="235"/>
      <c r="L286" s="239"/>
      <c r="M286" s="239"/>
      <c r="N286" s="239"/>
      <c r="O286" s="239"/>
      <c r="P286" s="239"/>
      <c r="Q286" s="239"/>
      <c r="R286" s="239"/>
      <c r="S286" s="239"/>
      <c r="W286" s="239"/>
      <c r="X286" s="239"/>
      <c r="Y286" s="239"/>
    </row>
    <row r="287" spans="1:25">
      <c r="A287" s="232"/>
      <c r="B287" s="232"/>
      <c r="C287" s="232"/>
      <c r="D287" s="233" t="str">
        <f>IF($C287="","",VLOOKUP($C287,分類コード!$B$1:$C$26,2,0))</f>
        <v/>
      </c>
      <c r="E287" s="234"/>
      <c r="F287" s="235"/>
      <c r="G287" s="236"/>
      <c r="H287" s="235"/>
      <c r="L287" s="239"/>
      <c r="M287" s="239"/>
      <c r="N287" s="239"/>
      <c r="O287" s="239"/>
      <c r="P287" s="239"/>
      <c r="Q287" s="239"/>
      <c r="R287" s="239"/>
      <c r="S287" s="239"/>
      <c r="W287" s="239"/>
      <c r="X287" s="239"/>
      <c r="Y287" s="239"/>
    </row>
    <row r="288" spans="1:25">
      <c r="A288" s="232"/>
      <c r="B288" s="232"/>
      <c r="C288" s="232"/>
      <c r="D288" s="233" t="str">
        <f>IF($C288="","",VLOOKUP($C288,分類コード!$B$1:$C$26,2,0))</f>
        <v/>
      </c>
      <c r="E288" s="234"/>
      <c r="F288" s="235"/>
      <c r="G288" s="236"/>
      <c r="H288" s="235"/>
      <c r="L288" s="239"/>
      <c r="M288" s="239"/>
      <c r="N288" s="239"/>
      <c r="O288" s="239"/>
      <c r="P288" s="239"/>
      <c r="Q288" s="239"/>
      <c r="R288" s="239"/>
      <c r="S288" s="239"/>
      <c r="W288" s="239"/>
      <c r="X288" s="239"/>
      <c r="Y288" s="239"/>
    </row>
    <row r="289" spans="1:25">
      <c r="A289" s="232"/>
      <c r="B289" s="232"/>
      <c r="C289" s="232"/>
      <c r="D289" s="233" t="str">
        <f>IF($C289="","",VLOOKUP($C289,分類コード!$B$1:$C$26,2,0))</f>
        <v/>
      </c>
      <c r="E289" s="234"/>
      <c r="F289" s="235"/>
      <c r="G289" s="236"/>
      <c r="H289" s="235"/>
      <c r="L289" s="239"/>
      <c r="M289" s="239"/>
      <c r="N289" s="239"/>
      <c r="O289" s="239"/>
      <c r="P289" s="239"/>
      <c r="Q289" s="239"/>
      <c r="R289" s="239"/>
      <c r="S289" s="239"/>
      <c r="W289" s="239"/>
      <c r="X289" s="239"/>
      <c r="Y289" s="239"/>
    </row>
    <row r="290" spans="1:25">
      <c r="A290" s="232"/>
      <c r="B290" s="232"/>
      <c r="C290" s="232"/>
      <c r="D290" s="233" t="str">
        <f>IF($C290="","",VLOOKUP($C290,分類コード!$B$1:$C$26,2,0))</f>
        <v/>
      </c>
      <c r="E290" s="234"/>
      <c r="F290" s="235"/>
      <c r="G290" s="236"/>
      <c r="H290" s="235"/>
      <c r="L290" s="239"/>
      <c r="M290" s="239"/>
      <c r="N290" s="239"/>
      <c r="O290" s="239"/>
      <c r="P290" s="239"/>
      <c r="Q290" s="239"/>
      <c r="R290" s="239"/>
      <c r="S290" s="239"/>
      <c r="W290" s="239"/>
      <c r="X290" s="239"/>
      <c r="Y290" s="239"/>
    </row>
    <row r="291" spans="1:25">
      <c r="A291" s="232"/>
      <c r="B291" s="232"/>
      <c r="C291" s="232"/>
      <c r="D291" s="233" t="str">
        <f>IF($C291="","",VLOOKUP($C291,分類コード!$B$1:$C$26,2,0))</f>
        <v/>
      </c>
      <c r="E291" s="234"/>
      <c r="F291" s="235"/>
      <c r="G291" s="236"/>
      <c r="H291" s="235"/>
      <c r="L291" s="239"/>
      <c r="M291" s="239"/>
      <c r="N291" s="239"/>
      <c r="O291" s="239"/>
      <c r="P291" s="239"/>
      <c r="Q291" s="239"/>
      <c r="R291" s="239"/>
      <c r="S291" s="239"/>
      <c r="W291" s="239"/>
      <c r="X291" s="239"/>
      <c r="Y291" s="239"/>
    </row>
    <row r="292" spans="1:25">
      <c r="A292" s="232"/>
      <c r="B292" s="232"/>
      <c r="C292" s="232"/>
      <c r="D292" s="233" t="str">
        <f>IF($C292="","",VLOOKUP($C292,分類コード!$B$1:$C$26,2,0))</f>
        <v/>
      </c>
      <c r="E292" s="234"/>
      <c r="F292" s="235"/>
      <c r="G292" s="236"/>
      <c r="H292" s="235"/>
      <c r="L292" s="239"/>
      <c r="M292" s="239"/>
      <c r="N292" s="239"/>
      <c r="O292" s="239"/>
      <c r="P292" s="239"/>
      <c r="Q292" s="239"/>
      <c r="R292" s="239"/>
      <c r="S292" s="239"/>
      <c r="W292" s="239"/>
      <c r="X292" s="239"/>
      <c r="Y292" s="239"/>
    </row>
    <row r="293" spans="1:25">
      <c r="A293" s="232"/>
      <c r="B293" s="232"/>
      <c r="C293" s="232"/>
      <c r="D293" s="233" t="str">
        <f>IF($C293="","",VLOOKUP($C293,分類コード!$B$1:$C$26,2,0))</f>
        <v/>
      </c>
      <c r="E293" s="234"/>
      <c r="F293" s="235"/>
      <c r="G293" s="236"/>
      <c r="H293" s="235"/>
      <c r="L293" s="239"/>
      <c r="M293" s="239"/>
      <c r="N293" s="239"/>
      <c r="O293" s="239"/>
      <c r="P293" s="239"/>
      <c r="Q293" s="239"/>
      <c r="R293" s="239"/>
      <c r="S293" s="239"/>
      <c r="W293" s="239"/>
      <c r="X293" s="239"/>
      <c r="Y293" s="239"/>
    </row>
    <row r="294" spans="1:25">
      <c r="A294" s="232"/>
      <c r="B294" s="232"/>
      <c r="C294" s="232"/>
      <c r="D294" s="233" t="str">
        <f>IF($C294="","",VLOOKUP($C294,分類コード!$B$1:$C$26,2,0))</f>
        <v/>
      </c>
      <c r="E294" s="234"/>
      <c r="F294" s="235"/>
      <c r="G294" s="236"/>
      <c r="H294" s="235"/>
      <c r="L294" s="239"/>
      <c r="M294" s="239"/>
      <c r="N294" s="239"/>
      <c r="O294" s="239"/>
      <c r="P294" s="239"/>
      <c r="Q294" s="239"/>
      <c r="R294" s="239"/>
      <c r="S294" s="239"/>
      <c r="W294" s="239"/>
      <c r="X294" s="239"/>
      <c r="Y294" s="239"/>
    </row>
    <row r="295" spans="1:25">
      <c r="A295" s="232"/>
      <c r="B295" s="232"/>
      <c r="C295" s="232"/>
      <c r="D295" s="233" t="str">
        <f>IF($C295="","",VLOOKUP($C295,分類コード!$B$1:$C$26,2,0))</f>
        <v/>
      </c>
      <c r="E295" s="234"/>
      <c r="F295" s="235"/>
      <c r="G295" s="236"/>
      <c r="H295" s="235"/>
      <c r="L295" s="239"/>
      <c r="M295" s="239"/>
      <c r="N295" s="239"/>
      <c r="O295" s="239"/>
      <c r="P295" s="239"/>
      <c r="Q295" s="239"/>
      <c r="R295" s="239"/>
      <c r="S295" s="239"/>
      <c r="W295" s="239"/>
      <c r="X295" s="239"/>
      <c r="Y295" s="239"/>
    </row>
    <row r="296" spans="1:25">
      <c r="A296" s="232"/>
      <c r="B296" s="232"/>
      <c r="C296" s="232"/>
      <c r="D296" s="233" t="str">
        <f>IF($C296="","",VLOOKUP($C296,分類コード!$B$1:$C$26,2,0))</f>
        <v/>
      </c>
      <c r="E296" s="234"/>
      <c r="F296" s="235"/>
      <c r="G296" s="236"/>
      <c r="H296" s="235"/>
      <c r="L296" s="239"/>
      <c r="M296" s="239"/>
      <c r="N296" s="239"/>
      <c r="O296" s="239"/>
      <c r="P296" s="239"/>
      <c r="Q296" s="239"/>
      <c r="R296" s="239"/>
      <c r="S296" s="239"/>
      <c r="W296" s="239"/>
      <c r="X296" s="239"/>
      <c r="Y296" s="239"/>
    </row>
    <row r="297" spans="1:25">
      <c r="A297" s="232"/>
      <c r="B297" s="232"/>
      <c r="C297" s="232"/>
      <c r="D297" s="233" t="str">
        <f>IF($C297="","",VLOOKUP($C297,分類コード!$B$1:$C$26,2,0))</f>
        <v/>
      </c>
      <c r="E297" s="234"/>
      <c r="F297" s="235"/>
      <c r="G297" s="236"/>
      <c r="H297" s="235"/>
      <c r="L297" s="239"/>
      <c r="M297" s="239"/>
      <c r="N297" s="239"/>
      <c r="O297" s="239"/>
      <c r="P297" s="239"/>
      <c r="Q297" s="239"/>
      <c r="R297" s="239"/>
      <c r="S297" s="239"/>
      <c r="W297" s="239"/>
      <c r="X297" s="239"/>
      <c r="Y297" s="239"/>
    </row>
    <row r="298" spans="1:25">
      <c r="A298" s="232"/>
      <c r="B298" s="232"/>
      <c r="C298" s="232"/>
      <c r="D298" s="233" t="str">
        <f>IF($C298="","",VLOOKUP($C298,分類コード!$B$1:$C$26,2,0))</f>
        <v/>
      </c>
      <c r="E298" s="234"/>
      <c r="F298" s="235"/>
      <c r="G298" s="236"/>
      <c r="H298" s="235"/>
      <c r="L298" s="239"/>
      <c r="M298" s="239"/>
      <c r="N298" s="239"/>
      <c r="O298" s="239"/>
      <c r="P298" s="239"/>
      <c r="Q298" s="239"/>
      <c r="R298" s="239"/>
      <c r="S298" s="239"/>
      <c r="W298" s="239"/>
      <c r="X298" s="239"/>
      <c r="Y298" s="239"/>
    </row>
    <row r="299" spans="1:25">
      <c r="A299" s="232"/>
      <c r="B299" s="232"/>
      <c r="C299" s="232"/>
      <c r="D299" s="233" t="str">
        <f>IF($C299="","",VLOOKUP($C299,分類コード!$B$1:$C$26,2,0))</f>
        <v/>
      </c>
      <c r="E299" s="234"/>
      <c r="F299" s="235"/>
      <c r="G299" s="236"/>
      <c r="H299" s="235"/>
      <c r="L299" s="239"/>
      <c r="M299" s="239"/>
      <c r="N299" s="239"/>
      <c r="O299" s="239"/>
      <c r="P299" s="239"/>
      <c r="Q299" s="239"/>
      <c r="R299" s="239"/>
      <c r="S299" s="239"/>
      <c r="W299" s="239"/>
      <c r="X299" s="239"/>
      <c r="Y299" s="239"/>
    </row>
    <row r="300" spans="1:25">
      <c r="A300" s="232"/>
      <c r="B300" s="232"/>
      <c r="C300" s="232"/>
      <c r="D300" s="233" t="str">
        <f>IF($C300="","",VLOOKUP($C300,分類コード!$B$1:$C$26,2,0))</f>
        <v/>
      </c>
      <c r="E300" s="234"/>
      <c r="F300" s="235"/>
      <c r="G300" s="236"/>
      <c r="H300" s="235"/>
      <c r="L300" s="239"/>
      <c r="M300" s="239"/>
      <c r="N300" s="239"/>
      <c r="O300" s="239"/>
      <c r="P300" s="239"/>
      <c r="Q300" s="239"/>
      <c r="R300" s="239"/>
      <c r="S300" s="239"/>
      <c r="W300" s="239"/>
      <c r="X300" s="239"/>
      <c r="Y300" s="239"/>
    </row>
    <row r="301" spans="1:25">
      <c r="A301" s="232"/>
      <c r="B301" s="232"/>
      <c r="C301" s="232"/>
      <c r="D301" s="233" t="str">
        <f>IF($C301="","",VLOOKUP($C301,分類コード!$B$1:$C$26,2,0))</f>
        <v/>
      </c>
      <c r="E301" s="234"/>
      <c r="F301" s="235"/>
      <c r="G301" s="236"/>
      <c r="H301" s="235"/>
      <c r="L301" s="239"/>
      <c r="M301" s="239"/>
      <c r="N301" s="239"/>
      <c r="O301" s="239"/>
      <c r="P301" s="239"/>
      <c r="Q301" s="239"/>
      <c r="R301" s="239"/>
      <c r="S301" s="239"/>
      <c r="W301" s="239"/>
      <c r="X301" s="239"/>
      <c r="Y301" s="239"/>
    </row>
    <row r="302" spans="1:25">
      <c r="A302" s="232"/>
      <c r="B302" s="232"/>
      <c r="C302" s="232"/>
      <c r="D302" s="233" t="str">
        <f>IF($C302="","",VLOOKUP($C302,分類コード!$B$1:$C$26,2,0))</f>
        <v/>
      </c>
      <c r="E302" s="234"/>
      <c r="F302" s="235"/>
      <c r="G302" s="236"/>
      <c r="H302" s="235"/>
      <c r="L302" s="239"/>
      <c r="M302" s="239"/>
      <c r="N302" s="239"/>
      <c r="O302" s="239"/>
      <c r="P302" s="239"/>
      <c r="Q302" s="239"/>
      <c r="R302" s="239"/>
      <c r="S302" s="239"/>
      <c r="W302" s="239"/>
      <c r="X302" s="239"/>
      <c r="Y302" s="239"/>
    </row>
    <row r="303" spans="1:25">
      <c r="A303" s="232"/>
      <c r="B303" s="232"/>
      <c r="C303" s="232"/>
      <c r="D303" s="233" t="str">
        <f>IF($C303="","",VLOOKUP($C303,分類コード!$B$1:$C$26,2,0))</f>
        <v/>
      </c>
      <c r="E303" s="234"/>
      <c r="F303" s="235"/>
      <c r="G303" s="236"/>
      <c r="H303" s="235"/>
      <c r="L303" s="239"/>
      <c r="M303" s="239"/>
      <c r="N303" s="239"/>
      <c r="O303" s="239"/>
      <c r="P303" s="239"/>
      <c r="Q303" s="239"/>
      <c r="R303" s="239"/>
      <c r="S303" s="239"/>
      <c r="W303" s="239"/>
      <c r="X303" s="239"/>
      <c r="Y303" s="239"/>
    </row>
    <row r="304" spans="1:25">
      <c r="A304" s="232"/>
      <c r="B304" s="232"/>
      <c r="C304" s="232"/>
      <c r="D304" s="233" t="str">
        <f>IF($C304="","",VLOOKUP($C304,分類コード!$B$1:$C$26,2,0))</f>
        <v/>
      </c>
      <c r="E304" s="234"/>
      <c r="F304" s="235"/>
      <c r="G304" s="236"/>
      <c r="H304" s="235"/>
      <c r="L304" s="239"/>
      <c r="M304" s="239"/>
      <c r="N304" s="239"/>
      <c r="O304" s="239"/>
      <c r="P304" s="239"/>
      <c r="Q304" s="239"/>
      <c r="R304" s="239"/>
      <c r="S304" s="239"/>
      <c r="W304" s="239"/>
      <c r="X304" s="239"/>
      <c r="Y304" s="239"/>
    </row>
    <row r="305" spans="1:25">
      <c r="A305" s="232"/>
      <c r="B305" s="232"/>
      <c r="C305" s="232"/>
      <c r="D305" s="233" t="str">
        <f>IF($C305="","",VLOOKUP($C305,分類コード!$B$1:$C$26,2,0))</f>
        <v/>
      </c>
      <c r="E305" s="234"/>
      <c r="F305" s="235"/>
      <c r="G305" s="236"/>
      <c r="H305" s="235"/>
      <c r="L305" s="239"/>
      <c r="M305" s="239"/>
      <c r="N305" s="239"/>
      <c r="O305" s="239"/>
      <c r="P305" s="239"/>
      <c r="Q305" s="239"/>
      <c r="R305" s="239"/>
      <c r="S305" s="239"/>
      <c r="W305" s="239"/>
      <c r="X305" s="239"/>
      <c r="Y305" s="239"/>
    </row>
    <row r="306" spans="1:25">
      <c r="A306" s="232"/>
      <c r="B306" s="232"/>
      <c r="C306" s="232"/>
      <c r="D306" s="233" t="str">
        <f>IF($C306="","",VLOOKUP($C306,分類コード!$B$1:$C$26,2,0))</f>
        <v/>
      </c>
      <c r="E306" s="234"/>
      <c r="F306" s="235"/>
      <c r="G306" s="236"/>
      <c r="H306" s="235"/>
      <c r="L306" s="239"/>
      <c r="M306" s="239"/>
      <c r="N306" s="239"/>
      <c r="O306" s="239"/>
      <c r="P306" s="239"/>
      <c r="Q306" s="239"/>
      <c r="R306" s="239"/>
      <c r="S306" s="239"/>
      <c r="W306" s="239"/>
      <c r="X306" s="239"/>
      <c r="Y306" s="239"/>
    </row>
    <row r="307" spans="1:25">
      <c r="A307" s="232"/>
      <c r="B307" s="232"/>
      <c r="C307" s="232"/>
      <c r="D307" s="233" t="str">
        <f>IF($C307="","",VLOOKUP($C307,分類コード!$B$1:$C$26,2,0))</f>
        <v/>
      </c>
      <c r="E307" s="234"/>
      <c r="F307" s="235"/>
      <c r="G307" s="236"/>
      <c r="H307" s="235"/>
      <c r="L307" s="239"/>
      <c r="M307" s="239"/>
      <c r="N307" s="239"/>
      <c r="O307" s="239"/>
      <c r="P307" s="239"/>
      <c r="Q307" s="239"/>
      <c r="R307" s="239"/>
      <c r="S307" s="239"/>
      <c r="W307" s="239"/>
      <c r="X307" s="239"/>
      <c r="Y307" s="239"/>
    </row>
    <row r="308" spans="1:25">
      <c r="A308" s="232"/>
      <c r="B308" s="232"/>
      <c r="C308" s="232"/>
      <c r="D308" s="233" t="str">
        <f>IF($C308="","",VLOOKUP($C308,分類コード!$B$1:$C$26,2,0))</f>
        <v/>
      </c>
      <c r="E308" s="234"/>
      <c r="F308" s="235"/>
      <c r="G308" s="236"/>
      <c r="H308" s="235"/>
      <c r="L308" s="239"/>
      <c r="M308" s="239"/>
      <c r="N308" s="239"/>
      <c r="O308" s="239"/>
      <c r="P308" s="239"/>
      <c r="Q308" s="239"/>
      <c r="R308" s="239"/>
      <c r="S308" s="239"/>
      <c r="W308" s="239"/>
      <c r="X308" s="239"/>
      <c r="Y308" s="239"/>
    </row>
    <row r="309" spans="1:25">
      <c r="A309" s="232"/>
      <c r="B309" s="232"/>
      <c r="C309" s="232"/>
      <c r="D309" s="233" t="str">
        <f>IF($C309="","",VLOOKUP($C309,分類コード!$B$1:$C$26,2,0))</f>
        <v/>
      </c>
      <c r="E309" s="234"/>
      <c r="F309" s="235"/>
      <c r="G309" s="236"/>
      <c r="H309" s="235"/>
      <c r="L309" s="239"/>
      <c r="M309" s="239"/>
      <c r="N309" s="239"/>
      <c r="O309" s="239"/>
      <c r="P309" s="239"/>
      <c r="Q309" s="239"/>
      <c r="R309" s="239"/>
      <c r="S309" s="239"/>
      <c r="W309" s="239"/>
      <c r="X309" s="239"/>
      <c r="Y309" s="239"/>
    </row>
    <row r="310" spans="1:25">
      <c r="A310" s="232"/>
      <c r="B310" s="232"/>
      <c r="C310" s="232"/>
      <c r="D310" s="233" t="str">
        <f>IF($C310="","",VLOOKUP($C310,分類コード!$B$1:$C$26,2,0))</f>
        <v/>
      </c>
      <c r="E310" s="234"/>
      <c r="F310" s="235"/>
      <c r="G310" s="236"/>
      <c r="H310" s="235"/>
      <c r="L310" s="239"/>
      <c r="M310" s="239"/>
      <c r="N310" s="239"/>
      <c r="O310" s="239"/>
      <c r="P310" s="239"/>
      <c r="Q310" s="239"/>
      <c r="R310" s="239"/>
      <c r="S310" s="239"/>
      <c r="W310" s="239"/>
      <c r="X310" s="239"/>
      <c r="Y310" s="239"/>
    </row>
    <row r="311" spans="1:25">
      <c r="A311" s="232"/>
      <c r="B311" s="232"/>
      <c r="C311" s="232"/>
      <c r="D311" s="233" t="str">
        <f>IF($C311="","",VLOOKUP($C311,分類コード!$B$1:$C$26,2,0))</f>
        <v/>
      </c>
      <c r="E311" s="234"/>
      <c r="F311" s="235"/>
      <c r="G311" s="236"/>
      <c r="H311" s="235"/>
      <c r="L311" s="239"/>
      <c r="M311" s="239"/>
      <c r="N311" s="239"/>
      <c r="O311" s="239"/>
      <c r="P311" s="239"/>
      <c r="Q311" s="239"/>
      <c r="R311" s="239"/>
      <c r="S311" s="239"/>
      <c r="W311" s="239"/>
      <c r="X311" s="239"/>
      <c r="Y311" s="239"/>
    </row>
    <row r="312" spans="1:25">
      <c r="A312" s="232"/>
      <c r="B312" s="232"/>
      <c r="C312" s="232"/>
      <c r="D312" s="233" t="str">
        <f>IF($C312="","",VLOOKUP($C312,分類コード!$B$1:$C$26,2,0))</f>
        <v/>
      </c>
      <c r="E312" s="234"/>
      <c r="F312" s="235"/>
      <c r="G312" s="236"/>
      <c r="H312" s="235"/>
      <c r="L312" s="239"/>
      <c r="M312" s="239"/>
      <c r="N312" s="239"/>
      <c r="O312" s="239"/>
      <c r="P312" s="239"/>
      <c r="Q312" s="239"/>
      <c r="R312" s="239"/>
      <c r="S312" s="239"/>
      <c r="W312" s="239"/>
      <c r="X312" s="239"/>
      <c r="Y312" s="239"/>
    </row>
    <row r="313" spans="1:25">
      <c r="A313" s="232"/>
      <c r="B313" s="232"/>
      <c r="C313" s="232"/>
      <c r="D313" s="233" t="str">
        <f>IF($C313="","",VLOOKUP($C313,分類コード!$B$1:$C$26,2,0))</f>
        <v/>
      </c>
      <c r="E313" s="234"/>
      <c r="F313" s="235"/>
      <c r="G313" s="236"/>
      <c r="H313" s="235"/>
      <c r="L313" s="239"/>
      <c r="M313" s="239"/>
      <c r="N313" s="239"/>
      <c r="O313" s="239"/>
      <c r="P313" s="239"/>
      <c r="Q313" s="239"/>
      <c r="R313" s="239"/>
      <c r="S313" s="239"/>
      <c r="W313" s="239"/>
      <c r="X313" s="239"/>
      <c r="Y313" s="239"/>
    </row>
    <row r="314" spans="1:25">
      <c r="A314" s="232"/>
      <c r="B314" s="232"/>
      <c r="C314" s="232"/>
      <c r="D314" s="233" t="str">
        <f>IF($C314="","",VLOOKUP($C314,分類コード!$B$1:$C$26,2,0))</f>
        <v/>
      </c>
      <c r="E314" s="234"/>
      <c r="F314" s="235"/>
      <c r="G314" s="236"/>
      <c r="H314" s="235"/>
      <c r="L314" s="239"/>
      <c r="M314" s="239"/>
      <c r="N314" s="239"/>
      <c r="O314" s="239"/>
      <c r="P314" s="239"/>
      <c r="Q314" s="239"/>
      <c r="R314" s="239"/>
      <c r="S314" s="239"/>
      <c r="W314" s="239"/>
      <c r="X314" s="239"/>
      <c r="Y314" s="239"/>
    </row>
    <row r="315" spans="1:25">
      <c r="A315" s="232"/>
      <c r="B315" s="232"/>
      <c r="C315" s="232"/>
      <c r="D315" s="233" t="str">
        <f>IF($C315="","",VLOOKUP($C315,分類コード!$B$1:$C$26,2,0))</f>
        <v/>
      </c>
      <c r="E315" s="234"/>
      <c r="F315" s="235"/>
      <c r="G315" s="236"/>
      <c r="H315" s="235"/>
      <c r="L315" s="239"/>
      <c r="M315" s="239"/>
      <c r="N315" s="239"/>
      <c r="O315" s="239"/>
      <c r="P315" s="239"/>
      <c r="Q315" s="239"/>
      <c r="R315" s="239"/>
      <c r="S315" s="239"/>
      <c r="W315" s="239"/>
      <c r="X315" s="239"/>
      <c r="Y315" s="239"/>
    </row>
    <row r="316" spans="1:25">
      <c r="A316" s="232"/>
      <c r="B316" s="232"/>
      <c r="C316" s="232"/>
      <c r="D316" s="233" t="str">
        <f>IF($C316="","",VLOOKUP($C316,分類コード!$B$1:$C$26,2,0))</f>
        <v/>
      </c>
      <c r="E316" s="234"/>
      <c r="F316" s="235"/>
      <c r="G316" s="236"/>
      <c r="H316" s="235"/>
      <c r="L316" s="239"/>
      <c r="M316" s="239"/>
      <c r="N316" s="239"/>
      <c r="O316" s="239"/>
      <c r="P316" s="239"/>
      <c r="Q316" s="239"/>
      <c r="R316" s="239"/>
      <c r="S316" s="239"/>
      <c r="W316" s="239"/>
      <c r="X316" s="239"/>
      <c r="Y316" s="239"/>
    </row>
    <row r="317" spans="1:25">
      <c r="A317" s="232"/>
      <c r="B317" s="232"/>
      <c r="C317" s="232"/>
      <c r="D317" s="233" t="str">
        <f>IF($C317="","",VLOOKUP($C317,分類コード!$B$1:$C$26,2,0))</f>
        <v/>
      </c>
      <c r="E317" s="234"/>
      <c r="F317" s="235"/>
      <c r="G317" s="236"/>
      <c r="H317" s="235"/>
      <c r="L317" s="239"/>
      <c r="M317" s="239"/>
      <c r="N317" s="239"/>
      <c r="O317" s="239"/>
      <c r="P317" s="239"/>
      <c r="Q317" s="239"/>
      <c r="R317" s="239"/>
      <c r="S317" s="239"/>
      <c r="W317" s="239"/>
      <c r="X317" s="239"/>
      <c r="Y317" s="239"/>
    </row>
    <row r="318" spans="1:25">
      <c r="A318" s="232"/>
      <c r="B318" s="232"/>
      <c r="C318" s="232"/>
      <c r="D318" s="233" t="str">
        <f>IF($C318="","",VLOOKUP($C318,分類コード!$B$1:$C$26,2,0))</f>
        <v/>
      </c>
      <c r="E318" s="234"/>
      <c r="F318" s="235"/>
      <c r="G318" s="236"/>
      <c r="H318" s="235"/>
      <c r="L318" s="239"/>
      <c r="M318" s="239"/>
      <c r="N318" s="239"/>
      <c r="O318" s="239"/>
      <c r="P318" s="239"/>
      <c r="Q318" s="239"/>
      <c r="R318" s="239"/>
      <c r="S318" s="239"/>
      <c r="W318" s="239"/>
      <c r="X318" s="239"/>
      <c r="Y318" s="239"/>
    </row>
    <row r="319" spans="1:25">
      <c r="A319" s="232"/>
      <c r="B319" s="232"/>
      <c r="C319" s="232"/>
      <c r="D319" s="233" t="str">
        <f>IF($C319="","",VLOOKUP($C319,分類コード!$B$1:$C$26,2,0))</f>
        <v/>
      </c>
      <c r="E319" s="234"/>
      <c r="F319" s="235"/>
      <c r="G319" s="236"/>
      <c r="H319" s="235"/>
      <c r="L319" s="239"/>
      <c r="M319" s="239"/>
      <c r="N319" s="239"/>
      <c r="O319" s="239"/>
      <c r="P319" s="239"/>
      <c r="Q319" s="239"/>
      <c r="R319" s="239"/>
      <c r="S319" s="239"/>
      <c r="W319" s="239"/>
      <c r="X319" s="239"/>
      <c r="Y319" s="239"/>
    </row>
    <row r="320" spans="1:25">
      <c r="A320" s="232"/>
      <c r="B320" s="232"/>
      <c r="C320" s="232"/>
      <c r="D320" s="233" t="str">
        <f>IF($C320="","",VLOOKUP($C320,分類コード!$B$1:$C$26,2,0))</f>
        <v/>
      </c>
      <c r="E320" s="234"/>
      <c r="F320" s="235"/>
      <c r="G320" s="236"/>
      <c r="H320" s="235"/>
      <c r="L320" s="239"/>
      <c r="M320" s="239"/>
      <c r="N320" s="239"/>
      <c r="O320" s="239"/>
      <c r="P320" s="239"/>
      <c r="Q320" s="239"/>
      <c r="R320" s="239"/>
      <c r="S320" s="239"/>
      <c r="W320" s="239"/>
      <c r="X320" s="239"/>
      <c r="Y320" s="239"/>
    </row>
    <row r="321" spans="1:25">
      <c r="A321" s="232"/>
      <c r="B321" s="232"/>
      <c r="C321" s="232"/>
      <c r="D321" s="233" t="str">
        <f>IF($C321="","",VLOOKUP($C321,分類コード!$B$1:$C$26,2,0))</f>
        <v/>
      </c>
      <c r="E321" s="234"/>
      <c r="F321" s="235"/>
      <c r="G321" s="236"/>
      <c r="H321" s="235"/>
      <c r="L321" s="239"/>
      <c r="M321" s="239"/>
      <c r="N321" s="239"/>
      <c r="O321" s="239"/>
      <c r="P321" s="239"/>
      <c r="Q321" s="239"/>
      <c r="R321" s="239"/>
      <c r="S321" s="239"/>
      <c r="W321" s="239"/>
      <c r="X321" s="239"/>
      <c r="Y321" s="239"/>
    </row>
    <row r="322" spans="1:25">
      <c r="A322" s="232"/>
      <c r="B322" s="232"/>
      <c r="C322" s="232"/>
      <c r="D322" s="233" t="str">
        <f>IF($C322="","",VLOOKUP($C322,分類コード!$B$1:$C$26,2,0))</f>
        <v/>
      </c>
      <c r="E322" s="234"/>
      <c r="F322" s="235"/>
      <c r="G322" s="236"/>
      <c r="H322" s="235"/>
      <c r="L322" s="239"/>
      <c r="M322" s="239"/>
      <c r="N322" s="239"/>
      <c r="O322" s="239"/>
      <c r="P322" s="239"/>
      <c r="Q322" s="239"/>
      <c r="R322" s="239"/>
      <c r="S322" s="239"/>
      <c r="W322" s="239"/>
      <c r="X322" s="239"/>
      <c r="Y322" s="239"/>
    </row>
    <row r="323" spans="1:25">
      <c r="A323" s="232"/>
      <c r="B323" s="232"/>
      <c r="C323" s="232"/>
      <c r="D323" s="233" t="str">
        <f>IF($C323="","",VLOOKUP($C323,分類コード!$B$1:$C$26,2,0))</f>
        <v/>
      </c>
      <c r="E323" s="234"/>
      <c r="F323" s="235"/>
      <c r="G323" s="236"/>
      <c r="H323" s="235"/>
      <c r="L323" s="239"/>
      <c r="M323" s="239"/>
      <c r="N323" s="239"/>
      <c r="O323" s="239"/>
      <c r="P323" s="239"/>
      <c r="Q323" s="239"/>
      <c r="R323" s="239"/>
      <c r="S323" s="239"/>
      <c r="W323" s="239"/>
      <c r="X323" s="239"/>
      <c r="Y323" s="239"/>
    </row>
    <row r="324" spans="1:25">
      <c r="A324" s="232"/>
      <c r="B324" s="232"/>
      <c r="C324" s="232"/>
      <c r="D324" s="233" t="str">
        <f>IF($C324="","",VLOOKUP($C324,分類コード!$B$1:$C$26,2,0))</f>
        <v/>
      </c>
      <c r="E324" s="234"/>
      <c r="F324" s="235"/>
      <c r="G324" s="236"/>
      <c r="H324" s="235"/>
      <c r="L324" s="239"/>
      <c r="M324" s="239"/>
      <c r="N324" s="239"/>
      <c r="O324" s="239"/>
      <c r="P324" s="239"/>
      <c r="Q324" s="239"/>
      <c r="R324" s="239"/>
      <c r="S324" s="239"/>
      <c r="W324" s="239"/>
      <c r="X324" s="239"/>
      <c r="Y324" s="239"/>
    </row>
    <row r="325" spans="1:25">
      <c r="A325" s="232"/>
      <c r="B325" s="232"/>
      <c r="C325" s="232"/>
      <c r="D325" s="233" t="str">
        <f>IF($C325="","",VLOOKUP($C325,分類コード!$B$1:$C$26,2,0))</f>
        <v/>
      </c>
      <c r="E325" s="234"/>
      <c r="F325" s="235"/>
      <c r="G325" s="236"/>
      <c r="H325" s="235"/>
      <c r="L325" s="239"/>
      <c r="M325" s="239"/>
      <c r="N325" s="239"/>
      <c r="O325" s="239"/>
      <c r="P325" s="239"/>
      <c r="Q325" s="239"/>
      <c r="R325" s="239"/>
      <c r="S325" s="239"/>
      <c r="W325" s="239"/>
      <c r="X325" s="239"/>
      <c r="Y325" s="239"/>
    </row>
    <row r="326" spans="1:25">
      <c r="A326" s="232"/>
      <c r="B326" s="232"/>
      <c r="C326" s="232"/>
      <c r="D326" s="233" t="str">
        <f>IF($C326="","",VLOOKUP($C326,分類コード!$B$1:$C$26,2,0))</f>
        <v/>
      </c>
      <c r="E326" s="234"/>
      <c r="F326" s="235"/>
      <c r="G326" s="236"/>
      <c r="H326" s="235"/>
      <c r="L326" s="239"/>
      <c r="M326" s="239"/>
      <c r="N326" s="239"/>
      <c r="O326" s="239"/>
      <c r="P326" s="239"/>
      <c r="Q326" s="239"/>
      <c r="R326" s="239"/>
      <c r="S326" s="239"/>
      <c r="W326" s="239"/>
      <c r="X326" s="239"/>
      <c r="Y326" s="239"/>
    </row>
    <row r="327" spans="1:25">
      <c r="A327" s="232"/>
      <c r="B327" s="232"/>
      <c r="C327" s="232"/>
      <c r="D327" s="233" t="str">
        <f>IF($C327="","",VLOOKUP($C327,分類コード!$B$1:$C$26,2,0))</f>
        <v/>
      </c>
      <c r="E327" s="234"/>
      <c r="F327" s="235"/>
      <c r="G327" s="236"/>
      <c r="H327" s="235"/>
      <c r="L327" s="239"/>
      <c r="M327" s="239"/>
      <c r="N327" s="239"/>
      <c r="O327" s="239"/>
      <c r="P327" s="239"/>
      <c r="Q327" s="239"/>
      <c r="R327" s="239"/>
      <c r="S327" s="239"/>
      <c r="W327" s="239"/>
      <c r="X327" s="239"/>
      <c r="Y327" s="239"/>
    </row>
    <row r="328" spans="1:25">
      <c r="A328" s="232"/>
      <c r="B328" s="232"/>
      <c r="C328" s="232"/>
      <c r="D328" s="233" t="str">
        <f>IF($C328="","",VLOOKUP($C328,分類コード!$B$1:$C$26,2,0))</f>
        <v/>
      </c>
      <c r="E328" s="234"/>
      <c r="F328" s="235"/>
      <c r="G328" s="236"/>
      <c r="H328" s="235"/>
      <c r="L328" s="239"/>
      <c r="M328" s="239"/>
      <c r="N328" s="239"/>
      <c r="O328" s="239"/>
      <c r="P328" s="239"/>
      <c r="Q328" s="239"/>
      <c r="R328" s="239"/>
      <c r="S328" s="239"/>
      <c r="W328" s="239"/>
      <c r="X328" s="239"/>
      <c r="Y328" s="239"/>
    </row>
    <row r="329" spans="1:25">
      <c r="A329" s="232"/>
      <c r="B329" s="232"/>
      <c r="C329" s="232"/>
      <c r="D329" s="233" t="str">
        <f>IF($C329="","",VLOOKUP($C329,分類コード!$B$1:$C$26,2,0))</f>
        <v/>
      </c>
      <c r="E329" s="234"/>
      <c r="F329" s="235"/>
      <c r="G329" s="236"/>
      <c r="H329" s="235"/>
      <c r="L329" s="239"/>
      <c r="M329" s="239"/>
      <c r="N329" s="239"/>
      <c r="O329" s="239"/>
      <c r="P329" s="239"/>
      <c r="Q329" s="239"/>
      <c r="R329" s="239"/>
      <c r="S329" s="239"/>
      <c r="W329" s="239"/>
      <c r="X329" s="239"/>
      <c r="Y329" s="239"/>
    </row>
    <row r="330" spans="1:25">
      <c r="A330" s="232"/>
      <c r="B330" s="232"/>
      <c r="C330" s="232"/>
      <c r="D330" s="233" t="str">
        <f>IF($C330="","",VLOOKUP($C330,分類コード!$B$1:$C$26,2,0))</f>
        <v/>
      </c>
      <c r="E330" s="234"/>
      <c r="F330" s="235"/>
      <c r="G330" s="236"/>
      <c r="H330" s="235"/>
      <c r="L330" s="239"/>
      <c r="M330" s="239"/>
      <c r="N330" s="239"/>
      <c r="O330" s="239"/>
      <c r="P330" s="239"/>
      <c r="Q330" s="239"/>
      <c r="R330" s="239"/>
      <c r="S330" s="239"/>
      <c r="W330" s="239"/>
      <c r="X330" s="239"/>
      <c r="Y330" s="239"/>
    </row>
    <row r="331" spans="1:25">
      <c r="A331" s="232"/>
      <c r="B331" s="232"/>
      <c r="C331" s="232"/>
      <c r="D331" s="233" t="str">
        <f>IF($C331="","",VLOOKUP($C331,分類コード!$B$1:$C$26,2,0))</f>
        <v/>
      </c>
      <c r="E331" s="234"/>
      <c r="F331" s="235"/>
      <c r="G331" s="236"/>
      <c r="H331" s="235"/>
      <c r="L331" s="239"/>
      <c r="M331" s="239"/>
      <c r="N331" s="239"/>
      <c r="O331" s="239"/>
      <c r="P331" s="239"/>
      <c r="Q331" s="239"/>
      <c r="R331" s="239"/>
      <c r="S331" s="239"/>
      <c r="W331" s="239"/>
      <c r="X331" s="239"/>
      <c r="Y331" s="239"/>
    </row>
    <row r="332" spans="1:25">
      <c r="A332" s="232"/>
      <c r="B332" s="232"/>
      <c r="C332" s="232"/>
      <c r="D332" s="233" t="str">
        <f>IF($C332="","",VLOOKUP($C332,分類コード!$B$1:$C$26,2,0))</f>
        <v/>
      </c>
      <c r="E332" s="234"/>
      <c r="F332" s="235"/>
      <c r="G332" s="236"/>
      <c r="H332" s="235"/>
      <c r="L332" s="239"/>
      <c r="M332" s="239"/>
      <c r="N332" s="239"/>
      <c r="O332" s="239"/>
      <c r="P332" s="239"/>
      <c r="Q332" s="239"/>
      <c r="R332" s="239"/>
      <c r="S332" s="239"/>
      <c r="W332" s="239"/>
      <c r="X332" s="239"/>
      <c r="Y332" s="239"/>
    </row>
    <row r="333" spans="1:25">
      <c r="A333" s="232"/>
      <c r="B333" s="232"/>
      <c r="C333" s="232"/>
      <c r="D333" s="233" t="str">
        <f>IF($C333="","",VLOOKUP($C333,分類コード!$B$1:$C$26,2,0))</f>
        <v/>
      </c>
      <c r="E333" s="234"/>
      <c r="F333" s="235"/>
      <c r="G333" s="236"/>
      <c r="H333" s="235"/>
      <c r="L333" s="239"/>
      <c r="M333" s="239"/>
      <c r="N333" s="239"/>
      <c r="O333" s="239"/>
      <c r="P333" s="239"/>
      <c r="Q333" s="239"/>
      <c r="R333" s="239"/>
      <c r="S333" s="239"/>
      <c r="W333" s="239"/>
      <c r="X333" s="239"/>
      <c r="Y333" s="239"/>
    </row>
    <row r="334" spans="1:25">
      <c r="A334" s="232"/>
      <c r="B334" s="232"/>
      <c r="C334" s="232"/>
      <c r="D334" s="233" t="str">
        <f>IF($C334="","",VLOOKUP($C334,分類コード!$B$1:$C$26,2,0))</f>
        <v/>
      </c>
      <c r="E334" s="234"/>
      <c r="F334" s="235"/>
      <c r="G334" s="236"/>
      <c r="H334" s="235"/>
      <c r="L334" s="239"/>
      <c r="M334" s="239"/>
      <c r="N334" s="239"/>
      <c r="O334" s="239"/>
      <c r="P334" s="239"/>
      <c r="Q334" s="239"/>
      <c r="R334" s="239"/>
      <c r="S334" s="239"/>
      <c r="W334" s="239"/>
      <c r="X334" s="239"/>
      <c r="Y334" s="239"/>
    </row>
    <row r="335" spans="1:25">
      <c r="A335" s="232"/>
      <c r="B335" s="232"/>
      <c r="C335" s="232"/>
      <c r="D335" s="233" t="str">
        <f>IF($C335="","",VLOOKUP($C335,分類コード!$B$1:$C$26,2,0))</f>
        <v/>
      </c>
      <c r="E335" s="234"/>
      <c r="F335" s="235"/>
      <c r="G335" s="236"/>
      <c r="H335" s="235"/>
      <c r="L335" s="239"/>
      <c r="M335" s="239"/>
      <c r="N335" s="239"/>
      <c r="O335" s="239"/>
      <c r="P335" s="239"/>
      <c r="Q335" s="239"/>
      <c r="R335" s="239"/>
      <c r="S335" s="239"/>
      <c r="W335" s="239"/>
      <c r="X335" s="239"/>
      <c r="Y335" s="239"/>
    </row>
    <row r="336" spans="1:25">
      <c r="A336" s="232"/>
      <c r="B336" s="232"/>
      <c r="C336" s="232"/>
      <c r="D336" s="233" t="str">
        <f>IF($C336="","",VLOOKUP($C336,分類コード!$B$1:$C$26,2,0))</f>
        <v/>
      </c>
      <c r="E336" s="234"/>
      <c r="F336" s="235"/>
      <c r="G336" s="236"/>
      <c r="H336" s="235"/>
      <c r="L336" s="239"/>
      <c r="M336" s="239"/>
      <c r="N336" s="239"/>
      <c r="O336" s="239"/>
      <c r="P336" s="239"/>
      <c r="Q336" s="239"/>
      <c r="R336" s="239"/>
      <c r="S336" s="239"/>
      <c r="W336" s="239"/>
      <c r="X336" s="239"/>
      <c r="Y336" s="239"/>
    </row>
    <row r="337" spans="1:25">
      <c r="A337" s="232"/>
      <c r="B337" s="232"/>
      <c r="C337" s="232"/>
      <c r="D337" s="233" t="str">
        <f>IF($C337="","",VLOOKUP($C337,分類コード!$B$1:$C$26,2,0))</f>
        <v/>
      </c>
      <c r="E337" s="234"/>
      <c r="F337" s="235"/>
      <c r="G337" s="236"/>
      <c r="H337" s="235"/>
      <c r="L337" s="239"/>
      <c r="M337" s="239"/>
      <c r="N337" s="239"/>
      <c r="O337" s="239"/>
      <c r="P337" s="239"/>
      <c r="Q337" s="239"/>
      <c r="R337" s="239"/>
      <c r="S337" s="239"/>
      <c r="W337" s="239"/>
      <c r="X337" s="239"/>
      <c r="Y337" s="239"/>
    </row>
    <row r="338" spans="1:25">
      <c r="A338" s="232"/>
      <c r="B338" s="232"/>
      <c r="C338" s="232"/>
      <c r="D338" s="233" t="str">
        <f>IF($C338="","",VLOOKUP($C338,分類コード!$B$1:$C$26,2,0))</f>
        <v/>
      </c>
      <c r="E338" s="234"/>
      <c r="F338" s="235"/>
      <c r="G338" s="236"/>
      <c r="H338" s="235"/>
      <c r="L338" s="239"/>
      <c r="M338" s="239"/>
      <c r="N338" s="239"/>
      <c r="O338" s="239"/>
      <c r="P338" s="239"/>
      <c r="Q338" s="239"/>
      <c r="R338" s="239"/>
      <c r="S338" s="239"/>
      <c r="W338" s="239"/>
      <c r="X338" s="239"/>
      <c r="Y338" s="239"/>
    </row>
    <row r="339" spans="1:25">
      <c r="A339" s="232"/>
      <c r="B339" s="232"/>
      <c r="C339" s="232"/>
      <c r="D339" s="233" t="str">
        <f>IF($C339="","",VLOOKUP($C339,分類コード!$B$1:$C$26,2,0))</f>
        <v/>
      </c>
      <c r="E339" s="234"/>
      <c r="F339" s="235"/>
      <c r="G339" s="236"/>
      <c r="H339" s="235"/>
      <c r="L339" s="239"/>
      <c r="M339" s="239"/>
      <c r="N339" s="239"/>
      <c r="O339" s="239"/>
      <c r="P339" s="239"/>
      <c r="Q339" s="239"/>
      <c r="R339" s="239"/>
      <c r="S339" s="239"/>
      <c r="W339" s="239"/>
      <c r="X339" s="239"/>
      <c r="Y339" s="239"/>
    </row>
    <row r="340" spans="1:25">
      <c r="A340" s="232"/>
      <c r="B340" s="232"/>
      <c r="C340" s="232"/>
      <c r="D340" s="233" t="str">
        <f>IF($C340="","",VLOOKUP($C340,分類コード!$B$1:$C$26,2,0))</f>
        <v/>
      </c>
      <c r="E340" s="234"/>
      <c r="F340" s="235"/>
      <c r="G340" s="236"/>
      <c r="H340" s="235"/>
      <c r="L340" s="239"/>
      <c r="M340" s="239"/>
      <c r="N340" s="239"/>
      <c r="O340" s="239"/>
      <c r="P340" s="239"/>
      <c r="Q340" s="239"/>
      <c r="R340" s="239"/>
      <c r="S340" s="239"/>
      <c r="W340" s="239"/>
      <c r="X340" s="239"/>
      <c r="Y340" s="239"/>
    </row>
    <row r="341" spans="1:25">
      <c r="A341" s="232"/>
      <c r="B341" s="232"/>
      <c r="C341" s="232"/>
      <c r="D341" s="233" t="str">
        <f>IF($C341="","",VLOOKUP($C341,分類コード!$B$1:$C$26,2,0))</f>
        <v/>
      </c>
      <c r="E341" s="234"/>
      <c r="F341" s="235"/>
      <c r="G341" s="236"/>
      <c r="H341" s="235"/>
      <c r="L341" s="239"/>
      <c r="M341" s="239"/>
      <c r="N341" s="239"/>
      <c r="O341" s="239"/>
      <c r="P341" s="239"/>
      <c r="Q341" s="239"/>
      <c r="R341" s="239"/>
      <c r="S341" s="239"/>
      <c r="W341" s="239"/>
      <c r="X341" s="239"/>
      <c r="Y341" s="239"/>
    </row>
    <row r="342" spans="1:25">
      <c r="A342" s="232"/>
      <c r="B342" s="232"/>
      <c r="C342" s="232"/>
      <c r="D342" s="233" t="str">
        <f>IF($C342="","",VLOOKUP($C342,分類コード!$B$1:$C$26,2,0))</f>
        <v/>
      </c>
      <c r="E342" s="234"/>
      <c r="F342" s="235"/>
      <c r="G342" s="236"/>
      <c r="H342" s="235"/>
      <c r="L342" s="239"/>
      <c r="M342" s="239"/>
      <c r="N342" s="239"/>
      <c r="O342" s="239"/>
      <c r="P342" s="239"/>
      <c r="Q342" s="239"/>
      <c r="R342" s="239"/>
      <c r="S342" s="239"/>
      <c r="W342" s="239"/>
      <c r="X342" s="239"/>
      <c r="Y342" s="239"/>
    </row>
    <row r="343" spans="1:25">
      <c r="A343" s="232"/>
      <c r="B343" s="232"/>
      <c r="C343" s="232"/>
      <c r="D343" s="233" t="str">
        <f>IF($C343="","",VLOOKUP($C343,分類コード!$B$1:$C$26,2,0))</f>
        <v/>
      </c>
      <c r="E343" s="234"/>
      <c r="F343" s="235"/>
      <c r="G343" s="236"/>
      <c r="H343" s="235"/>
      <c r="L343" s="239"/>
      <c r="M343" s="239"/>
      <c r="N343" s="239"/>
      <c r="O343" s="239"/>
      <c r="P343" s="239"/>
      <c r="Q343" s="239"/>
      <c r="R343" s="239"/>
      <c r="S343" s="239"/>
      <c r="W343" s="239"/>
      <c r="X343" s="239"/>
      <c r="Y343" s="239"/>
    </row>
    <row r="344" spans="1:25">
      <c r="A344" s="232"/>
      <c r="B344" s="232"/>
      <c r="C344" s="232"/>
      <c r="D344" s="233" t="str">
        <f>IF($C344="","",VLOOKUP($C344,分類コード!$B$1:$C$26,2,0))</f>
        <v/>
      </c>
      <c r="E344" s="234"/>
      <c r="F344" s="235"/>
      <c r="G344" s="236"/>
      <c r="H344" s="235"/>
      <c r="L344" s="239"/>
      <c r="M344" s="239"/>
      <c r="N344" s="239"/>
      <c r="O344" s="239"/>
      <c r="P344" s="239"/>
      <c r="Q344" s="239"/>
      <c r="R344" s="239"/>
      <c r="S344" s="239"/>
      <c r="W344" s="239"/>
      <c r="X344" s="239"/>
      <c r="Y344" s="239"/>
    </row>
    <row r="345" spans="1:25">
      <c r="A345" s="232"/>
      <c r="B345" s="232"/>
      <c r="C345" s="232"/>
      <c r="D345" s="233" t="str">
        <f>IF($C345="","",VLOOKUP($C345,分類コード!$B$1:$C$26,2,0))</f>
        <v/>
      </c>
      <c r="E345" s="234"/>
      <c r="F345" s="235"/>
      <c r="G345" s="236"/>
      <c r="H345" s="235"/>
      <c r="L345" s="239"/>
      <c r="M345" s="239"/>
      <c r="N345" s="239"/>
      <c r="O345" s="239"/>
      <c r="P345" s="239"/>
      <c r="Q345" s="239"/>
      <c r="R345" s="239"/>
      <c r="S345" s="239"/>
      <c r="W345" s="239"/>
      <c r="X345" s="239"/>
      <c r="Y345" s="239"/>
    </row>
    <row r="346" spans="1:25">
      <c r="A346" s="232"/>
      <c r="B346" s="232"/>
      <c r="C346" s="232"/>
      <c r="D346" s="233" t="str">
        <f>IF($C346="","",VLOOKUP($C346,分類コード!$B$1:$C$26,2,0))</f>
        <v/>
      </c>
      <c r="E346" s="234"/>
      <c r="F346" s="235"/>
      <c r="G346" s="236"/>
      <c r="H346" s="235"/>
      <c r="L346" s="239"/>
      <c r="M346" s="239"/>
      <c r="N346" s="239"/>
      <c r="O346" s="239"/>
      <c r="P346" s="239"/>
      <c r="Q346" s="239"/>
      <c r="R346" s="239"/>
      <c r="S346" s="239"/>
      <c r="W346" s="239"/>
      <c r="X346" s="239"/>
      <c r="Y346" s="239"/>
    </row>
    <row r="347" spans="1:25">
      <c r="A347" s="232"/>
      <c r="B347" s="232"/>
      <c r="C347" s="232"/>
      <c r="D347" s="233" t="str">
        <f>IF($C347="","",VLOOKUP($C347,分類コード!$B$1:$C$26,2,0))</f>
        <v/>
      </c>
      <c r="E347" s="234"/>
      <c r="F347" s="235"/>
      <c r="G347" s="236"/>
      <c r="H347" s="235"/>
      <c r="L347" s="239"/>
      <c r="M347" s="239"/>
      <c r="N347" s="239"/>
      <c r="O347" s="239"/>
      <c r="P347" s="239"/>
      <c r="Q347" s="239"/>
      <c r="R347" s="239"/>
      <c r="S347" s="239"/>
      <c r="W347" s="239"/>
      <c r="X347" s="239"/>
      <c r="Y347" s="239"/>
    </row>
    <row r="348" spans="1:25">
      <c r="A348" s="232"/>
      <c r="B348" s="232"/>
      <c r="C348" s="232"/>
      <c r="D348" s="233" t="str">
        <f>IF($C348="","",VLOOKUP($C348,分類コード!$B$1:$C$26,2,0))</f>
        <v/>
      </c>
      <c r="E348" s="234"/>
      <c r="F348" s="235"/>
      <c r="G348" s="236"/>
      <c r="H348" s="235"/>
      <c r="L348" s="239"/>
      <c r="M348" s="239"/>
      <c r="N348" s="239"/>
      <c r="O348" s="239"/>
      <c r="P348" s="239"/>
      <c r="Q348" s="239"/>
      <c r="R348" s="239"/>
      <c r="S348" s="239"/>
      <c r="W348" s="239"/>
      <c r="X348" s="239"/>
      <c r="Y348" s="239"/>
    </row>
    <row r="349" spans="1:25">
      <c r="A349" s="232"/>
      <c r="B349" s="232"/>
      <c r="C349" s="232"/>
      <c r="D349" s="233" t="str">
        <f>IF($C349="","",VLOOKUP($C349,分類コード!$B$1:$C$26,2,0))</f>
        <v/>
      </c>
      <c r="E349" s="234"/>
      <c r="F349" s="235"/>
      <c r="G349" s="236"/>
      <c r="H349" s="235"/>
      <c r="L349" s="239"/>
      <c r="M349" s="239"/>
      <c r="N349" s="239"/>
      <c r="O349" s="239"/>
      <c r="P349" s="239"/>
      <c r="Q349" s="239"/>
      <c r="R349" s="239"/>
      <c r="S349" s="239"/>
      <c r="W349" s="239"/>
      <c r="X349" s="239"/>
      <c r="Y349" s="239"/>
    </row>
    <row r="350" spans="1:25">
      <c r="A350" s="232"/>
      <c r="B350" s="232"/>
      <c r="C350" s="232"/>
      <c r="D350" s="233" t="str">
        <f>IF($C350="","",VLOOKUP($C350,分類コード!$B$1:$C$26,2,0))</f>
        <v/>
      </c>
      <c r="E350" s="234"/>
      <c r="F350" s="235"/>
      <c r="G350" s="236"/>
      <c r="H350" s="235"/>
      <c r="L350" s="239"/>
      <c r="M350" s="239"/>
      <c r="N350" s="239"/>
      <c r="O350" s="239"/>
      <c r="P350" s="239"/>
      <c r="Q350" s="239"/>
      <c r="R350" s="239"/>
      <c r="S350" s="239"/>
      <c r="W350" s="239"/>
      <c r="X350" s="239"/>
      <c r="Y350" s="239"/>
    </row>
    <row r="351" spans="1:25">
      <c r="A351" s="232"/>
      <c r="B351" s="232"/>
      <c r="C351" s="232"/>
      <c r="D351" s="233" t="str">
        <f>IF($C351="","",VLOOKUP($C351,分類コード!$B$1:$C$26,2,0))</f>
        <v/>
      </c>
      <c r="E351" s="234"/>
      <c r="F351" s="235"/>
      <c r="G351" s="236"/>
      <c r="H351" s="235"/>
      <c r="L351" s="239"/>
      <c r="M351" s="239"/>
      <c r="N351" s="239"/>
      <c r="O351" s="239"/>
      <c r="P351" s="239"/>
      <c r="Q351" s="239"/>
      <c r="R351" s="239"/>
      <c r="S351" s="239"/>
      <c r="W351" s="239"/>
      <c r="X351" s="239"/>
      <c r="Y351" s="239"/>
    </row>
    <row r="352" spans="1:25">
      <c r="A352" s="232"/>
      <c r="B352" s="232"/>
      <c r="C352" s="232"/>
      <c r="D352" s="233" t="str">
        <f>IF($C352="","",VLOOKUP($C352,分類コード!$B$1:$C$26,2,0))</f>
        <v/>
      </c>
      <c r="E352" s="234"/>
      <c r="F352" s="235"/>
      <c r="G352" s="236"/>
      <c r="H352" s="235"/>
      <c r="L352" s="239"/>
      <c r="M352" s="239"/>
      <c r="N352" s="239"/>
      <c r="O352" s="239"/>
      <c r="P352" s="239"/>
      <c r="Q352" s="239"/>
      <c r="R352" s="239"/>
      <c r="S352" s="239"/>
      <c r="W352" s="239"/>
      <c r="X352" s="239"/>
      <c r="Y352" s="239"/>
    </row>
    <row r="353" spans="1:25">
      <c r="A353" s="232"/>
      <c r="B353" s="232"/>
      <c r="C353" s="232"/>
      <c r="D353" s="233" t="str">
        <f>IF($C353="","",VLOOKUP($C353,分類コード!$B$1:$C$26,2,0))</f>
        <v/>
      </c>
      <c r="E353" s="234"/>
      <c r="F353" s="235"/>
      <c r="G353" s="236"/>
      <c r="H353" s="235"/>
      <c r="L353" s="239"/>
      <c r="M353" s="239"/>
      <c r="N353" s="239"/>
      <c r="O353" s="239"/>
      <c r="P353" s="239"/>
      <c r="Q353" s="239"/>
      <c r="R353" s="239"/>
      <c r="S353" s="239"/>
      <c r="W353" s="239"/>
      <c r="X353" s="239"/>
      <c r="Y353" s="239"/>
    </row>
    <row r="354" spans="1:25">
      <c r="A354" s="232"/>
      <c r="B354" s="232"/>
      <c r="C354" s="232"/>
      <c r="D354" s="233" t="str">
        <f>IF($C354="","",VLOOKUP($C354,分類コード!$B$1:$C$26,2,0))</f>
        <v/>
      </c>
      <c r="E354" s="234"/>
      <c r="F354" s="235"/>
      <c r="G354" s="236"/>
      <c r="H354" s="235"/>
      <c r="L354" s="239"/>
      <c r="M354" s="239"/>
      <c r="N354" s="239"/>
      <c r="O354" s="239"/>
      <c r="P354" s="239"/>
      <c r="Q354" s="239"/>
      <c r="R354" s="239"/>
      <c r="S354" s="239"/>
      <c r="W354" s="239"/>
      <c r="X354" s="239"/>
      <c r="Y354" s="239"/>
    </row>
    <row r="355" spans="1:25">
      <c r="A355" s="232"/>
      <c r="B355" s="232"/>
      <c r="C355" s="232"/>
      <c r="D355" s="233" t="str">
        <f>IF($C355="","",VLOOKUP($C355,分類コード!$B$1:$C$26,2,0))</f>
        <v/>
      </c>
      <c r="E355" s="234"/>
      <c r="F355" s="235"/>
      <c r="G355" s="236"/>
      <c r="H355" s="235"/>
      <c r="L355" s="239"/>
      <c r="M355" s="239"/>
      <c r="N355" s="239"/>
      <c r="O355" s="239"/>
      <c r="P355" s="239"/>
      <c r="Q355" s="239"/>
      <c r="R355" s="239"/>
      <c r="S355" s="239"/>
      <c r="W355" s="239"/>
      <c r="X355" s="239"/>
      <c r="Y355" s="239"/>
    </row>
    <row r="356" spans="1:25">
      <c r="A356" s="232"/>
      <c r="B356" s="232"/>
      <c r="C356" s="232"/>
      <c r="D356" s="233" t="str">
        <f>IF($C356="","",VLOOKUP($C356,分類コード!$B$1:$C$26,2,0))</f>
        <v/>
      </c>
      <c r="E356" s="234"/>
      <c r="F356" s="235"/>
      <c r="G356" s="236"/>
      <c r="H356" s="235"/>
      <c r="L356" s="239"/>
      <c r="M356" s="239"/>
      <c r="N356" s="239"/>
      <c r="O356" s="239"/>
      <c r="P356" s="239"/>
      <c r="Q356" s="239"/>
      <c r="R356" s="239"/>
      <c r="S356" s="239"/>
      <c r="W356" s="239"/>
      <c r="X356" s="239"/>
      <c r="Y356" s="239"/>
    </row>
    <row r="357" spans="1:25">
      <c r="A357" s="232"/>
      <c r="B357" s="232"/>
      <c r="C357" s="232"/>
      <c r="D357" s="233" t="str">
        <f>IF($C357="","",VLOOKUP($C357,分類コード!$B$1:$C$26,2,0))</f>
        <v/>
      </c>
      <c r="E357" s="234"/>
      <c r="F357" s="235"/>
      <c r="G357" s="236"/>
      <c r="H357" s="235"/>
      <c r="L357" s="239"/>
      <c r="M357" s="239"/>
      <c r="N357" s="239"/>
      <c r="O357" s="239"/>
      <c r="P357" s="239"/>
      <c r="Q357" s="239"/>
      <c r="R357" s="239"/>
      <c r="S357" s="239"/>
      <c r="W357" s="239"/>
      <c r="X357" s="239"/>
      <c r="Y357" s="239"/>
    </row>
    <row r="358" spans="1:25">
      <c r="A358" s="232"/>
      <c r="B358" s="232"/>
      <c r="C358" s="232"/>
      <c r="D358" s="233" t="str">
        <f>IF($C358="","",VLOOKUP($C358,分類コード!$B$1:$C$26,2,0))</f>
        <v/>
      </c>
      <c r="E358" s="234"/>
      <c r="F358" s="235"/>
      <c r="G358" s="236"/>
      <c r="H358" s="235"/>
      <c r="L358" s="239"/>
      <c r="M358" s="239"/>
      <c r="N358" s="239"/>
      <c r="O358" s="239"/>
      <c r="P358" s="239"/>
      <c r="Q358" s="239"/>
      <c r="R358" s="239"/>
      <c r="S358" s="239"/>
      <c r="W358" s="239"/>
      <c r="X358" s="239"/>
      <c r="Y358" s="239"/>
    </row>
    <row r="359" spans="1:25">
      <c r="A359" s="232"/>
      <c r="B359" s="232"/>
      <c r="C359" s="232"/>
      <c r="D359" s="233" t="str">
        <f>IF($C359="","",VLOOKUP($C359,分類コード!$B$1:$C$26,2,0))</f>
        <v/>
      </c>
      <c r="E359" s="234"/>
      <c r="F359" s="235"/>
      <c r="G359" s="236"/>
      <c r="H359" s="235"/>
      <c r="L359" s="239"/>
      <c r="M359" s="239"/>
      <c r="N359" s="239"/>
      <c r="O359" s="239"/>
      <c r="P359" s="239"/>
      <c r="Q359" s="239"/>
      <c r="R359" s="239"/>
      <c r="S359" s="239"/>
      <c r="W359" s="239"/>
      <c r="X359" s="239"/>
      <c r="Y359" s="239"/>
    </row>
    <row r="360" spans="1:25">
      <c r="A360" s="232"/>
      <c r="B360" s="232"/>
      <c r="C360" s="232"/>
      <c r="D360" s="233" t="str">
        <f>IF($C360="","",VLOOKUP($C360,分類コード!$B$1:$C$26,2,0))</f>
        <v/>
      </c>
      <c r="E360" s="234"/>
      <c r="F360" s="235"/>
      <c r="G360" s="236"/>
      <c r="H360" s="235"/>
      <c r="L360" s="239"/>
      <c r="M360" s="239"/>
      <c r="N360" s="239"/>
      <c r="O360" s="239"/>
      <c r="P360" s="239"/>
      <c r="Q360" s="239"/>
      <c r="R360" s="239"/>
      <c r="S360" s="239"/>
      <c r="W360" s="239"/>
      <c r="X360" s="239"/>
      <c r="Y360" s="239"/>
    </row>
    <row r="361" spans="1:25">
      <c r="A361" s="232"/>
      <c r="B361" s="232"/>
      <c r="C361" s="232"/>
      <c r="D361" s="233" t="str">
        <f>IF($C361="","",VLOOKUP($C361,分類コード!$B$1:$C$26,2,0))</f>
        <v/>
      </c>
      <c r="E361" s="234"/>
      <c r="F361" s="235"/>
      <c r="G361" s="236"/>
      <c r="H361" s="235"/>
      <c r="L361" s="239"/>
      <c r="M361" s="239"/>
      <c r="N361" s="239"/>
      <c r="O361" s="239"/>
      <c r="P361" s="239"/>
      <c r="Q361" s="239"/>
      <c r="R361" s="239"/>
      <c r="S361" s="239"/>
      <c r="W361" s="239"/>
      <c r="X361" s="239"/>
      <c r="Y361" s="239"/>
    </row>
    <row r="362" spans="1:25">
      <c r="A362" s="232"/>
      <c r="B362" s="232"/>
      <c r="C362" s="232"/>
      <c r="D362" s="233" t="str">
        <f>IF($C362="","",VLOOKUP($C362,分類コード!$B$1:$C$26,2,0))</f>
        <v/>
      </c>
      <c r="E362" s="234"/>
      <c r="F362" s="235"/>
      <c r="G362" s="236"/>
      <c r="H362" s="235"/>
      <c r="L362" s="239"/>
      <c r="M362" s="239"/>
      <c r="N362" s="239"/>
      <c r="O362" s="239"/>
      <c r="P362" s="239"/>
      <c r="Q362" s="239"/>
      <c r="R362" s="239"/>
      <c r="S362" s="239"/>
      <c r="W362" s="239"/>
      <c r="X362" s="239"/>
      <c r="Y362" s="239"/>
    </row>
    <row r="363" spans="1:25">
      <c r="A363" s="232"/>
      <c r="B363" s="232"/>
      <c r="C363" s="232"/>
      <c r="D363" s="233" t="str">
        <f>IF($C363="","",VLOOKUP($C363,分類コード!$B$1:$C$26,2,0))</f>
        <v/>
      </c>
      <c r="E363" s="234"/>
      <c r="F363" s="235"/>
      <c r="G363" s="236"/>
      <c r="H363" s="235"/>
      <c r="L363" s="239"/>
      <c r="M363" s="239"/>
      <c r="N363" s="239"/>
      <c r="O363" s="239"/>
      <c r="P363" s="239"/>
      <c r="Q363" s="239"/>
      <c r="R363" s="239"/>
      <c r="S363" s="239"/>
      <c r="W363" s="239"/>
      <c r="X363" s="239"/>
      <c r="Y363" s="239"/>
    </row>
    <row r="364" spans="1:25">
      <c r="A364" s="232"/>
      <c r="B364" s="232"/>
      <c r="C364" s="232"/>
      <c r="D364" s="233" t="str">
        <f>IF($C364="","",VLOOKUP($C364,分類コード!$B$1:$C$26,2,0))</f>
        <v/>
      </c>
      <c r="E364" s="234"/>
      <c r="F364" s="235"/>
      <c r="G364" s="236"/>
      <c r="H364" s="235"/>
      <c r="L364" s="239"/>
      <c r="M364" s="239"/>
      <c r="N364" s="239"/>
      <c r="O364" s="239"/>
      <c r="P364" s="239"/>
      <c r="Q364" s="239"/>
      <c r="R364" s="239"/>
      <c r="S364" s="239"/>
      <c r="W364" s="239"/>
      <c r="X364" s="239"/>
      <c r="Y364" s="239"/>
    </row>
    <row r="365" spans="1:25">
      <c r="A365" s="232"/>
      <c r="B365" s="232"/>
      <c r="C365" s="232"/>
      <c r="D365" s="233" t="str">
        <f>IF($C365="","",VLOOKUP($C365,分類コード!$B$1:$C$26,2,0))</f>
        <v/>
      </c>
      <c r="E365" s="234"/>
      <c r="F365" s="235"/>
      <c r="G365" s="236"/>
      <c r="H365" s="235"/>
      <c r="L365" s="239"/>
      <c r="M365" s="239"/>
      <c r="N365" s="239"/>
      <c r="O365" s="239"/>
      <c r="P365" s="239"/>
      <c r="Q365" s="239"/>
      <c r="R365" s="239"/>
      <c r="S365" s="239"/>
      <c r="W365" s="239"/>
      <c r="X365" s="239"/>
      <c r="Y365" s="239"/>
    </row>
    <row r="366" spans="1:25">
      <c r="A366" s="232"/>
      <c r="B366" s="232"/>
      <c r="C366" s="232"/>
      <c r="D366" s="233" t="str">
        <f>IF($C366="","",VLOOKUP($C366,分類コード!$B$1:$C$26,2,0))</f>
        <v/>
      </c>
      <c r="E366" s="234"/>
      <c r="F366" s="235"/>
      <c r="G366" s="236"/>
      <c r="H366" s="235"/>
      <c r="L366" s="239"/>
      <c r="M366" s="239"/>
      <c r="N366" s="239"/>
      <c r="O366" s="239"/>
      <c r="P366" s="239"/>
      <c r="Q366" s="239"/>
      <c r="R366" s="239"/>
      <c r="S366" s="239"/>
      <c r="W366" s="239"/>
      <c r="X366" s="239"/>
      <c r="Y366" s="239"/>
    </row>
    <row r="367" spans="1:25">
      <c r="A367" s="232"/>
      <c r="B367" s="232"/>
      <c r="C367" s="232"/>
      <c r="D367" s="233" t="str">
        <f>IF($C367="","",VLOOKUP($C367,分類コード!$B$1:$C$26,2,0))</f>
        <v/>
      </c>
      <c r="E367" s="234"/>
      <c r="F367" s="235"/>
      <c r="G367" s="236"/>
      <c r="H367" s="235"/>
      <c r="L367" s="239"/>
      <c r="M367" s="239"/>
      <c r="N367" s="239"/>
      <c r="O367" s="239"/>
      <c r="P367" s="239"/>
      <c r="Q367" s="239"/>
      <c r="R367" s="239"/>
      <c r="S367" s="239"/>
      <c r="W367" s="239"/>
      <c r="X367" s="239"/>
      <c r="Y367" s="239"/>
    </row>
    <row r="368" spans="1:25">
      <c r="A368" s="232"/>
      <c r="B368" s="232"/>
      <c r="C368" s="232"/>
      <c r="D368" s="233" t="str">
        <f>IF($C368="","",VLOOKUP($C368,分類コード!$B$1:$C$26,2,0))</f>
        <v/>
      </c>
      <c r="E368" s="234"/>
      <c r="F368" s="235"/>
      <c r="G368" s="236"/>
      <c r="H368" s="235"/>
      <c r="L368" s="239"/>
      <c r="M368" s="239"/>
      <c r="N368" s="239"/>
      <c r="O368" s="239"/>
      <c r="P368" s="239"/>
      <c r="Q368" s="239"/>
      <c r="R368" s="239"/>
      <c r="S368" s="239"/>
      <c r="W368" s="239"/>
      <c r="X368" s="239"/>
      <c r="Y368" s="239"/>
    </row>
    <row r="369" spans="1:25">
      <c r="A369" s="232"/>
      <c r="B369" s="232"/>
      <c r="C369" s="232"/>
      <c r="D369" s="233" t="str">
        <f>IF($C369="","",VLOOKUP($C369,分類コード!$B$1:$C$26,2,0))</f>
        <v/>
      </c>
      <c r="E369" s="234"/>
      <c r="F369" s="235"/>
      <c r="G369" s="236"/>
      <c r="H369" s="235"/>
      <c r="L369" s="239"/>
      <c r="M369" s="239"/>
      <c r="N369" s="239"/>
      <c r="O369" s="239"/>
      <c r="P369" s="239"/>
      <c r="Q369" s="239"/>
      <c r="R369" s="239"/>
      <c r="S369" s="239"/>
      <c r="W369" s="239"/>
      <c r="X369" s="239"/>
      <c r="Y369" s="239"/>
    </row>
    <row r="370" spans="1:25">
      <c r="A370" s="232"/>
      <c r="B370" s="232"/>
      <c r="C370" s="232"/>
      <c r="D370" s="233" t="str">
        <f>IF($C370="","",VLOOKUP($C370,分類コード!$B$1:$C$26,2,0))</f>
        <v/>
      </c>
      <c r="E370" s="234"/>
      <c r="F370" s="235"/>
      <c r="G370" s="236"/>
      <c r="H370" s="235"/>
      <c r="L370" s="239"/>
      <c r="M370" s="239"/>
      <c r="N370" s="239"/>
      <c r="O370" s="239"/>
      <c r="P370" s="239"/>
      <c r="Q370" s="239"/>
      <c r="R370" s="239"/>
      <c r="S370" s="239"/>
      <c r="W370" s="239"/>
      <c r="X370" s="239"/>
      <c r="Y370" s="239"/>
    </row>
    <row r="371" spans="1:25">
      <c r="A371" s="232"/>
      <c r="B371" s="232"/>
      <c r="C371" s="232"/>
      <c r="D371" s="233" t="str">
        <f>IF($C371="","",VLOOKUP($C371,分類コード!$B$1:$C$26,2,0))</f>
        <v/>
      </c>
      <c r="E371" s="234"/>
      <c r="F371" s="235"/>
      <c r="G371" s="236"/>
      <c r="H371" s="235"/>
      <c r="L371" s="239"/>
      <c r="M371" s="239"/>
      <c r="N371" s="239"/>
      <c r="O371" s="239"/>
      <c r="P371" s="239"/>
      <c r="Q371" s="239"/>
      <c r="R371" s="239"/>
      <c r="S371" s="239"/>
      <c r="W371" s="239"/>
      <c r="X371" s="239"/>
      <c r="Y371" s="239"/>
    </row>
    <row r="372" spans="1:25">
      <c r="A372" s="232"/>
      <c r="B372" s="232"/>
      <c r="C372" s="232"/>
      <c r="D372" s="233" t="str">
        <f>IF($C372="","",VLOOKUP($C372,分類コード!$B$1:$C$26,2,0))</f>
        <v/>
      </c>
      <c r="E372" s="234"/>
      <c r="F372" s="235"/>
      <c r="G372" s="236"/>
      <c r="H372" s="235"/>
      <c r="L372" s="239"/>
      <c r="M372" s="239"/>
      <c r="N372" s="239"/>
      <c r="O372" s="239"/>
      <c r="P372" s="239"/>
      <c r="Q372" s="239"/>
      <c r="R372" s="239"/>
      <c r="S372" s="239"/>
      <c r="W372" s="239"/>
      <c r="X372" s="239"/>
      <c r="Y372" s="239"/>
    </row>
    <row r="373" spans="1:25">
      <c r="A373" s="232"/>
      <c r="B373" s="232"/>
      <c r="C373" s="232"/>
      <c r="D373" s="233" t="str">
        <f>IF($C373="","",VLOOKUP($C373,分類コード!$B$1:$C$26,2,0))</f>
        <v/>
      </c>
      <c r="E373" s="234"/>
      <c r="F373" s="235"/>
      <c r="G373" s="236"/>
      <c r="H373" s="235"/>
      <c r="L373" s="239"/>
      <c r="M373" s="239"/>
      <c r="N373" s="239"/>
      <c r="O373" s="239"/>
      <c r="P373" s="239"/>
      <c r="Q373" s="239"/>
      <c r="R373" s="239"/>
      <c r="S373" s="239"/>
      <c r="W373" s="239"/>
      <c r="X373" s="239"/>
      <c r="Y373" s="239"/>
    </row>
    <row r="374" spans="1:25">
      <c r="A374" s="232"/>
      <c r="B374" s="232"/>
      <c r="C374" s="232"/>
      <c r="D374" s="233" t="str">
        <f>IF($C374="","",VLOOKUP($C374,分類コード!$B$1:$C$26,2,0))</f>
        <v/>
      </c>
      <c r="E374" s="234"/>
      <c r="F374" s="235"/>
      <c r="G374" s="236"/>
      <c r="H374" s="235"/>
      <c r="L374" s="239"/>
      <c r="M374" s="239"/>
      <c r="N374" s="239"/>
      <c r="O374" s="239"/>
      <c r="P374" s="239"/>
      <c r="Q374" s="239"/>
      <c r="R374" s="239"/>
      <c r="S374" s="239"/>
      <c r="W374" s="239"/>
      <c r="X374" s="239"/>
      <c r="Y374" s="239"/>
    </row>
    <row r="375" spans="1:25">
      <c r="A375" s="232"/>
      <c r="B375" s="232"/>
      <c r="C375" s="232"/>
      <c r="D375" s="233" t="str">
        <f>IF($C375="","",VLOOKUP($C375,分類コード!$B$1:$C$26,2,0))</f>
        <v/>
      </c>
      <c r="E375" s="234"/>
      <c r="F375" s="235"/>
      <c r="G375" s="236"/>
      <c r="H375" s="235"/>
      <c r="L375" s="239"/>
      <c r="M375" s="239"/>
      <c r="N375" s="239"/>
      <c r="O375" s="239"/>
      <c r="P375" s="239"/>
      <c r="Q375" s="239"/>
      <c r="R375" s="239"/>
      <c r="S375" s="239"/>
      <c r="W375" s="239"/>
      <c r="X375" s="239"/>
      <c r="Y375" s="239"/>
    </row>
    <row r="376" spans="1:25">
      <c r="A376" s="232"/>
      <c r="B376" s="232"/>
      <c r="C376" s="232"/>
      <c r="D376" s="233" t="str">
        <f>IF($C376="","",VLOOKUP($C376,分類コード!$B$1:$C$26,2,0))</f>
        <v/>
      </c>
      <c r="E376" s="234"/>
      <c r="F376" s="235"/>
      <c r="G376" s="236"/>
      <c r="H376" s="235"/>
      <c r="L376" s="239"/>
      <c r="M376" s="239"/>
      <c r="N376" s="239"/>
      <c r="O376" s="239"/>
      <c r="P376" s="239"/>
      <c r="Q376" s="239"/>
      <c r="R376" s="239"/>
      <c r="S376" s="239"/>
      <c r="W376" s="239"/>
      <c r="X376" s="239"/>
      <c r="Y376" s="239"/>
    </row>
    <row r="377" spans="1:25">
      <c r="A377" s="232"/>
      <c r="B377" s="232"/>
      <c r="C377" s="232"/>
      <c r="D377" s="233" t="str">
        <f>IF($C377="","",VLOOKUP($C377,分類コード!$B$1:$C$26,2,0))</f>
        <v/>
      </c>
      <c r="E377" s="234"/>
      <c r="F377" s="235"/>
      <c r="G377" s="236"/>
      <c r="H377" s="235"/>
      <c r="L377" s="239"/>
      <c r="M377" s="239"/>
      <c r="N377" s="239"/>
      <c r="O377" s="239"/>
      <c r="P377" s="239"/>
      <c r="Q377" s="239"/>
      <c r="R377" s="239"/>
      <c r="S377" s="239"/>
      <c r="W377" s="239"/>
      <c r="X377" s="239"/>
      <c r="Y377" s="239"/>
    </row>
    <row r="378" spans="1:25">
      <c r="A378" s="232"/>
      <c r="B378" s="232"/>
      <c r="C378" s="232"/>
      <c r="D378" s="233" t="str">
        <f>IF($C378="","",VLOOKUP($C378,分類コード!$B$1:$C$26,2,0))</f>
        <v/>
      </c>
      <c r="E378" s="234"/>
      <c r="F378" s="235"/>
      <c r="G378" s="236"/>
      <c r="H378" s="235"/>
      <c r="L378" s="239"/>
      <c r="M378" s="239"/>
      <c r="N378" s="239"/>
      <c r="O378" s="239"/>
      <c r="P378" s="239"/>
      <c r="Q378" s="239"/>
      <c r="R378" s="239"/>
      <c r="S378" s="239"/>
      <c r="W378" s="239"/>
      <c r="X378" s="239"/>
      <c r="Y378" s="239"/>
    </row>
    <row r="379" spans="1:25">
      <c r="A379" s="232"/>
      <c r="B379" s="232"/>
      <c r="C379" s="232"/>
      <c r="D379" s="233" t="str">
        <f>IF($C379="","",VLOOKUP($C379,分類コード!$B$1:$C$26,2,0))</f>
        <v/>
      </c>
      <c r="E379" s="234"/>
      <c r="F379" s="235"/>
      <c r="G379" s="236"/>
      <c r="H379" s="235"/>
      <c r="L379" s="239"/>
      <c r="M379" s="239"/>
      <c r="N379" s="239"/>
      <c r="O379" s="239"/>
      <c r="P379" s="239"/>
      <c r="Q379" s="239"/>
      <c r="R379" s="239"/>
      <c r="S379" s="239"/>
      <c r="W379" s="239"/>
      <c r="X379" s="239"/>
      <c r="Y379" s="239"/>
    </row>
    <row r="380" spans="1:25">
      <c r="A380" s="232"/>
      <c r="B380" s="232"/>
      <c r="C380" s="232"/>
      <c r="D380" s="233" t="str">
        <f>IF($C380="","",VLOOKUP($C380,分類コード!$B$1:$C$26,2,0))</f>
        <v/>
      </c>
      <c r="E380" s="234"/>
      <c r="F380" s="235"/>
      <c r="G380" s="236"/>
      <c r="H380" s="235"/>
      <c r="L380" s="239"/>
      <c r="M380" s="239"/>
      <c r="N380" s="239"/>
      <c r="O380" s="239"/>
      <c r="P380" s="239"/>
      <c r="Q380" s="239"/>
      <c r="R380" s="239"/>
      <c r="S380" s="239"/>
      <c r="W380" s="239"/>
      <c r="X380" s="239"/>
      <c r="Y380" s="239"/>
    </row>
    <row r="381" spans="1:25">
      <c r="A381" s="232"/>
      <c r="B381" s="232"/>
      <c r="C381" s="232"/>
      <c r="D381" s="233" t="str">
        <f>IF($C381="","",VLOOKUP($C381,分類コード!$B$1:$C$26,2,0))</f>
        <v/>
      </c>
      <c r="E381" s="234"/>
      <c r="F381" s="235"/>
      <c r="G381" s="236"/>
      <c r="H381" s="235"/>
      <c r="L381" s="239"/>
      <c r="M381" s="239"/>
      <c r="N381" s="239"/>
      <c r="O381" s="239"/>
      <c r="P381" s="239"/>
      <c r="Q381" s="239"/>
      <c r="R381" s="239"/>
      <c r="S381" s="239"/>
      <c r="W381" s="239"/>
      <c r="X381" s="239"/>
      <c r="Y381" s="239"/>
    </row>
    <row r="382" spans="1:25">
      <c r="A382" s="232"/>
      <c r="B382" s="232"/>
      <c r="C382" s="232"/>
      <c r="D382" s="233" t="str">
        <f>IF($C382="","",VLOOKUP($C382,分類コード!$B$1:$C$26,2,0))</f>
        <v/>
      </c>
      <c r="E382" s="234"/>
      <c r="F382" s="235"/>
      <c r="G382" s="236"/>
      <c r="H382" s="235"/>
      <c r="L382" s="239"/>
      <c r="M382" s="239"/>
      <c r="N382" s="239"/>
      <c r="O382" s="239"/>
      <c r="P382" s="239"/>
      <c r="Q382" s="239"/>
      <c r="R382" s="239"/>
      <c r="S382" s="239"/>
      <c r="W382" s="239"/>
      <c r="X382" s="239"/>
      <c r="Y382" s="239"/>
    </row>
    <row r="383" spans="1:25">
      <c r="A383" s="232"/>
      <c r="B383" s="232"/>
      <c r="C383" s="232"/>
      <c r="D383" s="233" t="str">
        <f>IF($C383="","",VLOOKUP($C383,分類コード!$B$1:$C$26,2,0))</f>
        <v/>
      </c>
      <c r="E383" s="234"/>
      <c r="F383" s="235"/>
      <c r="G383" s="236"/>
      <c r="H383" s="235"/>
      <c r="L383" s="239"/>
      <c r="M383" s="239"/>
      <c r="N383" s="239"/>
      <c r="O383" s="239"/>
      <c r="P383" s="239"/>
      <c r="Q383" s="239"/>
      <c r="R383" s="239"/>
      <c r="S383" s="239"/>
      <c r="W383" s="239"/>
      <c r="X383" s="239"/>
      <c r="Y383" s="239"/>
    </row>
    <row r="384" spans="1:25">
      <c r="A384" s="232"/>
      <c r="B384" s="232"/>
      <c r="C384" s="232"/>
      <c r="D384" s="233" t="str">
        <f>IF($C384="","",VLOOKUP($C384,分類コード!$B$1:$C$26,2,0))</f>
        <v/>
      </c>
      <c r="E384" s="234"/>
      <c r="F384" s="235"/>
      <c r="G384" s="236"/>
      <c r="H384" s="235"/>
      <c r="L384" s="239"/>
      <c r="M384" s="239"/>
      <c r="N384" s="239"/>
      <c r="O384" s="239"/>
      <c r="P384" s="239"/>
      <c r="Q384" s="239"/>
      <c r="R384" s="239"/>
      <c r="S384" s="239"/>
      <c r="W384" s="239"/>
      <c r="X384" s="239"/>
      <c r="Y384" s="239"/>
    </row>
    <row r="385" spans="1:25">
      <c r="A385" s="232"/>
      <c r="B385" s="232"/>
      <c r="C385" s="232"/>
      <c r="D385" s="233" t="str">
        <f>IF($C385="","",VLOOKUP($C385,分類コード!$B$1:$C$26,2,0))</f>
        <v/>
      </c>
      <c r="E385" s="234"/>
      <c r="F385" s="235"/>
      <c r="G385" s="236"/>
      <c r="H385" s="235"/>
      <c r="L385" s="239"/>
      <c r="M385" s="239"/>
      <c r="N385" s="239"/>
      <c r="O385" s="239"/>
      <c r="P385" s="239"/>
      <c r="Q385" s="239"/>
      <c r="R385" s="239"/>
      <c r="S385" s="239"/>
      <c r="W385" s="239"/>
      <c r="X385" s="239"/>
      <c r="Y385" s="239"/>
    </row>
    <row r="386" spans="1:25">
      <c r="A386" s="232"/>
      <c r="B386" s="232"/>
      <c r="C386" s="232"/>
      <c r="D386" s="233" t="str">
        <f>IF($C386="","",VLOOKUP($C386,分類コード!$B$1:$C$26,2,0))</f>
        <v/>
      </c>
      <c r="E386" s="234"/>
      <c r="F386" s="235"/>
      <c r="G386" s="236"/>
      <c r="H386" s="235"/>
      <c r="L386" s="239"/>
      <c r="M386" s="239"/>
      <c r="N386" s="239"/>
      <c r="O386" s="239"/>
      <c r="P386" s="239"/>
      <c r="Q386" s="239"/>
      <c r="R386" s="239"/>
      <c r="S386" s="239"/>
      <c r="W386" s="239"/>
      <c r="X386" s="239"/>
      <c r="Y386" s="239"/>
    </row>
    <row r="387" spans="1:25">
      <c r="A387" s="232"/>
      <c r="B387" s="232"/>
      <c r="C387" s="232"/>
      <c r="D387" s="233" t="str">
        <f>IF($C387="","",VLOOKUP($C387,分類コード!$B$1:$C$26,2,0))</f>
        <v/>
      </c>
      <c r="E387" s="234"/>
      <c r="F387" s="235"/>
      <c r="G387" s="236"/>
      <c r="H387" s="235"/>
      <c r="L387" s="239"/>
      <c r="M387" s="239"/>
      <c r="N387" s="239"/>
      <c r="O387" s="239"/>
      <c r="P387" s="239"/>
      <c r="Q387" s="239"/>
      <c r="R387" s="239"/>
      <c r="S387" s="239"/>
      <c r="W387" s="239"/>
      <c r="X387" s="239"/>
      <c r="Y387" s="239"/>
    </row>
    <row r="388" spans="1:25">
      <c r="A388" s="232"/>
      <c r="B388" s="232"/>
      <c r="C388" s="232"/>
      <c r="D388" s="233" t="str">
        <f>IF($C388="","",VLOOKUP($C388,分類コード!$B$1:$C$26,2,0))</f>
        <v/>
      </c>
      <c r="E388" s="234"/>
      <c r="F388" s="235"/>
      <c r="G388" s="236"/>
      <c r="H388" s="235"/>
      <c r="L388" s="239"/>
      <c r="M388" s="239"/>
      <c r="N388" s="239"/>
      <c r="O388" s="239"/>
      <c r="P388" s="239"/>
      <c r="Q388" s="239"/>
      <c r="R388" s="239"/>
      <c r="S388" s="239"/>
      <c r="W388" s="239"/>
      <c r="X388" s="239"/>
      <c r="Y388" s="239"/>
    </row>
    <row r="389" spans="1:25">
      <c r="A389" s="232"/>
      <c r="B389" s="232"/>
      <c r="C389" s="232"/>
      <c r="D389" s="233" t="str">
        <f>IF($C389="","",VLOOKUP($C389,分類コード!$B$1:$C$26,2,0))</f>
        <v/>
      </c>
      <c r="E389" s="234"/>
      <c r="F389" s="235"/>
      <c r="G389" s="236"/>
      <c r="H389" s="235"/>
      <c r="L389" s="239"/>
      <c r="M389" s="239"/>
      <c r="N389" s="239"/>
      <c r="O389" s="239"/>
      <c r="P389" s="239"/>
      <c r="Q389" s="239"/>
      <c r="R389" s="239"/>
      <c r="S389" s="239"/>
      <c r="W389" s="239"/>
      <c r="X389" s="239"/>
      <c r="Y389" s="239"/>
    </row>
    <row r="390" spans="1:25">
      <c r="A390" s="232"/>
      <c r="B390" s="232"/>
      <c r="C390" s="232"/>
      <c r="D390" s="233" t="str">
        <f>IF($C390="","",VLOOKUP($C390,分類コード!$B$1:$C$26,2,0))</f>
        <v/>
      </c>
      <c r="E390" s="234"/>
      <c r="F390" s="235"/>
      <c r="G390" s="236"/>
      <c r="H390" s="235"/>
      <c r="L390" s="239"/>
      <c r="M390" s="239"/>
      <c r="N390" s="239"/>
      <c r="O390" s="239"/>
      <c r="P390" s="239"/>
      <c r="Q390" s="239"/>
      <c r="R390" s="239"/>
      <c r="S390" s="239"/>
      <c r="W390" s="239"/>
      <c r="X390" s="239"/>
      <c r="Y390" s="239"/>
    </row>
    <row r="391" spans="1:25">
      <c r="A391" s="232"/>
      <c r="B391" s="232"/>
      <c r="C391" s="232"/>
      <c r="D391" s="233" t="str">
        <f>IF($C391="","",VLOOKUP($C391,分類コード!$B$1:$C$26,2,0))</f>
        <v/>
      </c>
      <c r="E391" s="234"/>
      <c r="F391" s="235"/>
      <c r="G391" s="236"/>
      <c r="H391" s="235"/>
      <c r="L391" s="239"/>
      <c r="M391" s="239"/>
      <c r="N391" s="239"/>
      <c r="O391" s="239"/>
      <c r="P391" s="239"/>
      <c r="Q391" s="239"/>
      <c r="R391" s="239"/>
      <c r="S391" s="239"/>
      <c r="W391" s="239"/>
      <c r="X391" s="239"/>
      <c r="Y391" s="239"/>
    </row>
    <row r="392" spans="1:25">
      <c r="A392" s="232"/>
      <c r="B392" s="232"/>
      <c r="C392" s="232"/>
      <c r="D392" s="233" t="str">
        <f>IF($C392="","",VLOOKUP($C392,分類コード!$B$1:$C$26,2,0))</f>
        <v/>
      </c>
      <c r="E392" s="234"/>
      <c r="F392" s="235"/>
      <c r="G392" s="236"/>
      <c r="H392" s="235"/>
      <c r="L392" s="239"/>
      <c r="M392" s="239"/>
      <c r="N392" s="239"/>
      <c r="O392" s="239"/>
      <c r="P392" s="239"/>
      <c r="Q392" s="239"/>
      <c r="R392" s="239"/>
      <c r="S392" s="239"/>
      <c r="W392" s="239"/>
      <c r="X392" s="239"/>
      <c r="Y392" s="239"/>
    </row>
    <row r="393" spans="1:25">
      <c r="A393" s="232"/>
      <c r="B393" s="232"/>
      <c r="C393" s="232"/>
      <c r="D393" s="233" t="str">
        <f>IF($C393="","",VLOOKUP($C393,分類コード!$B$1:$C$26,2,0))</f>
        <v/>
      </c>
      <c r="E393" s="234"/>
      <c r="F393" s="235"/>
      <c r="G393" s="236"/>
      <c r="H393" s="235"/>
      <c r="L393" s="239"/>
      <c r="M393" s="239"/>
      <c r="N393" s="239"/>
      <c r="O393" s="239"/>
      <c r="P393" s="239"/>
      <c r="Q393" s="239"/>
      <c r="R393" s="239"/>
      <c r="S393" s="239"/>
      <c r="W393" s="239"/>
      <c r="X393" s="239"/>
      <c r="Y393" s="239"/>
    </row>
    <row r="394" spans="1:25">
      <c r="A394" s="232"/>
      <c r="B394" s="232"/>
      <c r="C394" s="232"/>
      <c r="D394" s="233" t="str">
        <f>IF($C394="","",VLOOKUP($C394,分類コード!$B$1:$C$26,2,0))</f>
        <v/>
      </c>
      <c r="E394" s="234"/>
      <c r="F394" s="235"/>
      <c r="G394" s="236"/>
      <c r="H394" s="235"/>
      <c r="L394" s="239"/>
      <c r="M394" s="239"/>
      <c r="N394" s="239"/>
      <c r="O394" s="239"/>
      <c r="P394" s="239"/>
      <c r="Q394" s="239"/>
      <c r="R394" s="239"/>
      <c r="S394" s="239"/>
      <c r="W394" s="239"/>
      <c r="X394" s="239"/>
      <c r="Y394" s="239"/>
    </row>
    <row r="395" spans="1:25">
      <c r="A395" s="232"/>
      <c r="B395" s="232"/>
      <c r="C395" s="232"/>
      <c r="D395" s="233" t="str">
        <f>IF($C395="","",VLOOKUP($C395,分類コード!$B$1:$C$26,2,0))</f>
        <v/>
      </c>
      <c r="E395" s="234"/>
      <c r="F395" s="235"/>
      <c r="G395" s="236"/>
      <c r="H395" s="235"/>
      <c r="L395" s="239"/>
      <c r="M395" s="239"/>
      <c r="N395" s="239"/>
      <c r="O395" s="239"/>
      <c r="P395" s="239"/>
      <c r="Q395" s="239"/>
      <c r="R395" s="239"/>
      <c r="S395" s="239"/>
      <c r="W395" s="239"/>
      <c r="X395" s="239"/>
      <c r="Y395" s="239"/>
    </row>
    <row r="396" spans="1:25">
      <c r="A396" s="232"/>
      <c r="B396" s="232"/>
      <c r="C396" s="232"/>
      <c r="D396" s="233" t="str">
        <f>IF($C396="","",VLOOKUP($C396,分類コード!$B$1:$C$26,2,0))</f>
        <v/>
      </c>
      <c r="E396" s="234"/>
      <c r="F396" s="235"/>
      <c r="G396" s="236"/>
      <c r="H396" s="235"/>
      <c r="L396" s="239"/>
      <c r="M396" s="239"/>
      <c r="N396" s="239"/>
      <c r="O396" s="239"/>
      <c r="P396" s="239"/>
      <c r="Q396" s="239"/>
      <c r="R396" s="239"/>
      <c r="S396" s="239"/>
      <c r="W396" s="239"/>
      <c r="X396" s="239"/>
      <c r="Y396" s="239"/>
    </row>
    <row r="397" spans="1:25">
      <c r="A397" s="232"/>
      <c r="B397" s="232"/>
      <c r="C397" s="232"/>
      <c r="D397" s="233" t="str">
        <f>IF($C397="","",VLOOKUP($C397,分類コード!$B$1:$C$26,2,0))</f>
        <v/>
      </c>
      <c r="E397" s="234"/>
      <c r="F397" s="235"/>
      <c r="G397" s="236"/>
      <c r="H397" s="235"/>
      <c r="L397" s="239"/>
      <c r="M397" s="239"/>
      <c r="N397" s="239"/>
      <c r="O397" s="239"/>
      <c r="P397" s="239"/>
      <c r="Q397" s="239"/>
      <c r="R397" s="239"/>
      <c r="S397" s="239"/>
      <c r="W397" s="239"/>
      <c r="X397" s="239"/>
      <c r="Y397" s="239"/>
    </row>
    <row r="398" spans="1:25">
      <c r="A398" s="232"/>
      <c r="B398" s="232"/>
      <c r="C398" s="232"/>
      <c r="D398" s="233" t="str">
        <f>IF($C398="","",VLOOKUP($C398,分類コード!$B$1:$C$26,2,0))</f>
        <v/>
      </c>
      <c r="E398" s="234"/>
      <c r="F398" s="235"/>
      <c r="G398" s="236"/>
      <c r="H398" s="235"/>
      <c r="L398" s="239"/>
      <c r="M398" s="239"/>
      <c r="N398" s="239"/>
      <c r="O398" s="239"/>
      <c r="P398" s="239"/>
      <c r="Q398" s="239"/>
      <c r="R398" s="239"/>
      <c r="S398" s="239"/>
      <c r="W398" s="239"/>
      <c r="X398" s="239"/>
      <c r="Y398" s="239"/>
    </row>
    <row r="399" spans="1:25">
      <c r="A399" s="232"/>
      <c r="B399" s="232"/>
      <c r="C399" s="232"/>
      <c r="D399" s="233" t="str">
        <f>IF($C399="","",VLOOKUP($C399,分類コード!$B$1:$C$26,2,0))</f>
        <v/>
      </c>
      <c r="E399" s="234"/>
      <c r="F399" s="235"/>
      <c r="G399" s="236"/>
      <c r="H399" s="235"/>
      <c r="L399" s="239"/>
      <c r="M399" s="239"/>
      <c r="N399" s="239"/>
      <c r="O399" s="239"/>
      <c r="P399" s="239"/>
      <c r="Q399" s="239"/>
      <c r="R399" s="239"/>
      <c r="S399" s="239"/>
      <c r="W399" s="239"/>
      <c r="X399" s="239"/>
      <c r="Y399" s="239"/>
    </row>
    <row r="400" spans="1:25">
      <c r="A400" s="232"/>
      <c r="B400" s="232"/>
      <c r="C400" s="232"/>
      <c r="D400" s="233" t="str">
        <f>IF($C400="","",VLOOKUP($C400,分類コード!$B$1:$C$26,2,0))</f>
        <v/>
      </c>
      <c r="E400" s="234"/>
      <c r="F400" s="235"/>
      <c r="G400" s="236"/>
      <c r="H400" s="235"/>
      <c r="L400" s="239"/>
      <c r="M400" s="239"/>
      <c r="N400" s="239"/>
      <c r="O400" s="239"/>
      <c r="P400" s="239"/>
      <c r="Q400" s="239"/>
      <c r="R400" s="239"/>
      <c r="S400" s="239"/>
      <c r="W400" s="239"/>
      <c r="X400" s="239"/>
      <c r="Y400" s="239"/>
    </row>
    <row r="401" spans="1:25">
      <c r="A401" s="232"/>
      <c r="B401" s="232"/>
      <c r="C401" s="232"/>
      <c r="D401" s="233" t="str">
        <f>IF($C401="","",VLOOKUP($C401,分類コード!$B$1:$C$26,2,0))</f>
        <v/>
      </c>
      <c r="E401" s="234"/>
      <c r="F401" s="235"/>
      <c r="G401" s="236"/>
      <c r="H401" s="235"/>
      <c r="L401" s="239"/>
      <c r="M401" s="239"/>
      <c r="N401" s="239"/>
      <c r="O401" s="239"/>
      <c r="P401" s="239"/>
      <c r="Q401" s="239"/>
      <c r="R401" s="239"/>
      <c r="S401" s="239"/>
      <c r="W401" s="239"/>
      <c r="X401" s="239"/>
      <c r="Y401" s="239"/>
    </row>
    <row r="402" spans="1:25">
      <c r="A402" s="232"/>
      <c r="B402" s="232"/>
      <c r="C402" s="232"/>
      <c r="D402" s="233" t="str">
        <f>IF($C402="","",VLOOKUP($C402,分類コード!$B$1:$C$26,2,0))</f>
        <v/>
      </c>
      <c r="E402" s="234"/>
      <c r="F402" s="235"/>
      <c r="G402" s="236"/>
      <c r="H402" s="235"/>
      <c r="L402" s="239"/>
      <c r="M402" s="239"/>
      <c r="N402" s="239"/>
      <c r="O402" s="239"/>
      <c r="P402" s="239"/>
      <c r="Q402" s="239"/>
      <c r="R402" s="239"/>
      <c r="S402" s="239"/>
      <c r="W402" s="239"/>
      <c r="X402" s="239"/>
      <c r="Y402" s="239"/>
    </row>
    <row r="403" spans="1:25">
      <c r="A403" s="232"/>
      <c r="B403" s="232"/>
      <c r="C403" s="232"/>
      <c r="D403" s="233" t="str">
        <f>IF($C403="","",VLOOKUP($C403,分類コード!$B$1:$C$26,2,0))</f>
        <v/>
      </c>
      <c r="E403" s="234"/>
      <c r="F403" s="235"/>
      <c r="G403" s="236"/>
      <c r="H403" s="235"/>
      <c r="L403" s="239"/>
      <c r="M403" s="239"/>
      <c r="N403" s="239"/>
      <c r="O403" s="239"/>
      <c r="P403" s="239"/>
      <c r="Q403" s="239"/>
      <c r="R403" s="239"/>
      <c r="S403" s="239"/>
      <c r="W403" s="239"/>
      <c r="X403" s="239"/>
      <c r="Y403" s="239"/>
    </row>
    <row r="404" spans="1:25">
      <c r="A404" s="232"/>
      <c r="B404" s="232"/>
      <c r="C404" s="232"/>
      <c r="D404" s="233" t="str">
        <f>IF($C404="","",VLOOKUP($C404,分類コード!$B$1:$C$26,2,0))</f>
        <v/>
      </c>
      <c r="E404" s="234"/>
      <c r="F404" s="235"/>
      <c r="G404" s="236"/>
      <c r="H404" s="235"/>
      <c r="L404" s="239"/>
      <c r="M404" s="239"/>
      <c r="N404" s="239"/>
      <c r="O404" s="239"/>
      <c r="P404" s="239"/>
      <c r="Q404" s="239"/>
      <c r="R404" s="239"/>
      <c r="S404" s="239"/>
      <c r="W404" s="239"/>
      <c r="X404" s="239"/>
      <c r="Y404" s="239"/>
    </row>
    <row r="405" spans="1:25">
      <c r="A405" s="232"/>
      <c r="B405" s="232"/>
      <c r="C405" s="232"/>
      <c r="D405" s="233" t="str">
        <f>IF($C405="","",VLOOKUP($C405,分類コード!$B$1:$C$26,2,0))</f>
        <v/>
      </c>
      <c r="E405" s="234"/>
      <c r="F405" s="235"/>
      <c r="G405" s="236"/>
      <c r="H405" s="235"/>
      <c r="L405" s="239"/>
      <c r="M405" s="239"/>
      <c r="N405" s="239"/>
      <c r="O405" s="239"/>
      <c r="P405" s="239"/>
      <c r="Q405" s="239"/>
      <c r="R405" s="239"/>
      <c r="S405" s="239"/>
      <c r="W405" s="239"/>
      <c r="X405" s="239"/>
      <c r="Y405" s="239"/>
    </row>
    <row r="406" spans="1:25">
      <c r="A406" s="232"/>
      <c r="B406" s="232"/>
      <c r="C406" s="232"/>
      <c r="D406" s="233" t="str">
        <f>IF($C406="","",VLOOKUP($C406,分類コード!$B$1:$C$26,2,0))</f>
        <v/>
      </c>
      <c r="E406" s="234"/>
      <c r="F406" s="235"/>
      <c r="G406" s="236"/>
      <c r="H406" s="235"/>
      <c r="L406" s="239"/>
      <c r="M406" s="239"/>
      <c r="N406" s="239"/>
      <c r="O406" s="239"/>
      <c r="P406" s="239"/>
      <c r="Q406" s="239"/>
      <c r="R406" s="239"/>
      <c r="S406" s="239"/>
      <c r="W406" s="239"/>
      <c r="X406" s="239"/>
      <c r="Y406" s="239"/>
    </row>
    <row r="407" spans="1:25">
      <c r="A407" s="232"/>
      <c r="B407" s="232"/>
      <c r="C407" s="232"/>
      <c r="D407" s="233" t="str">
        <f>IF($C407="","",VLOOKUP($C407,分類コード!$B$1:$C$26,2,0))</f>
        <v/>
      </c>
      <c r="E407" s="234"/>
      <c r="F407" s="235"/>
      <c r="G407" s="236"/>
      <c r="H407" s="235"/>
      <c r="L407" s="239"/>
      <c r="M407" s="239"/>
      <c r="N407" s="239"/>
      <c r="O407" s="239"/>
      <c r="P407" s="239"/>
      <c r="Q407" s="239"/>
      <c r="R407" s="239"/>
      <c r="S407" s="239"/>
      <c r="W407" s="239"/>
      <c r="X407" s="239"/>
      <c r="Y407" s="239"/>
    </row>
    <row r="408" spans="1:25">
      <c r="A408" s="232"/>
      <c r="B408" s="232"/>
      <c r="C408" s="232"/>
      <c r="D408" s="233" t="str">
        <f>IF($C408="","",VLOOKUP($C408,分類コード!$B$1:$C$26,2,0))</f>
        <v/>
      </c>
      <c r="E408" s="234"/>
      <c r="F408" s="235"/>
      <c r="G408" s="236"/>
      <c r="H408" s="235"/>
      <c r="L408" s="239"/>
      <c r="M408" s="239"/>
      <c r="N408" s="239"/>
      <c r="O408" s="239"/>
      <c r="P408" s="239"/>
      <c r="Q408" s="239"/>
      <c r="R408" s="239"/>
      <c r="S408" s="239"/>
      <c r="W408" s="239"/>
      <c r="X408" s="239"/>
      <c r="Y408" s="239"/>
    </row>
    <row r="409" spans="1:25">
      <c r="A409" s="232"/>
      <c r="B409" s="232"/>
      <c r="C409" s="232"/>
      <c r="D409" s="233" t="str">
        <f>IF($C409="","",VLOOKUP($C409,分類コード!$B$1:$C$26,2,0))</f>
        <v/>
      </c>
      <c r="E409" s="234"/>
      <c r="F409" s="235"/>
      <c r="G409" s="236"/>
      <c r="H409" s="235"/>
      <c r="L409" s="239"/>
      <c r="M409" s="239"/>
      <c r="N409" s="239"/>
      <c r="O409" s="239"/>
      <c r="P409" s="239"/>
      <c r="Q409" s="239"/>
      <c r="R409" s="239"/>
      <c r="S409" s="239"/>
      <c r="W409" s="239"/>
      <c r="X409" s="239"/>
      <c r="Y409" s="239"/>
    </row>
    <row r="410" spans="1:25">
      <c r="A410" s="232"/>
      <c r="B410" s="232"/>
      <c r="C410" s="232"/>
      <c r="D410" s="233" t="str">
        <f>IF($C410="","",VLOOKUP($C410,分類コード!$B$1:$C$26,2,0))</f>
        <v/>
      </c>
      <c r="E410" s="234"/>
      <c r="F410" s="235"/>
      <c r="G410" s="236"/>
      <c r="H410" s="235"/>
      <c r="L410" s="239"/>
      <c r="M410" s="239"/>
      <c r="N410" s="239"/>
      <c r="O410" s="239"/>
      <c r="P410" s="239"/>
      <c r="Q410" s="239"/>
      <c r="R410" s="239"/>
      <c r="S410" s="239"/>
      <c r="W410" s="239"/>
      <c r="X410" s="239"/>
      <c r="Y410" s="239"/>
    </row>
    <row r="411" spans="1:25">
      <c r="A411" s="232"/>
      <c r="B411" s="232"/>
      <c r="C411" s="232"/>
      <c r="D411" s="233" t="str">
        <f>IF($C411="","",VLOOKUP($C411,分類コード!$B$1:$C$26,2,0))</f>
        <v/>
      </c>
      <c r="E411" s="234"/>
      <c r="F411" s="235"/>
      <c r="G411" s="236"/>
      <c r="H411" s="235"/>
      <c r="L411" s="239"/>
      <c r="M411" s="239"/>
      <c r="N411" s="239"/>
      <c r="O411" s="239"/>
      <c r="P411" s="239"/>
      <c r="Q411" s="239"/>
      <c r="R411" s="239"/>
      <c r="S411" s="239"/>
      <c r="W411" s="239"/>
      <c r="X411" s="239"/>
      <c r="Y411" s="239"/>
    </row>
    <row r="412" spans="1:25">
      <c r="A412" s="232"/>
      <c r="B412" s="232"/>
      <c r="C412" s="232"/>
      <c r="D412" s="233" t="str">
        <f>IF($C412="","",VLOOKUP($C412,分類コード!$B$1:$C$26,2,0))</f>
        <v/>
      </c>
      <c r="E412" s="234"/>
      <c r="F412" s="235"/>
      <c r="G412" s="236"/>
      <c r="H412" s="235"/>
      <c r="L412" s="239"/>
      <c r="M412" s="239"/>
      <c r="N412" s="239"/>
      <c r="O412" s="239"/>
      <c r="P412" s="239"/>
      <c r="Q412" s="239"/>
      <c r="R412" s="239"/>
      <c r="S412" s="239"/>
      <c r="W412" s="239"/>
      <c r="X412" s="239"/>
      <c r="Y412" s="239"/>
    </row>
    <row r="413" spans="1:25">
      <c r="A413" s="232"/>
      <c r="B413" s="232"/>
      <c r="C413" s="232"/>
      <c r="D413" s="233" t="str">
        <f>IF($C413="","",VLOOKUP($C413,分類コード!$B$1:$C$26,2,0))</f>
        <v/>
      </c>
      <c r="E413" s="234"/>
      <c r="F413" s="235"/>
      <c r="G413" s="236"/>
      <c r="H413" s="235"/>
      <c r="L413" s="239"/>
      <c r="M413" s="239"/>
      <c r="N413" s="239"/>
      <c r="O413" s="239"/>
      <c r="P413" s="239"/>
      <c r="Q413" s="239"/>
      <c r="R413" s="239"/>
      <c r="S413" s="239"/>
      <c r="W413" s="239"/>
      <c r="X413" s="239"/>
      <c r="Y413" s="239"/>
    </row>
    <row r="414" spans="1:25">
      <c r="A414" s="232"/>
      <c r="B414" s="232"/>
      <c r="C414" s="232"/>
      <c r="D414" s="233" t="str">
        <f>IF($C414="","",VLOOKUP($C414,分類コード!$B$1:$C$26,2,0))</f>
        <v/>
      </c>
      <c r="E414" s="234"/>
      <c r="F414" s="235"/>
      <c r="G414" s="236"/>
      <c r="H414" s="235"/>
      <c r="L414" s="239"/>
      <c r="M414" s="239"/>
      <c r="N414" s="239"/>
      <c r="O414" s="239"/>
      <c r="P414" s="239"/>
      <c r="Q414" s="239"/>
      <c r="R414" s="239"/>
      <c r="S414" s="239"/>
      <c r="W414" s="239"/>
      <c r="X414" s="239"/>
      <c r="Y414" s="239"/>
    </row>
    <row r="415" spans="1:25">
      <c r="A415" s="232"/>
      <c r="B415" s="232"/>
      <c r="C415" s="232"/>
      <c r="D415" s="233" t="str">
        <f>IF($C415="","",VLOOKUP($C415,分類コード!$B$1:$C$26,2,0))</f>
        <v/>
      </c>
      <c r="E415" s="234"/>
      <c r="F415" s="235"/>
      <c r="G415" s="236"/>
      <c r="H415" s="235"/>
      <c r="L415" s="239"/>
      <c r="M415" s="239"/>
      <c r="N415" s="239"/>
      <c r="O415" s="239"/>
      <c r="P415" s="239"/>
      <c r="Q415" s="239"/>
      <c r="R415" s="239"/>
      <c r="S415" s="239"/>
      <c r="W415" s="239"/>
      <c r="X415" s="239"/>
      <c r="Y415" s="239"/>
    </row>
    <row r="416" spans="1:25">
      <c r="A416" s="232"/>
      <c r="B416" s="232"/>
      <c r="C416" s="232"/>
      <c r="D416" s="233" t="str">
        <f>IF($C416="","",VLOOKUP($C416,分類コード!$B$1:$C$26,2,0))</f>
        <v/>
      </c>
      <c r="E416" s="234"/>
      <c r="F416" s="235"/>
      <c r="G416" s="236"/>
      <c r="H416" s="235"/>
      <c r="L416" s="239"/>
      <c r="M416" s="239"/>
      <c r="N416" s="239"/>
      <c r="O416" s="239"/>
      <c r="P416" s="239"/>
      <c r="Q416" s="239"/>
      <c r="R416" s="239"/>
      <c r="S416" s="239"/>
      <c r="W416" s="239"/>
      <c r="X416" s="239"/>
      <c r="Y416" s="239"/>
    </row>
    <row r="417" spans="1:25">
      <c r="A417" s="232"/>
      <c r="B417" s="232"/>
      <c r="C417" s="232"/>
      <c r="D417" s="233" t="str">
        <f>IF($C417="","",VLOOKUP($C417,分類コード!$B$1:$C$26,2,0))</f>
        <v/>
      </c>
      <c r="E417" s="234"/>
      <c r="F417" s="235"/>
      <c r="G417" s="236"/>
      <c r="H417" s="235"/>
      <c r="L417" s="239"/>
      <c r="M417" s="239"/>
      <c r="N417" s="239"/>
      <c r="O417" s="239"/>
      <c r="P417" s="239"/>
      <c r="Q417" s="239"/>
      <c r="R417" s="239"/>
      <c r="S417" s="239"/>
      <c r="W417" s="239"/>
      <c r="X417" s="239"/>
      <c r="Y417" s="239"/>
    </row>
    <row r="418" spans="1:25">
      <c r="A418" s="232"/>
      <c r="B418" s="232"/>
      <c r="C418" s="232"/>
      <c r="D418" s="233" t="str">
        <f>IF($C418="","",VLOOKUP($C418,分類コード!$B$1:$C$26,2,0))</f>
        <v/>
      </c>
      <c r="E418" s="234"/>
      <c r="F418" s="235"/>
      <c r="G418" s="236"/>
      <c r="H418" s="235"/>
      <c r="L418" s="239"/>
      <c r="M418" s="239"/>
      <c r="N418" s="239"/>
      <c r="O418" s="239"/>
      <c r="P418" s="239"/>
      <c r="Q418" s="239"/>
      <c r="R418" s="239"/>
      <c r="S418" s="239"/>
      <c r="W418" s="239"/>
      <c r="X418" s="239"/>
      <c r="Y418" s="239"/>
    </row>
    <row r="419" spans="1:25">
      <c r="A419" s="232"/>
      <c r="B419" s="232"/>
      <c r="C419" s="232"/>
      <c r="D419" s="233" t="str">
        <f>IF($C419="","",VLOOKUP($C419,分類コード!$B$1:$C$26,2,0))</f>
        <v/>
      </c>
      <c r="E419" s="234"/>
      <c r="F419" s="235"/>
      <c r="G419" s="236"/>
      <c r="H419" s="235"/>
      <c r="L419" s="239"/>
      <c r="M419" s="239"/>
      <c r="N419" s="239"/>
      <c r="O419" s="239"/>
      <c r="P419" s="239"/>
      <c r="Q419" s="239"/>
      <c r="R419" s="239"/>
      <c r="S419" s="239"/>
      <c r="W419" s="239"/>
      <c r="X419" s="239"/>
      <c r="Y419" s="239"/>
    </row>
    <row r="420" spans="1:25">
      <c r="A420" s="232"/>
      <c r="B420" s="232"/>
      <c r="C420" s="232"/>
      <c r="D420" s="233" t="str">
        <f>IF($C420="","",VLOOKUP($C420,分類コード!$B$1:$C$26,2,0))</f>
        <v/>
      </c>
      <c r="E420" s="234"/>
      <c r="F420" s="235"/>
      <c r="G420" s="236"/>
      <c r="H420" s="235"/>
      <c r="L420" s="239"/>
      <c r="M420" s="239"/>
      <c r="N420" s="239"/>
      <c r="O420" s="239"/>
      <c r="P420" s="239"/>
      <c r="Q420" s="239"/>
      <c r="R420" s="239"/>
      <c r="S420" s="239"/>
      <c r="W420" s="239"/>
      <c r="X420" s="239"/>
      <c r="Y420" s="239"/>
    </row>
    <row r="421" spans="1:25">
      <c r="A421" s="232"/>
      <c r="B421" s="232"/>
      <c r="C421" s="232"/>
      <c r="D421" s="233" t="str">
        <f>IF($C421="","",VLOOKUP($C421,分類コード!$B$1:$C$26,2,0))</f>
        <v/>
      </c>
      <c r="E421" s="234"/>
      <c r="F421" s="235"/>
      <c r="G421" s="236"/>
      <c r="H421" s="235"/>
      <c r="L421" s="239"/>
      <c r="M421" s="239"/>
      <c r="N421" s="239"/>
      <c r="O421" s="239"/>
      <c r="P421" s="239"/>
      <c r="Q421" s="239"/>
      <c r="R421" s="239"/>
      <c r="S421" s="239"/>
      <c r="W421" s="239"/>
      <c r="X421" s="239"/>
      <c r="Y421" s="239"/>
    </row>
    <row r="422" spans="1:25">
      <c r="A422" s="232"/>
      <c r="B422" s="232"/>
      <c r="C422" s="232"/>
      <c r="D422" s="233" t="str">
        <f>IF($C422="","",VLOOKUP($C422,分類コード!$B$1:$C$26,2,0))</f>
        <v/>
      </c>
      <c r="E422" s="234"/>
      <c r="F422" s="235"/>
      <c r="G422" s="236"/>
      <c r="H422" s="235"/>
      <c r="L422" s="239"/>
      <c r="M422" s="239"/>
      <c r="N422" s="239"/>
      <c r="O422" s="239"/>
      <c r="P422" s="239"/>
      <c r="Q422" s="239"/>
      <c r="R422" s="239"/>
      <c r="S422" s="239"/>
      <c r="W422" s="239"/>
      <c r="X422" s="239"/>
      <c r="Y422" s="239"/>
    </row>
    <row r="423" spans="1:25">
      <c r="A423" s="232"/>
      <c r="B423" s="232"/>
      <c r="C423" s="232"/>
      <c r="D423" s="233" t="str">
        <f>IF($C423="","",VLOOKUP($C423,分類コード!$B$1:$C$26,2,0))</f>
        <v/>
      </c>
      <c r="E423" s="234"/>
      <c r="F423" s="235"/>
      <c r="G423" s="236"/>
      <c r="H423" s="235"/>
      <c r="L423" s="239"/>
      <c r="M423" s="239"/>
      <c r="N423" s="239"/>
      <c r="O423" s="239"/>
      <c r="P423" s="239"/>
      <c r="Q423" s="239"/>
      <c r="R423" s="239"/>
      <c r="S423" s="239"/>
      <c r="W423" s="239"/>
      <c r="X423" s="239"/>
      <c r="Y423" s="239"/>
    </row>
    <row r="424" spans="1:25">
      <c r="A424" s="232"/>
      <c r="B424" s="232"/>
      <c r="C424" s="232"/>
      <c r="D424" s="233" t="str">
        <f>IF($C424="","",VLOOKUP($C424,分類コード!$B$1:$C$26,2,0))</f>
        <v/>
      </c>
      <c r="E424" s="234"/>
      <c r="F424" s="235"/>
      <c r="G424" s="236"/>
      <c r="H424" s="235"/>
      <c r="L424" s="239"/>
      <c r="M424" s="239"/>
      <c r="N424" s="239"/>
      <c r="O424" s="239"/>
      <c r="P424" s="239"/>
      <c r="Q424" s="239"/>
      <c r="R424" s="239"/>
      <c r="S424" s="239"/>
      <c r="W424" s="239"/>
      <c r="X424" s="239"/>
      <c r="Y424" s="239"/>
    </row>
    <row r="425" spans="1:25">
      <c r="A425" s="232"/>
      <c r="B425" s="232"/>
      <c r="C425" s="232"/>
      <c r="D425" s="233" t="str">
        <f>IF($C425="","",VLOOKUP($C425,分類コード!$B$1:$C$26,2,0))</f>
        <v/>
      </c>
      <c r="E425" s="234"/>
      <c r="F425" s="235"/>
      <c r="G425" s="236"/>
      <c r="H425" s="235"/>
      <c r="L425" s="239"/>
      <c r="M425" s="239"/>
      <c r="N425" s="239"/>
      <c r="O425" s="239"/>
      <c r="P425" s="239"/>
      <c r="Q425" s="239"/>
      <c r="R425" s="239"/>
      <c r="S425" s="239"/>
      <c r="W425" s="239"/>
      <c r="X425" s="239"/>
      <c r="Y425" s="239"/>
    </row>
    <row r="426" spans="1:25">
      <c r="A426" s="232"/>
      <c r="B426" s="232"/>
      <c r="C426" s="232"/>
      <c r="D426" s="233" t="str">
        <f>IF($C426="","",VLOOKUP($C426,分類コード!$B$1:$C$26,2,0))</f>
        <v/>
      </c>
      <c r="E426" s="234"/>
      <c r="F426" s="235"/>
      <c r="G426" s="236"/>
      <c r="H426" s="235"/>
      <c r="L426" s="239"/>
      <c r="M426" s="239"/>
      <c r="N426" s="239"/>
      <c r="O426" s="239"/>
      <c r="P426" s="239"/>
      <c r="Q426" s="239"/>
      <c r="R426" s="239"/>
      <c r="S426" s="239"/>
      <c r="W426" s="239"/>
      <c r="X426" s="239"/>
      <c r="Y426" s="239"/>
    </row>
    <row r="427" spans="1:25">
      <c r="A427" s="232"/>
      <c r="B427" s="232"/>
      <c r="C427" s="232"/>
      <c r="D427" s="233" t="str">
        <f>IF($C427="","",VLOOKUP($C427,分類コード!$B$1:$C$26,2,0))</f>
        <v/>
      </c>
      <c r="E427" s="234"/>
      <c r="F427" s="235"/>
      <c r="G427" s="236"/>
      <c r="H427" s="235"/>
      <c r="L427" s="239"/>
      <c r="M427" s="239"/>
      <c r="N427" s="239"/>
      <c r="O427" s="239"/>
      <c r="P427" s="239"/>
      <c r="Q427" s="239"/>
      <c r="R427" s="239"/>
      <c r="S427" s="239"/>
      <c r="W427" s="239"/>
      <c r="X427" s="239"/>
      <c r="Y427" s="239"/>
    </row>
    <row r="428" spans="1:25">
      <c r="A428" s="232"/>
      <c r="B428" s="232"/>
      <c r="C428" s="232"/>
      <c r="D428" s="233" t="str">
        <f>IF($C428="","",VLOOKUP($C428,分類コード!$B$1:$C$26,2,0))</f>
        <v/>
      </c>
      <c r="E428" s="234"/>
      <c r="F428" s="235"/>
      <c r="G428" s="236"/>
      <c r="H428" s="235"/>
      <c r="L428" s="239"/>
      <c r="M428" s="239"/>
      <c r="N428" s="239"/>
      <c r="O428" s="239"/>
      <c r="P428" s="239"/>
      <c r="Q428" s="239"/>
      <c r="R428" s="239"/>
      <c r="S428" s="239"/>
      <c r="W428" s="239"/>
      <c r="X428" s="239"/>
      <c r="Y428" s="239"/>
    </row>
    <row r="429" spans="1:25">
      <c r="A429" s="232"/>
      <c r="B429" s="232"/>
      <c r="C429" s="232"/>
      <c r="D429" s="233" t="str">
        <f>IF($C429="","",VLOOKUP($C429,分類コード!$B$1:$C$26,2,0))</f>
        <v/>
      </c>
      <c r="E429" s="234"/>
      <c r="F429" s="235"/>
      <c r="G429" s="236"/>
      <c r="H429" s="235"/>
      <c r="L429" s="239"/>
      <c r="M429" s="239"/>
      <c r="N429" s="239"/>
      <c r="O429" s="239"/>
      <c r="P429" s="239"/>
      <c r="Q429" s="239"/>
      <c r="R429" s="239"/>
      <c r="S429" s="239"/>
      <c r="W429" s="239"/>
      <c r="X429" s="239"/>
      <c r="Y429" s="239"/>
    </row>
    <row r="430" spans="1:25">
      <c r="A430" s="232"/>
      <c r="B430" s="232"/>
      <c r="C430" s="232"/>
      <c r="D430" s="233" t="str">
        <f>IF($C430="","",VLOOKUP($C430,分類コード!$B$1:$C$26,2,0))</f>
        <v/>
      </c>
      <c r="E430" s="234"/>
      <c r="F430" s="235"/>
      <c r="G430" s="236"/>
      <c r="H430" s="235"/>
      <c r="L430" s="239"/>
      <c r="M430" s="239"/>
      <c r="N430" s="239"/>
      <c r="O430" s="239"/>
      <c r="P430" s="239"/>
      <c r="Q430" s="239"/>
      <c r="R430" s="239"/>
      <c r="S430" s="239"/>
      <c r="W430" s="239"/>
      <c r="X430" s="239"/>
      <c r="Y430" s="239"/>
    </row>
    <row r="431" spans="1:25">
      <c r="A431" s="232"/>
      <c r="B431" s="232"/>
      <c r="C431" s="232"/>
      <c r="D431" s="233" t="str">
        <f>IF($C431="","",VLOOKUP($C431,分類コード!$B$1:$C$26,2,0))</f>
        <v/>
      </c>
      <c r="E431" s="234"/>
      <c r="F431" s="235"/>
      <c r="G431" s="236"/>
      <c r="H431" s="235"/>
      <c r="L431" s="239"/>
      <c r="M431" s="239"/>
      <c r="N431" s="239"/>
      <c r="O431" s="239"/>
      <c r="P431" s="239"/>
      <c r="Q431" s="239"/>
      <c r="R431" s="239"/>
      <c r="S431" s="239"/>
      <c r="W431" s="239"/>
      <c r="X431" s="239"/>
      <c r="Y431" s="239"/>
    </row>
    <row r="432" spans="1:25">
      <c r="A432" s="232"/>
      <c r="B432" s="232"/>
      <c r="C432" s="232"/>
      <c r="D432" s="233" t="str">
        <f>IF($C432="","",VLOOKUP($C432,分類コード!$B$1:$C$26,2,0))</f>
        <v/>
      </c>
      <c r="E432" s="234"/>
      <c r="F432" s="235"/>
      <c r="G432" s="236"/>
      <c r="H432" s="235"/>
      <c r="L432" s="239"/>
      <c r="M432" s="239"/>
      <c r="N432" s="239"/>
      <c r="O432" s="239"/>
      <c r="P432" s="239"/>
      <c r="Q432" s="239"/>
      <c r="R432" s="239"/>
      <c r="S432" s="239"/>
      <c r="W432" s="239"/>
      <c r="X432" s="239"/>
      <c r="Y432" s="239"/>
    </row>
    <row r="433" spans="1:25">
      <c r="A433" s="232"/>
      <c r="B433" s="232"/>
      <c r="C433" s="232"/>
      <c r="D433" s="233" t="str">
        <f>IF($C433="","",VLOOKUP($C433,分類コード!$B$1:$C$26,2,0))</f>
        <v/>
      </c>
      <c r="E433" s="234"/>
      <c r="F433" s="235"/>
      <c r="G433" s="236"/>
      <c r="H433" s="235"/>
      <c r="L433" s="239"/>
      <c r="M433" s="239"/>
      <c r="N433" s="239"/>
      <c r="O433" s="239"/>
      <c r="P433" s="239"/>
      <c r="Q433" s="239"/>
      <c r="R433" s="239"/>
      <c r="S433" s="239"/>
      <c r="W433" s="239"/>
      <c r="X433" s="239"/>
      <c r="Y433" s="239"/>
    </row>
    <row r="434" spans="1:25">
      <c r="A434" s="232"/>
      <c r="B434" s="232"/>
      <c r="C434" s="232"/>
      <c r="D434" s="233" t="str">
        <f>IF($C434="","",VLOOKUP($C434,分類コード!$B$1:$C$26,2,0))</f>
        <v/>
      </c>
      <c r="E434" s="234"/>
      <c r="F434" s="235"/>
      <c r="G434" s="236"/>
      <c r="H434" s="235"/>
      <c r="L434" s="239"/>
      <c r="M434" s="239"/>
      <c r="N434" s="239"/>
      <c r="O434" s="239"/>
      <c r="P434" s="239"/>
      <c r="Q434" s="239"/>
      <c r="R434" s="239"/>
      <c r="S434" s="239"/>
      <c r="W434" s="239"/>
      <c r="X434" s="239"/>
      <c r="Y434" s="239"/>
    </row>
    <row r="435" spans="1:25">
      <c r="A435" s="232"/>
      <c r="B435" s="232"/>
      <c r="C435" s="232"/>
      <c r="D435" s="233" t="str">
        <f>IF($C435="","",VLOOKUP($C435,分類コード!$B$1:$C$26,2,0))</f>
        <v/>
      </c>
      <c r="E435" s="234"/>
      <c r="F435" s="235"/>
      <c r="G435" s="236"/>
      <c r="H435" s="235"/>
      <c r="L435" s="239"/>
      <c r="M435" s="239"/>
      <c r="N435" s="239"/>
      <c r="O435" s="239"/>
      <c r="P435" s="239"/>
      <c r="Q435" s="239"/>
      <c r="R435" s="239"/>
      <c r="S435" s="239"/>
      <c r="W435" s="239"/>
      <c r="X435" s="239"/>
      <c r="Y435" s="239"/>
    </row>
    <row r="436" spans="1:25">
      <c r="A436" s="232"/>
      <c r="B436" s="232"/>
      <c r="C436" s="232"/>
      <c r="D436" s="233" t="str">
        <f>IF($C436="","",VLOOKUP($C436,分類コード!$B$1:$C$26,2,0))</f>
        <v/>
      </c>
      <c r="E436" s="234"/>
      <c r="F436" s="235"/>
      <c r="G436" s="236"/>
      <c r="H436" s="235"/>
      <c r="L436" s="239"/>
      <c r="M436" s="239"/>
      <c r="N436" s="239"/>
      <c r="O436" s="239"/>
      <c r="P436" s="239"/>
      <c r="Q436" s="239"/>
      <c r="R436" s="239"/>
      <c r="S436" s="239"/>
      <c r="W436" s="239"/>
      <c r="X436" s="239"/>
      <c r="Y436" s="239"/>
    </row>
    <row r="437" spans="1:25">
      <c r="A437" s="232"/>
      <c r="B437" s="232"/>
      <c r="C437" s="232"/>
      <c r="D437" s="233" t="str">
        <f>IF($C437="","",VLOOKUP($C437,分類コード!$B$1:$C$26,2,0))</f>
        <v/>
      </c>
      <c r="E437" s="234"/>
      <c r="F437" s="235"/>
      <c r="G437" s="236"/>
      <c r="H437" s="235"/>
      <c r="L437" s="239"/>
      <c r="M437" s="239"/>
      <c r="N437" s="239"/>
      <c r="O437" s="239"/>
      <c r="P437" s="239"/>
      <c r="Q437" s="239"/>
      <c r="R437" s="239"/>
      <c r="S437" s="239"/>
      <c r="W437" s="239"/>
      <c r="X437" s="239"/>
      <c r="Y437" s="239"/>
    </row>
    <row r="438" spans="1:25">
      <c r="A438" s="232"/>
      <c r="B438" s="232"/>
      <c r="C438" s="232"/>
      <c r="D438" s="233" t="str">
        <f>IF($C438="","",VLOOKUP($C438,分類コード!$B$1:$C$26,2,0))</f>
        <v/>
      </c>
      <c r="E438" s="234"/>
      <c r="F438" s="235"/>
      <c r="G438" s="236"/>
      <c r="H438" s="235"/>
      <c r="L438" s="239"/>
      <c r="M438" s="239"/>
      <c r="N438" s="239"/>
      <c r="O438" s="239"/>
      <c r="P438" s="239"/>
      <c r="Q438" s="239"/>
      <c r="R438" s="239"/>
      <c r="S438" s="239"/>
      <c r="W438" s="239"/>
      <c r="X438" s="239"/>
      <c r="Y438" s="239"/>
    </row>
    <row r="439" spans="1:25">
      <c r="A439" s="232"/>
      <c r="B439" s="232"/>
      <c r="C439" s="232"/>
      <c r="D439" s="233" t="str">
        <f>IF($C439="","",VLOOKUP($C439,分類コード!$B$1:$C$26,2,0))</f>
        <v/>
      </c>
      <c r="E439" s="234"/>
      <c r="F439" s="235"/>
      <c r="G439" s="236"/>
      <c r="H439" s="235"/>
      <c r="L439" s="239"/>
      <c r="M439" s="239"/>
      <c r="N439" s="239"/>
      <c r="O439" s="239"/>
      <c r="P439" s="239"/>
      <c r="Q439" s="239"/>
      <c r="R439" s="239"/>
      <c r="S439" s="239"/>
      <c r="W439" s="239"/>
      <c r="X439" s="239"/>
      <c r="Y439" s="239"/>
    </row>
    <row r="440" spans="1:25">
      <c r="A440" s="232"/>
      <c r="B440" s="232"/>
      <c r="C440" s="232"/>
      <c r="D440" s="233" t="str">
        <f>IF($C440="","",VLOOKUP($C440,分類コード!$B$1:$C$26,2,0))</f>
        <v/>
      </c>
      <c r="E440" s="234"/>
      <c r="F440" s="235"/>
      <c r="G440" s="236"/>
      <c r="H440" s="235"/>
      <c r="L440" s="239"/>
      <c r="M440" s="239"/>
      <c r="N440" s="239"/>
      <c r="O440" s="239"/>
      <c r="P440" s="239"/>
      <c r="Q440" s="239"/>
      <c r="R440" s="239"/>
      <c r="S440" s="239"/>
      <c r="W440" s="239"/>
      <c r="X440" s="239"/>
      <c r="Y440" s="239"/>
    </row>
    <row r="441" spans="1:25">
      <c r="A441" s="232"/>
      <c r="B441" s="232"/>
      <c r="C441" s="232"/>
      <c r="D441" s="233" t="str">
        <f>IF($C441="","",VLOOKUP($C441,分類コード!$B$1:$C$26,2,0))</f>
        <v/>
      </c>
      <c r="E441" s="234"/>
      <c r="F441" s="235"/>
      <c r="G441" s="236"/>
      <c r="H441" s="235"/>
      <c r="L441" s="239"/>
      <c r="M441" s="239"/>
      <c r="N441" s="239"/>
      <c r="O441" s="239"/>
      <c r="P441" s="239"/>
      <c r="Q441" s="239"/>
      <c r="R441" s="239"/>
      <c r="S441" s="239"/>
      <c r="W441" s="239"/>
      <c r="X441" s="239"/>
      <c r="Y441" s="239"/>
    </row>
    <row r="442" spans="1:25">
      <c r="A442" s="232"/>
      <c r="B442" s="232"/>
      <c r="C442" s="232"/>
      <c r="D442" s="233" t="str">
        <f>IF($C442="","",VLOOKUP($C442,分類コード!$B$1:$C$26,2,0))</f>
        <v/>
      </c>
      <c r="E442" s="234"/>
      <c r="F442" s="235"/>
      <c r="G442" s="236"/>
      <c r="H442" s="235"/>
      <c r="L442" s="239"/>
      <c r="M442" s="239"/>
      <c r="N442" s="239"/>
      <c r="O442" s="239"/>
      <c r="P442" s="239"/>
      <c r="Q442" s="239"/>
      <c r="R442" s="239"/>
      <c r="S442" s="239"/>
      <c r="W442" s="239"/>
      <c r="X442" s="239"/>
      <c r="Y442" s="239"/>
    </row>
    <row r="443" spans="1:25">
      <c r="A443" s="232"/>
      <c r="B443" s="232"/>
      <c r="C443" s="232"/>
      <c r="D443" s="233" t="str">
        <f>IF($C443="","",VLOOKUP($C443,分類コード!$B$1:$C$26,2,0))</f>
        <v/>
      </c>
      <c r="E443" s="234"/>
      <c r="F443" s="235"/>
      <c r="G443" s="236"/>
      <c r="H443" s="235"/>
      <c r="L443" s="239"/>
      <c r="M443" s="239"/>
      <c r="N443" s="239"/>
      <c r="O443" s="239"/>
      <c r="P443" s="239"/>
      <c r="Q443" s="239"/>
      <c r="R443" s="239"/>
      <c r="S443" s="239"/>
      <c r="W443" s="239"/>
      <c r="X443" s="239"/>
      <c r="Y443" s="239"/>
    </row>
    <row r="444" spans="1:25">
      <c r="A444" s="232"/>
      <c r="B444" s="232"/>
      <c r="C444" s="232"/>
      <c r="D444" s="233" t="str">
        <f>IF($C444="","",VLOOKUP($C444,分類コード!$B$1:$C$26,2,0))</f>
        <v/>
      </c>
      <c r="E444" s="234"/>
      <c r="F444" s="235"/>
      <c r="G444" s="236"/>
      <c r="H444" s="235"/>
      <c r="L444" s="239"/>
      <c r="M444" s="239"/>
      <c r="N444" s="239"/>
      <c r="O444" s="239"/>
      <c r="P444" s="239"/>
      <c r="Q444" s="239"/>
      <c r="R444" s="239"/>
      <c r="S444" s="239"/>
      <c r="W444" s="239"/>
      <c r="X444" s="239"/>
      <c r="Y444" s="239"/>
    </row>
    <row r="445" spans="1:25">
      <c r="A445" s="232"/>
      <c r="B445" s="232"/>
      <c r="C445" s="232"/>
      <c r="D445" s="233" t="str">
        <f>IF($C445="","",VLOOKUP($C445,分類コード!$B$1:$C$26,2,0))</f>
        <v/>
      </c>
      <c r="E445" s="234"/>
      <c r="F445" s="235"/>
      <c r="G445" s="236"/>
      <c r="H445" s="235"/>
      <c r="L445" s="239"/>
      <c r="M445" s="239"/>
      <c r="N445" s="239"/>
      <c r="O445" s="239"/>
      <c r="P445" s="239"/>
      <c r="Q445" s="239"/>
      <c r="R445" s="239"/>
      <c r="S445" s="239"/>
      <c r="W445" s="239"/>
      <c r="X445" s="239"/>
      <c r="Y445" s="239"/>
    </row>
    <row r="446" spans="1:25">
      <c r="A446" s="232"/>
      <c r="B446" s="232"/>
      <c r="C446" s="232"/>
      <c r="D446" s="233" t="str">
        <f>IF($C446="","",VLOOKUP($C446,分類コード!$B$1:$C$26,2,0))</f>
        <v/>
      </c>
      <c r="E446" s="234"/>
      <c r="F446" s="235"/>
      <c r="G446" s="236"/>
      <c r="H446" s="235"/>
      <c r="L446" s="239"/>
      <c r="M446" s="239"/>
      <c r="N446" s="239"/>
      <c r="O446" s="239"/>
      <c r="P446" s="239"/>
      <c r="Q446" s="239"/>
      <c r="R446" s="239"/>
      <c r="S446" s="239"/>
      <c r="W446" s="239"/>
      <c r="X446" s="239"/>
      <c r="Y446" s="239"/>
    </row>
    <row r="447" spans="1:25">
      <c r="A447" s="232"/>
      <c r="B447" s="232"/>
      <c r="C447" s="232"/>
      <c r="D447" s="233" t="str">
        <f>IF($C447="","",VLOOKUP($C447,分類コード!$B$1:$C$26,2,0))</f>
        <v/>
      </c>
      <c r="E447" s="234"/>
      <c r="F447" s="235"/>
      <c r="G447" s="236"/>
      <c r="H447" s="235"/>
      <c r="L447" s="239"/>
      <c r="M447" s="239"/>
      <c r="N447" s="239"/>
      <c r="O447" s="239"/>
      <c r="P447" s="239"/>
      <c r="Q447" s="239"/>
      <c r="R447" s="239"/>
      <c r="S447" s="239"/>
      <c r="W447" s="239"/>
      <c r="X447" s="239"/>
      <c r="Y447" s="239"/>
    </row>
    <row r="448" spans="1:25">
      <c r="A448" s="232"/>
      <c r="B448" s="232"/>
      <c r="C448" s="232"/>
      <c r="D448" s="233" t="str">
        <f>IF($C448="","",VLOOKUP($C448,分類コード!$B$1:$C$26,2,0))</f>
        <v/>
      </c>
      <c r="E448" s="234"/>
      <c r="F448" s="235"/>
      <c r="G448" s="236"/>
      <c r="H448" s="235"/>
      <c r="L448" s="239"/>
      <c r="M448" s="239"/>
      <c r="N448" s="239"/>
      <c r="O448" s="239"/>
      <c r="P448" s="239"/>
      <c r="Q448" s="239"/>
      <c r="R448" s="239"/>
      <c r="S448" s="239"/>
      <c r="W448" s="239"/>
      <c r="X448" s="239"/>
      <c r="Y448" s="239"/>
    </row>
    <row r="449" spans="1:25">
      <c r="A449" s="232"/>
      <c r="B449" s="232"/>
      <c r="C449" s="232"/>
      <c r="D449" s="233" t="str">
        <f>IF($C449="","",VLOOKUP($C449,分類コード!$B$1:$C$26,2,0))</f>
        <v/>
      </c>
      <c r="E449" s="234"/>
      <c r="F449" s="235"/>
      <c r="G449" s="236"/>
      <c r="H449" s="235"/>
      <c r="L449" s="239"/>
      <c r="M449" s="239"/>
      <c r="N449" s="239"/>
      <c r="O449" s="239"/>
      <c r="P449" s="239"/>
      <c r="Q449" s="239"/>
      <c r="R449" s="239"/>
      <c r="S449" s="239"/>
      <c r="W449" s="239"/>
      <c r="X449" s="239"/>
      <c r="Y449" s="239"/>
    </row>
    <row r="450" spans="1:25">
      <c r="A450" s="232"/>
      <c r="B450" s="232"/>
      <c r="C450" s="232"/>
      <c r="D450" s="233" t="str">
        <f>IF($C450="","",VLOOKUP($C450,分類コード!$B$1:$C$26,2,0))</f>
        <v/>
      </c>
      <c r="E450" s="234"/>
      <c r="F450" s="235"/>
      <c r="G450" s="236"/>
      <c r="H450" s="235"/>
      <c r="L450" s="239"/>
      <c r="M450" s="239"/>
      <c r="N450" s="239"/>
      <c r="O450" s="239"/>
      <c r="P450" s="239"/>
      <c r="Q450" s="239"/>
      <c r="R450" s="239"/>
      <c r="S450" s="239"/>
      <c r="W450" s="239"/>
      <c r="X450" s="239"/>
      <c r="Y450" s="239"/>
    </row>
    <row r="451" spans="1:25">
      <c r="A451" s="232"/>
      <c r="B451" s="232"/>
      <c r="C451" s="232"/>
      <c r="D451" s="233" t="str">
        <f>IF($C451="","",VLOOKUP($C451,分類コード!$B$1:$C$26,2,0))</f>
        <v/>
      </c>
      <c r="E451" s="234"/>
      <c r="F451" s="235"/>
      <c r="G451" s="236"/>
      <c r="H451" s="235"/>
      <c r="L451" s="239"/>
      <c r="M451" s="239"/>
      <c r="N451" s="239"/>
      <c r="O451" s="239"/>
      <c r="P451" s="239"/>
      <c r="Q451" s="239"/>
      <c r="R451" s="239"/>
      <c r="S451" s="239"/>
      <c r="W451" s="239"/>
      <c r="X451" s="239"/>
      <c r="Y451" s="239"/>
    </row>
    <row r="452" spans="1:25">
      <c r="A452" s="232"/>
      <c r="B452" s="232"/>
      <c r="C452" s="232"/>
      <c r="D452" s="233" t="str">
        <f>IF($C452="","",VLOOKUP($C452,分類コード!$B$1:$C$26,2,0))</f>
        <v/>
      </c>
      <c r="E452" s="234"/>
      <c r="F452" s="235"/>
      <c r="G452" s="236"/>
      <c r="H452" s="235"/>
      <c r="L452" s="239"/>
      <c r="M452" s="239"/>
      <c r="N452" s="239"/>
      <c r="O452" s="239"/>
      <c r="P452" s="239"/>
      <c r="Q452" s="239"/>
      <c r="R452" s="239"/>
      <c r="S452" s="239"/>
      <c r="W452" s="239"/>
      <c r="X452" s="239"/>
      <c r="Y452" s="239"/>
    </row>
    <row r="453" spans="1:25">
      <c r="A453" s="232"/>
      <c r="B453" s="232"/>
      <c r="C453" s="232"/>
      <c r="D453" s="233" t="str">
        <f>IF($C453="","",VLOOKUP($C453,分類コード!$B$1:$C$26,2,0))</f>
        <v/>
      </c>
      <c r="E453" s="234"/>
      <c r="F453" s="235"/>
      <c r="G453" s="236"/>
      <c r="H453" s="235"/>
      <c r="L453" s="239"/>
      <c r="M453" s="239"/>
      <c r="N453" s="239"/>
      <c r="O453" s="239"/>
      <c r="P453" s="239"/>
      <c r="Q453" s="239"/>
      <c r="R453" s="239"/>
      <c r="S453" s="239"/>
      <c r="W453" s="239"/>
      <c r="X453" s="239"/>
      <c r="Y453" s="239"/>
    </row>
    <row r="454" spans="1:25">
      <c r="A454" s="232"/>
      <c r="B454" s="232"/>
      <c r="C454" s="232"/>
      <c r="D454" s="233" t="str">
        <f>IF($C454="","",VLOOKUP($C454,分類コード!$B$1:$C$26,2,0))</f>
        <v/>
      </c>
      <c r="E454" s="234"/>
      <c r="F454" s="235"/>
      <c r="G454" s="236"/>
      <c r="H454" s="235"/>
      <c r="L454" s="239"/>
      <c r="M454" s="239"/>
      <c r="N454" s="239"/>
      <c r="O454" s="239"/>
      <c r="P454" s="239"/>
      <c r="Q454" s="239"/>
      <c r="R454" s="239"/>
      <c r="S454" s="239"/>
      <c r="W454" s="239"/>
      <c r="X454" s="239"/>
      <c r="Y454" s="239"/>
    </row>
    <row r="455" spans="1:25">
      <c r="A455" s="232"/>
      <c r="B455" s="232"/>
      <c r="C455" s="232"/>
      <c r="D455" s="233" t="str">
        <f>IF($C455="","",VLOOKUP($C455,分類コード!$B$1:$C$26,2,0))</f>
        <v/>
      </c>
      <c r="E455" s="234"/>
      <c r="F455" s="235"/>
      <c r="G455" s="236"/>
      <c r="H455" s="235"/>
      <c r="L455" s="239"/>
      <c r="M455" s="239"/>
      <c r="N455" s="239"/>
      <c r="O455" s="239"/>
      <c r="P455" s="239"/>
      <c r="Q455" s="239"/>
      <c r="R455" s="239"/>
      <c r="S455" s="239"/>
      <c r="W455" s="239"/>
      <c r="X455" s="239"/>
      <c r="Y455" s="239"/>
    </row>
    <row r="456" spans="1:25">
      <c r="A456" s="232"/>
      <c r="B456" s="232"/>
      <c r="C456" s="232"/>
      <c r="D456" s="233" t="str">
        <f>IF($C456="","",VLOOKUP($C456,分類コード!$B$1:$C$26,2,0))</f>
        <v/>
      </c>
      <c r="E456" s="234"/>
      <c r="F456" s="235"/>
      <c r="G456" s="236"/>
      <c r="H456" s="235"/>
      <c r="L456" s="239"/>
      <c r="M456" s="239"/>
      <c r="N456" s="239"/>
      <c r="O456" s="239"/>
      <c r="P456" s="239"/>
      <c r="Q456" s="239"/>
      <c r="R456" s="239"/>
      <c r="S456" s="239"/>
      <c r="W456" s="239"/>
      <c r="X456" s="239"/>
      <c r="Y456" s="239"/>
    </row>
    <row r="457" spans="1:25">
      <c r="A457" s="232"/>
      <c r="B457" s="232"/>
      <c r="C457" s="232"/>
      <c r="D457" s="233" t="str">
        <f>IF($C457="","",VLOOKUP($C457,分類コード!$B$1:$C$26,2,0))</f>
        <v/>
      </c>
      <c r="E457" s="234"/>
      <c r="F457" s="235"/>
      <c r="G457" s="236"/>
      <c r="H457" s="235"/>
      <c r="L457" s="239"/>
      <c r="M457" s="239"/>
      <c r="N457" s="239"/>
      <c r="O457" s="239"/>
      <c r="P457" s="239"/>
      <c r="Q457" s="239"/>
      <c r="R457" s="239"/>
      <c r="S457" s="239"/>
      <c r="W457" s="239"/>
      <c r="X457" s="239"/>
      <c r="Y457" s="239"/>
    </row>
    <row r="458" spans="1:25">
      <c r="A458" s="232"/>
      <c r="B458" s="232"/>
      <c r="C458" s="232"/>
      <c r="D458" s="233" t="str">
        <f>IF($C458="","",VLOOKUP($C458,分類コード!$B$1:$C$26,2,0))</f>
        <v/>
      </c>
      <c r="E458" s="234"/>
      <c r="F458" s="235"/>
      <c r="G458" s="236"/>
      <c r="H458" s="235"/>
      <c r="L458" s="239"/>
      <c r="M458" s="239"/>
      <c r="N458" s="239"/>
      <c r="O458" s="239"/>
      <c r="P458" s="239"/>
      <c r="Q458" s="239"/>
      <c r="R458" s="239"/>
      <c r="S458" s="239"/>
      <c r="W458" s="239"/>
      <c r="X458" s="239"/>
      <c r="Y458" s="239"/>
    </row>
    <row r="459" spans="1:25">
      <c r="A459" s="232"/>
      <c r="B459" s="232"/>
      <c r="C459" s="232"/>
      <c r="D459" s="233" t="str">
        <f>IF($C459="","",VLOOKUP($C459,分類コード!$B$1:$C$26,2,0))</f>
        <v/>
      </c>
      <c r="E459" s="234"/>
      <c r="F459" s="235"/>
      <c r="G459" s="236"/>
      <c r="H459" s="235"/>
      <c r="L459" s="239"/>
      <c r="M459" s="239"/>
      <c r="N459" s="239"/>
      <c r="O459" s="239"/>
      <c r="P459" s="239"/>
      <c r="Q459" s="239"/>
      <c r="R459" s="239"/>
      <c r="S459" s="239"/>
      <c r="W459" s="239"/>
      <c r="X459" s="239"/>
      <c r="Y459" s="239"/>
    </row>
    <row r="460" spans="1:25">
      <c r="A460" s="232"/>
      <c r="B460" s="232"/>
      <c r="C460" s="232"/>
      <c r="D460" s="233" t="str">
        <f>IF($C460="","",VLOOKUP($C460,分類コード!$B$1:$C$26,2,0))</f>
        <v/>
      </c>
      <c r="E460" s="234"/>
      <c r="F460" s="235"/>
      <c r="G460" s="236"/>
      <c r="H460" s="235"/>
      <c r="L460" s="239"/>
      <c r="M460" s="239"/>
      <c r="N460" s="239"/>
      <c r="O460" s="239"/>
      <c r="P460" s="239"/>
      <c r="Q460" s="239"/>
      <c r="R460" s="239"/>
      <c r="S460" s="239"/>
      <c r="W460" s="239"/>
      <c r="X460" s="239"/>
      <c r="Y460" s="239"/>
    </row>
    <row r="461" spans="1:25">
      <c r="A461" s="232"/>
      <c r="B461" s="232"/>
      <c r="C461" s="232"/>
      <c r="D461" s="233" t="str">
        <f>IF($C461="","",VLOOKUP($C461,分類コード!$B$1:$C$26,2,0))</f>
        <v/>
      </c>
      <c r="E461" s="234"/>
      <c r="F461" s="235"/>
      <c r="G461" s="236"/>
      <c r="H461" s="235"/>
      <c r="L461" s="239"/>
      <c r="M461" s="239"/>
      <c r="N461" s="239"/>
      <c r="O461" s="239"/>
      <c r="P461" s="239"/>
      <c r="Q461" s="239"/>
      <c r="R461" s="239"/>
      <c r="S461" s="239"/>
      <c r="W461" s="239"/>
      <c r="X461" s="239"/>
      <c r="Y461" s="239"/>
    </row>
    <row r="462" spans="1:25">
      <c r="A462" s="232"/>
      <c r="B462" s="232"/>
      <c r="C462" s="232"/>
      <c r="D462" s="233" t="str">
        <f>IF($C462="","",VLOOKUP($C462,分類コード!$B$1:$C$26,2,0))</f>
        <v/>
      </c>
      <c r="E462" s="234"/>
      <c r="F462" s="235"/>
      <c r="G462" s="236"/>
      <c r="H462" s="235"/>
      <c r="L462" s="239"/>
      <c r="M462" s="239"/>
      <c r="N462" s="239"/>
      <c r="O462" s="239"/>
      <c r="P462" s="239"/>
      <c r="Q462" s="239"/>
      <c r="R462" s="239"/>
      <c r="S462" s="239"/>
      <c r="W462" s="239"/>
      <c r="X462" s="239"/>
      <c r="Y462" s="239"/>
    </row>
    <row r="463" spans="1:25">
      <c r="A463" s="232"/>
      <c r="B463" s="232"/>
      <c r="C463" s="232"/>
      <c r="D463" s="233" t="str">
        <f>IF($C463="","",VLOOKUP($C463,分類コード!$B$1:$C$26,2,0))</f>
        <v/>
      </c>
      <c r="E463" s="234"/>
      <c r="F463" s="235"/>
      <c r="G463" s="236"/>
      <c r="H463" s="235"/>
      <c r="L463" s="239"/>
      <c r="M463" s="239"/>
      <c r="N463" s="239"/>
      <c r="O463" s="239"/>
      <c r="P463" s="239"/>
      <c r="Q463" s="239"/>
      <c r="R463" s="239"/>
      <c r="S463" s="239"/>
      <c r="W463" s="239"/>
      <c r="X463" s="239"/>
      <c r="Y463" s="239"/>
    </row>
    <row r="464" spans="1:25">
      <c r="A464" s="232"/>
      <c r="B464" s="232"/>
      <c r="C464" s="232"/>
      <c r="D464" s="233" t="str">
        <f>IF($C464="","",VLOOKUP($C464,分類コード!$B$1:$C$26,2,0))</f>
        <v/>
      </c>
      <c r="E464" s="234"/>
      <c r="F464" s="235"/>
      <c r="G464" s="236"/>
      <c r="H464" s="235"/>
      <c r="L464" s="239"/>
      <c r="M464" s="239"/>
      <c r="N464" s="239"/>
      <c r="O464" s="239"/>
      <c r="P464" s="239"/>
      <c r="Q464" s="239"/>
      <c r="R464" s="239"/>
      <c r="S464" s="239"/>
      <c r="W464" s="239"/>
      <c r="X464" s="239"/>
      <c r="Y464" s="239"/>
    </row>
    <row r="465" spans="1:25">
      <c r="A465" s="232"/>
      <c r="B465" s="232"/>
      <c r="C465" s="232"/>
      <c r="D465" s="233" t="str">
        <f>IF($C465="","",VLOOKUP($C465,分類コード!$B$1:$C$26,2,0))</f>
        <v/>
      </c>
      <c r="E465" s="234"/>
      <c r="F465" s="235"/>
      <c r="G465" s="236"/>
      <c r="H465" s="235"/>
      <c r="L465" s="239"/>
      <c r="M465" s="239"/>
      <c r="N465" s="239"/>
      <c r="O465" s="239"/>
      <c r="P465" s="239"/>
      <c r="Q465" s="239"/>
      <c r="R465" s="239"/>
      <c r="S465" s="239"/>
      <c r="W465" s="239"/>
      <c r="X465" s="239"/>
      <c r="Y465" s="239"/>
    </row>
    <row r="466" spans="1:25">
      <c r="A466" s="232"/>
      <c r="B466" s="232"/>
      <c r="C466" s="232"/>
      <c r="D466" s="233" t="str">
        <f>IF($C466="","",VLOOKUP($C466,分類コード!$B$1:$C$26,2,0))</f>
        <v/>
      </c>
      <c r="E466" s="234"/>
      <c r="F466" s="235"/>
      <c r="G466" s="236"/>
      <c r="H466" s="235"/>
      <c r="L466" s="239"/>
      <c r="M466" s="239"/>
      <c r="N466" s="239"/>
      <c r="O466" s="239"/>
      <c r="P466" s="239"/>
      <c r="Q466" s="239"/>
      <c r="R466" s="239"/>
      <c r="S466" s="239"/>
      <c r="W466" s="239"/>
      <c r="X466" s="239"/>
      <c r="Y466" s="239"/>
    </row>
    <row r="467" spans="1:25">
      <c r="A467" s="232"/>
      <c r="B467" s="232"/>
      <c r="C467" s="232"/>
      <c r="D467" s="233" t="str">
        <f>IF($C467="","",VLOOKUP($C467,分類コード!$B$1:$C$26,2,0))</f>
        <v/>
      </c>
      <c r="E467" s="234"/>
      <c r="F467" s="235"/>
      <c r="G467" s="236"/>
      <c r="H467" s="235"/>
      <c r="L467" s="239"/>
      <c r="M467" s="239"/>
      <c r="N467" s="239"/>
      <c r="O467" s="239"/>
      <c r="P467" s="239"/>
      <c r="Q467" s="239"/>
      <c r="R467" s="239"/>
      <c r="S467" s="239"/>
      <c r="W467" s="239"/>
      <c r="X467" s="239"/>
      <c r="Y467" s="239"/>
    </row>
    <row r="468" spans="1:25">
      <c r="A468" s="232"/>
      <c r="B468" s="232"/>
      <c r="C468" s="232"/>
      <c r="D468" s="233" t="str">
        <f>IF($C468="","",VLOOKUP($C468,分類コード!$B$1:$C$26,2,0))</f>
        <v/>
      </c>
      <c r="E468" s="234"/>
      <c r="F468" s="235"/>
      <c r="G468" s="236"/>
      <c r="H468" s="235"/>
      <c r="L468" s="239"/>
      <c r="M468" s="239"/>
      <c r="N468" s="239"/>
      <c r="O468" s="239"/>
      <c r="P468" s="239"/>
      <c r="Q468" s="239"/>
      <c r="R468" s="239"/>
      <c r="S468" s="239"/>
      <c r="W468" s="239"/>
      <c r="X468" s="239"/>
      <c r="Y468" s="239"/>
    </row>
    <row r="469" spans="1:25">
      <c r="A469" s="232"/>
      <c r="B469" s="232"/>
      <c r="C469" s="232"/>
      <c r="D469" s="233" t="str">
        <f>IF($C469="","",VLOOKUP($C469,分類コード!$B$1:$C$26,2,0))</f>
        <v/>
      </c>
      <c r="E469" s="234"/>
      <c r="F469" s="235"/>
      <c r="G469" s="236"/>
      <c r="H469" s="235"/>
      <c r="L469" s="239"/>
      <c r="M469" s="239"/>
      <c r="N469" s="239"/>
      <c r="O469" s="239"/>
      <c r="P469" s="239"/>
      <c r="Q469" s="239"/>
      <c r="R469" s="239"/>
      <c r="S469" s="239"/>
      <c r="W469" s="239"/>
      <c r="X469" s="239"/>
      <c r="Y469" s="239"/>
    </row>
    <row r="470" spans="1:25">
      <c r="A470" s="232"/>
      <c r="B470" s="232"/>
      <c r="C470" s="232"/>
      <c r="D470" s="233" t="str">
        <f>IF($C470="","",VLOOKUP($C470,分類コード!$B$1:$C$26,2,0))</f>
        <v/>
      </c>
      <c r="E470" s="234"/>
      <c r="F470" s="235"/>
      <c r="G470" s="236"/>
      <c r="H470" s="235"/>
      <c r="L470" s="239"/>
      <c r="M470" s="239"/>
      <c r="N470" s="239"/>
      <c r="O470" s="239"/>
      <c r="P470" s="239"/>
      <c r="Q470" s="239"/>
      <c r="R470" s="239"/>
      <c r="S470" s="239"/>
      <c r="W470" s="239"/>
      <c r="X470" s="239"/>
      <c r="Y470" s="239"/>
    </row>
    <row r="471" spans="1:25">
      <c r="A471" s="232"/>
      <c r="B471" s="232"/>
      <c r="C471" s="232"/>
      <c r="D471" s="233" t="str">
        <f>IF($C471="","",VLOOKUP($C471,分類コード!$B$1:$C$26,2,0))</f>
        <v/>
      </c>
      <c r="E471" s="234"/>
      <c r="F471" s="235"/>
      <c r="G471" s="236"/>
      <c r="H471" s="235"/>
      <c r="L471" s="239"/>
      <c r="M471" s="239"/>
      <c r="N471" s="239"/>
      <c r="O471" s="239"/>
      <c r="P471" s="239"/>
      <c r="Q471" s="239"/>
      <c r="R471" s="239"/>
      <c r="S471" s="239"/>
      <c r="W471" s="239"/>
      <c r="X471" s="239"/>
      <c r="Y471" s="239"/>
    </row>
    <row r="472" spans="1:25">
      <c r="A472" s="232"/>
      <c r="B472" s="232"/>
      <c r="C472" s="232"/>
      <c r="D472" s="233" t="str">
        <f>IF($C472="","",VLOOKUP($C472,分類コード!$B$1:$C$26,2,0))</f>
        <v/>
      </c>
      <c r="E472" s="234"/>
      <c r="F472" s="235"/>
      <c r="G472" s="236"/>
      <c r="H472" s="235"/>
      <c r="L472" s="239"/>
      <c r="M472" s="239"/>
      <c r="N472" s="239"/>
      <c r="O472" s="239"/>
      <c r="P472" s="239"/>
      <c r="Q472" s="239"/>
      <c r="R472" s="239"/>
      <c r="S472" s="239"/>
      <c r="W472" s="239"/>
      <c r="X472" s="239"/>
      <c r="Y472" s="239"/>
    </row>
    <row r="473" spans="1:25">
      <c r="A473" s="232"/>
      <c r="B473" s="232"/>
      <c r="C473" s="232"/>
      <c r="D473" s="233" t="str">
        <f>IF($C473="","",VLOOKUP($C473,分類コード!$B$1:$C$26,2,0))</f>
        <v/>
      </c>
      <c r="E473" s="234"/>
      <c r="F473" s="235"/>
      <c r="G473" s="236"/>
      <c r="H473" s="235"/>
      <c r="L473" s="239"/>
      <c r="M473" s="239"/>
      <c r="N473" s="239"/>
      <c r="O473" s="239"/>
      <c r="P473" s="239"/>
      <c r="Q473" s="239"/>
      <c r="R473" s="239"/>
      <c r="S473" s="239"/>
      <c r="W473" s="239"/>
      <c r="X473" s="239"/>
      <c r="Y473" s="239"/>
    </row>
    <row r="474" spans="1:25">
      <c r="A474" s="232"/>
      <c r="B474" s="232"/>
      <c r="C474" s="232"/>
      <c r="D474" s="233" t="str">
        <f>IF($C474="","",VLOOKUP($C474,分類コード!$B$1:$C$26,2,0))</f>
        <v/>
      </c>
      <c r="E474" s="234"/>
      <c r="F474" s="235"/>
      <c r="G474" s="236"/>
      <c r="H474" s="235"/>
      <c r="L474" s="239"/>
      <c r="M474" s="239"/>
      <c r="N474" s="239"/>
      <c r="O474" s="239"/>
      <c r="P474" s="239"/>
      <c r="Q474" s="239"/>
      <c r="R474" s="239"/>
      <c r="S474" s="239"/>
      <c r="W474" s="239"/>
      <c r="X474" s="239"/>
      <c r="Y474" s="239"/>
    </row>
    <row r="475" spans="1:25">
      <c r="A475" s="232"/>
      <c r="B475" s="232"/>
      <c r="C475" s="232"/>
      <c r="D475" s="233" t="str">
        <f>IF($C475="","",VLOOKUP($C475,分類コード!$B$1:$C$26,2,0))</f>
        <v/>
      </c>
      <c r="E475" s="234"/>
      <c r="F475" s="235"/>
      <c r="G475" s="236"/>
      <c r="H475" s="235"/>
      <c r="L475" s="239"/>
      <c r="M475" s="239"/>
      <c r="N475" s="239"/>
      <c r="O475" s="239"/>
      <c r="P475" s="239"/>
      <c r="Q475" s="239"/>
      <c r="R475" s="239"/>
      <c r="S475" s="239"/>
      <c r="W475" s="239"/>
      <c r="X475" s="239"/>
      <c r="Y475" s="239"/>
    </row>
    <row r="476" spans="1:25">
      <c r="A476" s="232"/>
      <c r="B476" s="232"/>
      <c r="C476" s="232"/>
      <c r="D476" s="233" t="str">
        <f>IF($C476="","",VLOOKUP($C476,分類コード!$B$1:$C$26,2,0))</f>
        <v/>
      </c>
      <c r="E476" s="234"/>
      <c r="F476" s="235"/>
      <c r="G476" s="236"/>
      <c r="H476" s="235"/>
      <c r="L476" s="239"/>
      <c r="M476" s="239"/>
      <c r="N476" s="239"/>
      <c r="O476" s="239"/>
      <c r="P476" s="239"/>
      <c r="Q476" s="239"/>
      <c r="R476" s="239"/>
      <c r="S476" s="239"/>
      <c r="W476" s="239"/>
      <c r="X476" s="239"/>
      <c r="Y476" s="239"/>
    </row>
    <row r="477" spans="1:25">
      <c r="A477" s="232"/>
      <c r="B477" s="232"/>
      <c r="C477" s="232"/>
      <c r="D477" s="233" t="str">
        <f>IF($C477="","",VLOOKUP($C477,分類コード!$B$1:$C$26,2,0))</f>
        <v/>
      </c>
      <c r="E477" s="234"/>
      <c r="F477" s="235"/>
      <c r="G477" s="236"/>
      <c r="H477" s="235"/>
      <c r="L477" s="239"/>
      <c r="M477" s="239"/>
      <c r="N477" s="239"/>
      <c r="O477" s="239"/>
      <c r="P477" s="239"/>
      <c r="Q477" s="239"/>
      <c r="R477" s="239"/>
      <c r="S477" s="239"/>
      <c r="W477" s="239"/>
      <c r="X477" s="239"/>
      <c r="Y477" s="239"/>
    </row>
    <row r="478" spans="1:25">
      <c r="A478" s="232"/>
      <c r="B478" s="232"/>
      <c r="C478" s="232"/>
      <c r="D478" s="233" t="str">
        <f>IF($C478="","",VLOOKUP($C478,分類コード!$B$1:$C$26,2,0))</f>
        <v/>
      </c>
      <c r="E478" s="234"/>
      <c r="F478" s="235"/>
      <c r="G478" s="236"/>
      <c r="H478" s="235"/>
      <c r="L478" s="239"/>
      <c r="M478" s="239"/>
      <c r="N478" s="239"/>
      <c r="O478" s="239"/>
      <c r="P478" s="239"/>
      <c r="Q478" s="239"/>
      <c r="R478" s="239"/>
      <c r="S478" s="239"/>
      <c r="W478" s="239"/>
      <c r="X478" s="239"/>
      <c r="Y478" s="239"/>
    </row>
    <row r="479" spans="1:25">
      <c r="A479" s="232"/>
      <c r="B479" s="232"/>
      <c r="C479" s="232"/>
      <c r="D479" s="233" t="str">
        <f>IF($C479="","",VLOOKUP($C479,分類コード!$B$1:$C$26,2,0))</f>
        <v/>
      </c>
      <c r="E479" s="234"/>
      <c r="F479" s="235"/>
      <c r="G479" s="236"/>
      <c r="H479" s="235"/>
      <c r="L479" s="239"/>
      <c r="M479" s="239"/>
      <c r="N479" s="239"/>
      <c r="O479" s="239"/>
      <c r="P479" s="239"/>
      <c r="Q479" s="239"/>
      <c r="R479" s="239"/>
      <c r="S479" s="239"/>
      <c r="W479" s="239"/>
      <c r="X479" s="239"/>
      <c r="Y479" s="239"/>
    </row>
    <row r="480" spans="1:25">
      <c r="A480" s="232"/>
      <c r="B480" s="232"/>
      <c r="C480" s="232"/>
      <c r="D480" s="233" t="str">
        <f>IF($C480="","",VLOOKUP($C480,分類コード!$B$1:$C$26,2,0))</f>
        <v/>
      </c>
      <c r="E480" s="234"/>
      <c r="F480" s="235"/>
      <c r="G480" s="236"/>
      <c r="H480" s="235"/>
      <c r="L480" s="239"/>
      <c r="M480" s="239"/>
      <c r="N480" s="239"/>
      <c r="O480" s="239"/>
      <c r="P480" s="239"/>
      <c r="Q480" s="239"/>
      <c r="R480" s="239"/>
      <c r="S480" s="239"/>
      <c r="W480" s="239"/>
      <c r="X480" s="239"/>
      <c r="Y480" s="239"/>
    </row>
    <row r="481" spans="1:25">
      <c r="A481" s="232"/>
      <c r="B481" s="232"/>
      <c r="C481" s="232"/>
      <c r="D481" s="233" t="str">
        <f>IF($C481="","",VLOOKUP($C481,分類コード!$B$1:$C$26,2,0))</f>
        <v/>
      </c>
      <c r="E481" s="234"/>
      <c r="F481" s="235"/>
      <c r="G481" s="236"/>
      <c r="H481" s="235"/>
      <c r="L481" s="239"/>
      <c r="M481" s="239"/>
      <c r="N481" s="239"/>
      <c r="O481" s="239"/>
      <c r="P481" s="239"/>
      <c r="Q481" s="239"/>
      <c r="R481" s="239"/>
      <c r="S481" s="239"/>
      <c r="W481" s="239"/>
      <c r="X481" s="239"/>
      <c r="Y481" s="239"/>
    </row>
    <row r="482" spans="1:25">
      <c r="A482" s="232"/>
      <c r="B482" s="232"/>
      <c r="C482" s="232"/>
      <c r="D482" s="233" t="str">
        <f>IF($C482="","",VLOOKUP($C482,分類コード!$B$1:$C$26,2,0))</f>
        <v/>
      </c>
      <c r="E482" s="234"/>
      <c r="F482" s="235"/>
      <c r="G482" s="236"/>
      <c r="H482" s="235"/>
      <c r="L482" s="239"/>
      <c r="M482" s="239"/>
      <c r="N482" s="239"/>
      <c r="O482" s="239"/>
      <c r="P482" s="239"/>
      <c r="Q482" s="239"/>
      <c r="R482" s="239"/>
      <c r="S482" s="239"/>
      <c r="W482" s="239"/>
      <c r="X482" s="239"/>
      <c r="Y482" s="239"/>
    </row>
    <row r="483" spans="1:25">
      <c r="A483" s="232"/>
      <c r="B483" s="232"/>
      <c r="C483" s="232"/>
      <c r="D483" s="233" t="str">
        <f>IF($C483="","",VLOOKUP($C483,分類コード!$B$1:$C$26,2,0))</f>
        <v/>
      </c>
      <c r="E483" s="234"/>
      <c r="F483" s="235"/>
      <c r="G483" s="236"/>
      <c r="H483" s="235"/>
      <c r="L483" s="239"/>
      <c r="M483" s="239"/>
      <c r="N483" s="239"/>
      <c r="O483" s="239"/>
      <c r="P483" s="239"/>
      <c r="Q483" s="239"/>
      <c r="R483" s="239"/>
      <c r="S483" s="239"/>
      <c r="W483" s="239"/>
      <c r="X483" s="239"/>
      <c r="Y483" s="239"/>
    </row>
    <row r="484" spans="1:25">
      <c r="A484" s="232"/>
      <c r="B484" s="232"/>
      <c r="C484" s="232"/>
      <c r="D484" s="233" t="str">
        <f>IF($C484="","",VLOOKUP($C484,分類コード!$B$1:$C$26,2,0))</f>
        <v/>
      </c>
      <c r="E484" s="234"/>
      <c r="F484" s="235"/>
      <c r="G484" s="236"/>
      <c r="H484" s="235"/>
      <c r="L484" s="239"/>
      <c r="M484" s="239"/>
      <c r="N484" s="239"/>
      <c r="O484" s="239"/>
      <c r="P484" s="239"/>
      <c r="Q484" s="239"/>
      <c r="R484" s="239"/>
      <c r="S484" s="239"/>
      <c r="W484" s="239"/>
      <c r="X484" s="239"/>
      <c r="Y484" s="239"/>
    </row>
    <row r="485" spans="1:25">
      <c r="A485" s="232"/>
      <c r="B485" s="232"/>
      <c r="C485" s="232"/>
      <c r="D485" s="233" t="str">
        <f>IF($C485="","",VLOOKUP($C485,分類コード!$B$1:$C$26,2,0))</f>
        <v/>
      </c>
      <c r="E485" s="234"/>
      <c r="F485" s="235"/>
      <c r="G485" s="236"/>
      <c r="H485" s="235"/>
      <c r="L485" s="239"/>
      <c r="M485" s="239"/>
      <c r="N485" s="239"/>
      <c r="O485" s="239"/>
      <c r="P485" s="239"/>
      <c r="Q485" s="239"/>
      <c r="R485" s="239"/>
      <c r="S485" s="239"/>
      <c r="W485" s="239"/>
      <c r="X485" s="239"/>
      <c r="Y485" s="239"/>
    </row>
    <row r="486" spans="1:25">
      <c r="A486" s="232"/>
      <c r="B486" s="232"/>
      <c r="C486" s="232"/>
      <c r="D486" s="233" t="str">
        <f>IF($C486="","",VLOOKUP($C486,分類コード!$B$1:$C$26,2,0))</f>
        <v/>
      </c>
      <c r="E486" s="234"/>
      <c r="F486" s="235"/>
      <c r="G486" s="236"/>
      <c r="H486" s="235"/>
      <c r="L486" s="239"/>
      <c r="M486" s="239"/>
      <c r="N486" s="239"/>
      <c r="O486" s="239"/>
      <c r="P486" s="239"/>
      <c r="Q486" s="239"/>
      <c r="R486" s="239"/>
      <c r="S486" s="239"/>
      <c r="W486" s="239"/>
      <c r="X486" s="239"/>
      <c r="Y486" s="239"/>
    </row>
    <row r="487" spans="1:25">
      <c r="A487" s="232"/>
      <c r="B487" s="232"/>
      <c r="C487" s="232"/>
      <c r="D487" s="233" t="str">
        <f>IF($C487="","",VLOOKUP($C487,分類コード!$B$1:$C$26,2,0))</f>
        <v/>
      </c>
      <c r="E487" s="234"/>
      <c r="F487" s="235"/>
      <c r="G487" s="236"/>
      <c r="H487" s="235"/>
      <c r="L487" s="239"/>
      <c r="M487" s="239"/>
      <c r="N487" s="239"/>
      <c r="O487" s="239"/>
      <c r="P487" s="239"/>
      <c r="Q487" s="239"/>
      <c r="R487" s="239"/>
      <c r="S487" s="239"/>
      <c r="W487" s="239"/>
      <c r="X487" s="239"/>
      <c r="Y487" s="239"/>
    </row>
    <row r="488" spans="1:25">
      <c r="A488" s="232"/>
      <c r="B488" s="232"/>
      <c r="C488" s="232"/>
      <c r="D488" s="233" t="str">
        <f>IF($C488="","",VLOOKUP($C488,分類コード!$B$1:$C$26,2,0))</f>
        <v/>
      </c>
      <c r="E488" s="234"/>
      <c r="F488" s="235"/>
      <c r="G488" s="236"/>
      <c r="H488" s="235"/>
      <c r="L488" s="239"/>
      <c r="M488" s="239"/>
      <c r="N488" s="239"/>
      <c r="O488" s="239"/>
      <c r="P488" s="239"/>
      <c r="Q488" s="239"/>
      <c r="R488" s="239"/>
      <c r="S488" s="239"/>
      <c r="W488" s="239"/>
      <c r="X488" s="239"/>
      <c r="Y488" s="239"/>
    </row>
    <row r="489" spans="1:25">
      <c r="A489" s="232"/>
      <c r="B489" s="232"/>
      <c r="C489" s="232"/>
      <c r="D489" s="233" t="str">
        <f>IF($C489="","",VLOOKUP($C489,分類コード!$B$1:$C$26,2,0))</f>
        <v/>
      </c>
      <c r="E489" s="234"/>
      <c r="F489" s="235"/>
      <c r="G489" s="236"/>
      <c r="H489" s="235"/>
      <c r="L489" s="239"/>
      <c r="M489" s="239"/>
      <c r="N489" s="239"/>
      <c r="O489" s="239"/>
      <c r="P489" s="239"/>
      <c r="Q489" s="239"/>
      <c r="R489" s="239"/>
      <c r="S489" s="239"/>
      <c r="W489" s="239"/>
      <c r="X489" s="239"/>
      <c r="Y489" s="239"/>
    </row>
    <row r="490" spans="1:25">
      <c r="A490" s="232"/>
      <c r="B490" s="232"/>
      <c r="C490" s="232"/>
      <c r="D490" s="233" t="str">
        <f>IF($C490="","",VLOOKUP($C490,分類コード!$B$1:$C$26,2,0))</f>
        <v/>
      </c>
      <c r="E490" s="234"/>
      <c r="F490" s="235"/>
      <c r="G490" s="236"/>
      <c r="H490" s="235"/>
      <c r="L490" s="239"/>
      <c r="M490" s="239"/>
      <c r="N490" s="239"/>
      <c r="O490" s="239"/>
      <c r="P490" s="239"/>
      <c r="Q490" s="239"/>
      <c r="R490" s="239"/>
      <c r="S490" s="239"/>
      <c r="W490" s="239"/>
      <c r="X490" s="239"/>
      <c r="Y490" s="239"/>
    </row>
    <row r="491" spans="1:25">
      <c r="A491" s="232"/>
      <c r="B491" s="232"/>
      <c r="C491" s="232"/>
      <c r="D491" s="233" t="str">
        <f>IF($C491="","",VLOOKUP($C491,分類コード!$B$1:$C$26,2,0))</f>
        <v/>
      </c>
      <c r="E491" s="234"/>
      <c r="F491" s="235"/>
      <c r="G491" s="236"/>
      <c r="H491" s="235"/>
      <c r="L491" s="239"/>
      <c r="M491" s="239"/>
      <c r="N491" s="239"/>
      <c r="O491" s="239"/>
      <c r="P491" s="239"/>
      <c r="Q491" s="239"/>
      <c r="R491" s="239"/>
      <c r="S491" s="239"/>
      <c r="W491" s="239"/>
      <c r="X491" s="239"/>
      <c r="Y491" s="239"/>
    </row>
    <row r="492" spans="1:25">
      <c r="A492" s="232"/>
      <c r="B492" s="232"/>
      <c r="C492" s="232"/>
      <c r="D492" s="233" t="str">
        <f>IF($C492="","",VLOOKUP($C492,分類コード!$B$1:$C$26,2,0))</f>
        <v/>
      </c>
      <c r="E492" s="234"/>
      <c r="F492" s="235"/>
      <c r="G492" s="236"/>
      <c r="H492" s="235"/>
      <c r="L492" s="239"/>
      <c r="M492" s="239"/>
      <c r="N492" s="239"/>
      <c r="O492" s="239"/>
      <c r="P492" s="239"/>
      <c r="Q492" s="239"/>
      <c r="R492" s="239"/>
      <c r="S492" s="239"/>
      <c r="W492" s="239"/>
      <c r="X492" s="239"/>
      <c r="Y492" s="239"/>
    </row>
    <row r="493" spans="1:25">
      <c r="A493" s="232"/>
      <c r="B493" s="232"/>
      <c r="C493" s="232"/>
      <c r="D493" s="233" t="str">
        <f>IF($C493="","",VLOOKUP($C493,分類コード!$B$1:$C$26,2,0))</f>
        <v/>
      </c>
      <c r="E493" s="234"/>
      <c r="F493" s="235"/>
      <c r="G493" s="236"/>
      <c r="H493" s="235"/>
      <c r="L493" s="239"/>
      <c r="M493" s="239"/>
      <c r="N493" s="239"/>
      <c r="O493" s="239"/>
      <c r="P493" s="239"/>
      <c r="Q493" s="239"/>
      <c r="R493" s="239"/>
      <c r="S493" s="239"/>
      <c r="W493" s="239"/>
      <c r="X493" s="239"/>
      <c r="Y493" s="239"/>
    </row>
    <row r="494" spans="1:25">
      <c r="A494" s="232"/>
      <c r="B494" s="232"/>
      <c r="C494" s="232"/>
      <c r="D494" s="233" t="str">
        <f>IF($C494="","",VLOOKUP($C494,分類コード!$B$1:$C$26,2,0))</f>
        <v/>
      </c>
      <c r="E494" s="234"/>
      <c r="F494" s="235"/>
      <c r="G494" s="236"/>
      <c r="H494" s="235"/>
      <c r="L494" s="239"/>
      <c r="M494" s="239"/>
      <c r="N494" s="239"/>
      <c r="O494" s="239"/>
      <c r="P494" s="239"/>
      <c r="Q494" s="239"/>
      <c r="R494" s="239"/>
      <c r="S494" s="239"/>
      <c r="W494" s="239"/>
      <c r="X494" s="239"/>
      <c r="Y494" s="239"/>
    </row>
    <row r="495" spans="1:25">
      <c r="A495" s="232"/>
      <c r="B495" s="232"/>
      <c r="C495" s="232"/>
      <c r="D495" s="233" t="str">
        <f>IF($C495="","",VLOOKUP($C495,分類コード!$B$1:$C$26,2,0))</f>
        <v/>
      </c>
      <c r="E495" s="234"/>
      <c r="F495" s="235"/>
      <c r="G495" s="236"/>
      <c r="H495" s="235"/>
      <c r="L495" s="239"/>
      <c r="M495" s="239"/>
      <c r="N495" s="239"/>
      <c r="O495" s="239"/>
      <c r="P495" s="239"/>
      <c r="Q495" s="239"/>
      <c r="R495" s="239"/>
      <c r="S495" s="239"/>
      <c r="W495" s="239"/>
      <c r="X495" s="239"/>
      <c r="Y495" s="239"/>
    </row>
    <row r="496" spans="1:25">
      <c r="A496" s="232"/>
      <c r="B496" s="232"/>
      <c r="C496" s="232"/>
      <c r="D496" s="233" t="str">
        <f>IF($C496="","",VLOOKUP($C496,分類コード!$B$1:$C$26,2,0))</f>
        <v/>
      </c>
      <c r="E496" s="234"/>
      <c r="F496" s="235"/>
      <c r="G496" s="236"/>
      <c r="H496" s="235"/>
      <c r="L496" s="239"/>
      <c r="M496" s="239"/>
      <c r="N496" s="239"/>
      <c r="O496" s="239"/>
      <c r="P496" s="239"/>
      <c r="Q496" s="239"/>
      <c r="R496" s="239"/>
      <c r="S496" s="239"/>
      <c r="W496" s="239"/>
      <c r="X496" s="239"/>
      <c r="Y496" s="239"/>
    </row>
    <row r="497" spans="1:25">
      <c r="A497" s="232"/>
      <c r="B497" s="232"/>
      <c r="C497" s="232"/>
      <c r="D497" s="233" t="str">
        <f>IF($C497="","",VLOOKUP($C497,分類コード!$B$1:$C$26,2,0))</f>
        <v/>
      </c>
      <c r="E497" s="234"/>
      <c r="F497" s="235"/>
      <c r="G497" s="236"/>
      <c r="H497" s="235"/>
      <c r="L497" s="239"/>
      <c r="M497" s="239"/>
      <c r="N497" s="239"/>
      <c r="O497" s="239"/>
      <c r="P497" s="239"/>
      <c r="Q497" s="239"/>
      <c r="R497" s="239"/>
      <c r="S497" s="239"/>
      <c r="W497" s="239"/>
      <c r="X497" s="239"/>
      <c r="Y497" s="239"/>
    </row>
    <row r="498" spans="1:25">
      <c r="A498" s="232"/>
      <c r="B498" s="232"/>
      <c r="C498" s="232"/>
      <c r="D498" s="233" t="str">
        <f>IF($C498="","",VLOOKUP($C498,分類コード!$B$1:$C$26,2,0))</f>
        <v/>
      </c>
      <c r="E498" s="234"/>
      <c r="F498" s="235"/>
      <c r="G498" s="236"/>
      <c r="H498" s="235"/>
      <c r="L498" s="239"/>
      <c r="M498" s="239"/>
      <c r="N498" s="239"/>
      <c r="O498" s="239"/>
      <c r="P498" s="239"/>
      <c r="Q498" s="239"/>
      <c r="R498" s="239"/>
      <c r="S498" s="239"/>
      <c r="W498" s="239"/>
      <c r="X498" s="239"/>
      <c r="Y498" s="239"/>
    </row>
    <row r="499" spans="1:25">
      <c r="A499" s="232"/>
      <c r="B499" s="232"/>
      <c r="C499" s="232"/>
      <c r="D499" s="233" t="str">
        <f>IF($C499="","",VLOOKUP($C499,分類コード!$B$1:$C$26,2,0))</f>
        <v/>
      </c>
      <c r="E499" s="234"/>
      <c r="F499" s="235"/>
      <c r="G499" s="236"/>
      <c r="H499" s="235"/>
      <c r="L499" s="239"/>
      <c r="M499" s="239"/>
      <c r="N499" s="239"/>
      <c r="O499" s="239"/>
      <c r="P499" s="239"/>
      <c r="Q499" s="239"/>
      <c r="R499" s="239"/>
      <c r="S499" s="239"/>
      <c r="W499" s="239"/>
      <c r="X499" s="239"/>
      <c r="Y499" s="239"/>
    </row>
    <row r="500" spans="1:25">
      <c r="A500" s="232"/>
      <c r="B500" s="232"/>
      <c r="C500" s="232"/>
      <c r="D500" s="233" t="str">
        <f>IF($C500="","",VLOOKUP($C500,分類コード!$B$1:$C$26,2,0))</f>
        <v/>
      </c>
      <c r="E500" s="234"/>
      <c r="F500" s="235"/>
      <c r="G500" s="236"/>
      <c r="H500" s="235"/>
      <c r="L500" s="239"/>
      <c r="M500" s="239"/>
      <c r="N500" s="239"/>
      <c r="O500" s="239"/>
      <c r="P500" s="239"/>
      <c r="Q500" s="239"/>
      <c r="R500" s="239"/>
      <c r="S500" s="239"/>
      <c r="W500" s="239"/>
      <c r="X500" s="239"/>
      <c r="Y500" s="239"/>
    </row>
    <row r="501" spans="1:25">
      <c r="A501" s="232"/>
      <c r="B501" s="232"/>
      <c r="C501" s="232"/>
      <c r="D501" s="233" t="str">
        <f>IF($C501="","",VLOOKUP($C501,分類コード!$B$1:$C$26,2,0))</f>
        <v/>
      </c>
      <c r="E501" s="234"/>
      <c r="F501" s="235"/>
      <c r="G501" s="236"/>
      <c r="H501" s="235"/>
      <c r="L501" s="239"/>
      <c r="M501" s="239"/>
      <c r="N501" s="239"/>
      <c r="O501" s="239"/>
      <c r="P501" s="239"/>
      <c r="Q501" s="239"/>
      <c r="R501" s="239"/>
      <c r="S501" s="239"/>
      <c r="W501" s="239"/>
      <c r="X501" s="239"/>
      <c r="Y501" s="239"/>
    </row>
    <row r="502" spans="1:25">
      <c r="A502" s="232"/>
      <c r="B502" s="232"/>
      <c r="C502" s="232"/>
      <c r="D502" s="233" t="str">
        <f>IF($C502="","",VLOOKUP($C502,分類コード!$B$1:$C$26,2,0))</f>
        <v/>
      </c>
      <c r="E502" s="234"/>
      <c r="F502" s="235"/>
      <c r="G502" s="236"/>
      <c r="H502" s="235"/>
      <c r="L502" s="239"/>
      <c r="M502" s="239"/>
      <c r="N502" s="239"/>
      <c r="O502" s="239"/>
      <c r="P502" s="239"/>
      <c r="Q502" s="239"/>
      <c r="R502" s="239"/>
      <c r="S502" s="239"/>
      <c r="W502" s="239"/>
      <c r="X502" s="239"/>
      <c r="Y502" s="239"/>
    </row>
    <row r="503" spans="1:25">
      <c r="A503" s="232"/>
      <c r="B503" s="232"/>
      <c r="C503" s="232"/>
      <c r="D503" s="233" t="str">
        <f>IF($C503="","",VLOOKUP($C503,分類コード!$B$1:$C$26,2,0))</f>
        <v/>
      </c>
      <c r="E503" s="234"/>
      <c r="F503" s="235"/>
      <c r="G503" s="236"/>
      <c r="H503" s="235"/>
      <c r="L503" s="239"/>
      <c r="M503" s="239"/>
      <c r="N503" s="239"/>
      <c r="O503" s="239"/>
      <c r="P503" s="239"/>
      <c r="Q503" s="239"/>
      <c r="R503" s="239"/>
      <c r="S503" s="239"/>
      <c r="W503" s="239"/>
      <c r="X503" s="239"/>
      <c r="Y503" s="239"/>
    </row>
    <row r="504" spans="1:25">
      <c r="A504" s="232"/>
      <c r="B504" s="232"/>
      <c r="C504" s="232"/>
      <c r="D504" s="233" t="str">
        <f>IF($C504="","",VLOOKUP($C504,分類コード!$B$1:$C$26,2,0))</f>
        <v/>
      </c>
      <c r="E504" s="234"/>
      <c r="F504" s="235"/>
      <c r="G504" s="236"/>
      <c r="H504" s="235"/>
      <c r="L504" s="239"/>
      <c r="M504" s="239"/>
      <c r="N504" s="239"/>
      <c r="O504" s="239"/>
      <c r="P504" s="239"/>
      <c r="Q504" s="239"/>
      <c r="R504" s="239"/>
      <c r="S504" s="239"/>
      <c r="W504" s="239"/>
      <c r="X504" s="239"/>
      <c r="Y504" s="239"/>
    </row>
    <row r="505" spans="1:25">
      <c r="A505" s="232"/>
      <c r="B505" s="232"/>
      <c r="C505" s="232"/>
      <c r="D505" s="233" t="str">
        <f>IF($C505="","",VLOOKUP($C505,分類コード!$B$1:$C$26,2,0))</f>
        <v/>
      </c>
      <c r="E505" s="234"/>
      <c r="F505" s="235"/>
      <c r="G505" s="236"/>
      <c r="H505" s="235"/>
      <c r="L505" s="239"/>
      <c r="M505" s="239"/>
      <c r="N505" s="239"/>
      <c r="O505" s="239"/>
      <c r="P505" s="239"/>
      <c r="Q505" s="239"/>
      <c r="R505" s="239"/>
      <c r="S505" s="239"/>
      <c r="W505" s="239"/>
      <c r="X505" s="239"/>
      <c r="Y505" s="239"/>
    </row>
    <row r="506" spans="1:25">
      <c r="A506" s="232"/>
      <c r="B506" s="232"/>
      <c r="C506" s="232"/>
      <c r="D506" s="233" t="str">
        <f>IF($C506="","",VLOOKUP($C506,分類コード!$B$1:$C$26,2,0))</f>
        <v/>
      </c>
      <c r="E506" s="234"/>
      <c r="F506" s="235"/>
      <c r="G506" s="236"/>
      <c r="H506" s="235"/>
      <c r="L506" s="239"/>
      <c r="M506" s="239"/>
      <c r="N506" s="239"/>
      <c r="O506" s="239"/>
      <c r="P506" s="239"/>
      <c r="Q506" s="239"/>
      <c r="R506" s="239"/>
      <c r="S506" s="239"/>
      <c r="W506" s="239"/>
      <c r="X506" s="239"/>
      <c r="Y506" s="239"/>
    </row>
    <row r="507" spans="1:25">
      <c r="A507" s="232"/>
      <c r="B507" s="232"/>
      <c r="C507" s="232"/>
      <c r="D507" s="233" t="str">
        <f>IF($C507="","",VLOOKUP($C507,分類コード!$B$1:$C$26,2,0))</f>
        <v/>
      </c>
      <c r="E507" s="234"/>
      <c r="F507" s="235"/>
      <c r="G507" s="236"/>
      <c r="H507" s="235"/>
      <c r="L507" s="239"/>
      <c r="M507" s="239"/>
      <c r="N507" s="239"/>
      <c r="O507" s="239"/>
      <c r="P507" s="239"/>
      <c r="Q507" s="239"/>
      <c r="R507" s="239"/>
      <c r="S507" s="239"/>
      <c r="W507" s="239"/>
      <c r="X507" s="239"/>
      <c r="Y507" s="239"/>
    </row>
    <row r="508" spans="1:25">
      <c r="A508" s="232"/>
      <c r="B508" s="232"/>
      <c r="C508" s="232"/>
      <c r="D508" s="233" t="str">
        <f>IF($C508="","",VLOOKUP($C508,分類コード!$B$1:$C$26,2,0))</f>
        <v/>
      </c>
      <c r="E508" s="234"/>
      <c r="F508" s="235"/>
      <c r="G508" s="236"/>
      <c r="H508" s="235"/>
      <c r="L508" s="239"/>
      <c r="M508" s="239"/>
      <c r="N508" s="239"/>
      <c r="O508" s="239"/>
      <c r="P508" s="239"/>
      <c r="Q508" s="239"/>
      <c r="R508" s="239"/>
      <c r="S508" s="239"/>
      <c r="W508" s="239"/>
      <c r="X508" s="239"/>
      <c r="Y508" s="239"/>
    </row>
    <row r="509" spans="1:25">
      <c r="A509" s="232"/>
      <c r="B509" s="232"/>
      <c r="C509" s="232"/>
      <c r="D509" s="233" t="str">
        <f>IF($C509="","",VLOOKUP($C509,分類コード!$B$1:$C$26,2,0))</f>
        <v/>
      </c>
      <c r="E509" s="234"/>
      <c r="F509" s="235"/>
      <c r="G509" s="236"/>
      <c r="H509" s="235"/>
      <c r="L509" s="239"/>
      <c r="M509" s="239"/>
      <c r="N509" s="239"/>
      <c r="O509" s="239"/>
      <c r="P509" s="239"/>
      <c r="Q509" s="239"/>
      <c r="R509" s="239"/>
      <c r="S509" s="239"/>
      <c r="W509" s="239"/>
      <c r="X509" s="239"/>
      <c r="Y509" s="239"/>
    </row>
    <row r="510" spans="1:25">
      <c r="A510" s="232"/>
      <c r="B510" s="232"/>
      <c r="C510" s="232"/>
      <c r="D510" s="233" t="str">
        <f>IF($C510="","",VLOOKUP($C510,分類コード!$B$1:$C$26,2,0))</f>
        <v/>
      </c>
      <c r="E510" s="234"/>
      <c r="F510" s="235"/>
      <c r="G510" s="236"/>
      <c r="H510" s="235"/>
      <c r="L510" s="239"/>
      <c r="M510" s="239"/>
      <c r="N510" s="239"/>
      <c r="O510" s="239"/>
      <c r="P510" s="239"/>
      <c r="Q510" s="239"/>
      <c r="R510" s="239"/>
      <c r="S510" s="239"/>
      <c r="W510" s="239"/>
      <c r="X510" s="239"/>
      <c r="Y510" s="239"/>
    </row>
    <row r="511" spans="1:25">
      <c r="A511" s="232"/>
      <c r="B511" s="232"/>
      <c r="C511" s="232"/>
      <c r="D511" s="233" t="str">
        <f>IF($C511="","",VLOOKUP($C511,分類コード!$B$1:$C$26,2,0))</f>
        <v/>
      </c>
      <c r="E511" s="234"/>
      <c r="F511" s="235"/>
      <c r="G511" s="236"/>
      <c r="H511" s="235"/>
      <c r="L511" s="239"/>
      <c r="M511" s="239"/>
      <c r="N511" s="239"/>
      <c r="O511" s="239"/>
      <c r="P511" s="239"/>
      <c r="Q511" s="239"/>
      <c r="R511" s="239"/>
      <c r="S511" s="239"/>
      <c r="W511" s="239"/>
      <c r="X511" s="239"/>
      <c r="Y511" s="239"/>
    </row>
    <row r="512" spans="1:25">
      <c r="A512" s="232"/>
      <c r="B512" s="232"/>
      <c r="C512" s="232"/>
      <c r="D512" s="233" t="str">
        <f>IF($C512="","",VLOOKUP($C512,分類コード!$B$1:$C$26,2,0))</f>
        <v/>
      </c>
      <c r="E512" s="234"/>
      <c r="F512" s="235"/>
      <c r="G512" s="236"/>
      <c r="H512" s="235"/>
      <c r="L512" s="239"/>
      <c r="M512" s="239"/>
      <c r="N512" s="239"/>
      <c r="O512" s="239"/>
      <c r="P512" s="239"/>
      <c r="Q512" s="239"/>
      <c r="R512" s="239"/>
      <c r="S512" s="239"/>
      <c r="W512" s="239"/>
      <c r="X512" s="239"/>
      <c r="Y512" s="239"/>
    </row>
    <row r="513" spans="1:25">
      <c r="A513" s="232"/>
      <c r="B513" s="232"/>
      <c r="C513" s="232"/>
      <c r="D513" s="233" t="str">
        <f>IF($C513="","",VLOOKUP($C513,分類コード!$B$1:$C$26,2,0))</f>
        <v/>
      </c>
      <c r="E513" s="234"/>
      <c r="F513" s="235"/>
      <c r="G513" s="236"/>
      <c r="H513" s="235"/>
      <c r="L513" s="239"/>
      <c r="M513" s="239"/>
      <c r="N513" s="239"/>
      <c r="O513" s="239"/>
      <c r="P513" s="239"/>
      <c r="Q513" s="239"/>
      <c r="R513" s="239"/>
      <c r="S513" s="239"/>
      <c r="W513" s="239"/>
      <c r="X513" s="239"/>
      <c r="Y513" s="239"/>
    </row>
    <row r="514" spans="1:25">
      <c r="A514" s="232"/>
      <c r="B514" s="232"/>
      <c r="C514" s="232"/>
      <c r="D514" s="233" t="str">
        <f>IF($C514="","",VLOOKUP($C514,分類コード!$B$1:$C$26,2,0))</f>
        <v/>
      </c>
      <c r="E514" s="234"/>
      <c r="F514" s="235"/>
      <c r="G514" s="236"/>
      <c r="H514" s="235"/>
      <c r="L514" s="239"/>
      <c r="M514" s="239"/>
      <c r="N514" s="239"/>
      <c r="O514" s="239"/>
      <c r="P514" s="239"/>
      <c r="Q514" s="239"/>
      <c r="R514" s="239"/>
      <c r="S514" s="239"/>
      <c r="W514" s="239"/>
      <c r="X514" s="239"/>
      <c r="Y514" s="239"/>
    </row>
    <row r="515" spans="1:25">
      <c r="A515" s="232"/>
      <c r="B515" s="232"/>
      <c r="C515" s="232"/>
      <c r="D515" s="233" t="str">
        <f>IF($C515="","",VLOOKUP($C515,分類コード!$B$1:$C$26,2,0))</f>
        <v/>
      </c>
      <c r="E515" s="234"/>
      <c r="F515" s="235"/>
      <c r="G515" s="236"/>
      <c r="H515" s="235"/>
      <c r="L515" s="239"/>
      <c r="M515" s="239"/>
      <c r="N515" s="239"/>
      <c r="O515" s="239"/>
      <c r="P515" s="239"/>
      <c r="Q515" s="239"/>
      <c r="R515" s="239"/>
      <c r="S515" s="239"/>
      <c r="W515" s="239"/>
      <c r="X515" s="239"/>
      <c r="Y515" s="239"/>
    </row>
    <row r="516" spans="1:25">
      <c r="A516" s="232"/>
      <c r="B516" s="232"/>
      <c r="C516" s="232"/>
      <c r="D516" s="233" t="str">
        <f>IF($C516="","",VLOOKUP($C516,分類コード!$B$1:$C$26,2,0))</f>
        <v/>
      </c>
      <c r="E516" s="234"/>
      <c r="F516" s="235"/>
      <c r="G516" s="236"/>
      <c r="H516" s="235"/>
      <c r="L516" s="239"/>
      <c r="M516" s="239"/>
      <c r="N516" s="239"/>
      <c r="O516" s="239"/>
      <c r="P516" s="239"/>
      <c r="Q516" s="239"/>
      <c r="R516" s="239"/>
      <c r="S516" s="239"/>
      <c r="W516" s="239"/>
      <c r="X516" s="239"/>
      <c r="Y516" s="239"/>
    </row>
    <row r="517" spans="1:25">
      <c r="A517" s="232"/>
      <c r="B517" s="232"/>
      <c r="C517" s="232"/>
      <c r="D517" s="233" t="str">
        <f>IF($C517="","",VLOOKUP($C517,分類コード!$B$1:$C$26,2,0))</f>
        <v/>
      </c>
      <c r="E517" s="234"/>
      <c r="F517" s="235"/>
      <c r="G517" s="236"/>
      <c r="H517" s="235"/>
      <c r="L517" s="239"/>
      <c r="M517" s="239"/>
      <c r="N517" s="239"/>
      <c r="O517" s="239"/>
      <c r="P517" s="239"/>
      <c r="Q517" s="239"/>
      <c r="R517" s="239"/>
      <c r="S517" s="239"/>
      <c r="W517" s="239"/>
      <c r="X517" s="239"/>
      <c r="Y517" s="239"/>
    </row>
    <row r="518" spans="1:25">
      <c r="A518" s="232"/>
      <c r="B518" s="232"/>
      <c r="C518" s="232"/>
      <c r="D518" s="233" t="str">
        <f>IF($C518="","",VLOOKUP($C518,分類コード!$B$1:$C$26,2,0))</f>
        <v/>
      </c>
      <c r="E518" s="234"/>
      <c r="F518" s="235"/>
      <c r="G518" s="236"/>
      <c r="H518" s="235"/>
      <c r="L518" s="239"/>
      <c r="M518" s="239"/>
      <c r="N518" s="239"/>
      <c r="O518" s="239"/>
      <c r="P518" s="239"/>
      <c r="Q518" s="239"/>
      <c r="R518" s="239"/>
      <c r="S518" s="239"/>
      <c r="W518" s="239"/>
      <c r="X518" s="239"/>
      <c r="Y518" s="239"/>
    </row>
    <row r="519" spans="1:25">
      <c r="A519" s="232"/>
      <c r="B519" s="232"/>
      <c r="C519" s="232"/>
      <c r="D519" s="233" t="str">
        <f>IF($C519="","",VLOOKUP($C519,分類コード!$B$1:$C$26,2,0))</f>
        <v/>
      </c>
      <c r="E519" s="234"/>
      <c r="F519" s="235"/>
      <c r="G519" s="236"/>
      <c r="H519" s="235"/>
      <c r="L519" s="239"/>
      <c r="M519" s="239"/>
      <c r="N519" s="239"/>
      <c r="O519" s="239"/>
      <c r="P519" s="239"/>
      <c r="Q519" s="239"/>
      <c r="R519" s="239"/>
      <c r="S519" s="239"/>
      <c r="W519" s="239"/>
      <c r="X519" s="239"/>
      <c r="Y519" s="239"/>
    </row>
    <row r="520" spans="1:25">
      <c r="A520" s="232"/>
      <c r="B520" s="232"/>
      <c r="C520" s="232"/>
      <c r="D520" s="233" t="str">
        <f>IF($C520="","",VLOOKUP($C520,分類コード!$B$1:$C$26,2,0))</f>
        <v/>
      </c>
      <c r="E520" s="234"/>
      <c r="F520" s="235"/>
      <c r="G520" s="236"/>
      <c r="H520" s="235"/>
      <c r="L520" s="239"/>
      <c r="M520" s="239"/>
      <c r="N520" s="239"/>
      <c r="O520" s="239"/>
      <c r="P520" s="239"/>
      <c r="Q520" s="239"/>
      <c r="R520" s="239"/>
      <c r="S520" s="239"/>
      <c r="W520" s="239"/>
      <c r="X520" s="239"/>
      <c r="Y520" s="239"/>
    </row>
    <row r="521" spans="1:25">
      <c r="A521" s="232"/>
      <c r="B521" s="232"/>
      <c r="C521" s="232"/>
      <c r="D521" s="233" t="str">
        <f>IF($C521="","",VLOOKUP($C521,分類コード!$B$1:$C$26,2,0))</f>
        <v/>
      </c>
      <c r="E521" s="234"/>
      <c r="F521" s="235"/>
      <c r="G521" s="236"/>
      <c r="H521" s="235"/>
      <c r="L521" s="239"/>
      <c r="M521" s="239"/>
      <c r="N521" s="239"/>
      <c r="O521" s="239"/>
      <c r="P521" s="239"/>
      <c r="Q521" s="239"/>
      <c r="R521" s="239"/>
      <c r="S521" s="239"/>
      <c r="W521" s="239"/>
      <c r="X521" s="239"/>
      <c r="Y521" s="239"/>
    </row>
    <row r="522" spans="1:25">
      <c r="A522" s="232"/>
      <c r="B522" s="232"/>
      <c r="C522" s="232"/>
      <c r="D522" s="233" t="str">
        <f>IF($C522="","",VLOOKUP($C522,分類コード!$B$1:$C$26,2,0))</f>
        <v/>
      </c>
      <c r="E522" s="234"/>
      <c r="F522" s="235"/>
      <c r="G522" s="236"/>
      <c r="H522" s="235"/>
      <c r="L522" s="239"/>
      <c r="M522" s="239"/>
      <c r="N522" s="239"/>
      <c r="O522" s="239"/>
      <c r="P522" s="239"/>
      <c r="Q522" s="239"/>
      <c r="R522" s="239"/>
      <c r="S522" s="239"/>
      <c r="W522" s="239"/>
      <c r="X522" s="239"/>
      <c r="Y522" s="239"/>
    </row>
    <row r="523" spans="1:25">
      <c r="A523" s="232"/>
      <c r="B523" s="232"/>
      <c r="C523" s="232"/>
      <c r="D523" s="233" t="str">
        <f>IF($C523="","",VLOOKUP($C523,分類コード!$B$1:$C$26,2,0))</f>
        <v/>
      </c>
      <c r="E523" s="234"/>
      <c r="F523" s="235"/>
      <c r="G523" s="236"/>
      <c r="H523" s="235"/>
      <c r="L523" s="239"/>
      <c r="M523" s="239"/>
      <c r="N523" s="239"/>
      <c r="O523" s="239"/>
      <c r="P523" s="239"/>
      <c r="Q523" s="239"/>
      <c r="R523" s="239"/>
      <c r="S523" s="239"/>
      <c r="W523" s="239"/>
      <c r="X523" s="239"/>
      <c r="Y523" s="239"/>
    </row>
    <row r="524" spans="1:25">
      <c r="A524" s="232"/>
      <c r="B524" s="232"/>
      <c r="C524" s="232"/>
      <c r="D524" s="233" t="str">
        <f>IF($C524="","",VLOOKUP($C524,分類コード!$B$1:$C$26,2,0))</f>
        <v/>
      </c>
      <c r="E524" s="234"/>
      <c r="F524" s="235"/>
      <c r="G524" s="236"/>
      <c r="H524" s="235"/>
      <c r="L524" s="239"/>
      <c r="M524" s="239"/>
      <c r="N524" s="239"/>
      <c r="O524" s="239"/>
      <c r="P524" s="239"/>
      <c r="Q524" s="239"/>
      <c r="R524" s="239"/>
      <c r="S524" s="239"/>
      <c r="W524" s="239"/>
      <c r="X524" s="239"/>
      <c r="Y524" s="239"/>
    </row>
    <row r="525" spans="1:25">
      <c r="A525" s="232"/>
      <c r="B525" s="232"/>
      <c r="C525" s="232"/>
      <c r="D525" s="233" t="str">
        <f>IF($C525="","",VLOOKUP($C525,分類コード!$B$1:$C$26,2,0))</f>
        <v/>
      </c>
      <c r="E525" s="234"/>
      <c r="F525" s="235"/>
      <c r="G525" s="236"/>
      <c r="H525" s="235"/>
      <c r="L525" s="239"/>
      <c r="M525" s="239"/>
      <c r="N525" s="239"/>
      <c r="O525" s="239"/>
      <c r="P525" s="239"/>
      <c r="Q525" s="239"/>
      <c r="R525" s="239"/>
      <c r="S525" s="239"/>
      <c r="W525" s="239"/>
      <c r="X525" s="239"/>
      <c r="Y525" s="239"/>
    </row>
    <row r="526" spans="1:25">
      <c r="A526" s="232"/>
      <c r="B526" s="232"/>
      <c r="C526" s="232"/>
      <c r="D526" s="233" t="str">
        <f>IF($C526="","",VLOOKUP($C526,分類コード!$B$1:$C$26,2,0))</f>
        <v/>
      </c>
      <c r="E526" s="234"/>
      <c r="F526" s="235"/>
      <c r="G526" s="236"/>
      <c r="H526" s="235"/>
      <c r="L526" s="239"/>
      <c r="M526" s="239"/>
      <c r="N526" s="239"/>
      <c r="O526" s="239"/>
      <c r="P526" s="239"/>
      <c r="Q526" s="239"/>
      <c r="R526" s="239"/>
      <c r="S526" s="239"/>
      <c r="W526" s="239"/>
      <c r="X526" s="239"/>
      <c r="Y526" s="239"/>
    </row>
    <row r="527" spans="1:25">
      <c r="A527" s="232"/>
      <c r="B527" s="232"/>
      <c r="C527" s="232"/>
      <c r="D527" s="233" t="str">
        <f>IF($C527="","",VLOOKUP($C527,分類コード!$B$1:$C$26,2,0))</f>
        <v/>
      </c>
      <c r="E527" s="234"/>
      <c r="F527" s="235"/>
      <c r="G527" s="236"/>
      <c r="H527" s="235"/>
      <c r="L527" s="239"/>
      <c r="M527" s="239"/>
      <c r="N527" s="239"/>
      <c r="O527" s="239"/>
      <c r="P527" s="239"/>
      <c r="Q527" s="239"/>
      <c r="R527" s="239"/>
      <c r="S527" s="239"/>
      <c r="W527" s="239"/>
      <c r="X527" s="239"/>
      <c r="Y527" s="239"/>
    </row>
    <row r="528" spans="1:25">
      <c r="A528" s="232"/>
      <c r="B528" s="232"/>
      <c r="C528" s="232"/>
      <c r="D528" s="233" t="str">
        <f>IF($C528="","",VLOOKUP($C528,分類コード!$B$1:$C$26,2,0))</f>
        <v/>
      </c>
      <c r="E528" s="234"/>
      <c r="F528" s="235"/>
      <c r="G528" s="236"/>
      <c r="H528" s="235"/>
      <c r="L528" s="239"/>
      <c r="M528" s="239"/>
      <c r="N528" s="239"/>
      <c r="O528" s="239"/>
      <c r="P528" s="239"/>
      <c r="Q528" s="239"/>
      <c r="R528" s="239"/>
      <c r="S528" s="239"/>
      <c r="W528" s="239"/>
      <c r="X528" s="239"/>
      <c r="Y528" s="239"/>
    </row>
    <row r="529" spans="1:25">
      <c r="A529" s="232"/>
      <c r="B529" s="232"/>
      <c r="C529" s="232"/>
      <c r="D529" s="233" t="str">
        <f>IF($C529="","",VLOOKUP($C529,分類コード!$B$1:$C$26,2,0))</f>
        <v/>
      </c>
      <c r="E529" s="234"/>
      <c r="F529" s="235"/>
      <c r="G529" s="236"/>
      <c r="H529" s="235"/>
      <c r="L529" s="239"/>
      <c r="M529" s="239"/>
      <c r="N529" s="239"/>
      <c r="O529" s="239"/>
      <c r="P529" s="239"/>
      <c r="Q529" s="239"/>
      <c r="R529" s="239"/>
      <c r="S529" s="239"/>
      <c r="W529" s="239"/>
      <c r="X529" s="239"/>
      <c r="Y529" s="239"/>
    </row>
    <row r="530" spans="1:25">
      <c r="A530" s="232"/>
      <c r="B530" s="232"/>
      <c r="C530" s="232"/>
      <c r="D530" s="233" t="str">
        <f>IF($C530="","",VLOOKUP($C530,分類コード!$B$1:$C$26,2,0))</f>
        <v/>
      </c>
      <c r="E530" s="234"/>
      <c r="F530" s="235"/>
      <c r="G530" s="236"/>
      <c r="H530" s="235"/>
      <c r="L530" s="239"/>
      <c r="M530" s="239"/>
      <c r="N530" s="239"/>
      <c r="O530" s="239"/>
      <c r="P530" s="239"/>
      <c r="Q530" s="239"/>
      <c r="R530" s="239"/>
      <c r="S530" s="239"/>
      <c r="W530" s="239"/>
      <c r="X530" s="239"/>
      <c r="Y530" s="239"/>
    </row>
    <row r="531" spans="1:25">
      <c r="A531" s="232"/>
      <c r="B531" s="232"/>
      <c r="C531" s="232"/>
      <c r="D531" s="233" t="str">
        <f>IF($C531="","",VLOOKUP($C531,分類コード!$B$1:$C$26,2,0))</f>
        <v/>
      </c>
      <c r="E531" s="234"/>
      <c r="F531" s="235"/>
      <c r="G531" s="236"/>
      <c r="H531" s="235"/>
      <c r="L531" s="239"/>
      <c r="M531" s="239"/>
      <c r="N531" s="239"/>
      <c r="O531" s="239"/>
      <c r="P531" s="239"/>
      <c r="Q531" s="239"/>
      <c r="R531" s="239"/>
      <c r="S531" s="239"/>
      <c r="W531" s="239"/>
      <c r="X531" s="239"/>
      <c r="Y531" s="239"/>
    </row>
    <row r="532" spans="1:25">
      <c r="A532" s="232"/>
      <c r="B532" s="232"/>
      <c r="C532" s="232"/>
      <c r="D532" s="233" t="str">
        <f>IF($C532="","",VLOOKUP($C532,分類コード!$B$1:$C$26,2,0))</f>
        <v/>
      </c>
      <c r="E532" s="234"/>
      <c r="F532" s="235"/>
      <c r="G532" s="236"/>
      <c r="H532" s="235"/>
      <c r="L532" s="239"/>
      <c r="M532" s="239"/>
      <c r="N532" s="239"/>
      <c r="O532" s="239"/>
      <c r="P532" s="239"/>
      <c r="Q532" s="239"/>
      <c r="R532" s="239"/>
      <c r="S532" s="239"/>
      <c r="W532" s="239"/>
      <c r="X532" s="239"/>
      <c r="Y532" s="239"/>
    </row>
    <row r="533" spans="1:25">
      <c r="A533" s="232"/>
      <c r="B533" s="232"/>
      <c r="C533" s="232"/>
      <c r="D533" s="233" t="str">
        <f>IF($C533="","",VLOOKUP($C533,分類コード!$B$1:$C$26,2,0))</f>
        <v/>
      </c>
      <c r="E533" s="234"/>
      <c r="F533" s="235"/>
      <c r="G533" s="236"/>
      <c r="H533" s="235"/>
      <c r="L533" s="239"/>
      <c r="M533" s="239"/>
      <c r="N533" s="239"/>
      <c r="O533" s="239"/>
      <c r="P533" s="239"/>
      <c r="Q533" s="239"/>
      <c r="R533" s="239"/>
      <c r="S533" s="239"/>
      <c r="W533" s="239"/>
      <c r="X533" s="239"/>
      <c r="Y533" s="239"/>
    </row>
    <row r="534" spans="1:25">
      <c r="A534" s="232"/>
      <c r="B534" s="232"/>
      <c r="C534" s="232"/>
      <c r="D534" s="233" t="str">
        <f>IF($C534="","",VLOOKUP($C534,分類コード!$B$1:$C$26,2,0))</f>
        <v/>
      </c>
      <c r="E534" s="234"/>
      <c r="F534" s="235"/>
      <c r="G534" s="236"/>
      <c r="H534" s="235"/>
      <c r="L534" s="239"/>
      <c r="M534" s="239"/>
      <c r="N534" s="239"/>
      <c r="O534" s="239"/>
      <c r="P534" s="239"/>
      <c r="Q534" s="239"/>
      <c r="R534" s="239"/>
      <c r="S534" s="239"/>
      <c r="W534" s="239"/>
      <c r="X534" s="239"/>
      <c r="Y534" s="239"/>
    </row>
    <row r="535" spans="1:25">
      <c r="A535" s="232"/>
      <c r="B535" s="232"/>
      <c r="C535" s="232"/>
      <c r="D535" s="233" t="str">
        <f>IF($C535="","",VLOOKUP($C535,分類コード!$B$1:$C$26,2,0))</f>
        <v/>
      </c>
      <c r="E535" s="234"/>
      <c r="F535" s="235"/>
      <c r="G535" s="236"/>
      <c r="H535" s="235"/>
      <c r="L535" s="239"/>
      <c r="M535" s="239"/>
      <c r="N535" s="239"/>
      <c r="O535" s="239"/>
      <c r="P535" s="239"/>
      <c r="Q535" s="239"/>
      <c r="R535" s="239"/>
      <c r="S535" s="239"/>
      <c r="W535" s="239"/>
      <c r="X535" s="239"/>
      <c r="Y535" s="239"/>
    </row>
    <row r="536" spans="1:25">
      <c r="A536" s="232"/>
      <c r="B536" s="232"/>
      <c r="C536" s="232"/>
      <c r="D536" s="233" t="str">
        <f>IF($C536="","",VLOOKUP($C536,分類コード!$B$1:$C$26,2,0))</f>
        <v/>
      </c>
      <c r="E536" s="234"/>
      <c r="F536" s="235"/>
      <c r="G536" s="236"/>
      <c r="H536" s="235"/>
      <c r="L536" s="239"/>
      <c r="M536" s="239"/>
      <c r="N536" s="239"/>
      <c r="O536" s="239"/>
      <c r="P536" s="239"/>
      <c r="Q536" s="239"/>
      <c r="R536" s="239"/>
      <c r="S536" s="239"/>
      <c r="W536" s="239"/>
      <c r="X536" s="239"/>
      <c r="Y536" s="239"/>
    </row>
    <row r="537" spans="1:25">
      <c r="A537" s="232"/>
      <c r="B537" s="232"/>
      <c r="C537" s="232"/>
      <c r="D537" s="233" t="str">
        <f>IF($C537="","",VLOOKUP($C537,分類コード!$B$1:$C$26,2,0))</f>
        <v/>
      </c>
      <c r="E537" s="234"/>
      <c r="F537" s="235"/>
      <c r="G537" s="236"/>
      <c r="H537" s="235"/>
      <c r="L537" s="239"/>
      <c r="M537" s="239"/>
      <c r="N537" s="239"/>
      <c r="O537" s="239"/>
      <c r="P537" s="239"/>
      <c r="Q537" s="239"/>
      <c r="R537" s="239"/>
      <c r="S537" s="239"/>
      <c r="W537" s="239"/>
      <c r="X537" s="239"/>
      <c r="Y537" s="239"/>
    </row>
    <row r="538" spans="1:25">
      <c r="A538" s="232"/>
      <c r="B538" s="232"/>
      <c r="C538" s="232"/>
      <c r="D538" s="233" t="str">
        <f>IF($C538="","",VLOOKUP($C538,分類コード!$B$1:$C$26,2,0))</f>
        <v/>
      </c>
      <c r="E538" s="234"/>
      <c r="F538" s="235"/>
      <c r="G538" s="236"/>
      <c r="H538" s="235"/>
      <c r="L538" s="239"/>
      <c r="M538" s="239"/>
      <c r="N538" s="239"/>
      <c r="O538" s="239"/>
      <c r="P538" s="239"/>
      <c r="Q538" s="239"/>
      <c r="R538" s="239"/>
      <c r="S538" s="239"/>
      <c r="W538" s="239"/>
      <c r="X538" s="239"/>
      <c r="Y538" s="239"/>
    </row>
    <row r="539" spans="1:25">
      <c r="A539" s="232"/>
      <c r="B539" s="232"/>
      <c r="C539" s="232"/>
      <c r="D539" s="233" t="str">
        <f>IF($C539="","",VLOOKUP($C539,分類コード!$B$1:$C$26,2,0))</f>
        <v/>
      </c>
      <c r="E539" s="234"/>
      <c r="F539" s="235"/>
      <c r="G539" s="236"/>
      <c r="H539" s="235"/>
      <c r="L539" s="239"/>
      <c r="M539" s="239"/>
      <c r="N539" s="239"/>
      <c r="O539" s="239"/>
      <c r="P539" s="239"/>
      <c r="Q539" s="239"/>
      <c r="R539" s="239"/>
      <c r="S539" s="239"/>
      <c r="W539" s="239"/>
      <c r="X539" s="239"/>
      <c r="Y539" s="239"/>
    </row>
    <row r="540" spans="1:25">
      <c r="A540" s="232"/>
      <c r="B540" s="232"/>
      <c r="C540" s="232"/>
      <c r="D540" s="233" t="str">
        <f>IF($C540="","",VLOOKUP($C540,分類コード!$B$1:$C$26,2,0))</f>
        <v/>
      </c>
      <c r="E540" s="234"/>
      <c r="F540" s="235"/>
      <c r="G540" s="236"/>
      <c r="H540" s="235"/>
      <c r="L540" s="239"/>
      <c r="M540" s="239"/>
      <c r="N540" s="239"/>
      <c r="O540" s="239"/>
      <c r="P540" s="239"/>
      <c r="Q540" s="239"/>
      <c r="R540" s="239"/>
      <c r="S540" s="239"/>
      <c r="W540" s="239"/>
      <c r="X540" s="239"/>
      <c r="Y540" s="239"/>
    </row>
    <row r="541" spans="1:25">
      <c r="A541" s="232"/>
      <c r="B541" s="232"/>
      <c r="C541" s="232"/>
      <c r="D541" s="233" t="str">
        <f>IF($C541="","",VLOOKUP($C541,分類コード!$B$1:$C$26,2,0))</f>
        <v/>
      </c>
      <c r="E541" s="234"/>
      <c r="F541" s="235"/>
      <c r="G541" s="236"/>
      <c r="H541" s="235"/>
      <c r="L541" s="239"/>
      <c r="M541" s="239"/>
      <c r="N541" s="239"/>
      <c r="O541" s="239"/>
      <c r="P541" s="239"/>
      <c r="Q541" s="239"/>
      <c r="R541" s="239"/>
      <c r="S541" s="239"/>
      <c r="W541" s="239"/>
      <c r="X541" s="239"/>
      <c r="Y541" s="239"/>
    </row>
    <row r="542" spans="1:25">
      <c r="A542" s="232"/>
      <c r="B542" s="232"/>
      <c r="C542" s="232"/>
      <c r="D542" s="233" t="str">
        <f>IF($C542="","",VLOOKUP($C542,分類コード!$B$1:$C$26,2,0))</f>
        <v/>
      </c>
      <c r="E542" s="234"/>
      <c r="F542" s="235"/>
      <c r="G542" s="236"/>
      <c r="H542" s="235"/>
      <c r="L542" s="239"/>
      <c r="M542" s="239"/>
      <c r="N542" s="239"/>
      <c r="O542" s="239"/>
      <c r="P542" s="239"/>
      <c r="Q542" s="239"/>
      <c r="R542" s="239"/>
      <c r="S542" s="239"/>
      <c r="W542" s="239"/>
      <c r="X542" s="239"/>
      <c r="Y542" s="239"/>
    </row>
    <row r="543" spans="1:25">
      <c r="A543" s="232"/>
      <c r="B543" s="232"/>
      <c r="C543" s="232"/>
      <c r="D543" s="233" t="str">
        <f>IF($C543="","",VLOOKUP($C543,分類コード!$B$1:$C$26,2,0))</f>
        <v/>
      </c>
      <c r="E543" s="234"/>
      <c r="F543" s="235"/>
      <c r="G543" s="236"/>
      <c r="H543" s="235"/>
      <c r="L543" s="239"/>
      <c r="M543" s="239"/>
      <c r="N543" s="239"/>
      <c r="O543" s="239"/>
      <c r="P543" s="239"/>
      <c r="Q543" s="239"/>
      <c r="R543" s="239"/>
      <c r="S543" s="239"/>
      <c r="W543" s="239"/>
      <c r="X543" s="239"/>
      <c r="Y543" s="239"/>
    </row>
    <row r="544" spans="1:25">
      <c r="A544" s="232"/>
      <c r="B544" s="232"/>
      <c r="C544" s="232"/>
      <c r="D544" s="233" t="str">
        <f>IF($C544="","",VLOOKUP($C544,分類コード!$B$1:$C$26,2,0))</f>
        <v/>
      </c>
      <c r="E544" s="234"/>
      <c r="F544" s="235"/>
      <c r="G544" s="236"/>
      <c r="H544" s="235"/>
      <c r="L544" s="239"/>
      <c r="M544" s="239"/>
      <c r="N544" s="239"/>
      <c r="O544" s="239"/>
      <c r="P544" s="239"/>
      <c r="Q544" s="239"/>
      <c r="R544" s="239"/>
      <c r="S544" s="239"/>
      <c r="W544" s="239"/>
      <c r="X544" s="239"/>
      <c r="Y544" s="239"/>
    </row>
    <row r="545" spans="1:25">
      <c r="A545" s="232"/>
      <c r="B545" s="232"/>
      <c r="C545" s="232"/>
      <c r="D545" s="233" t="str">
        <f>IF($C545="","",VLOOKUP($C545,分類コード!$B$1:$C$26,2,0))</f>
        <v/>
      </c>
      <c r="E545" s="234"/>
      <c r="F545" s="235"/>
      <c r="G545" s="236"/>
      <c r="H545" s="235"/>
      <c r="L545" s="239"/>
      <c r="M545" s="239"/>
      <c r="N545" s="239"/>
      <c r="O545" s="239"/>
      <c r="P545" s="239"/>
      <c r="Q545" s="239"/>
      <c r="R545" s="239"/>
      <c r="S545" s="239"/>
      <c r="W545" s="239"/>
      <c r="X545" s="239"/>
      <c r="Y545" s="239"/>
    </row>
    <row r="546" spans="1:25">
      <c r="A546" s="232"/>
      <c r="B546" s="232"/>
      <c r="C546" s="232"/>
      <c r="D546" s="233" t="str">
        <f>IF($C546="","",VLOOKUP($C546,分類コード!$B$1:$C$26,2,0))</f>
        <v/>
      </c>
      <c r="E546" s="234"/>
      <c r="F546" s="235"/>
      <c r="G546" s="236"/>
      <c r="H546" s="235"/>
      <c r="L546" s="239"/>
      <c r="M546" s="239"/>
      <c r="N546" s="239"/>
      <c r="O546" s="239"/>
      <c r="P546" s="239"/>
      <c r="Q546" s="239"/>
      <c r="R546" s="239"/>
      <c r="S546" s="239"/>
      <c r="W546" s="239"/>
      <c r="X546" s="239"/>
      <c r="Y546" s="239"/>
    </row>
    <row r="547" spans="1:25">
      <c r="A547" s="232"/>
      <c r="B547" s="232"/>
      <c r="C547" s="232"/>
      <c r="D547" s="233" t="str">
        <f>IF($C547="","",VLOOKUP($C547,分類コード!$B$1:$C$26,2,0))</f>
        <v/>
      </c>
      <c r="E547" s="234"/>
      <c r="F547" s="235"/>
      <c r="G547" s="236"/>
      <c r="H547" s="235"/>
      <c r="L547" s="239"/>
      <c r="M547" s="239"/>
      <c r="N547" s="239"/>
      <c r="O547" s="239"/>
      <c r="P547" s="239"/>
      <c r="Q547" s="239"/>
      <c r="R547" s="239"/>
      <c r="S547" s="239"/>
      <c r="W547" s="239"/>
      <c r="X547" s="239"/>
      <c r="Y547" s="239"/>
    </row>
    <row r="548" spans="1:25">
      <c r="A548" s="232"/>
      <c r="B548" s="232"/>
      <c r="C548" s="232"/>
      <c r="D548" s="233" t="str">
        <f>IF($C548="","",VLOOKUP($C548,分類コード!$B$1:$C$26,2,0))</f>
        <v/>
      </c>
      <c r="E548" s="234"/>
      <c r="F548" s="235"/>
      <c r="G548" s="236"/>
      <c r="H548" s="235"/>
      <c r="L548" s="239"/>
      <c r="M548" s="239"/>
      <c r="N548" s="239"/>
      <c r="O548" s="239"/>
      <c r="P548" s="239"/>
      <c r="Q548" s="239"/>
      <c r="R548" s="239"/>
      <c r="S548" s="239"/>
      <c r="W548" s="239"/>
      <c r="X548" s="239"/>
      <c r="Y548" s="239"/>
    </row>
    <row r="549" spans="1:25">
      <c r="A549" s="232"/>
      <c r="B549" s="232"/>
      <c r="C549" s="232"/>
      <c r="D549" s="233" t="str">
        <f>IF($C549="","",VLOOKUP($C549,分類コード!$B$1:$C$26,2,0))</f>
        <v/>
      </c>
      <c r="E549" s="234"/>
      <c r="F549" s="235"/>
      <c r="G549" s="236"/>
      <c r="H549" s="235"/>
      <c r="L549" s="239"/>
      <c r="M549" s="239"/>
      <c r="N549" s="239"/>
      <c r="O549" s="239"/>
      <c r="P549" s="239"/>
      <c r="Q549" s="239"/>
      <c r="R549" s="239"/>
      <c r="S549" s="239"/>
      <c r="W549" s="239"/>
      <c r="X549" s="239"/>
      <c r="Y549" s="239"/>
    </row>
    <row r="550" spans="1:25">
      <c r="A550" s="232"/>
      <c r="B550" s="232"/>
      <c r="C550" s="232"/>
      <c r="D550" s="233" t="str">
        <f>IF($C550="","",VLOOKUP($C550,分類コード!$B$1:$C$26,2,0))</f>
        <v/>
      </c>
      <c r="E550" s="234"/>
      <c r="F550" s="235"/>
      <c r="G550" s="236"/>
      <c r="H550" s="235"/>
      <c r="L550" s="239"/>
      <c r="M550" s="239"/>
      <c r="N550" s="239"/>
      <c r="O550" s="239"/>
      <c r="P550" s="239"/>
      <c r="Q550" s="239"/>
      <c r="R550" s="239"/>
      <c r="S550" s="239"/>
      <c r="W550" s="239"/>
      <c r="X550" s="239"/>
      <c r="Y550" s="239"/>
    </row>
    <row r="551" spans="1:25">
      <c r="A551" s="232"/>
      <c r="B551" s="232"/>
      <c r="C551" s="232"/>
      <c r="D551" s="233" t="str">
        <f>IF($C551="","",VLOOKUP($C551,分類コード!$B$1:$C$26,2,0))</f>
        <v/>
      </c>
      <c r="E551" s="234"/>
      <c r="F551" s="235"/>
      <c r="G551" s="236"/>
      <c r="H551" s="235"/>
      <c r="L551" s="239"/>
      <c r="M551" s="239"/>
      <c r="N551" s="239"/>
      <c r="O551" s="239"/>
      <c r="P551" s="239"/>
      <c r="Q551" s="239"/>
      <c r="R551" s="239"/>
      <c r="S551" s="239"/>
      <c r="W551" s="239"/>
      <c r="X551" s="239"/>
      <c r="Y551" s="239"/>
    </row>
    <row r="552" spans="1:25">
      <c r="A552" s="232"/>
      <c r="B552" s="232"/>
      <c r="C552" s="232"/>
      <c r="D552" s="233" t="str">
        <f>IF($C552="","",VLOOKUP($C552,分類コード!$B$1:$C$26,2,0))</f>
        <v/>
      </c>
      <c r="E552" s="234"/>
      <c r="F552" s="235"/>
      <c r="G552" s="236"/>
      <c r="H552" s="235"/>
      <c r="L552" s="239"/>
      <c r="M552" s="239"/>
      <c r="N552" s="239"/>
      <c r="O552" s="239"/>
      <c r="P552" s="239"/>
      <c r="Q552" s="239"/>
      <c r="R552" s="239"/>
      <c r="S552" s="239"/>
      <c r="W552" s="239"/>
      <c r="X552" s="239"/>
      <c r="Y552" s="239"/>
    </row>
    <row r="553" spans="1:25">
      <c r="A553" s="232"/>
      <c r="B553" s="232"/>
      <c r="C553" s="232"/>
      <c r="D553" s="233" t="str">
        <f>IF($C553="","",VLOOKUP($C553,分類コード!$B$1:$C$26,2,0))</f>
        <v/>
      </c>
      <c r="E553" s="234"/>
      <c r="F553" s="235"/>
      <c r="G553" s="236"/>
      <c r="H553" s="235"/>
      <c r="L553" s="239"/>
      <c r="M553" s="239"/>
      <c r="N553" s="239"/>
      <c r="O553" s="239"/>
      <c r="P553" s="239"/>
      <c r="Q553" s="239"/>
      <c r="R553" s="239"/>
      <c r="S553" s="239"/>
      <c r="W553" s="239"/>
      <c r="X553" s="239"/>
      <c r="Y553" s="239"/>
    </row>
    <row r="554" spans="1:25">
      <c r="A554" s="232"/>
      <c r="B554" s="232"/>
      <c r="C554" s="232"/>
      <c r="D554" s="233" t="str">
        <f>IF($C554="","",VLOOKUP($C554,分類コード!$B$1:$C$26,2,0))</f>
        <v/>
      </c>
      <c r="E554" s="234"/>
      <c r="F554" s="235"/>
      <c r="G554" s="236"/>
      <c r="H554" s="235"/>
      <c r="L554" s="239"/>
      <c r="M554" s="239"/>
      <c r="N554" s="239"/>
      <c r="O554" s="239"/>
      <c r="P554" s="239"/>
      <c r="Q554" s="239"/>
      <c r="R554" s="239"/>
      <c r="S554" s="239"/>
      <c r="W554" s="239"/>
      <c r="X554" s="239"/>
      <c r="Y554" s="239"/>
    </row>
    <row r="555" spans="1:25">
      <c r="A555" s="232"/>
      <c r="B555" s="232"/>
      <c r="C555" s="232"/>
      <c r="D555" s="233" t="str">
        <f>IF($C555="","",VLOOKUP($C555,分類コード!$B$1:$C$26,2,0))</f>
        <v/>
      </c>
      <c r="E555" s="234"/>
      <c r="F555" s="235"/>
      <c r="G555" s="236"/>
      <c r="H555" s="235"/>
      <c r="L555" s="239"/>
      <c r="M555" s="239"/>
      <c r="N555" s="239"/>
      <c r="O555" s="239"/>
      <c r="P555" s="239"/>
      <c r="Q555" s="239"/>
      <c r="R555" s="239"/>
      <c r="S555" s="239"/>
      <c r="W555" s="239"/>
      <c r="X555" s="239"/>
      <c r="Y555" s="239"/>
    </row>
    <row r="556" spans="1:25">
      <c r="A556" s="232"/>
      <c r="B556" s="232"/>
      <c r="C556" s="232"/>
      <c r="D556" s="233" t="str">
        <f>IF($C556="","",VLOOKUP($C556,分類コード!$B$1:$C$26,2,0))</f>
        <v/>
      </c>
      <c r="E556" s="234"/>
      <c r="F556" s="235"/>
      <c r="G556" s="236"/>
      <c r="H556" s="235"/>
      <c r="L556" s="239"/>
      <c r="M556" s="239"/>
      <c r="N556" s="239"/>
      <c r="O556" s="239"/>
      <c r="P556" s="239"/>
      <c r="Q556" s="239"/>
      <c r="R556" s="239"/>
      <c r="S556" s="239"/>
      <c r="W556" s="239"/>
      <c r="X556" s="239"/>
      <c r="Y556" s="239"/>
    </row>
    <row r="557" spans="1:25">
      <c r="A557" s="232"/>
      <c r="B557" s="232"/>
      <c r="C557" s="232"/>
      <c r="D557" s="233" t="str">
        <f>IF($C557="","",VLOOKUP($C557,分類コード!$B$1:$C$26,2,0))</f>
        <v/>
      </c>
      <c r="E557" s="234"/>
      <c r="F557" s="235"/>
      <c r="G557" s="236"/>
      <c r="H557" s="235"/>
      <c r="L557" s="239"/>
      <c r="M557" s="239"/>
      <c r="N557" s="239"/>
      <c r="O557" s="239"/>
      <c r="P557" s="239"/>
      <c r="Q557" s="239"/>
      <c r="R557" s="239"/>
      <c r="S557" s="239"/>
      <c r="W557" s="239"/>
      <c r="X557" s="239"/>
      <c r="Y557" s="239"/>
    </row>
    <row r="558" spans="1:25">
      <c r="A558" s="232"/>
      <c r="B558" s="232"/>
      <c r="C558" s="232"/>
      <c r="D558" s="233" t="str">
        <f>IF($C558="","",VLOOKUP($C558,分類コード!$B$1:$C$26,2,0))</f>
        <v/>
      </c>
      <c r="E558" s="234"/>
      <c r="F558" s="235"/>
      <c r="G558" s="236"/>
      <c r="H558" s="235"/>
      <c r="L558" s="239"/>
      <c r="M558" s="239"/>
      <c r="N558" s="239"/>
      <c r="O558" s="239"/>
      <c r="P558" s="239"/>
      <c r="Q558" s="239"/>
      <c r="R558" s="239"/>
      <c r="S558" s="239"/>
      <c r="W558" s="239"/>
      <c r="X558" s="239"/>
      <c r="Y558" s="239"/>
    </row>
    <row r="559" spans="1:25">
      <c r="A559" s="232"/>
      <c r="B559" s="232"/>
      <c r="C559" s="232"/>
      <c r="D559" s="233" t="str">
        <f>IF($C559="","",VLOOKUP($C559,分類コード!$B$1:$C$26,2,0))</f>
        <v/>
      </c>
      <c r="E559" s="234"/>
      <c r="F559" s="235"/>
      <c r="G559" s="236"/>
      <c r="H559" s="235"/>
      <c r="L559" s="239"/>
      <c r="M559" s="239"/>
      <c r="N559" s="239"/>
      <c r="O559" s="239"/>
      <c r="P559" s="239"/>
      <c r="Q559" s="239"/>
      <c r="R559" s="239"/>
      <c r="S559" s="239"/>
      <c r="W559" s="239"/>
      <c r="X559" s="239"/>
      <c r="Y559" s="239"/>
    </row>
    <row r="560" spans="1:25">
      <c r="A560" s="232"/>
      <c r="B560" s="232"/>
      <c r="C560" s="232"/>
      <c r="D560" s="233" t="str">
        <f>IF($C560="","",VLOOKUP($C560,分類コード!$B$1:$C$26,2,0))</f>
        <v/>
      </c>
      <c r="E560" s="234"/>
      <c r="F560" s="235"/>
      <c r="G560" s="236"/>
      <c r="H560" s="235"/>
      <c r="L560" s="239"/>
      <c r="M560" s="239"/>
      <c r="N560" s="239"/>
      <c r="O560" s="239"/>
      <c r="P560" s="239"/>
      <c r="Q560" s="239"/>
      <c r="R560" s="239"/>
      <c r="S560" s="239"/>
      <c r="W560" s="239"/>
      <c r="X560" s="239"/>
      <c r="Y560" s="239"/>
    </row>
    <row r="561" spans="1:25">
      <c r="A561" s="232"/>
      <c r="B561" s="232"/>
      <c r="C561" s="232"/>
      <c r="D561" s="233" t="str">
        <f>IF($C561="","",VLOOKUP($C561,分類コード!$B$1:$C$26,2,0))</f>
        <v/>
      </c>
      <c r="E561" s="234"/>
      <c r="F561" s="235"/>
      <c r="G561" s="236"/>
      <c r="H561" s="235"/>
      <c r="L561" s="239"/>
      <c r="M561" s="239"/>
      <c r="N561" s="239"/>
      <c r="O561" s="239"/>
      <c r="P561" s="239"/>
      <c r="Q561" s="239"/>
      <c r="R561" s="239"/>
      <c r="S561" s="239"/>
      <c r="W561" s="239"/>
      <c r="X561" s="239"/>
      <c r="Y561" s="239"/>
    </row>
    <row r="562" spans="1:25">
      <c r="A562" s="232"/>
      <c r="B562" s="232"/>
      <c r="C562" s="232"/>
      <c r="D562" s="233" t="str">
        <f>IF($C562="","",VLOOKUP($C562,分類コード!$B$1:$C$26,2,0))</f>
        <v/>
      </c>
      <c r="E562" s="234"/>
      <c r="F562" s="235"/>
      <c r="G562" s="236"/>
      <c r="H562" s="235"/>
      <c r="L562" s="239"/>
      <c r="M562" s="239"/>
      <c r="N562" s="239"/>
      <c r="O562" s="239"/>
      <c r="P562" s="239"/>
      <c r="Q562" s="239"/>
      <c r="R562" s="239"/>
      <c r="S562" s="239"/>
      <c r="W562" s="239"/>
      <c r="X562" s="239"/>
      <c r="Y562" s="239"/>
    </row>
    <row r="563" spans="1:25">
      <c r="A563" s="232"/>
      <c r="B563" s="232"/>
      <c r="C563" s="232"/>
      <c r="D563" s="233" t="str">
        <f>IF($C563="","",VLOOKUP($C563,分類コード!$B$1:$C$26,2,0))</f>
        <v/>
      </c>
      <c r="E563" s="234"/>
      <c r="F563" s="235"/>
      <c r="G563" s="236"/>
      <c r="H563" s="235"/>
      <c r="L563" s="239"/>
      <c r="M563" s="239"/>
      <c r="N563" s="239"/>
      <c r="O563" s="239"/>
      <c r="P563" s="239"/>
      <c r="Q563" s="239"/>
      <c r="R563" s="239"/>
      <c r="S563" s="239"/>
      <c r="W563" s="239"/>
      <c r="X563" s="239"/>
      <c r="Y563" s="239"/>
    </row>
    <row r="564" spans="1:25">
      <c r="A564" s="232"/>
      <c r="B564" s="232"/>
      <c r="C564" s="232"/>
      <c r="D564" s="233" t="str">
        <f>IF($C564="","",VLOOKUP($C564,分類コード!$B$1:$C$26,2,0))</f>
        <v/>
      </c>
      <c r="E564" s="234"/>
      <c r="F564" s="235"/>
      <c r="G564" s="236"/>
      <c r="H564" s="235"/>
      <c r="L564" s="239"/>
      <c r="M564" s="239"/>
      <c r="N564" s="239"/>
      <c r="O564" s="239"/>
      <c r="P564" s="239"/>
      <c r="Q564" s="239"/>
      <c r="R564" s="239"/>
      <c r="S564" s="239"/>
      <c r="W564" s="239"/>
      <c r="X564" s="239"/>
      <c r="Y564" s="239"/>
    </row>
    <row r="565" spans="1:25">
      <c r="A565" s="232"/>
      <c r="B565" s="232"/>
      <c r="C565" s="232"/>
      <c r="D565" s="233" t="str">
        <f>IF($C565="","",VLOOKUP($C565,分類コード!$B$1:$C$26,2,0))</f>
        <v/>
      </c>
      <c r="E565" s="234"/>
      <c r="F565" s="235"/>
      <c r="G565" s="236"/>
      <c r="H565" s="235"/>
      <c r="L565" s="239"/>
      <c r="M565" s="239"/>
      <c r="N565" s="239"/>
      <c r="O565" s="239"/>
      <c r="P565" s="239"/>
      <c r="Q565" s="239"/>
      <c r="R565" s="239"/>
      <c r="S565" s="239"/>
      <c r="W565" s="239"/>
      <c r="X565" s="239"/>
      <c r="Y565" s="239"/>
    </row>
    <row r="566" spans="1:25">
      <c r="A566" s="232"/>
      <c r="B566" s="232"/>
      <c r="C566" s="232"/>
      <c r="D566" s="233" t="str">
        <f>IF($C566="","",VLOOKUP($C566,分類コード!$B$1:$C$26,2,0))</f>
        <v/>
      </c>
      <c r="E566" s="234"/>
      <c r="F566" s="235"/>
      <c r="G566" s="236"/>
      <c r="H566" s="235"/>
      <c r="L566" s="239"/>
      <c r="M566" s="239"/>
      <c r="N566" s="239"/>
      <c r="O566" s="239"/>
      <c r="P566" s="239"/>
      <c r="Q566" s="239"/>
      <c r="R566" s="239"/>
      <c r="S566" s="239"/>
      <c r="W566" s="239"/>
      <c r="X566" s="239"/>
      <c r="Y566" s="239"/>
    </row>
    <row r="567" spans="1:25">
      <c r="A567" s="232"/>
      <c r="B567" s="232"/>
      <c r="C567" s="232"/>
      <c r="D567" s="233" t="str">
        <f>IF($C567="","",VLOOKUP($C567,分類コード!$B$1:$C$26,2,0))</f>
        <v/>
      </c>
      <c r="E567" s="234"/>
      <c r="F567" s="235"/>
      <c r="G567" s="236"/>
      <c r="H567" s="235"/>
      <c r="L567" s="239"/>
      <c r="M567" s="239"/>
      <c r="N567" s="239"/>
      <c r="O567" s="239"/>
      <c r="P567" s="239"/>
      <c r="Q567" s="239"/>
      <c r="R567" s="239"/>
      <c r="S567" s="239"/>
      <c r="W567" s="239"/>
      <c r="X567" s="239"/>
      <c r="Y567" s="239"/>
    </row>
    <row r="568" spans="1:25">
      <c r="A568" s="232"/>
      <c r="B568" s="232"/>
      <c r="C568" s="232"/>
      <c r="D568" s="233" t="str">
        <f>IF($C568="","",VLOOKUP($C568,分類コード!$B$1:$C$26,2,0))</f>
        <v/>
      </c>
      <c r="E568" s="234"/>
      <c r="F568" s="235"/>
      <c r="G568" s="236"/>
      <c r="H568" s="235"/>
      <c r="L568" s="239"/>
      <c r="M568" s="239"/>
      <c r="N568" s="239"/>
      <c r="O568" s="239"/>
      <c r="P568" s="239"/>
      <c r="Q568" s="239"/>
      <c r="R568" s="239"/>
      <c r="S568" s="239"/>
      <c r="W568" s="239"/>
      <c r="X568" s="239"/>
      <c r="Y568" s="239"/>
    </row>
    <row r="569" spans="1:25">
      <c r="A569" s="232"/>
      <c r="B569" s="232"/>
      <c r="C569" s="232"/>
      <c r="D569" s="233" t="str">
        <f>IF($C569="","",VLOOKUP($C569,分類コード!$B$1:$C$26,2,0))</f>
        <v/>
      </c>
      <c r="E569" s="234"/>
      <c r="F569" s="235"/>
      <c r="G569" s="236"/>
      <c r="H569" s="235"/>
      <c r="L569" s="239"/>
      <c r="M569" s="239"/>
      <c r="N569" s="239"/>
      <c r="O569" s="239"/>
      <c r="P569" s="239"/>
      <c r="Q569" s="239"/>
      <c r="R569" s="239"/>
      <c r="S569" s="239"/>
      <c r="W569" s="239"/>
      <c r="X569" s="239"/>
      <c r="Y569" s="239"/>
    </row>
    <row r="570" spans="1:25">
      <c r="A570" s="232"/>
      <c r="B570" s="232"/>
      <c r="C570" s="232"/>
      <c r="D570" s="233" t="str">
        <f>IF($C570="","",VLOOKUP($C570,分類コード!$B$1:$C$26,2,0))</f>
        <v/>
      </c>
      <c r="E570" s="234"/>
      <c r="F570" s="235"/>
      <c r="G570" s="236"/>
      <c r="H570" s="235"/>
      <c r="L570" s="239"/>
      <c r="M570" s="239"/>
      <c r="N570" s="239"/>
      <c r="O570" s="239"/>
      <c r="P570" s="239"/>
      <c r="Q570" s="239"/>
      <c r="R570" s="239"/>
      <c r="S570" s="239"/>
      <c r="W570" s="239"/>
      <c r="X570" s="239"/>
      <c r="Y570" s="239"/>
    </row>
    <row r="571" spans="1:25">
      <c r="A571" s="232"/>
      <c r="B571" s="232"/>
      <c r="C571" s="232"/>
      <c r="D571" s="233" t="str">
        <f>IF($C571="","",VLOOKUP($C571,分類コード!$B$1:$C$26,2,0))</f>
        <v/>
      </c>
      <c r="E571" s="234"/>
      <c r="F571" s="235"/>
      <c r="G571" s="236"/>
      <c r="H571" s="235"/>
      <c r="L571" s="239"/>
      <c r="M571" s="239"/>
      <c r="N571" s="239"/>
      <c r="O571" s="239"/>
      <c r="P571" s="239"/>
      <c r="Q571" s="239"/>
      <c r="R571" s="239"/>
      <c r="S571" s="239"/>
      <c r="W571" s="239"/>
      <c r="X571" s="239"/>
      <c r="Y571" s="239"/>
    </row>
    <row r="572" spans="1:25">
      <c r="A572" s="232"/>
      <c r="B572" s="232"/>
      <c r="C572" s="232"/>
      <c r="D572" s="233" t="str">
        <f>IF($C572="","",VLOOKUP($C572,分類コード!$B$1:$C$26,2,0))</f>
        <v/>
      </c>
      <c r="E572" s="234"/>
      <c r="F572" s="235"/>
      <c r="G572" s="236"/>
      <c r="H572" s="235"/>
      <c r="L572" s="239"/>
      <c r="M572" s="239"/>
      <c r="N572" s="239"/>
      <c r="O572" s="239"/>
      <c r="P572" s="239"/>
      <c r="Q572" s="239"/>
      <c r="R572" s="239"/>
      <c r="S572" s="239"/>
      <c r="W572" s="239"/>
      <c r="X572" s="239"/>
      <c r="Y572" s="239"/>
    </row>
    <row r="573" spans="1:25">
      <c r="A573" s="232"/>
      <c r="B573" s="232"/>
      <c r="C573" s="232"/>
      <c r="D573" s="233" t="str">
        <f>IF($C573="","",VLOOKUP($C573,分類コード!$B$1:$C$26,2,0))</f>
        <v/>
      </c>
      <c r="E573" s="234"/>
      <c r="F573" s="235"/>
      <c r="G573" s="236"/>
      <c r="H573" s="235"/>
      <c r="L573" s="239"/>
      <c r="M573" s="239"/>
      <c r="N573" s="239"/>
      <c r="O573" s="239"/>
      <c r="P573" s="239"/>
      <c r="Q573" s="239"/>
      <c r="R573" s="239"/>
      <c r="S573" s="239"/>
      <c r="W573" s="239"/>
      <c r="X573" s="239"/>
      <c r="Y573" s="239"/>
    </row>
    <row r="574" spans="1:25">
      <c r="A574" s="232"/>
      <c r="B574" s="232"/>
      <c r="C574" s="232"/>
      <c r="D574" s="233" t="str">
        <f>IF($C574="","",VLOOKUP($C574,分類コード!$B$1:$C$26,2,0))</f>
        <v/>
      </c>
      <c r="E574" s="234"/>
      <c r="F574" s="235"/>
      <c r="G574" s="236"/>
      <c r="H574" s="235"/>
      <c r="L574" s="239"/>
      <c r="M574" s="239"/>
      <c r="N574" s="239"/>
      <c r="O574" s="239"/>
      <c r="P574" s="239"/>
      <c r="Q574" s="239"/>
      <c r="R574" s="239"/>
      <c r="S574" s="239"/>
      <c r="W574" s="239"/>
      <c r="X574" s="239"/>
      <c r="Y574" s="239"/>
    </row>
    <row r="575" spans="1:25">
      <c r="A575" s="232"/>
      <c r="B575" s="232"/>
      <c r="C575" s="232"/>
      <c r="D575" s="233" t="str">
        <f>IF($C575="","",VLOOKUP($C575,分類コード!$B$1:$C$26,2,0))</f>
        <v/>
      </c>
      <c r="E575" s="234"/>
      <c r="F575" s="235"/>
      <c r="G575" s="236"/>
      <c r="H575" s="235"/>
      <c r="L575" s="239"/>
      <c r="M575" s="239"/>
      <c r="N575" s="239"/>
      <c r="O575" s="239"/>
      <c r="P575" s="239"/>
      <c r="Q575" s="239"/>
      <c r="R575" s="239"/>
      <c r="S575" s="239"/>
      <c r="W575" s="239"/>
      <c r="X575" s="239"/>
      <c r="Y575" s="239"/>
    </row>
    <row r="576" spans="1:25">
      <c r="A576" s="232"/>
      <c r="B576" s="232"/>
      <c r="C576" s="232"/>
      <c r="D576" s="233" t="str">
        <f>IF($C576="","",VLOOKUP($C576,分類コード!$B$1:$C$26,2,0))</f>
        <v/>
      </c>
      <c r="E576" s="234"/>
      <c r="F576" s="235"/>
      <c r="G576" s="236"/>
      <c r="H576" s="235"/>
      <c r="L576" s="239"/>
      <c r="M576" s="239"/>
      <c r="N576" s="239"/>
      <c r="O576" s="239"/>
      <c r="P576" s="239"/>
      <c r="Q576" s="239"/>
      <c r="R576" s="239"/>
      <c r="S576" s="239"/>
      <c r="W576" s="239"/>
      <c r="X576" s="239"/>
      <c r="Y576" s="239"/>
    </row>
    <row r="577" spans="1:25">
      <c r="A577" s="232"/>
      <c r="B577" s="232"/>
      <c r="C577" s="232"/>
      <c r="D577" s="233" t="str">
        <f>IF($C577="","",VLOOKUP($C577,分類コード!$B$1:$C$26,2,0))</f>
        <v/>
      </c>
      <c r="E577" s="234"/>
      <c r="F577" s="235"/>
      <c r="G577" s="236"/>
      <c r="H577" s="235"/>
      <c r="L577" s="239"/>
      <c r="M577" s="239"/>
      <c r="N577" s="239"/>
      <c r="O577" s="239"/>
      <c r="P577" s="239"/>
      <c r="Q577" s="239"/>
      <c r="R577" s="239"/>
      <c r="S577" s="239"/>
      <c r="W577" s="239"/>
      <c r="X577" s="239"/>
      <c r="Y577" s="239"/>
    </row>
    <row r="578" spans="1:25">
      <c r="A578" s="232"/>
      <c r="B578" s="232"/>
      <c r="C578" s="232"/>
      <c r="D578" s="233" t="str">
        <f>IF($C578="","",VLOOKUP($C578,分類コード!$B$1:$C$26,2,0))</f>
        <v/>
      </c>
      <c r="E578" s="234"/>
      <c r="F578" s="235"/>
      <c r="G578" s="236"/>
      <c r="H578" s="235"/>
      <c r="L578" s="239"/>
      <c r="M578" s="239"/>
      <c r="N578" s="239"/>
      <c r="O578" s="239"/>
      <c r="P578" s="239"/>
      <c r="Q578" s="239"/>
      <c r="R578" s="239"/>
      <c r="S578" s="239"/>
      <c r="W578" s="239"/>
      <c r="X578" s="239"/>
      <c r="Y578" s="239"/>
    </row>
    <row r="579" spans="1:25">
      <c r="A579" s="232"/>
      <c r="B579" s="232"/>
      <c r="C579" s="232"/>
      <c r="D579" s="233" t="str">
        <f>IF($C579="","",VLOOKUP($C579,分類コード!$B$1:$C$26,2,0))</f>
        <v/>
      </c>
      <c r="E579" s="234"/>
      <c r="F579" s="235"/>
      <c r="G579" s="236"/>
      <c r="H579" s="235"/>
      <c r="L579" s="239"/>
      <c r="M579" s="239"/>
      <c r="N579" s="239"/>
      <c r="O579" s="239"/>
      <c r="P579" s="239"/>
      <c r="Q579" s="239"/>
      <c r="R579" s="239"/>
      <c r="S579" s="239"/>
      <c r="W579" s="239"/>
      <c r="X579" s="239"/>
      <c r="Y579" s="239"/>
    </row>
    <row r="580" spans="1:25">
      <c r="A580" s="232"/>
      <c r="B580" s="232"/>
      <c r="C580" s="232"/>
      <c r="D580" s="233" t="str">
        <f>IF($C580="","",VLOOKUP($C580,分類コード!$B$1:$C$26,2,0))</f>
        <v/>
      </c>
      <c r="E580" s="234"/>
      <c r="F580" s="235"/>
      <c r="G580" s="236"/>
      <c r="H580" s="235"/>
      <c r="L580" s="239"/>
      <c r="M580" s="239"/>
      <c r="N580" s="239"/>
      <c r="O580" s="239"/>
      <c r="P580" s="239"/>
      <c r="Q580" s="239"/>
      <c r="R580" s="239"/>
      <c r="S580" s="239"/>
      <c r="W580" s="239"/>
      <c r="X580" s="239"/>
      <c r="Y580" s="239"/>
    </row>
    <row r="581" spans="1:25">
      <c r="A581" s="232"/>
      <c r="B581" s="232"/>
      <c r="C581" s="232"/>
      <c r="D581" s="233" t="str">
        <f>IF($C581="","",VLOOKUP($C581,分類コード!$B$1:$C$26,2,0))</f>
        <v/>
      </c>
      <c r="E581" s="234"/>
      <c r="F581" s="235"/>
      <c r="G581" s="236"/>
      <c r="H581" s="235"/>
      <c r="L581" s="239"/>
      <c r="M581" s="239"/>
      <c r="N581" s="239"/>
      <c r="O581" s="239"/>
      <c r="P581" s="239"/>
      <c r="Q581" s="239"/>
      <c r="R581" s="239"/>
      <c r="S581" s="239"/>
      <c r="W581" s="239"/>
      <c r="X581" s="239"/>
      <c r="Y581" s="239"/>
    </row>
    <row r="582" spans="1:25">
      <c r="A582" s="232"/>
      <c r="B582" s="232"/>
      <c r="C582" s="232"/>
      <c r="D582" s="233" t="str">
        <f>IF($C582="","",VLOOKUP($C582,分類コード!$B$1:$C$26,2,0))</f>
        <v/>
      </c>
      <c r="E582" s="234"/>
      <c r="F582" s="235"/>
      <c r="G582" s="236"/>
      <c r="H582" s="235"/>
      <c r="L582" s="239"/>
      <c r="M582" s="239"/>
      <c r="N582" s="239"/>
      <c r="O582" s="239"/>
      <c r="P582" s="239"/>
      <c r="Q582" s="239"/>
      <c r="R582" s="239"/>
      <c r="S582" s="239"/>
      <c r="W582" s="239"/>
      <c r="X582" s="239"/>
      <c r="Y582" s="239"/>
    </row>
    <row r="583" spans="1:25">
      <c r="A583" s="232"/>
      <c r="B583" s="232"/>
      <c r="C583" s="232"/>
      <c r="D583" s="233" t="str">
        <f>IF($C583="","",VLOOKUP($C583,分類コード!$B$1:$C$26,2,0))</f>
        <v/>
      </c>
      <c r="E583" s="234"/>
      <c r="F583" s="235"/>
      <c r="G583" s="236"/>
      <c r="H583" s="235"/>
      <c r="L583" s="239"/>
      <c r="M583" s="239"/>
      <c r="N583" s="239"/>
      <c r="O583" s="239"/>
      <c r="P583" s="239"/>
      <c r="Q583" s="239"/>
      <c r="R583" s="239"/>
      <c r="S583" s="239"/>
      <c r="W583" s="239"/>
      <c r="X583" s="239"/>
      <c r="Y583" s="239"/>
    </row>
    <row r="584" spans="1:25">
      <c r="A584" s="232"/>
      <c r="B584" s="232"/>
      <c r="C584" s="232"/>
      <c r="D584" s="233" t="str">
        <f>IF($C584="","",VLOOKUP($C584,分類コード!$B$1:$C$26,2,0))</f>
        <v/>
      </c>
      <c r="E584" s="234"/>
      <c r="F584" s="235"/>
      <c r="G584" s="236"/>
      <c r="H584" s="235"/>
      <c r="L584" s="239"/>
      <c r="M584" s="239"/>
      <c r="N584" s="239"/>
      <c r="O584" s="239"/>
      <c r="P584" s="239"/>
      <c r="Q584" s="239"/>
      <c r="R584" s="239"/>
      <c r="S584" s="239"/>
      <c r="W584" s="239"/>
      <c r="X584" s="239"/>
      <c r="Y584" s="239"/>
    </row>
    <row r="585" spans="1:25">
      <c r="A585" s="232"/>
      <c r="B585" s="232"/>
      <c r="C585" s="232"/>
      <c r="D585" s="233" t="str">
        <f>IF($C585="","",VLOOKUP($C585,分類コード!$B$1:$C$26,2,0))</f>
        <v/>
      </c>
      <c r="E585" s="234"/>
      <c r="F585" s="235"/>
      <c r="G585" s="236"/>
      <c r="H585" s="235"/>
      <c r="L585" s="239"/>
      <c r="M585" s="239"/>
      <c r="N585" s="239"/>
      <c r="O585" s="239"/>
      <c r="P585" s="239"/>
      <c r="Q585" s="239"/>
      <c r="R585" s="239"/>
      <c r="S585" s="239"/>
      <c r="W585" s="239"/>
      <c r="X585" s="239"/>
      <c r="Y585" s="239"/>
    </row>
    <row r="586" spans="1:25">
      <c r="A586" s="232"/>
      <c r="B586" s="232"/>
      <c r="C586" s="232"/>
      <c r="D586" s="233" t="str">
        <f>IF($C586="","",VLOOKUP($C586,分類コード!$B$1:$C$26,2,0))</f>
        <v/>
      </c>
      <c r="E586" s="234"/>
      <c r="F586" s="235"/>
      <c r="G586" s="236"/>
      <c r="H586" s="235"/>
      <c r="L586" s="239"/>
      <c r="M586" s="239"/>
      <c r="N586" s="239"/>
      <c r="O586" s="239"/>
      <c r="P586" s="239"/>
      <c r="Q586" s="239"/>
      <c r="R586" s="239"/>
      <c r="S586" s="239"/>
      <c r="W586" s="239"/>
      <c r="X586" s="239"/>
      <c r="Y586" s="239"/>
    </row>
    <row r="587" spans="1:25">
      <c r="A587" s="232"/>
      <c r="B587" s="232"/>
      <c r="C587" s="232"/>
      <c r="D587" s="233" t="str">
        <f>IF($C587="","",VLOOKUP($C587,分類コード!$B$1:$C$26,2,0))</f>
        <v/>
      </c>
      <c r="E587" s="234"/>
      <c r="F587" s="235"/>
      <c r="G587" s="236"/>
      <c r="H587" s="235"/>
      <c r="L587" s="239"/>
      <c r="M587" s="239"/>
      <c r="N587" s="239"/>
      <c r="O587" s="239"/>
      <c r="P587" s="239"/>
      <c r="Q587" s="239"/>
      <c r="R587" s="239"/>
      <c r="S587" s="239"/>
      <c r="W587" s="239"/>
      <c r="X587" s="239"/>
      <c r="Y587" s="239"/>
    </row>
    <row r="588" spans="1:25">
      <c r="A588" s="232"/>
      <c r="B588" s="232"/>
      <c r="C588" s="232"/>
      <c r="D588" s="233" t="str">
        <f>IF($C588="","",VLOOKUP($C588,分類コード!$B$1:$C$26,2,0))</f>
        <v/>
      </c>
      <c r="E588" s="234"/>
      <c r="F588" s="235"/>
      <c r="G588" s="236"/>
      <c r="H588" s="235"/>
      <c r="L588" s="239"/>
      <c r="M588" s="239"/>
      <c r="N588" s="239"/>
      <c r="O588" s="239"/>
      <c r="P588" s="239"/>
      <c r="Q588" s="239"/>
      <c r="R588" s="239"/>
      <c r="S588" s="239"/>
      <c r="W588" s="239"/>
      <c r="X588" s="239"/>
      <c r="Y588" s="239"/>
    </row>
    <row r="589" spans="1:25">
      <c r="A589" s="232"/>
      <c r="B589" s="232"/>
      <c r="C589" s="232"/>
      <c r="D589" s="233" t="str">
        <f>IF($C589="","",VLOOKUP($C589,分類コード!$B$1:$C$26,2,0))</f>
        <v/>
      </c>
      <c r="E589" s="234"/>
      <c r="F589" s="235"/>
      <c r="G589" s="236"/>
      <c r="H589" s="235"/>
      <c r="L589" s="239"/>
      <c r="M589" s="239"/>
      <c r="N589" s="239"/>
      <c r="O589" s="239"/>
      <c r="P589" s="239"/>
      <c r="Q589" s="239"/>
      <c r="R589" s="239"/>
      <c r="S589" s="239"/>
      <c r="W589" s="239"/>
      <c r="X589" s="239"/>
      <c r="Y589" s="239"/>
    </row>
    <row r="590" spans="1:25">
      <c r="A590" s="232"/>
      <c r="B590" s="232"/>
      <c r="C590" s="232"/>
      <c r="D590" s="233" t="str">
        <f>IF($C590="","",VLOOKUP($C590,分類コード!$B$1:$C$26,2,0))</f>
        <v/>
      </c>
      <c r="E590" s="234"/>
      <c r="F590" s="235"/>
      <c r="G590" s="236"/>
      <c r="H590" s="235"/>
      <c r="L590" s="239"/>
      <c r="M590" s="239"/>
      <c r="N590" s="239"/>
      <c r="O590" s="239"/>
      <c r="P590" s="239"/>
      <c r="Q590" s="239"/>
      <c r="R590" s="239"/>
      <c r="S590" s="239"/>
      <c r="W590" s="239"/>
      <c r="X590" s="239"/>
      <c r="Y590" s="239"/>
    </row>
    <row r="591" spans="1:25">
      <c r="A591" s="232"/>
      <c r="B591" s="232"/>
      <c r="C591" s="232"/>
      <c r="D591" s="233" t="str">
        <f>IF($C591="","",VLOOKUP($C591,分類コード!$B$1:$C$26,2,0))</f>
        <v/>
      </c>
      <c r="E591" s="234"/>
      <c r="F591" s="235"/>
      <c r="G591" s="236"/>
      <c r="H591" s="235"/>
      <c r="L591" s="239"/>
      <c r="M591" s="239"/>
      <c r="N591" s="239"/>
      <c r="O591" s="239"/>
      <c r="P591" s="239"/>
      <c r="Q591" s="239"/>
      <c r="R591" s="239"/>
      <c r="S591" s="239"/>
      <c r="W591" s="239"/>
      <c r="X591" s="239"/>
      <c r="Y591" s="239"/>
    </row>
    <row r="592" spans="1:25">
      <c r="A592" s="232"/>
      <c r="B592" s="232"/>
      <c r="C592" s="232"/>
      <c r="D592" s="233" t="str">
        <f>IF($C592="","",VLOOKUP($C592,分類コード!$B$1:$C$26,2,0))</f>
        <v/>
      </c>
      <c r="E592" s="234"/>
      <c r="F592" s="235"/>
      <c r="G592" s="236"/>
      <c r="H592" s="235"/>
      <c r="L592" s="239"/>
      <c r="M592" s="239"/>
      <c r="N592" s="239"/>
      <c r="O592" s="239"/>
      <c r="P592" s="239"/>
      <c r="Q592" s="239"/>
      <c r="R592" s="239"/>
      <c r="S592" s="239"/>
      <c r="W592" s="239"/>
      <c r="X592" s="239"/>
      <c r="Y592" s="239"/>
    </row>
    <row r="593" spans="1:25">
      <c r="A593" s="232"/>
      <c r="B593" s="232"/>
      <c r="C593" s="232"/>
      <c r="D593" s="233" t="str">
        <f>IF($C593="","",VLOOKUP($C593,分類コード!$B$1:$C$26,2,0))</f>
        <v/>
      </c>
      <c r="E593" s="234"/>
      <c r="F593" s="235"/>
      <c r="G593" s="236"/>
      <c r="H593" s="235"/>
      <c r="L593" s="239"/>
      <c r="M593" s="239"/>
      <c r="N593" s="239"/>
      <c r="O593" s="239"/>
      <c r="P593" s="239"/>
      <c r="Q593" s="239"/>
      <c r="R593" s="239"/>
      <c r="S593" s="239"/>
      <c r="W593" s="239"/>
      <c r="X593" s="239"/>
      <c r="Y593" s="239"/>
    </row>
    <row r="594" spans="1:25">
      <c r="A594" s="232"/>
      <c r="B594" s="232"/>
      <c r="C594" s="232"/>
      <c r="D594" s="233" t="str">
        <f>IF($C594="","",VLOOKUP($C594,分類コード!$B$1:$C$26,2,0))</f>
        <v/>
      </c>
      <c r="E594" s="234"/>
      <c r="F594" s="235"/>
      <c r="G594" s="236"/>
      <c r="H594" s="235"/>
      <c r="L594" s="239"/>
      <c r="M594" s="239"/>
      <c r="N594" s="239"/>
      <c r="O594" s="239"/>
      <c r="P594" s="239"/>
      <c r="Q594" s="239"/>
      <c r="R594" s="239"/>
      <c r="S594" s="239"/>
      <c r="W594" s="239"/>
      <c r="X594" s="239"/>
      <c r="Y594" s="239"/>
    </row>
    <row r="595" spans="1:25">
      <c r="A595" s="232"/>
      <c r="B595" s="232"/>
      <c r="C595" s="232"/>
      <c r="D595" s="233" t="str">
        <f>IF($C595="","",VLOOKUP($C595,分類コード!$B$1:$C$26,2,0))</f>
        <v/>
      </c>
      <c r="E595" s="234"/>
      <c r="F595" s="235"/>
      <c r="G595" s="236"/>
      <c r="H595" s="235"/>
      <c r="L595" s="239"/>
      <c r="M595" s="239"/>
      <c r="N595" s="239"/>
      <c r="O595" s="239"/>
      <c r="P595" s="239"/>
      <c r="Q595" s="239"/>
      <c r="R595" s="239"/>
      <c r="S595" s="239"/>
      <c r="W595" s="239"/>
      <c r="X595" s="239"/>
      <c r="Y595" s="239"/>
    </row>
    <row r="596" spans="1:25">
      <c r="A596" s="232"/>
      <c r="B596" s="232"/>
      <c r="C596" s="232"/>
      <c r="D596" s="233" t="str">
        <f>IF($C596="","",VLOOKUP($C596,分類コード!$B$1:$C$26,2,0))</f>
        <v/>
      </c>
      <c r="E596" s="234"/>
      <c r="F596" s="235"/>
      <c r="G596" s="236"/>
      <c r="H596" s="235"/>
      <c r="L596" s="239"/>
      <c r="M596" s="239"/>
      <c r="N596" s="239"/>
      <c r="O596" s="239"/>
      <c r="P596" s="239"/>
      <c r="Q596" s="239"/>
      <c r="R596" s="239"/>
      <c r="S596" s="239"/>
      <c r="W596" s="239"/>
      <c r="X596" s="239"/>
      <c r="Y596" s="239"/>
    </row>
    <row r="597" spans="1:25">
      <c r="A597" s="232"/>
      <c r="B597" s="232"/>
      <c r="C597" s="232"/>
      <c r="D597" s="233" t="str">
        <f>IF($C597="","",VLOOKUP($C597,分類コード!$B$1:$C$26,2,0))</f>
        <v/>
      </c>
      <c r="E597" s="234"/>
      <c r="F597" s="235"/>
      <c r="G597" s="236"/>
      <c r="H597" s="235"/>
      <c r="L597" s="239"/>
      <c r="M597" s="239"/>
      <c r="N597" s="239"/>
      <c r="O597" s="239"/>
      <c r="P597" s="239"/>
      <c r="Q597" s="239"/>
      <c r="R597" s="239"/>
      <c r="S597" s="239"/>
      <c r="W597" s="239"/>
      <c r="X597" s="239"/>
      <c r="Y597" s="239"/>
    </row>
    <row r="598" spans="1:25">
      <c r="A598" s="232"/>
      <c r="B598" s="232"/>
      <c r="C598" s="232"/>
      <c r="D598" s="233" t="str">
        <f>IF($C598="","",VLOOKUP($C598,分類コード!$B$1:$C$26,2,0))</f>
        <v/>
      </c>
      <c r="E598" s="234"/>
      <c r="F598" s="235"/>
      <c r="G598" s="236"/>
      <c r="H598" s="235"/>
      <c r="L598" s="239"/>
      <c r="M598" s="239"/>
      <c r="N598" s="239"/>
      <c r="O598" s="239"/>
      <c r="P598" s="239"/>
      <c r="Q598" s="239"/>
      <c r="R598" s="239"/>
      <c r="S598" s="239"/>
      <c r="W598" s="239"/>
      <c r="X598" s="239"/>
      <c r="Y598" s="239"/>
    </row>
    <row r="599" spans="1:25">
      <c r="A599" s="232"/>
      <c r="B599" s="232"/>
      <c r="C599" s="232"/>
      <c r="D599" s="233" t="str">
        <f>IF($C599="","",VLOOKUP($C599,分類コード!$B$1:$C$26,2,0))</f>
        <v/>
      </c>
      <c r="E599" s="234"/>
      <c r="F599" s="235"/>
      <c r="G599" s="236"/>
      <c r="H599" s="235"/>
      <c r="L599" s="239"/>
      <c r="M599" s="239"/>
      <c r="N599" s="239"/>
      <c r="O599" s="239"/>
      <c r="P599" s="239"/>
      <c r="Q599" s="239"/>
      <c r="R599" s="239"/>
      <c r="S599" s="239"/>
      <c r="W599" s="239"/>
      <c r="X599" s="239"/>
      <c r="Y599" s="239"/>
    </row>
    <row r="600" spans="1:25">
      <c r="A600" s="232"/>
      <c r="B600" s="232"/>
      <c r="C600" s="232"/>
      <c r="D600" s="233" t="str">
        <f>IF($C600="","",VLOOKUP($C600,分類コード!$B$1:$C$26,2,0))</f>
        <v/>
      </c>
      <c r="E600" s="234"/>
      <c r="F600" s="235"/>
      <c r="G600" s="236"/>
      <c r="H600" s="235"/>
      <c r="L600" s="239"/>
      <c r="M600" s="239"/>
      <c r="N600" s="239"/>
      <c r="O600" s="239"/>
      <c r="P600" s="239"/>
      <c r="Q600" s="239"/>
      <c r="R600" s="239"/>
      <c r="S600" s="239"/>
      <c r="W600" s="239"/>
      <c r="X600" s="239"/>
      <c r="Y600" s="239"/>
    </row>
    <row r="601" spans="1:25">
      <c r="A601" s="232"/>
      <c r="B601" s="232"/>
      <c r="C601" s="232"/>
      <c r="D601" s="233" t="str">
        <f>IF($C601="","",VLOOKUP($C601,分類コード!$B$1:$C$26,2,0))</f>
        <v/>
      </c>
      <c r="E601" s="234"/>
      <c r="F601" s="235"/>
      <c r="G601" s="236"/>
      <c r="H601" s="235"/>
      <c r="L601" s="239"/>
      <c r="M601" s="239"/>
      <c r="N601" s="239"/>
      <c r="O601" s="239"/>
      <c r="P601" s="239"/>
      <c r="Q601" s="239"/>
      <c r="R601" s="239"/>
      <c r="S601" s="239"/>
      <c r="W601" s="239"/>
      <c r="X601" s="239"/>
      <c r="Y601" s="239"/>
    </row>
    <row r="602" spans="1:25">
      <c r="A602" s="232"/>
      <c r="B602" s="232"/>
      <c r="C602" s="232"/>
      <c r="D602" s="233" t="str">
        <f>IF($C602="","",VLOOKUP($C602,分類コード!$B$1:$C$26,2,0))</f>
        <v/>
      </c>
      <c r="E602" s="234"/>
      <c r="F602" s="235"/>
      <c r="G602" s="236"/>
      <c r="H602" s="235"/>
      <c r="L602" s="239"/>
      <c r="M602" s="239"/>
      <c r="N602" s="239"/>
      <c r="O602" s="239"/>
      <c r="P602" s="239"/>
      <c r="Q602" s="239"/>
      <c r="R602" s="239"/>
      <c r="S602" s="239"/>
      <c r="W602" s="239"/>
      <c r="X602" s="239"/>
      <c r="Y602" s="239"/>
    </row>
    <row r="603" spans="1:25">
      <c r="A603" s="232"/>
      <c r="B603" s="232"/>
      <c r="C603" s="232"/>
      <c r="D603" s="233" t="str">
        <f>IF($C603="","",VLOOKUP($C603,分類コード!$B$1:$C$26,2,0))</f>
        <v/>
      </c>
      <c r="E603" s="234"/>
      <c r="F603" s="235"/>
      <c r="G603" s="236"/>
      <c r="H603" s="235"/>
      <c r="L603" s="239"/>
      <c r="M603" s="239"/>
      <c r="N603" s="239"/>
      <c r="O603" s="239"/>
      <c r="P603" s="239"/>
      <c r="Q603" s="239"/>
      <c r="R603" s="239"/>
      <c r="S603" s="239"/>
      <c r="W603" s="239"/>
      <c r="X603" s="239"/>
      <c r="Y603" s="239"/>
    </row>
    <row r="604" spans="1:25">
      <c r="A604" s="232"/>
      <c r="B604" s="232"/>
      <c r="C604" s="232"/>
      <c r="D604" s="233" t="str">
        <f>IF($C604="","",VLOOKUP($C604,分類コード!$B$1:$C$26,2,0))</f>
        <v/>
      </c>
      <c r="E604" s="234"/>
      <c r="F604" s="235"/>
      <c r="G604" s="236"/>
      <c r="H604" s="235"/>
      <c r="L604" s="239"/>
      <c r="M604" s="239"/>
      <c r="N604" s="239"/>
      <c r="O604" s="239"/>
      <c r="P604" s="239"/>
      <c r="Q604" s="239"/>
      <c r="R604" s="239"/>
      <c r="S604" s="239"/>
      <c r="W604" s="239"/>
      <c r="X604" s="239"/>
      <c r="Y604" s="239"/>
    </row>
    <row r="605" spans="1:25">
      <c r="A605" s="232"/>
      <c r="B605" s="232"/>
      <c r="C605" s="232"/>
      <c r="D605" s="233" t="str">
        <f>IF($C605="","",VLOOKUP($C605,分類コード!$B$1:$C$26,2,0))</f>
        <v/>
      </c>
      <c r="E605" s="234"/>
      <c r="F605" s="235"/>
      <c r="G605" s="236"/>
      <c r="H605" s="235"/>
      <c r="L605" s="239"/>
      <c r="M605" s="239"/>
      <c r="N605" s="239"/>
      <c r="O605" s="239"/>
      <c r="P605" s="239"/>
      <c r="Q605" s="239"/>
      <c r="R605" s="239"/>
      <c r="S605" s="239"/>
      <c r="W605" s="239"/>
      <c r="X605" s="239"/>
      <c r="Y605" s="239"/>
    </row>
    <row r="606" spans="1:25">
      <c r="A606" s="232"/>
      <c r="B606" s="232"/>
      <c r="C606" s="232"/>
      <c r="D606" s="233" t="str">
        <f>IF($C606="","",VLOOKUP($C606,分類コード!$B$1:$C$26,2,0))</f>
        <v/>
      </c>
      <c r="E606" s="234"/>
      <c r="F606" s="235"/>
      <c r="G606" s="236"/>
      <c r="H606" s="235"/>
      <c r="L606" s="239"/>
      <c r="M606" s="239"/>
      <c r="N606" s="239"/>
      <c r="O606" s="239"/>
      <c r="P606" s="239"/>
      <c r="Q606" s="239"/>
      <c r="R606" s="239"/>
      <c r="S606" s="239"/>
      <c r="W606" s="239"/>
      <c r="X606" s="239"/>
      <c r="Y606" s="239"/>
    </row>
    <row r="607" spans="1:25">
      <c r="A607" s="232"/>
      <c r="B607" s="232"/>
      <c r="C607" s="232"/>
      <c r="D607" s="233" t="str">
        <f>IF($C607="","",VLOOKUP($C607,分類コード!$B$1:$C$26,2,0))</f>
        <v/>
      </c>
      <c r="E607" s="234"/>
      <c r="F607" s="235"/>
      <c r="G607" s="236"/>
      <c r="H607" s="235"/>
      <c r="L607" s="239"/>
      <c r="M607" s="239"/>
      <c r="N607" s="239"/>
      <c r="O607" s="239"/>
      <c r="P607" s="239"/>
      <c r="Q607" s="239"/>
      <c r="R607" s="239"/>
      <c r="S607" s="239"/>
      <c r="W607" s="239"/>
      <c r="X607" s="239"/>
      <c r="Y607" s="239"/>
    </row>
    <row r="608" spans="1:25">
      <c r="A608" s="232"/>
      <c r="B608" s="232"/>
      <c r="C608" s="232"/>
      <c r="D608" s="233" t="str">
        <f>IF($C608="","",VLOOKUP($C608,分類コード!$B$1:$C$26,2,0))</f>
        <v/>
      </c>
      <c r="E608" s="234"/>
      <c r="F608" s="235"/>
      <c r="G608" s="236"/>
      <c r="H608" s="235"/>
      <c r="L608" s="239"/>
      <c r="M608" s="239"/>
      <c r="N608" s="239"/>
      <c r="O608" s="239"/>
      <c r="P608" s="239"/>
      <c r="Q608" s="239"/>
      <c r="R608" s="239"/>
      <c r="S608" s="239"/>
      <c r="W608" s="239"/>
      <c r="X608" s="239"/>
      <c r="Y608" s="239"/>
    </row>
    <row r="609" spans="1:25">
      <c r="A609" s="232"/>
      <c r="B609" s="232"/>
      <c r="C609" s="232"/>
      <c r="D609" s="233" t="str">
        <f>IF($C609="","",VLOOKUP($C609,分類コード!$B$1:$C$26,2,0))</f>
        <v/>
      </c>
      <c r="E609" s="234"/>
      <c r="F609" s="235"/>
      <c r="G609" s="236"/>
      <c r="H609" s="235"/>
      <c r="L609" s="239"/>
      <c r="M609" s="239"/>
      <c r="N609" s="239"/>
      <c r="O609" s="239"/>
      <c r="P609" s="239"/>
      <c r="Q609" s="239"/>
      <c r="R609" s="239"/>
      <c r="S609" s="239"/>
      <c r="W609" s="239"/>
      <c r="X609" s="239"/>
      <c r="Y609" s="239"/>
    </row>
    <row r="610" spans="1:25">
      <c r="A610" s="232"/>
      <c r="B610" s="232"/>
      <c r="C610" s="232"/>
      <c r="D610" s="233" t="str">
        <f>IF($C610="","",VLOOKUP($C610,分類コード!$B$1:$C$26,2,0))</f>
        <v/>
      </c>
      <c r="E610" s="234"/>
      <c r="F610" s="235"/>
      <c r="G610" s="236"/>
      <c r="H610" s="235"/>
      <c r="L610" s="239"/>
      <c r="M610" s="239"/>
      <c r="N610" s="239"/>
      <c r="O610" s="239"/>
      <c r="P610" s="239"/>
      <c r="Q610" s="239"/>
      <c r="R610" s="239"/>
      <c r="S610" s="239"/>
      <c r="W610" s="239"/>
      <c r="X610" s="239"/>
      <c r="Y610" s="239"/>
    </row>
    <row r="611" spans="1:25">
      <c r="A611" s="232"/>
      <c r="B611" s="232"/>
      <c r="C611" s="232"/>
      <c r="D611" s="233" t="str">
        <f>IF($C611="","",VLOOKUP($C611,分類コード!$B$1:$C$26,2,0))</f>
        <v/>
      </c>
      <c r="E611" s="234"/>
      <c r="F611" s="235"/>
      <c r="G611" s="236"/>
      <c r="H611" s="235"/>
      <c r="L611" s="239"/>
      <c r="M611" s="239"/>
      <c r="N611" s="239"/>
      <c r="O611" s="239"/>
      <c r="P611" s="239"/>
      <c r="Q611" s="239"/>
      <c r="R611" s="239"/>
      <c r="S611" s="239"/>
      <c r="W611" s="239"/>
      <c r="X611" s="239"/>
      <c r="Y611" s="239"/>
    </row>
    <row r="612" spans="1:25">
      <c r="A612" s="232"/>
      <c r="B612" s="232"/>
      <c r="C612" s="232"/>
      <c r="D612" s="233" t="str">
        <f>IF($C612="","",VLOOKUP($C612,分類コード!$B$1:$C$26,2,0))</f>
        <v/>
      </c>
      <c r="E612" s="234"/>
      <c r="F612" s="235"/>
      <c r="G612" s="236"/>
      <c r="H612" s="235"/>
      <c r="L612" s="239"/>
      <c r="M612" s="239"/>
      <c r="N612" s="239"/>
      <c r="O612" s="239"/>
      <c r="P612" s="239"/>
      <c r="Q612" s="239"/>
      <c r="R612" s="239"/>
      <c r="S612" s="239"/>
      <c r="W612" s="239"/>
      <c r="X612" s="239"/>
      <c r="Y612" s="239"/>
    </row>
    <row r="613" spans="1:25">
      <c r="A613" s="232"/>
      <c r="B613" s="232"/>
      <c r="C613" s="232"/>
      <c r="D613" s="233" t="str">
        <f>IF($C613="","",VLOOKUP($C613,分類コード!$B$1:$C$26,2,0))</f>
        <v/>
      </c>
      <c r="E613" s="234"/>
      <c r="F613" s="235"/>
      <c r="G613" s="236"/>
      <c r="H613" s="235"/>
      <c r="L613" s="239"/>
      <c r="M613" s="239"/>
      <c r="N613" s="239"/>
      <c r="O613" s="239"/>
      <c r="P613" s="239"/>
      <c r="Q613" s="239"/>
      <c r="R613" s="239"/>
      <c r="S613" s="239"/>
      <c r="W613" s="239"/>
      <c r="X613" s="239"/>
      <c r="Y613" s="239"/>
    </row>
    <row r="614" spans="1:25">
      <c r="A614" s="232"/>
      <c r="B614" s="232"/>
      <c r="C614" s="232"/>
      <c r="D614" s="233" t="str">
        <f>IF($C614="","",VLOOKUP($C614,分類コード!$B$1:$C$26,2,0))</f>
        <v/>
      </c>
      <c r="E614" s="234"/>
      <c r="F614" s="235"/>
      <c r="G614" s="236"/>
      <c r="H614" s="235"/>
      <c r="L614" s="239"/>
      <c r="M614" s="239"/>
      <c r="N614" s="239"/>
      <c r="O614" s="239"/>
      <c r="P614" s="239"/>
      <c r="Q614" s="239"/>
      <c r="R614" s="239"/>
      <c r="S614" s="239"/>
      <c r="W614" s="239"/>
      <c r="X614" s="239"/>
      <c r="Y614" s="239"/>
    </row>
    <row r="615" spans="1:25">
      <c r="A615" s="232"/>
      <c r="B615" s="232"/>
      <c r="C615" s="232"/>
      <c r="D615" s="233" t="str">
        <f>IF($C615="","",VLOOKUP($C615,分類コード!$B$1:$C$26,2,0))</f>
        <v/>
      </c>
      <c r="E615" s="234"/>
      <c r="F615" s="235"/>
      <c r="G615" s="236"/>
      <c r="H615" s="235"/>
      <c r="L615" s="239"/>
      <c r="M615" s="239"/>
      <c r="N615" s="239"/>
      <c r="O615" s="239"/>
      <c r="P615" s="239"/>
      <c r="Q615" s="239"/>
      <c r="R615" s="239"/>
      <c r="S615" s="239"/>
      <c r="W615" s="239"/>
      <c r="X615" s="239"/>
      <c r="Y615" s="239"/>
    </row>
    <row r="616" spans="1:25">
      <c r="A616" s="232"/>
      <c r="B616" s="232"/>
      <c r="C616" s="232"/>
      <c r="D616" s="233" t="str">
        <f>IF($C616="","",VLOOKUP($C616,分類コード!$B$1:$C$26,2,0))</f>
        <v/>
      </c>
      <c r="E616" s="234"/>
      <c r="F616" s="235"/>
      <c r="G616" s="236"/>
      <c r="H616" s="235"/>
      <c r="L616" s="239"/>
      <c r="M616" s="239"/>
      <c r="N616" s="239"/>
      <c r="O616" s="239"/>
      <c r="P616" s="239"/>
      <c r="Q616" s="239"/>
      <c r="R616" s="239"/>
      <c r="S616" s="239"/>
      <c r="W616" s="239"/>
      <c r="X616" s="239"/>
      <c r="Y616" s="239"/>
    </row>
    <row r="617" spans="1:25">
      <c r="A617" s="232"/>
      <c r="B617" s="232"/>
      <c r="C617" s="232"/>
      <c r="D617" s="233" t="str">
        <f>IF($C617="","",VLOOKUP($C617,分類コード!$B$1:$C$26,2,0))</f>
        <v/>
      </c>
      <c r="E617" s="234"/>
      <c r="F617" s="235"/>
      <c r="G617" s="236"/>
      <c r="H617" s="235"/>
      <c r="L617" s="239"/>
      <c r="M617" s="239"/>
      <c r="N617" s="239"/>
      <c r="O617" s="239"/>
      <c r="P617" s="239"/>
      <c r="Q617" s="239"/>
      <c r="R617" s="239"/>
      <c r="S617" s="239"/>
      <c r="W617" s="239"/>
      <c r="X617" s="239"/>
      <c r="Y617" s="239"/>
    </row>
    <row r="618" spans="1:25">
      <c r="A618" s="232"/>
      <c r="B618" s="232"/>
      <c r="C618" s="232"/>
      <c r="D618" s="233" t="str">
        <f>IF($C618="","",VLOOKUP($C618,分類コード!$B$1:$C$26,2,0))</f>
        <v/>
      </c>
      <c r="E618" s="234"/>
      <c r="F618" s="235"/>
      <c r="G618" s="236"/>
      <c r="H618" s="235"/>
      <c r="L618" s="239"/>
      <c r="M618" s="239"/>
      <c r="N618" s="239"/>
      <c r="O618" s="239"/>
      <c r="P618" s="239"/>
      <c r="Q618" s="239"/>
      <c r="R618" s="239"/>
      <c r="S618" s="239"/>
      <c r="W618" s="239"/>
      <c r="X618" s="239"/>
      <c r="Y618" s="239"/>
    </row>
    <row r="619" spans="1:25">
      <c r="A619" s="232"/>
      <c r="B619" s="232"/>
      <c r="C619" s="232"/>
      <c r="D619" s="233" t="str">
        <f>IF($C619="","",VLOOKUP($C619,分類コード!$B$1:$C$26,2,0))</f>
        <v/>
      </c>
      <c r="E619" s="234"/>
      <c r="F619" s="235"/>
      <c r="G619" s="236"/>
      <c r="H619" s="235"/>
      <c r="L619" s="239"/>
      <c r="M619" s="239"/>
      <c r="N619" s="239"/>
      <c r="O619" s="239"/>
      <c r="P619" s="239"/>
      <c r="Q619" s="239"/>
      <c r="R619" s="239"/>
      <c r="S619" s="239"/>
      <c r="W619" s="239"/>
      <c r="X619" s="239"/>
      <c r="Y619" s="239"/>
    </row>
    <row r="620" spans="1:25">
      <c r="A620" s="232"/>
      <c r="B620" s="232"/>
      <c r="C620" s="232"/>
      <c r="D620" s="233" t="str">
        <f>IF($C620="","",VLOOKUP($C620,分類コード!$B$1:$C$26,2,0))</f>
        <v/>
      </c>
      <c r="E620" s="234"/>
      <c r="F620" s="235"/>
      <c r="G620" s="236"/>
      <c r="H620" s="235"/>
      <c r="L620" s="239"/>
      <c r="M620" s="239"/>
      <c r="N620" s="239"/>
      <c r="O620" s="239"/>
      <c r="P620" s="239"/>
      <c r="Q620" s="239"/>
      <c r="R620" s="239"/>
      <c r="S620" s="239"/>
      <c r="W620" s="239"/>
      <c r="X620" s="239"/>
      <c r="Y620" s="239"/>
    </row>
    <row r="621" spans="1:25">
      <c r="A621" s="232"/>
      <c r="B621" s="232"/>
      <c r="C621" s="232"/>
      <c r="D621" s="233" t="str">
        <f>IF($C621="","",VLOOKUP($C621,分類コード!$B$1:$C$26,2,0))</f>
        <v/>
      </c>
      <c r="E621" s="234"/>
      <c r="F621" s="235"/>
      <c r="G621" s="236"/>
      <c r="H621" s="235"/>
      <c r="L621" s="239"/>
      <c r="M621" s="239"/>
      <c r="N621" s="239"/>
      <c r="O621" s="239"/>
      <c r="P621" s="239"/>
      <c r="Q621" s="239"/>
      <c r="R621" s="239"/>
      <c r="S621" s="239"/>
      <c r="W621" s="239"/>
      <c r="X621" s="239"/>
      <c r="Y621" s="239"/>
    </row>
    <row r="622" spans="1:25">
      <c r="A622" s="232"/>
      <c r="B622" s="232"/>
      <c r="C622" s="232"/>
      <c r="D622" s="233" t="str">
        <f>IF($C622="","",VLOOKUP($C622,分類コード!$B$1:$C$26,2,0))</f>
        <v/>
      </c>
      <c r="E622" s="234"/>
      <c r="F622" s="235"/>
      <c r="G622" s="236"/>
      <c r="H622" s="235"/>
      <c r="L622" s="239"/>
      <c r="M622" s="239"/>
      <c r="N622" s="239"/>
      <c r="O622" s="239"/>
      <c r="P622" s="239"/>
      <c r="Q622" s="239"/>
      <c r="R622" s="239"/>
      <c r="S622" s="239"/>
      <c r="W622" s="239"/>
      <c r="X622" s="239"/>
      <c r="Y622" s="239"/>
    </row>
    <row r="623" spans="1:25">
      <c r="A623" s="232"/>
      <c r="B623" s="232"/>
      <c r="C623" s="232"/>
      <c r="D623" s="233" t="str">
        <f>IF($C623="","",VLOOKUP($C623,分類コード!$B$1:$C$26,2,0))</f>
        <v/>
      </c>
      <c r="E623" s="234"/>
      <c r="F623" s="235"/>
      <c r="G623" s="236"/>
      <c r="H623" s="235"/>
      <c r="L623" s="239"/>
      <c r="M623" s="239"/>
      <c r="N623" s="239"/>
      <c r="O623" s="239"/>
      <c r="P623" s="239"/>
      <c r="Q623" s="239"/>
      <c r="R623" s="239"/>
      <c r="S623" s="239"/>
      <c r="W623" s="239"/>
      <c r="X623" s="239"/>
      <c r="Y623" s="239"/>
    </row>
    <row r="624" spans="1:25">
      <c r="A624" s="232"/>
      <c r="B624" s="232"/>
      <c r="C624" s="232"/>
      <c r="D624" s="233" t="str">
        <f>IF($C624="","",VLOOKUP($C624,分類コード!$B$1:$C$26,2,0))</f>
        <v/>
      </c>
      <c r="E624" s="234"/>
      <c r="F624" s="235"/>
      <c r="G624" s="236"/>
      <c r="H624" s="235"/>
      <c r="L624" s="239"/>
      <c r="M624" s="239"/>
      <c r="N624" s="239"/>
      <c r="O624" s="239"/>
      <c r="P624" s="239"/>
      <c r="Q624" s="239"/>
      <c r="R624" s="239"/>
      <c r="S624" s="239"/>
      <c r="W624" s="239"/>
      <c r="X624" s="239"/>
      <c r="Y624" s="239"/>
    </row>
    <row r="625" spans="1:25">
      <c r="A625" s="232"/>
      <c r="B625" s="232"/>
      <c r="C625" s="232"/>
      <c r="D625" s="233" t="str">
        <f>IF($C625="","",VLOOKUP($C625,分類コード!$B$1:$C$26,2,0))</f>
        <v/>
      </c>
      <c r="E625" s="234"/>
      <c r="F625" s="235"/>
      <c r="G625" s="236"/>
      <c r="H625" s="235"/>
      <c r="L625" s="239"/>
      <c r="M625" s="239"/>
      <c r="N625" s="239"/>
      <c r="O625" s="239"/>
      <c r="P625" s="239"/>
      <c r="Q625" s="239"/>
      <c r="R625" s="239"/>
      <c r="S625" s="239"/>
      <c r="W625" s="239"/>
      <c r="X625" s="239"/>
      <c r="Y625" s="239"/>
    </row>
    <row r="626" spans="1:25">
      <c r="A626" s="232"/>
      <c r="B626" s="232"/>
      <c r="C626" s="232"/>
      <c r="D626" s="233" t="str">
        <f>IF($C626="","",VLOOKUP($C626,分類コード!$B$1:$C$26,2,0))</f>
        <v/>
      </c>
      <c r="E626" s="234"/>
      <c r="F626" s="235"/>
      <c r="G626" s="236"/>
      <c r="H626" s="235"/>
      <c r="L626" s="239"/>
      <c r="M626" s="239"/>
      <c r="N626" s="239"/>
      <c r="O626" s="239"/>
      <c r="P626" s="239"/>
      <c r="Q626" s="239"/>
      <c r="R626" s="239"/>
      <c r="S626" s="239"/>
      <c r="W626" s="239"/>
      <c r="X626" s="239"/>
      <c r="Y626" s="239"/>
    </row>
    <row r="627" spans="1:25">
      <c r="A627" s="232"/>
      <c r="B627" s="232"/>
      <c r="C627" s="232"/>
      <c r="D627" s="233" t="str">
        <f>IF($C627="","",VLOOKUP($C627,分類コード!$B$1:$C$26,2,0))</f>
        <v/>
      </c>
      <c r="E627" s="234"/>
      <c r="F627" s="235"/>
      <c r="G627" s="236"/>
      <c r="H627" s="235"/>
      <c r="L627" s="239"/>
      <c r="M627" s="239"/>
      <c r="N627" s="239"/>
      <c r="O627" s="239"/>
      <c r="P627" s="239"/>
      <c r="Q627" s="239"/>
      <c r="R627" s="239"/>
      <c r="S627" s="239"/>
      <c r="W627" s="239"/>
      <c r="X627" s="239"/>
      <c r="Y627" s="239"/>
    </row>
    <row r="628" spans="1:25">
      <c r="A628" s="232"/>
      <c r="B628" s="232"/>
      <c r="C628" s="232"/>
      <c r="D628" s="233" t="str">
        <f>IF($C628="","",VLOOKUP($C628,分類コード!$B$1:$C$26,2,0))</f>
        <v/>
      </c>
      <c r="E628" s="234"/>
      <c r="F628" s="235"/>
      <c r="G628" s="236"/>
      <c r="H628" s="235"/>
      <c r="L628" s="239"/>
      <c r="M628" s="239"/>
      <c r="N628" s="239"/>
      <c r="O628" s="239"/>
      <c r="P628" s="239"/>
      <c r="Q628" s="239"/>
      <c r="R628" s="239"/>
      <c r="S628" s="239"/>
      <c r="W628" s="239"/>
      <c r="X628" s="239"/>
      <c r="Y628" s="239"/>
    </row>
    <row r="629" spans="1:25">
      <c r="A629" s="232"/>
      <c r="B629" s="232"/>
      <c r="C629" s="232"/>
      <c r="D629" s="233" t="str">
        <f>IF($C629="","",VLOOKUP($C629,分類コード!$B$1:$C$26,2,0))</f>
        <v/>
      </c>
      <c r="E629" s="234"/>
      <c r="F629" s="235"/>
      <c r="G629" s="236"/>
      <c r="H629" s="235"/>
      <c r="L629" s="239"/>
      <c r="M629" s="239"/>
      <c r="N629" s="239"/>
      <c r="O629" s="239"/>
      <c r="P629" s="239"/>
      <c r="Q629" s="239"/>
      <c r="R629" s="239"/>
      <c r="S629" s="239"/>
      <c r="W629" s="239"/>
      <c r="X629" s="239"/>
      <c r="Y629" s="239"/>
    </row>
    <row r="630" spans="1:25">
      <c r="A630" s="232"/>
      <c r="B630" s="232"/>
      <c r="C630" s="232"/>
      <c r="D630" s="233" t="str">
        <f>IF($C630="","",VLOOKUP($C630,分類コード!$B$1:$C$26,2,0))</f>
        <v/>
      </c>
      <c r="E630" s="234"/>
      <c r="F630" s="235"/>
      <c r="G630" s="236"/>
      <c r="H630" s="235"/>
      <c r="L630" s="239"/>
      <c r="M630" s="239"/>
      <c r="N630" s="239"/>
      <c r="O630" s="239"/>
      <c r="P630" s="239"/>
      <c r="Q630" s="239"/>
      <c r="R630" s="239"/>
      <c r="S630" s="239"/>
      <c r="W630" s="239"/>
      <c r="X630" s="239"/>
      <c r="Y630" s="239"/>
    </row>
    <row r="631" spans="1:25">
      <c r="A631" s="232"/>
      <c r="B631" s="232"/>
      <c r="C631" s="232"/>
      <c r="D631" s="233" t="str">
        <f>IF($C631="","",VLOOKUP($C631,分類コード!$B$1:$C$26,2,0))</f>
        <v/>
      </c>
      <c r="E631" s="234"/>
      <c r="F631" s="235"/>
      <c r="G631" s="236"/>
      <c r="H631" s="235"/>
      <c r="L631" s="239"/>
      <c r="M631" s="239"/>
      <c r="N631" s="239"/>
      <c r="O631" s="239"/>
      <c r="P631" s="239"/>
      <c r="Q631" s="239"/>
      <c r="R631" s="239"/>
      <c r="S631" s="239"/>
      <c r="W631" s="239"/>
      <c r="X631" s="239"/>
      <c r="Y631" s="239"/>
    </row>
    <row r="632" spans="1:25">
      <c r="A632" s="232"/>
      <c r="B632" s="232"/>
      <c r="C632" s="232"/>
      <c r="D632" s="233" t="str">
        <f>IF($C632="","",VLOOKUP($C632,分類コード!$B$1:$C$26,2,0))</f>
        <v/>
      </c>
      <c r="E632" s="234"/>
      <c r="F632" s="235"/>
      <c r="G632" s="236"/>
      <c r="H632" s="235"/>
      <c r="L632" s="239"/>
      <c r="M632" s="239"/>
      <c r="N632" s="239"/>
      <c r="O632" s="239"/>
      <c r="P632" s="239"/>
      <c r="Q632" s="239"/>
      <c r="R632" s="239"/>
      <c r="S632" s="239"/>
      <c r="W632" s="239"/>
      <c r="X632" s="239"/>
      <c r="Y632" s="239"/>
    </row>
    <row r="633" spans="1:25">
      <c r="A633" s="232"/>
      <c r="B633" s="232"/>
      <c r="C633" s="232"/>
      <c r="D633" s="233" t="str">
        <f>IF($C633="","",VLOOKUP($C633,分類コード!$B$1:$C$26,2,0))</f>
        <v/>
      </c>
      <c r="E633" s="234"/>
      <c r="F633" s="235"/>
      <c r="G633" s="236"/>
      <c r="H633" s="235"/>
      <c r="L633" s="239"/>
      <c r="M633" s="239"/>
      <c r="N633" s="239"/>
      <c r="O633" s="239"/>
      <c r="P633" s="239"/>
      <c r="Q633" s="239"/>
      <c r="R633" s="239"/>
      <c r="S633" s="239"/>
      <c r="W633" s="239"/>
      <c r="X633" s="239"/>
      <c r="Y633" s="239"/>
    </row>
    <row r="634" spans="1:25">
      <c r="A634" s="232"/>
      <c r="B634" s="232"/>
      <c r="C634" s="232"/>
      <c r="D634" s="233" t="str">
        <f>IF($C634="","",VLOOKUP($C634,分類コード!$B$1:$C$26,2,0))</f>
        <v/>
      </c>
      <c r="E634" s="234"/>
      <c r="F634" s="235"/>
      <c r="G634" s="236"/>
      <c r="H634" s="235"/>
      <c r="L634" s="239"/>
      <c r="M634" s="239"/>
      <c r="N634" s="239"/>
      <c r="O634" s="239"/>
      <c r="P634" s="239"/>
      <c r="Q634" s="239"/>
      <c r="R634" s="239"/>
      <c r="S634" s="239"/>
      <c r="W634" s="239"/>
      <c r="X634" s="239"/>
      <c r="Y634" s="239"/>
    </row>
    <row r="635" spans="1:25">
      <c r="A635" s="232"/>
      <c r="B635" s="232"/>
      <c r="C635" s="232"/>
      <c r="D635" s="233" t="str">
        <f>IF($C635="","",VLOOKUP($C635,分類コード!$B$1:$C$26,2,0))</f>
        <v/>
      </c>
      <c r="E635" s="234"/>
      <c r="F635" s="235"/>
      <c r="G635" s="236"/>
      <c r="H635" s="235"/>
      <c r="L635" s="239"/>
      <c r="M635" s="239"/>
      <c r="N635" s="239"/>
      <c r="O635" s="239"/>
      <c r="P635" s="239"/>
      <c r="Q635" s="239"/>
      <c r="R635" s="239"/>
      <c r="S635" s="239"/>
      <c r="W635" s="239"/>
      <c r="X635" s="239"/>
      <c r="Y635" s="239"/>
    </row>
    <row r="636" spans="1:25">
      <c r="A636" s="232"/>
      <c r="B636" s="232"/>
      <c r="C636" s="232"/>
      <c r="D636" s="233" t="str">
        <f>IF($C636="","",VLOOKUP($C636,分類コード!$B$1:$C$26,2,0))</f>
        <v/>
      </c>
      <c r="E636" s="234"/>
      <c r="F636" s="235"/>
      <c r="G636" s="236"/>
      <c r="H636" s="235"/>
      <c r="L636" s="239"/>
      <c r="M636" s="239"/>
      <c r="N636" s="239"/>
      <c r="O636" s="239"/>
      <c r="P636" s="239"/>
      <c r="Q636" s="239"/>
      <c r="R636" s="239"/>
      <c r="S636" s="239"/>
      <c r="W636" s="239"/>
      <c r="X636" s="239"/>
      <c r="Y636" s="239"/>
    </row>
    <row r="637" spans="1:25">
      <c r="A637" s="232"/>
      <c r="B637" s="232"/>
      <c r="C637" s="232"/>
      <c r="D637" s="233" t="str">
        <f>IF($C637="","",VLOOKUP($C637,分類コード!$B$1:$C$26,2,0))</f>
        <v/>
      </c>
      <c r="E637" s="234"/>
      <c r="F637" s="235"/>
      <c r="G637" s="236"/>
      <c r="H637" s="235"/>
      <c r="L637" s="239"/>
      <c r="M637" s="239"/>
      <c r="N637" s="239"/>
      <c r="O637" s="239"/>
      <c r="P637" s="239"/>
      <c r="Q637" s="239"/>
      <c r="R637" s="239"/>
      <c r="S637" s="239"/>
      <c r="W637" s="239"/>
      <c r="X637" s="239"/>
      <c r="Y637" s="239"/>
    </row>
    <row r="638" spans="1:25">
      <c r="A638" s="232"/>
      <c r="B638" s="232"/>
      <c r="C638" s="232"/>
      <c r="D638" s="233" t="str">
        <f>IF($C638="","",VLOOKUP($C638,分類コード!$B$1:$C$26,2,0))</f>
        <v/>
      </c>
      <c r="E638" s="234"/>
      <c r="F638" s="235"/>
      <c r="G638" s="236"/>
      <c r="H638" s="235"/>
      <c r="L638" s="239"/>
      <c r="M638" s="239"/>
      <c r="N638" s="239"/>
      <c r="O638" s="239"/>
      <c r="P638" s="239"/>
      <c r="Q638" s="239"/>
      <c r="R638" s="239"/>
      <c r="S638" s="239"/>
      <c r="W638" s="239"/>
      <c r="X638" s="239"/>
      <c r="Y638" s="239"/>
    </row>
    <row r="639" spans="1:25">
      <c r="A639" s="232"/>
      <c r="B639" s="232"/>
      <c r="C639" s="232"/>
      <c r="D639" s="233" t="str">
        <f>IF($C639="","",VLOOKUP($C639,分類コード!$B$1:$C$26,2,0))</f>
        <v/>
      </c>
      <c r="E639" s="234"/>
      <c r="F639" s="235"/>
      <c r="G639" s="236"/>
      <c r="H639" s="235"/>
      <c r="L639" s="239"/>
      <c r="M639" s="239"/>
      <c r="N639" s="239"/>
      <c r="O639" s="239"/>
      <c r="P639" s="239"/>
      <c r="Q639" s="239"/>
      <c r="R639" s="239"/>
      <c r="S639" s="239"/>
      <c r="W639" s="239"/>
      <c r="X639" s="239"/>
      <c r="Y639" s="239"/>
    </row>
    <row r="640" spans="1:25">
      <c r="A640" s="232"/>
      <c r="B640" s="232"/>
      <c r="C640" s="232"/>
      <c r="D640" s="233" t="str">
        <f>IF($C640="","",VLOOKUP($C640,分類コード!$B$1:$C$26,2,0))</f>
        <v/>
      </c>
      <c r="E640" s="234"/>
      <c r="F640" s="235"/>
      <c r="G640" s="236"/>
      <c r="H640" s="235"/>
      <c r="L640" s="239"/>
      <c r="M640" s="239"/>
      <c r="N640" s="239"/>
      <c r="O640" s="239"/>
      <c r="P640" s="239"/>
      <c r="Q640" s="239"/>
      <c r="R640" s="239"/>
      <c r="S640" s="239"/>
      <c r="W640" s="239"/>
      <c r="X640" s="239"/>
      <c r="Y640" s="239"/>
    </row>
    <row r="641" spans="1:25">
      <c r="A641" s="232"/>
      <c r="B641" s="232"/>
      <c r="C641" s="232"/>
      <c r="D641" s="233" t="str">
        <f>IF($C641="","",VLOOKUP($C641,分類コード!$B$1:$C$26,2,0))</f>
        <v/>
      </c>
      <c r="E641" s="234"/>
      <c r="F641" s="235"/>
      <c r="G641" s="236"/>
      <c r="H641" s="235"/>
      <c r="L641" s="239"/>
      <c r="M641" s="239"/>
      <c r="N641" s="239"/>
      <c r="O641" s="239"/>
      <c r="P641" s="239"/>
      <c r="Q641" s="239"/>
      <c r="R641" s="239"/>
      <c r="S641" s="239"/>
      <c r="W641" s="239"/>
      <c r="X641" s="239"/>
      <c r="Y641" s="239"/>
    </row>
    <row r="642" spans="1:25">
      <c r="A642" s="232"/>
      <c r="B642" s="232"/>
      <c r="C642" s="232"/>
      <c r="D642" s="233" t="str">
        <f>IF($C642="","",VLOOKUP($C642,分類コード!$B$1:$C$26,2,0))</f>
        <v/>
      </c>
      <c r="E642" s="234"/>
      <c r="F642" s="235"/>
      <c r="G642" s="236"/>
      <c r="H642" s="235"/>
      <c r="L642" s="239"/>
      <c r="M642" s="239"/>
      <c r="N642" s="239"/>
      <c r="O642" s="239"/>
      <c r="P642" s="239"/>
      <c r="Q642" s="239"/>
      <c r="R642" s="239"/>
      <c r="S642" s="239"/>
      <c r="W642" s="239"/>
      <c r="X642" s="239"/>
      <c r="Y642" s="239"/>
    </row>
    <row r="643" spans="1:25">
      <c r="A643" s="232"/>
      <c r="B643" s="232"/>
      <c r="C643" s="232"/>
      <c r="D643" s="233" t="str">
        <f>IF($C643="","",VLOOKUP($C643,分類コード!$B$1:$C$26,2,0))</f>
        <v/>
      </c>
      <c r="E643" s="234"/>
      <c r="F643" s="235"/>
      <c r="G643" s="236"/>
      <c r="H643" s="235"/>
      <c r="L643" s="239"/>
      <c r="M643" s="239"/>
      <c r="N643" s="239"/>
      <c r="O643" s="239"/>
      <c r="P643" s="239"/>
      <c r="Q643" s="239"/>
      <c r="R643" s="239"/>
      <c r="S643" s="239"/>
      <c r="W643" s="239"/>
      <c r="X643" s="239"/>
      <c r="Y643" s="239"/>
    </row>
    <row r="644" spans="1:25">
      <c r="A644" s="232"/>
      <c r="B644" s="232"/>
      <c r="C644" s="232"/>
      <c r="D644" s="233" t="str">
        <f>IF($C644="","",VLOOKUP($C644,分類コード!$B$1:$C$26,2,0))</f>
        <v/>
      </c>
      <c r="E644" s="234"/>
      <c r="F644" s="235"/>
      <c r="G644" s="236"/>
      <c r="H644" s="235"/>
      <c r="L644" s="239"/>
      <c r="M644" s="239"/>
      <c r="N644" s="239"/>
      <c r="O644" s="239"/>
      <c r="P644" s="239"/>
      <c r="Q644" s="239"/>
      <c r="R644" s="239"/>
      <c r="S644" s="239"/>
      <c r="W644" s="239"/>
      <c r="X644" s="239"/>
      <c r="Y644" s="239"/>
    </row>
    <row r="645" spans="1:25">
      <c r="A645" s="232"/>
      <c r="B645" s="232"/>
      <c r="C645" s="232"/>
      <c r="D645" s="233" t="str">
        <f>IF($C645="","",VLOOKUP($C645,分類コード!$B$1:$C$26,2,0))</f>
        <v/>
      </c>
      <c r="E645" s="234"/>
      <c r="F645" s="235"/>
      <c r="G645" s="236"/>
      <c r="H645" s="235"/>
      <c r="L645" s="239"/>
      <c r="M645" s="239"/>
      <c r="N645" s="239"/>
      <c r="O645" s="239"/>
      <c r="P645" s="239"/>
      <c r="Q645" s="239"/>
      <c r="R645" s="239"/>
      <c r="S645" s="239"/>
      <c r="W645" s="239"/>
      <c r="X645" s="239"/>
      <c r="Y645" s="239"/>
    </row>
    <row r="646" spans="1:25">
      <c r="A646" s="232"/>
      <c r="B646" s="232"/>
      <c r="C646" s="232"/>
      <c r="D646" s="233" t="str">
        <f>IF($C646="","",VLOOKUP($C646,分類コード!$B$1:$C$26,2,0))</f>
        <v/>
      </c>
      <c r="E646" s="234"/>
      <c r="F646" s="235"/>
      <c r="G646" s="236"/>
      <c r="H646" s="235"/>
      <c r="L646" s="239"/>
      <c r="M646" s="239"/>
      <c r="N646" s="239"/>
      <c r="O646" s="239"/>
      <c r="P646" s="239"/>
      <c r="Q646" s="239"/>
      <c r="R646" s="239"/>
      <c r="S646" s="239"/>
      <c r="W646" s="239"/>
      <c r="X646" s="239"/>
      <c r="Y646" s="239"/>
    </row>
    <row r="647" spans="1:25">
      <c r="A647" s="232"/>
      <c r="B647" s="232"/>
      <c r="C647" s="232"/>
      <c r="D647" s="233" t="str">
        <f>IF($C647="","",VLOOKUP($C647,分類コード!$B$1:$C$26,2,0))</f>
        <v/>
      </c>
      <c r="E647" s="234"/>
      <c r="F647" s="235"/>
      <c r="G647" s="236"/>
      <c r="H647" s="235"/>
      <c r="L647" s="239"/>
      <c r="M647" s="239"/>
      <c r="N647" s="239"/>
      <c r="O647" s="239"/>
      <c r="P647" s="239"/>
      <c r="Q647" s="239"/>
      <c r="R647" s="239"/>
      <c r="S647" s="239"/>
      <c r="W647" s="239"/>
      <c r="X647" s="239"/>
      <c r="Y647" s="239"/>
    </row>
    <row r="648" spans="1:25">
      <c r="A648" s="232"/>
      <c r="B648" s="232"/>
      <c r="C648" s="232"/>
      <c r="D648" s="233" t="str">
        <f>IF($C648="","",VLOOKUP($C648,分類コード!$B$1:$C$26,2,0))</f>
        <v/>
      </c>
      <c r="E648" s="234"/>
      <c r="F648" s="235"/>
      <c r="G648" s="236"/>
      <c r="H648" s="235"/>
      <c r="L648" s="239"/>
      <c r="M648" s="239"/>
      <c r="N648" s="239"/>
      <c r="O648" s="239"/>
      <c r="P648" s="239"/>
      <c r="Q648" s="239"/>
      <c r="R648" s="239"/>
      <c r="S648" s="239"/>
      <c r="W648" s="239"/>
      <c r="X648" s="239"/>
      <c r="Y648" s="239"/>
    </row>
    <row r="649" spans="1:25">
      <c r="A649" s="232"/>
      <c r="B649" s="232"/>
      <c r="C649" s="232"/>
      <c r="D649" s="233" t="str">
        <f>IF($C649="","",VLOOKUP($C649,分類コード!$B$1:$C$26,2,0))</f>
        <v/>
      </c>
      <c r="E649" s="234"/>
      <c r="F649" s="235"/>
      <c r="G649" s="236"/>
      <c r="H649" s="235"/>
      <c r="L649" s="239"/>
      <c r="M649" s="239"/>
      <c r="N649" s="239"/>
      <c r="O649" s="239"/>
      <c r="P649" s="239"/>
      <c r="Q649" s="239"/>
      <c r="R649" s="239"/>
      <c r="S649" s="239"/>
      <c r="W649" s="239"/>
      <c r="X649" s="239"/>
      <c r="Y649" s="239"/>
    </row>
    <row r="650" spans="1:25">
      <c r="A650" s="232"/>
      <c r="B650" s="232"/>
      <c r="C650" s="232"/>
      <c r="D650" s="233" t="str">
        <f>IF($C650="","",VLOOKUP($C650,分類コード!$B$1:$C$26,2,0))</f>
        <v/>
      </c>
      <c r="E650" s="234"/>
      <c r="F650" s="235"/>
      <c r="G650" s="236"/>
      <c r="H650" s="235"/>
      <c r="L650" s="239"/>
      <c r="M650" s="239"/>
      <c r="N650" s="239"/>
      <c r="O650" s="239"/>
      <c r="P650" s="239"/>
      <c r="Q650" s="239"/>
      <c r="R650" s="239"/>
      <c r="S650" s="239"/>
      <c r="W650" s="239"/>
      <c r="X650" s="239"/>
      <c r="Y650" s="239"/>
    </row>
    <row r="651" spans="1:25">
      <c r="A651" s="232"/>
      <c r="B651" s="232"/>
      <c r="C651" s="232"/>
      <c r="D651" s="233" t="str">
        <f>IF($C651="","",VLOOKUP($C651,分類コード!$B$1:$C$26,2,0))</f>
        <v/>
      </c>
      <c r="E651" s="234"/>
      <c r="F651" s="235"/>
      <c r="G651" s="236"/>
      <c r="H651" s="235"/>
      <c r="L651" s="239"/>
      <c r="M651" s="239"/>
      <c r="N651" s="239"/>
      <c r="O651" s="239"/>
      <c r="P651" s="239"/>
      <c r="Q651" s="239"/>
      <c r="R651" s="239"/>
      <c r="S651" s="239"/>
      <c r="W651" s="239"/>
      <c r="X651" s="239"/>
      <c r="Y651" s="239"/>
    </row>
    <row r="652" spans="1:25">
      <c r="A652" s="232"/>
      <c r="B652" s="232"/>
      <c r="C652" s="232"/>
      <c r="D652" s="233" t="str">
        <f>IF($C652="","",VLOOKUP($C652,分類コード!$B$1:$C$26,2,0))</f>
        <v/>
      </c>
      <c r="E652" s="234"/>
      <c r="F652" s="235"/>
      <c r="G652" s="236"/>
      <c r="H652" s="235"/>
      <c r="L652" s="239"/>
      <c r="M652" s="239"/>
      <c r="N652" s="239"/>
      <c r="O652" s="239"/>
      <c r="P652" s="239"/>
      <c r="Q652" s="239"/>
      <c r="R652" s="239"/>
      <c r="S652" s="239"/>
      <c r="W652" s="239"/>
      <c r="X652" s="239"/>
      <c r="Y652" s="239"/>
    </row>
    <row r="653" spans="1:25">
      <c r="A653" s="232"/>
      <c r="B653" s="232"/>
      <c r="C653" s="232"/>
      <c r="D653" s="233" t="str">
        <f>IF($C653="","",VLOOKUP($C653,分類コード!$B$1:$C$26,2,0))</f>
        <v/>
      </c>
      <c r="E653" s="234"/>
      <c r="F653" s="235"/>
      <c r="G653" s="236"/>
      <c r="H653" s="235"/>
      <c r="L653" s="239"/>
      <c r="M653" s="239"/>
      <c r="N653" s="239"/>
      <c r="O653" s="239"/>
      <c r="P653" s="239"/>
      <c r="Q653" s="239"/>
      <c r="R653" s="239"/>
      <c r="S653" s="239"/>
      <c r="W653" s="239"/>
      <c r="X653" s="239"/>
      <c r="Y653" s="239"/>
    </row>
    <row r="654" spans="1:25">
      <c r="A654" s="232"/>
      <c r="B654" s="232"/>
      <c r="C654" s="232"/>
      <c r="D654" s="233" t="str">
        <f>IF($C654="","",VLOOKUP($C654,分類コード!$B$1:$C$26,2,0))</f>
        <v/>
      </c>
      <c r="E654" s="234"/>
      <c r="F654" s="235"/>
      <c r="G654" s="236"/>
      <c r="H654" s="235"/>
      <c r="L654" s="239"/>
      <c r="M654" s="239"/>
      <c r="N654" s="239"/>
      <c r="O654" s="239"/>
      <c r="P654" s="239"/>
      <c r="Q654" s="239"/>
      <c r="R654" s="239"/>
      <c r="S654" s="239"/>
      <c r="W654" s="239"/>
      <c r="X654" s="239"/>
      <c r="Y654" s="239"/>
    </row>
    <row r="655" spans="1:25">
      <c r="A655" s="232"/>
      <c r="B655" s="232"/>
      <c r="C655" s="232"/>
      <c r="D655" s="233" t="str">
        <f>IF($C655="","",VLOOKUP($C655,分類コード!$B$1:$C$26,2,0))</f>
        <v/>
      </c>
      <c r="E655" s="234"/>
      <c r="F655" s="235"/>
      <c r="G655" s="236"/>
      <c r="H655" s="235"/>
      <c r="L655" s="239"/>
      <c r="M655" s="239"/>
      <c r="N655" s="239"/>
      <c r="O655" s="239"/>
      <c r="P655" s="239"/>
      <c r="Q655" s="239"/>
      <c r="R655" s="239"/>
      <c r="S655" s="239"/>
      <c r="W655" s="239"/>
      <c r="X655" s="239"/>
      <c r="Y655" s="239"/>
    </row>
    <row r="656" spans="1:25">
      <c r="A656" s="232"/>
      <c r="B656" s="232"/>
      <c r="C656" s="232"/>
      <c r="D656" s="233" t="str">
        <f>IF($C656="","",VLOOKUP($C656,分類コード!$B$1:$C$26,2,0))</f>
        <v/>
      </c>
      <c r="E656" s="234"/>
      <c r="F656" s="235"/>
      <c r="G656" s="236"/>
      <c r="H656" s="235"/>
      <c r="L656" s="239"/>
      <c r="M656" s="239"/>
      <c r="N656" s="239"/>
      <c r="O656" s="239"/>
      <c r="P656" s="239"/>
      <c r="Q656" s="239"/>
      <c r="R656" s="239"/>
      <c r="S656" s="239"/>
      <c r="W656" s="239"/>
      <c r="X656" s="239"/>
      <c r="Y656" s="239"/>
    </row>
    <row r="657" spans="1:25">
      <c r="A657" s="232"/>
      <c r="B657" s="232"/>
      <c r="C657" s="232"/>
      <c r="D657" s="233" t="str">
        <f>IF($C657="","",VLOOKUP($C657,分類コード!$B$1:$C$26,2,0))</f>
        <v/>
      </c>
      <c r="E657" s="234"/>
      <c r="F657" s="235"/>
      <c r="G657" s="236"/>
      <c r="H657" s="235"/>
      <c r="L657" s="239"/>
      <c r="M657" s="239"/>
      <c r="N657" s="239"/>
      <c r="O657" s="239"/>
      <c r="P657" s="239"/>
      <c r="Q657" s="239"/>
      <c r="R657" s="239"/>
      <c r="S657" s="239"/>
      <c r="W657" s="239"/>
      <c r="X657" s="239"/>
      <c r="Y657" s="239"/>
    </row>
    <row r="658" spans="1:25">
      <c r="A658" s="232"/>
      <c r="B658" s="232"/>
      <c r="C658" s="232"/>
      <c r="D658" s="233" t="str">
        <f>IF($C658="","",VLOOKUP($C658,分類コード!$B$1:$C$26,2,0))</f>
        <v/>
      </c>
      <c r="E658" s="234"/>
      <c r="F658" s="235"/>
      <c r="G658" s="236"/>
      <c r="H658" s="235"/>
      <c r="L658" s="239"/>
      <c r="M658" s="239"/>
      <c r="N658" s="239"/>
      <c r="O658" s="239"/>
      <c r="P658" s="239"/>
      <c r="Q658" s="239"/>
      <c r="R658" s="239"/>
      <c r="S658" s="239"/>
      <c r="W658" s="239"/>
      <c r="X658" s="239"/>
      <c r="Y658" s="239"/>
    </row>
    <row r="659" spans="1:25">
      <c r="A659" s="232"/>
      <c r="B659" s="232"/>
      <c r="C659" s="232"/>
      <c r="D659" s="233" t="str">
        <f>IF($C659="","",VLOOKUP($C659,分類コード!$B$1:$C$26,2,0))</f>
        <v/>
      </c>
      <c r="E659" s="234"/>
      <c r="F659" s="235"/>
      <c r="G659" s="236"/>
      <c r="H659" s="235"/>
      <c r="L659" s="239"/>
      <c r="M659" s="239"/>
      <c r="N659" s="239"/>
      <c r="O659" s="239"/>
      <c r="P659" s="239"/>
      <c r="Q659" s="239"/>
      <c r="R659" s="239"/>
      <c r="S659" s="239"/>
      <c r="W659" s="239"/>
      <c r="X659" s="239"/>
      <c r="Y659" s="239"/>
    </row>
    <row r="660" spans="1:25">
      <c r="A660" s="232"/>
      <c r="B660" s="232"/>
      <c r="C660" s="232"/>
      <c r="D660" s="233" t="str">
        <f>IF($C660="","",VLOOKUP($C660,分類コード!$B$1:$C$26,2,0))</f>
        <v/>
      </c>
      <c r="E660" s="234"/>
      <c r="F660" s="235"/>
      <c r="G660" s="236"/>
      <c r="H660" s="235"/>
      <c r="L660" s="239"/>
      <c r="M660" s="239"/>
      <c r="N660" s="239"/>
      <c r="O660" s="239"/>
      <c r="P660" s="239"/>
      <c r="Q660" s="239"/>
      <c r="R660" s="239"/>
      <c r="S660" s="239"/>
      <c r="W660" s="239"/>
      <c r="X660" s="239"/>
      <c r="Y660" s="239"/>
    </row>
    <row r="661" spans="1:25">
      <c r="A661" s="232"/>
      <c r="B661" s="232"/>
      <c r="C661" s="232"/>
      <c r="D661" s="233" t="str">
        <f>IF($C661="","",VLOOKUP($C661,分類コード!$B$1:$C$26,2,0))</f>
        <v/>
      </c>
      <c r="E661" s="234"/>
      <c r="F661" s="235"/>
      <c r="G661" s="236"/>
      <c r="H661" s="235"/>
      <c r="L661" s="239"/>
      <c r="M661" s="239"/>
      <c r="N661" s="239"/>
      <c r="O661" s="239"/>
      <c r="P661" s="239"/>
      <c r="Q661" s="239"/>
      <c r="R661" s="239"/>
      <c r="S661" s="239"/>
      <c r="W661" s="239"/>
      <c r="X661" s="239"/>
      <c r="Y661" s="239"/>
    </row>
    <row r="662" spans="1:25">
      <c r="A662" s="232"/>
      <c r="B662" s="232"/>
      <c r="C662" s="232"/>
      <c r="D662" s="233" t="str">
        <f>IF($C662="","",VLOOKUP($C662,分類コード!$B$1:$C$26,2,0))</f>
        <v/>
      </c>
      <c r="E662" s="234"/>
      <c r="F662" s="235"/>
      <c r="G662" s="236"/>
      <c r="H662" s="235"/>
      <c r="L662" s="239"/>
      <c r="M662" s="239"/>
      <c r="N662" s="239"/>
      <c r="O662" s="239"/>
      <c r="P662" s="239"/>
      <c r="Q662" s="239"/>
      <c r="R662" s="239"/>
      <c r="S662" s="239"/>
      <c r="W662" s="239"/>
      <c r="X662" s="239"/>
      <c r="Y662" s="239"/>
    </row>
    <row r="663" spans="1:25">
      <c r="A663" s="232"/>
      <c r="B663" s="232"/>
      <c r="C663" s="232"/>
      <c r="D663" s="233" t="str">
        <f>IF($C663="","",VLOOKUP($C663,分類コード!$B$1:$C$26,2,0))</f>
        <v/>
      </c>
      <c r="E663" s="234"/>
      <c r="F663" s="235"/>
      <c r="G663" s="236"/>
      <c r="H663" s="235"/>
      <c r="L663" s="239"/>
      <c r="M663" s="239"/>
      <c r="N663" s="239"/>
      <c r="O663" s="239"/>
      <c r="P663" s="239"/>
      <c r="Q663" s="239"/>
      <c r="R663" s="239"/>
      <c r="S663" s="239"/>
      <c r="W663" s="239"/>
      <c r="X663" s="239"/>
      <c r="Y663" s="239"/>
    </row>
    <row r="664" spans="1:25">
      <c r="A664" s="232"/>
      <c r="B664" s="232"/>
      <c r="C664" s="232"/>
      <c r="D664" s="233" t="str">
        <f>IF($C664="","",VLOOKUP($C664,分類コード!$B$1:$C$26,2,0))</f>
        <v/>
      </c>
      <c r="E664" s="234"/>
      <c r="F664" s="235"/>
      <c r="G664" s="236"/>
      <c r="H664" s="235"/>
      <c r="L664" s="239"/>
      <c r="M664" s="239"/>
      <c r="N664" s="239"/>
      <c r="O664" s="239"/>
      <c r="P664" s="239"/>
      <c r="Q664" s="239"/>
      <c r="R664" s="239"/>
      <c r="S664" s="239"/>
      <c r="W664" s="239"/>
      <c r="X664" s="239"/>
      <c r="Y664" s="239"/>
    </row>
    <row r="665" spans="1:25">
      <c r="A665" s="232"/>
      <c r="B665" s="232"/>
      <c r="C665" s="232"/>
      <c r="D665" s="233" t="str">
        <f>IF($C665="","",VLOOKUP($C665,分類コード!$B$1:$C$26,2,0))</f>
        <v/>
      </c>
      <c r="E665" s="234"/>
      <c r="F665" s="235"/>
      <c r="G665" s="236"/>
      <c r="H665" s="235"/>
      <c r="L665" s="239"/>
      <c r="M665" s="239"/>
      <c r="N665" s="239"/>
      <c r="O665" s="239"/>
      <c r="P665" s="239"/>
      <c r="Q665" s="239"/>
      <c r="R665" s="239"/>
      <c r="S665" s="239"/>
      <c r="W665" s="239"/>
      <c r="X665" s="239"/>
      <c r="Y665" s="239"/>
    </row>
    <row r="666" spans="1:25">
      <c r="A666" s="232"/>
      <c r="B666" s="232"/>
      <c r="C666" s="232"/>
      <c r="D666" s="233" t="str">
        <f>IF($C666="","",VLOOKUP($C666,分類コード!$B$1:$C$26,2,0))</f>
        <v/>
      </c>
      <c r="E666" s="234"/>
      <c r="F666" s="235"/>
      <c r="G666" s="236"/>
      <c r="H666" s="235"/>
      <c r="L666" s="239"/>
      <c r="M666" s="239"/>
      <c r="N666" s="239"/>
      <c r="O666" s="239"/>
      <c r="P666" s="239"/>
      <c r="Q666" s="239"/>
      <c r="R666" s="239"/>
      <c r="S666" s="239"/>
      <c r="W666" s="239"/>
      <c r="X666" s="239"/>
      <c r="Y666" s="239"/>
    </row>
    <row r="667" spans="1:25">
      <c r="A667" s="232"/>
      <c r="B667" s="232"/>
      <c r="C667" s="232"/>
      <c r="D667" s="233" t="str">
        <f>IF($C667="","",VLOOKUP($C667,分類コード!$B$1:$C$26,2,0))</f>
        <v/>
      </c>
      <c r="E667" s="234"/>
      <c r="F667" s="235"/>
      <c r="G667" s="236"/>
      <c r="H667" s="235"/>
      <c r="L667" s="239"/>
      <c r="M667" s="239"/>
      <c r="N667" s="239"/>
      <c r="O667" s="239"/>
      <c r="P667" s="239"/>
      <c r="Q667" s="239"/>
      <c r="R667" s="239"/>
      <c r="S667" s="239"/>
      <c r="W667" s="239"/>
      <c r="X667" s="239"/>
      <c r="Y667" s="239"/>
    </row>
    <row r="668" spans="1:25">
      <c r="A668" s="232"/>
      <c r="B668" s="232"/>
      <c r="C668" s="232"/>
      <c r="D668" s="233" t="str">
        <f>IF($C668="","",VLOOKUP($C668,分類コード!$B$1:$C$26,2,0))</f>
        <v/>
      </c>
      <c r="E668" s="234"/>
      <c r="F668" s="235"/>
      <c r="G668" s="236"/>
      <c r="H668" s="235"/>
      <c r="L668" s="239"/>
      <c r="M668" s="239"/>
      <c r="N668" s="239"/>
      <c r="O668" s="239"/>
      <c r="P668" s="239"/>
      <c r="Q668" s="239"/>
      <c r="R668" s="239"/>
      <c r="S668" s="239"/>
      <c r="W668" s="239"/>
      <c r="X668" s="239"/>
      <c r="Y668" s="239"/>
    </row>
    <row r="669" spans="1:25">
      <c r="A669" s="232"/>
      <c r="B669" s="232"/>
      <c r="C669" s="232"/>
      <c r="D669" s="233" t="str">
        <f>IF($C669="","",VLOOKUP($C669,分類コード!$B$1:$C$26,2,0))</f>
        <v/>
      </c>
      <c r="E669" s="234"/>
      <c r="F669" s="235"/>
      <c r="G669" s="236"/>
      <c r="H669" s="235"/>
      <c r="L669" s="239"/>
      <c r="M669" s="239"/>
      <c r="N669" s="239"/>
      <c r="O669" s="239"/>
      <c r="P669" s="239"/>
      <c r="Q669" s="239"/>
      <c r="R669" s="239"/>
      <c r="S669" s="239"/>
      <c r="W669" s="239"/>
      <c r="X669" s="239"/>
      <c r="Y669" s="239"/>
    </row>
    <row r="670" spans="1:25">
      <c r="A670" s="232"/>
      <c r="B670" s="232"/>
      <c r="C670" s="232"/>
      <c r="D670" s="233" t="str">
        <f>IF($C670="","",VLOOKUP($C670,分類コード!$B$1:$C$26,2,0))</f>
        <v/>
      </c>
      <c r="E670" s="234"/>
      <c r="F670" s="235"/>
      <c r="G670" s="236"/>
      <c r="H670" s="235"/>
      <c r="L670" s="239"/>
      <c r="M670" s="239"/>
      <c r="N670" s="239"/>
      <c r="O670" s="239"/>
      <c r="P670" s="239"/>
      <c r="Q670" s="239"/>
      <c r="R670" s="239"/>
      <c r="S670" s="239"/>
      <c r="W670" s="239"/>
      <c r="X670" s="239"/>
      <c r="Y670" s="239"/>
    </row>
    <row r="671" spans="1:25">
      <c r="A671" s="232"/>
      <c r="B671" s="232"/>
      <c r="C671" s="232"/>
      <c r="D671" s="233" t="str">
        <f>IF($C671="","",VLOOKUP($C671,分類コード!$B$1:$C$26,2,0))</f>
        <v/>
      </c>
      <c r="E671" s="234"/>
      <c r="F671" s="235"/>
      <c r="G671" s="236"/>
      <c r="H671" s="235"/>
      <c r="L671" s="239"/>
      <c r="M671" s="239"/>
      <c r="N671" s="239"/>
      <c r="O671" s="239"/>
      <c r="P671" s="239"/>
      <c r="Q671" s="239"/>
      <c r="R671" s="239"/>
      <c r="S671" s="239"/>
      <c r="W671" s="239"/>
      <c r="X671" s="239"/>
      <c r="Y671" s="239"/>
    </row>
    <row r="672" spans="1:25">
      <c r="A672" s="232"/>
      <c r="B672" s="232"/>
      <c r="C672" s="232"/>
      <c r="D672" s="233" t="str">
        <f>IF($C672="","",VLOOKUP($C672,分類コード!$B$1:$C$26,2,0))</f>
        <v/>
      </c>
      <c r="E672" s="234"/>
      <c r="F672" s="235"/>
      <c r="G672" s="236"/>
      <c r="H672" s="235"/>
      <c r="L672" s="239"/>
      <c r="M672" s="239"/>
      <c r="N672" s="239"/>
      <c r="O672" s="239"/>
      <c r="P672" s="239"/>
      <c r="Q672" s="239"/>
      <c r="R672" s="239"/>
      <c r="S672" s="239"/>
      <c r="W672" s="239"/>
      <c r="X672" s="239"/>
      <c r="Y672" s="239"/>
    </row>
    <row r="673" spans="1:25">
      <c r="A673" s="232"/>
      <c r="B673" s="232"/>
      <c r="C673" s="232"/>
      <c r="D673" s="233" t="str">
        <f>IF($C673="","",VLOOKUP($C673,分類コード!$B$1:$C$26,2,0))</f>
        <v/>
      </c>
      <c r="E673" s="234"/>
      <c r="F673" s="235"/>
      <c r="G673" s="236"/>
      <c r="H673" s="235"/>
      <c r="L673" s="239"/>
      <c r="M673" s="239"/>
      <c r="N673" s="239"/>
      <c r="O673" s="239"/>
      <c r="P673" s="239"/>
      <c r="Q673" s="239"/>
      <c r="R673" s="239"/>
      <c r="S673" s="239"/>
      <c r="W673" s="239"/>
      <c r="X673" s="239"/>
      <c r="Y673" s="239"/>
    </row>
    <row r="674" spans="1:25">
      <c r="A674" s="232"/>
      <c r="B674" s="232"/>
      <c r="C674" s="232"/>
      <c r="D674" s="233" t="str">
        <f>IF($C674="","",VLOOKUP($C674,分類コード!$B$1:$C$26,2,0))</f>
        <v/>
      </c>
      <c r="E674" s="234"/>
      <c r="F674" s="235"/>
      <c r="G674" s="236"/>
      <c r="H674" s="235"/>
      <c r="L674" s="239"/>
      <c r="M674" s="239"/>
      <c r="N674" s="239"/>
      <c r="O674" s="239"/>
      <c r="P674" s="239"/>
      <c r="Q674" s="239"/>
      <c r="R674" s="239"/>
      <c r="S674" s="239"/>
      <c r="W674" s="239"/>
      <c r="X674" s="239"/>
      <c r="Y674" s="239"/>
    </row>
    <row r="675" spans="1:25">
      <c r="A675" s="232"/>
      <c r="B675" s="232"/>
      <c r="C675" s="232"/>
      <c r="D675" s="233" t="str">
        <f>IF($C675="","",VLOOKUP($C675,分類コード!$B$1:$C$26,2,0))</f>
        <v/>
      </c>
      <c r="E675" s="234"/>
      <c r="F675" s="235"/>
      <c r="G675" s="236"/>
      <c r="H675" s="235"/>
      <c r="L675" s="239"/>
      <c r="M675" s="239"/>
      <c r="N675" s="239"/>
      <c r="O675" s="239"/>
      <c r="P675" s="239"/>
      <c r="Q675" s="239"/>
      <c r="R675" s="239"/>
      <c r="S675" s="239"/>
      <c r="W675" s="239"/>
      <c r="X675" s="239"/>
      <c r="Y675" s="239"/>
    </row>
    <row r="676" spans="1:25">
      <c r="A676" s="232"/>
      <c r="B676" s="232"/>
      <c r="C676" s="232"/>
      <c r="D676" s="233" t="str">
        <f>IF($C676="","",VLOOKUP($C676,分類コード!$B$1:$C$26,2,0))</f>
        <v/>
      </c>
      <c r="E676" s="234"/>
      <c r="F676" s="235"/>
      <c r="G676" s="236"/>
      <c r="H676" s="235"/>
      <c r="L676" s="239"/>
      <c r="M676" s="239"/>
      <c r="N676" s="239"/>
      <c r="O676" s="239"/>
      <c r="P676" s="239"/>
      <c r="Q676" s="239"/>
      <c r="R676" s="239"/>
      <c r="S676" s="239"/>
      <c r="W676" s="239"/>
      <c r="X676" s="239"/>
      <c r="Y676" s="239"/>
    </row>
    <row r="677" spans="1:25">
      <c r="A677" s="232"/>
      <c r="B677" s="232"/>
      <c r="C677" s="232"/>
      <c r="D677" s="233" t="str">
        <f>IF($C677="","",VLOOKUP($C677,分類コード!$B$1:$C$26,2,0))</f>
        <v/>
      </c>
      <c r="E677" s="234"/>
      <c r="F677" s="235"/>
      <c r="G677" s="236"/>
      <c r="H677" s="235"/>
      <c r="L677" s="239"/>
      <c r="M677" s="239"/>
      <c r="N677" s="239"/>
      <c r="O677" s="239"/>
      <c r="P677" s="239"/>
      <c r="Q677" s="239"/>
      <c r="R677" s="239"/>
      <c r="S677" s="239"/>
      <c r="W677" s="239"/>
      <c r="X677" s="239"/>
      <c r="Y677" s="239"/>
    </row>
    <row r="678" spans="1:25">
      <c r="A678" s="232"/>
      <c r="B678" s="232"/>
      <c r="C678" s="232"/>
      <c r="D678" s="233" t="str">
        <f>IF($C678="","",VLOOKUP($C678,分類コード!$B$1:$C$26,2,0))</f>
        <v/>
      </c>
      <c r="E678" s="234"/>
      <c r="F678" s="235"/>
      <c r="G678" s="236"/>
      <c r="H678" s="235"/>
      <c r="L678" s="239"/>
      <c r="M678" s="239"/>
      <c r="N678" s="239"/>
      <c r="O678" s="239"/>
      <c r="P678" s="239"/>
      <c r="Q678" s="239"/>
      <c r="R678" s="239"/>
      <c r="S678" s="239"/>
      <c r="W678" s="239"/>
      <c r="X678" s="239"/>
      <c r="Y678" s="239"/>
    </row>
    <row r="679" spans="1:25">
      <c r="A679" s="232"/>
      <c r="B679" s="232"/>
      <c r="C679" s="232"/>
      <c r="D679" s="233" t="str">
        <f>IF($C679="","",VLOOKUP($C679,分類コード!$B$1:$C$26,2,0))</f>
        <v/>
      </c>
      <c r="E679" s="234"/>
      <c r="F679" s="235"/>
      <c r="G679" s="236"/>
      <c r="H679" s="235"/>
      <c r="L679" s="239"/>
      <c r="M679" s="239"/>
      <c r="N679" s="239"/>
      <c r="O679" s="239"/>
      <c r="P679" s="239"/>
      <c r="Q679" s="239"/>
      <c r="R679" s="239"/>
      <c r="S679" s="239"/>
      <c r="W679" s="239"/>
      <c r="X679" s="239"/>
      <c r="Y679" s="239"/>
    </row>
    <row r="680" spans="1:25">
      <c r="A680" s="232"/>
      <c r="B680" s="232"/>
      <c r="C680" s="232"/>
      <c r="D680" s="233" t="str">
        <f>IF($C680="","",VLOOKUP($C680,分類コード!$B$1:$C$26,2,0))</f>
        <v/>
      </c>
      <c r="E680" s="234"/>
      <c r="F680" s="235"/>
      <c r="G680" s="236"/>
      <c r="H680" s="235"/>
      <c r="L680" s="239"/>
      <c r="M680" s="239"/>
      <c r="N680" s="239"/>
      <c r="O680" s="239"/>
      <c r="P680" s="239"/>
      <c r="Q680" s="239"/>
      <c r="R680" s="239"/>
      <c r="S680" s="239"/>
      <c r="W680" s="239"/>
      <c r="X680" s="239"/>
      <c r="Y680" s="239"/>
    </row>
    <row r="681" spans="1:25">
      <c r="A681" s="232"/>
      <c r="B681" s="232"/>
      <c r="C681" s="232"/>
      <c r="D681" s="233" t="str">
        <f>IF($C681="","",VLOOKUP($C681,分類コード!$B$1:$C$26,2,0))</f>
        <v/>
      </c>
      <c r="E681" s="234"/>
      <c r="F681" s="235"/>
      <c r="G681" s="236"/>
      <c r="H681" s="235"/>
      <c r="L681" s="239"/>
      <c r="M681" s="239"/>
      <c r="N681" s="239"/>
      <c r="O681" s="239"/>
      <c r="P681" s="239"/>
      <c r="Q681" s="239"/>
      <c r="R681" s="239"/>
      <c r="S681" s="239"/>
      <c r="W681" s="239"/>
      <c r="X681" s="239"/>
      <c r="Y681" s="239"/>
    </row>
    <row r="682" spans="1:25">
      <c r="A682" s="232"/>
      <c r="B682" s="232"/>
      <c r="C682" s="232"/>
      <c r="D682" s="233" t="str">
        <f>IF($C682="","",VLOOKUP($C682,分類コード!$B$1:$C$26,2,0))</f>
        <v/>
      </c>
      <c r="E682" s="234"/>
      <c r="F682" s="235"/>
      <c r="G682" s="236"/>
      <c r="H682" s="235"/>
      <c r="L682" s="239"/>
      <c r="M682" s="239"/>
      <c r="N682" s="239"/>
      <c r="O682" s="239"/>
      <c r="P682" s="239"/>
      <c r="Q682" s="239"/>
      <c r="R682" s="239"/>
      <c r="S682" s="239"/>
      <c r="W682" s="239"/>
      <c r="X682" s="239"/>
      <c r="Y682" s="239"/>
    </row>
    <row r="683" spans="1:25">
      <c r="A683" s="232"/>
      <c r="B683" s="232"/>
      <c r="C683" s="232"/>
      <c r="D683" s="233" t="str">
        <f>IF($C683="","",VLOOKUP($C683,分類コード!$B$1:$C$26,2,0))</f>
        <v/>
      </c>
      <c r="E683" s="234"/>
      <c r="F683" s="235"/>
      <c r="G683" s="236"/>
      <c r="H683" s="235"/>
      <c r="L683" s="239"/>
      <c r="M683" s="239"/>
      <c r="N683" s="239"/>
      <c r="O683" s="239"/>
      <c r="P683" s="239"/>
      <c r="Q683" s="239"/>
      <c r="R683" s="239"/>
      <c r="S683" s="239"/>
      <c r="W683" s="239"/>
      <c r="X683" s="239"/>
      <c r="Y683" s="239"/>
    </row>
    <row r="684" spans="1:25">
      <c r="A684" s="232"/>
      <c r="B684" s="232"/>
      <c r="C684" s="232"/>
      <c r="D684" s="233" t="str">
        <f>IF($C684="","",VLOOKUP($C684,分類コード!$B$1:$C$26,2,0))</f>
        <v/>
      </c>
      <c r="E684" s="234"/>
      <c r="F684" s="235"/>
      <c r="G684" s="236"/>
      <c r="H684" s="235"/>
      <c r="L684" s="239"/>
      <c r="M684" s="239"/>
      <c r="N684" s="239"/>
      <c r="O684" s="239"/>
      <c r="P684" s="239"/>
      <c r="Q684" s="239"/>
      <c r="R684" s="239"/>
      <c r="S684" s="239"/>
      <c r="W684" s="239"/>
      <c r="X684" s="239"/>
      <c r="Y684" s="239"/>
    </row>
    <row r="685" spans="1:25">
      <c r="A685" s="232"/>
      <c r="B685" s="232"/>
      <c r="C685" s="232"/>
      <c r="D685" s="233" t="str">
        <f>IF($C685="","",VLOOKUP($C685,分類コード!$B$1:$C$26,2,0))</f>
        <v/>
      </c>
      <c r="E685" s="234"/>
      <c r="F685" s="235"/>
      <c r="G685" s="236"/>
      <c r="H685" s="235"/>
      <c r="L685" s="239"/>
      <c r="M685" s="239"/>
      <c r="N685" s="239"/>
      <c r="O685" s="239"/>
      <c r="P685" s="239"/>
      <c r="Q685" s="239"/>
      <c r="R685" s="239"/>
      <c r="S685" s="239"/>
      <c r="W685" s="239"/>
      <c r="X685" s="239"/>
      <c r="Y685" s="239"/>
    </row>
    <row r="686" spans="1:25">
      <c r="A686" s="232"/>
      <c r="B686" s="232"/>
      <c r="C686" s="232"/>
      <c r="D686" s="233" t="str">
        <f>IF($C686="","",VLOOKUP($C686,分類コード!$B$1:$C$26,2,0))</f>
        <v/>
      </c>
      <c r="E686" s="234"/>
      <c r="F686" s="235"/>
      <c r="G686" s="236"/>
      <c r="H686" s="235"/>
      <c r="L686" s="239"/>
      <c r="M686" s="239"/>
      <c r="N686" s="239"/>
      <c r="O686" s="239"/>
      <c r="P686" s="239"/>
      <c r="Q686" s="239"/>
      <c r="R686" s="239"/>
      <c r="S686" s="239"/>
      <c r="W686" s="239"/>
      <c r="X686" s="239"/>
      <c r="Y686" s="239"/>
    </row>
    <row r="687" spans="1:25">
      <c r="A687" s="232"/>
      <c r="B687" s="232"/>
      <c r="C687" s="232"/>
      <c r="D687" s="233" t="str">
        <f>IF($C687="","",VLOOKUP($C687,分類コード!$B$1:$C$26,2,0))</f>
        <v/>
      </c>
      <c r="E687" s="234"/>
      <c r="F687" s="235"/>
      <c r="G687" s="236"/>
      <c r="H687" s="235"/>
      <c r="L687" s="239"/>
      <c r="M687" s="239"/>
      <c r="N687" s="239"/>
      <c r="O687" s="239"/>
      <c r="P687" s="239"/>
      <c r="Q687" s="239"/>
      <c r="R687" s="239"/>
      <c r="S687" s="239"/>
      <c r="W687" s="239"/>
      <c r="X687" s="239"/>
      <c r="Y687" s="239"/>
    </row>
    <row r="688" spans="1:25">
      <c r="A688" s="232"/>
      <c r="B688" s="232"/>
      <c r="C688" s="232"/>
      <c r="D688" s="233" t="str">
        <f>IF($C688="","",VLOOKUP($C688,分類コード!$B$1:$C$26,2,0))</f>
        <v/>
      </c>
      <c r="E688" s="234"/>
      <c r="F688" s="235"/>
      <c r="G688" s="236"/>
      <c r="H688" s="235"/>
      <c r="L688" s="239"/>
      <c r="M688" s="239"/>
      <c r="N688" s="239"/>
      <c r="O688" s="239"/>
      <c r="P688" s="239"/>
      <c r="Q688" s="239"/>
      <c r="R688" s="239"/>
      <c r="S688" s="239"/>
      <c r="W688" s="239"/>
      <c r="X688" s="239"/>
      <c r="Y688" s="239"/>
    </row>
    <row r="689" spans="1:25">
      <c r="A689" s="232"/>
      <c r="B689" s="232"/>
      <c r="C689" s="232"/>
      <c r="D689" s="233" t="str">
        <f>IF($C689="","",VLOOKUP($C689,分類コード!$B$1:$C$26,2,0))</f>
        <v/>
      </c>
      <c r="E689" s="234"/>
      <c r="F689" s="235"/>
      <c r="G689" s="236"/>
      <c r="H689" s="235"/>
      <c r="L689" s="239"/>
      <c r="M689" s="239"/>
      <c r="N689" s="239"/>
      <c r="O689" s="239"/>
      <c r="P689" s="239"/>
      <c r="Q689" s="239"/>
      <c r="R689" s="239"/>
      <c r="S689" s="239"/>
      <c r="W689" s="239"/>
      <c r="X689" s="239"/>
      <c r="Y689" s="239"/>
    </row>
    <row r="690" spans="1:25">
      <c r="A690" s="232"/>
      <c r="B690" s="232"/>
      <c r="C690" s="232"/>
      <c r="D690" s="233" t="str">
        <f>IF($C690="","",VLOOKUP($C690,分類コード!$B$1:$C$26,2,0))</f>
        <v/>
      </c>
      <c r="E690" s="234"/>
      <c r="F690" s="235"/>
      <c r="G690" s="236"/>
      <c r="H690" s="235"/>
      <c r="L690" s="239"/>
      <c r="M690" s="239"/>
      <c r="N690" s="239"/>
      <c r="O690" s="239"/>
      <c r="P690" s="239"/>
      <c r="Q690" s="239"/>
      <c r="R690" s="239"/>
      <c r="S690" s="239"/>
      <c r="W690" s="239"/>
      <c r="X690" s="239"/>
      <c r="Y690" s="239"/>
    </row>
    <row r="691" spans="1:25">
      <c r="A691" s="232"/>
      <c r="B691" s="232"/>
      <c r="C691" s="232"/>
      <c r="D691" s="233" t="str">
        <f>IF($C691="","",VLOOKUP($C691,分類コード!$B$1:$C$26,2,0))</f>
        <v/>
      </c>
      <c r="E691" s="234"/>
      <c r="F691" s="235"/>
      <c r="G691" s="236"/>
      <c r="H691" s="235"/>
      <c r="L691" s="239"/>
      <c r="M691" s="239"/>
      <c r="N691" s="239"/>
      <c r="O691" s="239"/>
      <c r="P691" s="239"/>
      <c r="Q691" s="239"/>
      <c r="R691" s="239"/>
      <c r="S691" s="239"/>
      <c r="W691" s="239"/>
      <c r="X691" s="239"/>
      <c r="Y691" s="239"/>
    </row>
    <row r="692" spans="1:25">
      <c r="A692" s="232"/>
      <c r="B692" s="232"/>
      <c r="C692" s="232"/>
      <c r="D692" s="233" t="str">
        <f>IF($C692="","",VLOOKUP($C692,分類コード!$B$1:$C$26,2,0))</f>
        <v/>
      </c>
      <c r="E692" s="234"/>
      <c r="F692" s="235"/>
      <c r="G692" s="236"/>
      <c r="H692" s="235"/>
      <c r="L692" s="239"/>
      <c r="M692" s="239"/>
      <c r="N692" s="239"/>
      <c r="O692" s="239"/>
      <c r="P692" s="239"/>
      <c r="Q692" s="239"/>
      <c r="R692" s="239"/>
      <c r="S692" s="239"/>
      <c r="W692" s="239"/>
      <c r="X692" s="239"/>
      <c r="Y692" s="239"/>
    </row>
    <row r="693" spans="1:25">
      <c r="A693" s="232"/>
      <c r="B693" s="232"/>
      <c r="C693" s="232"/>
      <c r="D693" s="233" t="str">
        <f>IF($C693="","",VLOOKUP($C693,分類コード!$B$1:$C$26,2,0))</f>
        <v/>
      </c>
      <c r="E693" s="234"/>
      <c r="F693" s="235"/>
      <c r="G693" s="236"/>
      <c r="H693" s="235"/>
      <c r="L693" s="239"/>
      <c r="M693" s="239"/>
      <c r="N693" s="239"/>
      <c r="O693" s="239"/>
      <c r="P693" s="239"/>
      <c r="Q693" s="239"/>
      <c r="R693" s="239"/>
      <c r="S693" s="239"/>
      <c r="W693" s="239"/>
      <c r="X693" s="239"/>
      <c r="Y693" s="239"/>
    </row>
    <row r="694" spans="1:25">
      <c r="A694" s="232"/>
      <c r="B694" s="232"/>
      <c r="C694" s="232"/>
      <c r="D694" s="233" t="str">
        <f>IF($C694="","",VLOOKUP($C694,分類コード!$B$1:$C$26,2,0))</f>
        <v/>
      </c>
      <c r="E694" s="234"/>
      <c r="F694" s="235"/>
      <c r="G694" s="236"/>
      <c r="H694" s="235"/>
      <c r="L694" s="239"/>
      <c r="M694" s="239"/>
      <c r="N694" s="239"/>
      <c r="O694" s="239"/>
      <c r="P694" s="239"/>
      <c r="Q694" s="239"/>
      <c r="R694" s="239"/>
      <c r="S694" s="239"/>
      <c r="W694" s="239"/>
      <c r="X694" s="239"/>
      <c r="Y694" s="239"/>
    </row>
    <row r="695" spans="1:25">
      <c r="A695" s="232"/>
      <c r="B695" s="232"/>
      <c r="C695" s="232"/>
      <c r="D695" s="233" t="str">
        <f>IF($C695="","",VLOOKUP($C695,分類コード!$B$1:$C$26,2,0))</f>
        <v/>
      </c>
      <c r="E695" s="234"/>
      <c r="F695" s="235"/>
      <c r="G695" s="236"/>
      <c r="H695" s="235"/>
      <c r="L695" s="239"/>
      <c r="M695" s="239"/>
      <c r="N695" s="239"/>
      <c r="O695" s="239"/>
      <c r="P695" s="239"/>
      <c r="Q695" s="239"/>
      <c r="R695" s="239"/>
      <c r="S695" s="239"/>
      <c r="W695" s="239"/>
      <c r="X695" s="239"/>
      <c r="Y695" s="239"/>
    </row>
    <row r="696" spans="1:25">
      <c r="A696" s="232"/>
      <c r="B696" s="232"/>
      <c r="C696" s="232"/>
      <c r="D696" s="233" t="str">
        <f>IF($C696="","",VLOOKUP($C696,分類コード!$B$1:$C$26,2,0))</f>
        <v/>
      </c>
      <c r="E696" s="234"/>
      <c r="F696" s="235"/>
      <c r="G696" s="236"/>
      <c r="H696" s="235"/>
      <c r="L696" s="239"/>
      <c r="M696" s="239"/>
      <c r="N696" s="239"/>
      <c r="O696" s="239"/>
      <c r="P696" s="239"/>
      <c r="Q696" s="239"/>
      <c r="R696" s="239"/>
      <c r="S696" s="239"/>
      <c r="W696" s="239"/>
      <c r="X696" s="239"/>
      <c r="Y696" s="239"/>
    </row>
    <row r="697" spans="1:25">
      <c r="A697" s="232"/>
      <c r="B697" s="232"/>
      <c r="C697" s="232"/>
      <c r="D697" s="233" t="str">
        <f>IF($C697="","",VLOOKUP($C697,分類コード!$B$1:$C$26,2,0))</f>
        <v/>
      </c>
      <c r="E697" s="234"/>
      <c r="F697" s="235"/>
      <c r="G697" s="236"/>
      <c r="H697" s="235"/>
      <c r="L697" s="239"/>
      <c r="M697" s="239"/>
      <c r="N697" s="239"/>
      <c r="O697" s="239"/>
      <c r="P697" s="239"/>
      <c r="Q697" s="239"/>
      <c r="R697" s="239"/>
      <c r="S697" s="239"/>
      <c r="W697" s="239"/>
      <c r="X697" s="239"/>
      <c r="Y697" s="239"/>
    </row>
    <row r="698" spans="1:25">
      <c r="A698" s="232"/>
      <c r="B698" s="232"/>
      <c r="C698" s="232"/>
      <c r="D698" s="233" t="str">
        <f>IF($C698="","",VLOOKUP($C698,分類コード!$B$1:$C$26,2,0))</f>
        <v/>
      </c>
      <c r="E698" s="234"/>
      <c r="F698" s="235"/>
      <c r="G698" s="236"/>
      <c r="H698" s="235"/>
      <c r="L698" s="239"/>
      <c r="M698" s="239"/>
      <c r="N698" s="239"/>
      <c r="O698" s="239"/>
      <c r="P698" s="239"/>
      <c r="Q698" s="239"/>
      <c r="R698" s="239"/>
      <c r="S698" s="239"/>
      <c r="W698" s="239"/>
      <c r="X698" s="239"/>
      <c r="Y698" s="239"/>
    </row>
    <row r="699" spans="1:25">
      <c r="A699" s="232"/>
      <c r="B699" s="232"/>
      <c r="C699" s="232"/>
      <c r="D699" s="233" t="str">
        <f>IF($C699="","",VLOOKUP($C699,分類コード!$B$1:$C$26,2,0))</f>
        <v/>
      </c>
      <c r="E699" s="234"/>
      <c r="F699" s="235"/>
      <c r="G699" s="236"/>
      <c r="H699" s="235"/>
      <c r="L699" s="239"/>
      <c r="M699" s="239"/>
      <c r="N699" s="239"/>
      <c r="O699" s="239"/>
      <c r="P699" s="239"/>
      <c r="Q699" s="239"/>
      <c r="R699" s="239"/>
      <c r="S699" s="239"/>
      <c r="W699" s="239"/>
      <c r="X699" s="239"/>
      <c r="Y699" s="239"/>
    </row>
    <row r="700" spans="1:25">
      <c r="A700" s="232"/>
      <c r="B700" s="232"/>
      <c r="C700" s="232"/>
      <c r="D700" s="233" t="str">
        <f>IF($C700="","",VLOOKUP($C700,分類コード!$B$1:$C$26,2,0))</f>
        <v/>
      </c>
      <c r="E700" s="234"/>
      <c r="F700" s="235"/>
      <c r="G700" s="236"/>
      <c r="H700" s="235"/>
      <c r="L700" s="239"/>
      <c r="M700" s="239"/>
      <c r="N700" s="239"/>
      <c r="O700" s="239"/>
      <c r="P700" s="239"/>
      <c r="Q700" s="239"/>
      <c r="R700" s="239"/>
      <c r="S700" s="239"/>
      <c r="W700" s="239"/>
      <c r="X700" s="239"/>
      <c r="Y700" s="239"/>
    </row>
    <row r="701" spans="1:25">
      <c r="A701" s="232"/>
      <c r="B701" s="232"/>
      <c r="C701" s="232"/>
      <c r="D701" s="233" t="str">
        <f>IF($C701="","",VLOOKUP($C701,分類コード!$B$1:$C$26,2,0))</f>
        <v/>
      </c>
      <c r="E701" s="234"/>
      <c r="F701" s="235"/>
      <c r="G701" s="236"/>
      <c r="H701" s="235"/>
      <c r="L701" s="239"/>
      <c r="M701" s="239"/>
      <c r="N701" s="239"/>
      <c r="O701" s="239"/>
      <c r="P701" s="239"/>
      <c r="Q701" s="239"/>
      <c r="R701" s="239"/>
      <c r="S701" s="239"/>
      <c r="W701" s="239"/>
      <c r="X701" s="239"/>
      <c r="Y701" s="239"/>
    </row>
    <row r="702" spans="1:25">
      <c r="A702" s="232"/>
      <c r="B702" s="232"/>
      <c r="C702" s="232"/>
      <c r="D702" s="233" t="str">
        <f>IF($C702="","",VLOOKUP($C702,分類コード!$B$1:$C$26,2,0))</f>
        <v/>
      </c>
      <c r="E702" s="234"/>
      <c r="F702" s="235"/>
      <c r="G702" s="236"/>
      <c r="H702" s="235"/>
      <c r="L702" s="239"/>
      <c r="M702" s="239"/>
      <c r="N702" s="239"/>
      <c r="O702" s="239"/>
      <c r="P702" s="239"/>
      <c r="Q702" s="239"/>
      <c r="R702" s="239"/>
      <c r="S702" s="239"/>
      <c r="W702" s="239"/>
      <c r="X702" s="239"/>
      <c r="Y702" s="239"/>
    </row>
    <row r="703" spans="1:25">
      <c r="A703" s="232"/>
      <c r="B703" s="232"/>
      <c r="C703" s="232"/>
      <c r="D703" s="233" t="str">
        <f>IF($C703="","",VLOOKUP($C703,分類コード!$B$1:$C$26,2,0))</f>
        <v/>
      </c>
      <c r="E703" s="234"/>
      <c r="F703" s="235"/>
      <c r="G703" s="236"/>
      <c r="H703" s="235"/>
      <c r="L703" s="239"/>
      <c r="M703" s="239"/>
      <c r="N703" s="239"/>
      <c r="O703" s="239"/>
      <c r="P703" s="239"/>
      <c r="Q703" s="239"/>
      <c r="R703" s="239"/>
      <c r="S703" s="239"/>
      <c r="W703" s="239"/>
      <c r="X703" s="239"/>
      <c r="Y703" s="239"/>
    </row>
    <row r="704" spans="1:25">
      <c r="A704" s="232"/>
      <c r="B704" s="232"/>
      <c r="C704" s="232"/>
      <c r="D704" s="233" t="str">
        <f>IF($C704="","",VLOOKUP($C704,分類コード!$B$1:$C$26,2,0))</f>
        <v/>
      </c>
      <c r="E704" s="234"/>
      <c r="F704" s="235"/>
      <c r="G704" s="236"/>
      <c r="H704" s="235"/>
      <c r="L704" s="239"/>
      <c r="M704" s="239"/>
      <c r="N704" s="239"/>
      <c r="O704" s="239"/>
      <c r="P704" s="239"/>
      <c r="Q704" s="239"/>
      <c r="R704" s="239"/>
      <c r="S704" s="239"/>
      <c r="W704" s="239"/>
      <c r="X704" s="239"/>
      <c r="Y704" s="239"/>
    </row>
    <row r="705" spans="1:25">
      <c r="A705" s="232"/>
      <c r="B705" s="232"/>
      <c r="C705" s="232"/>
      <c r="D705" s="233" t="str">
        <f>IF($C705="","",VLOOKUP($C705,分類コード!$B$1:$C$26,2,0))</f>
        <v/>
      </c>
      <c r="E705" s="234"/>
      <c r="F705" s="235"/>
      <c r="G705" s="236"/>
      <c r="H705" s="235"/>
      <c r="L705" s="239"/>
      <c r="M705" s="239"/>
      <c r="N705" s="239"/>
      <c r="O705" s="239"/>
      <c r="P705" s="239"/>
      <c r="Q705" s="239"/>
      <c r="R705" s="239"/>
      <c r="S705" s="239"/>
      <c r="W705" s="239"/>
      <c r="X705" s="239"/>
      <c r="Y705" s="239"/>
    </row>
    <row r="706" spans="1:25">
      <c r="A706" s="232"/>
      <c r="B706" s="232"/>
      <c r="C706" s="232"/>
      <c r="D706" s="233" t="str">
        <f>IF($C706="","",VLOOKUP($C706,分類コード!$B$1:$C$26,2,0))</f>
        <v/>
      </c>
      <c r="E706" s="234"/>
      <c r="F706" s="235"/>
      <c r="G706" s="236"/>
      <c r="H706" s="235"/>
      <c r="L706" s="239"/>
      <c r="M706" s="239"/>
      <c r="N706" s="239"/>
      <c r="O706" s="239"/>
      <c r="P706" s="239"/>
      <c r="Q706" s="239"/>
      <c r="R706" s="239"/>
      <c r="S706" s="239"/>
      <c r="W706" s="239"/>
      <c r="X706" s="239"/>
      <c r="Y706" s="239"/>
    </row>
    <row r="707" spans="1:25">
      <c r="A707" s="232"/>
      <c r="B707" s="232"/>
      <c r="C707" s="232"/>
      <c r="D707" s="233" t="str">
        <f>IF($C707="","",VLOOKUP($C707,分類コード!$B$1:$C$26,2,0))</f>
        <v/>
      </c>
      <c r="E707" s="234"/>
      <c r="F707" s="235"/>
      <c r="G707" s="236"/>
      <c r="H707" s="235"/>
      <c r="L707" s="239"/>
      <c r="M707" s="239"/>
      <c r="N707" s="239"/>
      <c r="O707" s="239"/>
      <c r="P707" s="239"/>
      <c r="Q707" s="239"/>
      <c r="R707" s="239"/>
      <c r="S707" s="239"/>
      <c r="W707" s="239"/>
      <c r="X707" s="239"/>
      <c r="Y707" s="239"/>
    </row>
    <row r="708" spans="1:25">
      <c r="A708" s="232"/>
      <c r="B708" s="232"/>
      <c r="C708" s="232"/>
      <c r="D708" s="233" t="str">
        <f>IF($C708="","",VLOOKUP($C708,分類コード!$B$1:$C$26,2,0))</f>
        <v/>
      </c>
      <c r="E708" s="234"/>
      <c r="F708" s="235"/>
      <c r="G708" s="236"/>
      <c r="H708" s="235"/>
      <c r="L708" s="239"/>
      <c r="M708" s="239"/>
      <c r="N708" s="239"/>
      <c r="O708" s="239"/>
      <c r="P708" s="239"/>
      <c r="Q708" s="239"/>
      <c r="R708" s="239"/>
      <c r="S708" s="239"/>
      <c r="W708" s="239"/>
      <c r="X708" s="239"/>
      <c r="Y708" s="239"/>
    </row>
    <row r="709" spans="1:25">
      <c r="A709" s="232"/>
      <c r="B709" s="232"/>
      <c r="C709" s="232"/>
      <c r="D709" s="233" t="str">
        <f>IF($C709="","",VLOOKUP($C709,分類コード!$B$1:$C$26,2,0))</f>
        <v/>
      </c>
      <c r="E709" s="234"/>
      <c r="F709" s="235"/>
      <c r="G709" s="236"/>
      <c r="H709" s="235"/>
      <c r="L709" s="239"/>
      <c r="M709" s="239"/>
      <c r="N709" s="239"/>
      <c r="O709" s="239"/>
      <c r="P709" s="239"/>
      <c r="Q709" s="239"/>
      <c r="R709" s="239"/>
      <c r="S709" s="239"/>
      <c r="W709" s="239"/>
      <c r="X709" s="239"/>
      <c r="Y709" s="239"/>
    </row>
    <row r="710" spans="1:25">
      <c r="A710" s="232"/>
      <c r="B710" s="232"/>
      <c r="C710" s="232"/>
      <c r="D710" s="233" t="str">
        <f>IF($C710="","",VLOOKUP($C710,分類コード!$B$1:$C$26,2,0))</f>
        <v/>
      </c>
      <c r="E710" s="234"/>
      <c r="F710" s="235"/>
      <c r="G710" s="236"/>
      <c r="H710" s="235"/>
      <c r="L710" s="239"/>
      <c r="M710" s="239"/>
      <c r="N710" s="239"/>
      <c r="O710" s="239"/>
      <c r="P710" s="239"/>
      <c r="Q710" s="239"/>
      <c r="R710" s="239"/>
      <c r="S710" s="239"/>
      <c r="W710" s="239"/>
      <c r="X710" s="239"/>
      <c r="Y710" s="239"/>
    </row>
    <row r="711" spans="1:25">
      <c r="A711" s="232"/>
      <c r="B711" s="232"/>
      <c r="C711" s="232"/>
      <c r="D711" s="233" t="str">
        <f>IF($C711="","",VLOOKUP($C711,分類コード!$B$1:$C$26,2,0))</f>
        <v/>
      </c>
      <c r="E711" s="234"/>
      <c r="F711" s="235"/>
      <c r="G711" s="236"/>
      <c r="H711" s="235"/>
      <c r="L711" s="239"/>
      <c r="M711" s="239"/>
      <c r="N711" s="239"/>
      <c r="O711" s="239"/>
      <c r="P711" s="239"/>
      <c r="Q711" s="239"/>
      <c r="R711" s="239"/>
      <c r="S711" s="239"/>
      <c r="W711" s="239"/>
      <c r="X711" s="239"/>
      <c r="Y711" s="239"/>
    </row>
    <row r="712" spans="1:25">
      <c r="A712" s="232"/>
      <c r="B712" s="232"/>
      <c r="C712" s="232"/>
      <c r="D712" s="233" t="str">
        <f>IF($C712="","",VLOOKUP($C712,分類コード!$B$1:$C$26,2,0))</f>
        <v/>
      </c>
      <c r="E712" s="234"/>
      <c r="F712" s="235"/>
      <c r="G712" s="236"/>
      <c r="H712" s="235"/>
      <c r="L712" s="239"/>
      <c r="M712" s="239"/>
      <c r="N712" s="239"/>
      <c r="O712" s="239"/>
      <c r="P712" s="239"/>
      <c r="Q712" s="239"/>
      <c r="R712" s="239"/>
      <c r="S712" s="239"/>
      <c r="W712" s="239"/>
      <c r="X712" s="239"/>
      <c r="Y712" s="239"/>
    </row>
    <row r="713" spans="1:25">
      <c r="A713" s="232"/>
      <c r="B713" s="232"/>
      <c r="C713" s="232"/>
      <c r="D713" s="233" t="str">
        <f>IF($C713="","",VLOOKUP($C713,分類コード!$B$1:$C$26,2,0))</f>
        <v/>
      </c>
      <c r="E713" s="234"/>
      <c r="F713" s="235"/>
      <c r="G713" s="236"/>
      <c r="H713" s="235"/>
      <c r="L713" s="239"/>
      <c r="M713" s="239"/>
      <c r="N713" s="239"/>
      <c r="O713" s="239"/>
      <c r="P713" s="239"/>
      <c r="Q713" s="239"/>
      <c r="R713" s="239"/>
      <c r="S713" s="239"/>
      <c r="W713" s="239"/>
      <c r="X713" s="239"/>
      <c r="Y713" s="239"/>
    </row>
    <row r="714" spans="1:25">
      <c r="A714" s="232"/>
      <c r="B714" s="232"/>
      <c r="C714" s="232"/>
      <c r="D714" s="233" t="str">
        <f>IF($C714="","",VLOOKUP($C714,分類コード!$B$1:$C$26,2,0))</f>
        <v/>
      </c>
      <c r="E714" s="234"/>
      <c r="F714" s="235"/>
      <c r="G714" s="236"/>
      <c r="H714" s="235"/>
      <c r="L714" s="239"/>
      <c r="M714" s="239"/>
      <c r="N714" s="239"/>
      <c r="O714" s="239"/>
      <c r="P714" s="239"/>
      <c r="Q714" s="239"/>
      <c r="R714" s="239"/>
      <c r="S714" s="239"/>
      <c r="W714" s="239"/>
      <c r="X714" s="239"/>
      <c r="Y714" s="239"/>
    </row>
    <row r="715" spans="1:25">
      <c r="A715" s="232"/>
      <c r="B715" s="232"/>
      <c r="C715" s="232"/>
      <c r="D715" s="233" t="str">
        <f>IF($C715="","",VLOOKUP($C715,分類コード!$B$1:$C$26,2,0))</f>
        <v/>
      </c>
      <c r="E715" s="234"/>
      <c r="F715" s="235"/>
      <c r="G715" s="236"/>
      <c r="H715" s="235"/>
      <c r="L715" s="239"/>
      <c r="M715" s="239"/>
      <c r="N715" s="239"/>
      <c r="O715" s="239"/>
      <c r="P715" s="239"/>
      <c r="Q715" s="239"/>
      <c r="R715" s="239"/>
      <c r="S715" s="239"/>
      <c r="W715" s="239"/>
      <c r="X715" s="239"/>
      <c r="Y715" s="239"/>
    </row>
    <row r="716" spans="1:25">
      <c r="A716" s="232"/>
      <c r="B716" s="232"/>
      <c r="C716" s="232"/>
      <c r="D716" s="233" t="str">
        <f>IF($C716="","",VLOOKUP($C716,分類コード!$B$1:$C$26,2,0))</f>
        <v/>
      </c>
      <c r="E716" s="234"/>
      <c r="F716" s="235"/>
      <c r="G716" s="236"/>
      <c r="H716" s="235"/>
      <c r="L716" s="239"/>
      <c r="M716" s="239"/>
      <c r="N716" s="239"/>
      <c r="O716" s="239"/>
      <c r="P716" s="239"/>
      <c r="Q716" s="239"/>
      <c r="R716" s="239"/>
      <c r="S716" s="239"/>
      <c r="W716" s="239"/>
      <c r="X716" s="239"/>
      <c r="Y716" s="239"/>
    </row>
    <row r="717" spans="1:25">
      <c r="A717" s="232"/>
      <c r="B717" s="232"/>
      <c r="C717" s="232"/>
      <c r="D717" s="233" t="str">
        <f>IF($C717="","",VLOOKUP($C717,分類コード!$B$1:$C$26,2,0))</f>
        <v/>
      </c>
      <c r="E717" s="234"/>
      <c r="F717" s="235"/>
      <c r="G717" s="236"/>
      <c r="H717" s="235"/>
      <c r="L717" s="239"/>
      <c r="M717" s="239"/>
      <c r="N717" s="239"/>
      <c r="O717" s="239"/>
      <c r="P717" s="239"/>
      <c r="Q717" s="239"/>
      <c r="R717" s="239"/>
      <c r="S717" s="239"/>
      <c r="W717" s="239"/>
      <c r="X717" s="239"/>
      <c r="Y717" s="239"/>
    </row>
    <row r="718" spans="1:25">
      <c r="A718" s="232"/>
      <c r="B718" s="232"/>
      <c r="C718" s="232"/>
      <c r="D718" s="233" t="str">
        <f>IF($C718="","",VLOOKUP($C718,分類コード!$B$1:$C$26,2,0))</f>
        <v/>
      </c>
      <c r="E718" s="234"/>
      <c r="F718" s="235"/>
      <c r="G718" s="236"/>
      <c r="H718" s="235"/>
      <c r="L718" s="239"/>
      <c r="M718" s="239"/>
      <c r="N718" s="239"/>
      <c r="O718" s="239"/>
      <c r="P718" s="239"/>
      <c r="Q718" s="239"/>
      <c r="R718" s="239"/>
      <c r="S718" s="239"/>
      <c r="W718" s="239"/>
      <c r="X718" s="239"/>
      <c r="Y718" s="239"/>
    </row>
    <row r="719" spans="1:25">
      <c r="A719" s="232"/>
      <c r="B719" s="232"/>
      <c r="C719" s="232"/>
      <c r="D719" s="233" t="str">
        <f>IF($C719="","",VLOOKUP($C719,分類コード!$B$1:$C$26,2,0))</f>
        <v/>
      </c>
      <c r="E719" s="234"/>
      <c r="F719" s="235"/>
      <c r="G719" s="236"/>
      <c r="H719" s="235"/>
      <c r="L719" s="239"/>
      <c r="M719" s="239"/>
      <c r="N719" s="239"/>
      <c r="O719" s="239"/>
      <c r="P719" s="239"/>
      <c r="Q719" s="239"/>
      <c r="R719" s="239"/>
      <c r="S719" s="239"/>
      <c r="W719" s="239"/>
      <c r="X719" s="239"/>
      <c r="Y719" s="239"/>
    </row>
    <row r="720" spans="1:25">
      <c r="A720" s="232"/>
      <c r="B720" s="232"/>
      <c r="C720" s="232"/>
      <c r="D720" s="233" t="str">
        <f>IF($C720="","",VLOOKUP($C720,分類コード!$B$1:$C$26,2,0))</f>
        <v/>
      </c>
      <c r="E720" s="234"/>
      <c r="F720" s="235"/>
      <c r="G720" s="236"/>
      <c r="H720" s="235"/>
      <c r="L720" s="239"/>
      <c r="M720" s="239"/>
      <c r="N720" s="239"/>
      <c r="O720" s="239"/>
      <c r="P720" s="239"/>
      <c r="Q720" s="239"/>
      <c r="R720" s="239"/>
      <c r="S720" s="239"/>
      <c r="W720" s="239"/>
      <c r="X720" s="239"/>
      <c r="Y720" s="239"/>
    </row>
    <row r="721" spans="1:25">
      <c r="A721" s="232"/>
      <c r="B721" s="232"/>
      <c r="C721" s="232"/>
      <c r="D721" s="233" t="str">
        <f>IF($C721="","",VLOOKUP($C721,分類コード!$B$1:$C$26,2,0))</f>
        <v/>
      </c>
      <c r="E721" s="234"/>
      <c r="F721" s="235"/>
      <c r="G721" s="236"/>
      <c r="H721" s="235"/>
      <c r="L721" s="239"/>
      <c r="M721" s="239"/>
      <c r="N721" s="239"/>
      <c r="O721" s="239"/>
      <c r="P721" s="239"/>
      <c r="Q721" s="239"/>
      <c r="R721" s="239"/>
      <c r="S721" s="239"/>
      <c r="W721" s="239"/>
      <c r="X721" s="239"/>
      <c r="Y721" s="239"/>
    </row>
    <row r="722" spans="1:25">
      <c r="A722" s="232"/>
      <c r="B722" s="232"/>
      <c r="C722" s="232"/>
      <c r="D722" s="233" t="str">
        <f>IF($C722="","",VLOOKUP($C722,分類コード!$B$1:$C$26,2,0))</f>
        <v/>
      </c>
      <c r="E722" s="234"/>
      <c r="F722" s="235"/>
      <c r="G722" s="236"/>
      <c r="H722" s="235"/>
      <c r="L722" s="239"/>
      <c r="M722" s="239"/>
      <c r="N722" s="239"/>
      <c r="O722" s="239"/>
      <c r="P722" s="239"/>
      <c r="Q722" s="239"/>
      <c r="R722" s="239"/>
      <c r="S722" s="239"/>
      <c r="W722" s="239"/>
      <c r="X722" s="239"/>
      <c r="Y722" s="239"/>
    </row>
    <row r="723" spans="1:25">
      <c r="A723" s="232"/>
      <c r="B723" s="232"/>
      <c r="C723" s="232"/>
      <c r="D723" s="233" t="str">
        <f>IF($C723="","",VLOOKUP($C723,分類コード!$B$1:$C$26,2,0))</f>
        <v/>
      </c>
      <c r="E723" s="234"/>
      <c r="F723" s="235"/>
      <c r="G723" s="236"/>
      <c r="H723" s="235"/>
      <c r="L723" s="239"/>
      <c r="M723" s="239"/>
      <c r="N723" s="239"/>
      <c r="O723" s="239"/>
      <c r="P723" s="239"/>
      <c r="Q723" s="239"/>
      <c r="R723" s="239"/>
      <c r="S723" s="239"/>
      <c r="W723" s="239"/>
      <c r="X723" s="239"/>
      <c r="Y723" s="239"/>
    </row>
    <row r="724" spans="1:25">
      <c r="A724" s="232"/>
      <c r="B724" s="232"/>
      <c r="C724" s="232"/>
      <c r="D724" s="233" t="str">
        <f>IF($C724="","",VLOOKUP($C724,分類コード!$B$1:$C$26,2,0))</f>
        <v/>
      </c>
      <c r="E724" s="234"/>
      <c r="F724" s="235"/>
      <c r="G724" s="236"/>
      <c r="H724" s="235"/>
      <c r="L724" s="239"/>
      <c r="M724" s="239"/>
      <c r="N724" s="239"/>
      <c r="O724" s="239"/>
      <c r="P724" s="239"/>
      <c r="Q724" s="239"/>
      <c r="R724" s="239"/>
      <c r="S724" s="239"/>
      <c r="W724" s="239"/>
      <c r="X724" s="239"/>
      <c r="Y724" s="239"/>
    </row>
    <row r="725" spans="1:25">
      <c r="A725" s="232"/>
      <c r="B725" s="232"/>
      <c r="C725" s="232"/>
      <c r="D725" s="233" t="str">
        <f>IF($C725="","",VLOOKUP($C725,分類コード!$B$1:$C$26,2,0))</f>
        <v/>
      </c>
      <c r="E725" s="234"/>
      <c r="F725" s="235"/>
      <c r="G725" s="236"/>
      <c r="H725" s="235"/>
      <c r="L725" s="239"/>
      <c r="M725" s="239"/>
      <c r="N725" s="239"/>
      <c r="O725" s="239"/>
      <c r="P725" s="239"/>
      <c r="Q725" s="239"/>
      <c r="R725" s="239"/>
      <c r="S725" s="239"/>
      <c r="W725" s="239"/>
      <c r="X725" s="239"/>
      <c r="Y725" s="239"/>
    </row>
    <row r="726" spans="1:25">
      <c r="A726" s="232"/>
      <c r="B726" s="232"/>
      <c r="C726" s="232"/>
      <c r="D726" s="233" t="str">
        <f>IF($C726="","",VLOOKUP($C726,分類コード!$B$1:$C$26,2,0))</f>
        <v/>
      </c>
      <c r="E726" s="234"/>
      <c r="F726" s="235"/>
      <c r="G726" s="236"/>
      <c r="H726" s="235"/>
      <c r="L726" s="239"/>
      <c r="M726" s="239"/>
      <c r="N726" s="239"/>
      <c r="O726" s="239"/>
      <c r="P726" s="239"/>
      <c r="Q726" s="239"/>
      <c r="R726" s="239"/>
      <c r="S726" s="239"/>
      <c r="W726" s="239"/>
      <c r="X726" s="239"/>
      <c r="Y726" s="239"/>
    </row>
    <row r="727" spans="1:25">
      <c r="A727" s="232"/>
      <c r="B727" s="232"/>
      <c r="C727" s="232"/>
      <c r="D727" s="233" t="str">
        <f>IF($C727="","",VLOOKUP($C727,分類コード!$B$1:$C$26,2,0))</f>
        <v/>
      </c>
      <c r="E727" s="234"/>
      <c r="F727" s="235"/>
      <c r="G727" s="236"/>
      <c r="H727" s="235"/>
      <c r="L727" s="239"/>
      <c r="M727" s="239"/>
      <c r="N727" s="239"/>
      <c r="O727" s="239"/>
      <c r="P727" s="239"/>
      <c r="Q727" s="239"/>
      <c r="R727" s="239"/>
      <c r="S727" s="239"/>
      <c r="W727" s="239"/>
      <c r="X727" s="239"/>
      <c r="Y727" s="239"/>
    </row>
    <row r="728" spans="1:25">
      <c r="A728" s="232"/>
      <c r="B728" s="232"/>
      <c r="C728" s="232"/>
      <c r="D728" s="233" t="str">
        <f>IF($C728="","",VLOOKUP($C728,分類コード!$B$1:$C$26,2,0))</f>
        <v/>
      </c>
      <c r="E728" s="234"/>
      <c r="F728" s="235"/>
      <c r="G728" s="236"/>
      <c r="H728" s="235"/>
      <c r="L728" s="239"/>
      <c r="M728" s="239"/>
      <c r="N728" s="239"/>
      <c r="O728" s="239"/>
      <c r="P728" s="239"/>
      <c r="Q728" s="239"/>
      <c r="R728" s="239"/>
      <c r="S728" s="239"/>
      <c r="W728" s="239"/>
      <c r="X728" s="239"/>
      <c r="Y728" s="239"/>
    </row>
    <row r="729" spans="1:25">
      <c r="A729" s="232"/>
      <c r="B729" s="232"/>
      <c r="C729" s="232"/>
      <c r="D729" s="233" t="str">
        <f>IF($C729="","",VLOOKUP($C729,分類コード!$B$1:$C$26,2,0))</f>
        <v/>
      </c>
      <c r="E729" s="234"/>
      <c r="F729" s="235"/>
      <c r="G729" s="236"/>
      <c r="H729" s="235"/>
      <c r="L729" s="239"/>
      <c r="M729" s="239"/>
      <c r="N729" s="239"/>
      <c r="O729" s="239"/>
      <c r="P729" s="239"/>
      <c r="Q729" s="239"/>
      <c r="R729" s="239"/>
      <c r="S729" s="239"/>
      <c r="W729" s="239"/>
      <c r="X729" s="239"/>
      <c r="Y729" s="239"/>
    </row>
    <row r="730" spans="1:25">
      <c r="A730" s="232"/>
      <c r="B730" s="232"/>
      <c r="C730" s="232"/>
      <c r="D730" s="233" t="str">
        <f>IF($C730="","",VLOOKUP($C730,分類コード!$B$1:$C$26,2,0))</f>
        <v/>
      </c>
      <c r="E730" s="234"/>
      <c r="F730" s="235"/>
      <c r="G730" s="236"/>
      <c r="H730" s="235"/>
      <c r="L730" s="239"/>
      <c r="M730" s="239"/>
      <c r="N730" s="239"/>
      <c r="O730" s="239"/>
      <c r="P730" s="239"/>
      <c r="Q730" s="239"/>
      <c r="R730" s="239"/>
      <c r="S730" s="239"/>
      <c r="W730" s="239"/>
      <c r="X730" s="239"/>
      <c r="Y730" s="239"/>
    </row>
    <row r="731" spans="1:25">
      <c r="A731" s="232"/>
      <c r="B731" s="232"/>
      <c r="C731" s="232"/>
      <c r="D731" s="233" t="str">
        <f>IF($C731="","",VLOOKUP($C731,分類コード!$B$1:$C$26,2,0))</f>
        <v/>
      </c>
      <c r="E731" s="234"/>
      <c r="F731" s="235"/>
      <c r="G731" s="236"/>
      <c r="H731" s="235"/>
      <c r="L731" s="239"/>
      <c r="M731" s="239"/>
      <c r="N731" s="239"/>
      <c r="O731" s="239"/>
      <c r="P731" s="239"/>
      <c r="Q731" s="239"/>
      <c r="R731" s="239"/>
      <c r="S731" s="239"/>
      <c r="W731" s="239"/>
      <c r="X731" s="239"/>
      <c r="Y731" s="239"/>
    </row>
    <row r="732" spans="1:25">
      <c r="A732" s="232"/>
      <c r="B732" s="232"/>
      <c r="C732" s="232"/>
      <c r="D732" s="233" t="str">
        <f>IF($C732="","",VLOOKUP($C732,分類コード!$B$1:$C$26,2,0))</f>
        <v/>
      </c>
      <c r="E732" s="234"/>
      <c r="F732" s="235"/>
      <c r="G732" s="236"/>
      <c r="H732" s="235"/>
      <c r="L732" s="239"/>
      <c r="M732" s="239"/>
      <c r="N732" s="239"/>
      <c r="O732" s="239"/>
      <c r="P732" s="239"/>
      <c r="Q732" s="239"/>
      <c r="R732" s="239"/>
      <c r="S732" s="239"/>
      <c r="W732" s="239"/>
      <c r="X732" s="239"/>
      <c r="Y732" s="239"/>
    </row>
    <row r="733" spans="1:25">
      <c r="A733" s="232"/>
      <c r="B733" s="232"/>
      <c r="C733" s="232"/>
      <c r="D733" s="233" t="str">
        <f>IF($C733="","",VLOOKUP($C733,分類コード!$B$1:$C$26,2,0))</f>
        <v/>
      </c>
      <c r="E733" s="234"/>
      <c r="F733" s="235"/>
      <c r="G733" s="236"/>
      <c r="H733" s="235"/>
      <c r="L733" s="239"/>
      <c r="M733" s="239"/>
      <c r="N733" s="239"/>
      <c r="O733" s="239"/>
      <c r="P733" s="239"/>
      <c r="Q733" s="239"/>
      <c r="R733" s="239"/>
      <c r="S733" s="239"/>
      <c r="W733" s="239"/>
      <c r="X733" s="239"/>
      <c r="Y733" s="239"/>
    </row>
    <row r="734" spans="1:25">
      <c r="A734" s="232"/>
      <c r="B734" s="232"/>
      <c r="C734" s="232"/>
      <c r="D734" s="233" t="str">
        <f>IF($C734="","",VLOOKUP($C734,分類コード!$B$1:$C$26,2,0))</f>
        <v/>
      </c>
      <c r="E734" s="234"/>
      <c r="F734" s="235"/>
      <c r="G734" s="236"/>
      <c r="H734" s="235"/>
      <c r="L734" s="239"/>
      <c r="M734" s="239"/>
      <c r="N734" s="239"/>
      <c r="O734" s="239"/>
      <c r="P734" s="239"/>
      <c r="Q734" s="239"/>
      <c r="R734" s="239"/>
      <c r="S734" s="239"/>
      <c r="W734" s="239"/>
      <c r="X734" s="239"/>
      <c r="Y734" s="239"/>
    </row>
    <row r="735" spans="1:25">
      <c r="A735" s="232"/>
      <c r="B735" s="232"/>
      <c r="C735" s="232"/>
      <c r="D735" s="233" t="str">
        <f>IF($C735="","",VLOOKUP($C735,分類コード!$B$1:$C$26,2,0))</f>
        <v/>
      </c>
      <c r="E735" s="234"/>
      <c r="F735" s="235"/>
      <c r="G735" s="236"/>
      <c r="H735" s="235"/>
      <c r="L735" s="239"/>
      <c r="M735" s="239"/>
      <c r="N735" s="239"/>
      <c r="O735" s="239"/>
      <c r="P735" s="239"/>
      <c r="Q735" s="239"/>
      <c r="R735" s="239"/>
      <c r="S735" s="239"/>
      <c r="W735" s="239"/>
      <c r="X735" s="239"/>
      <c r="Y735" s="239"/>
    </row>
    <row r="736" spans="1:25">
      <c r="A736" s="232"/>
      <c r="B736" s="232"/>
      <c r="C736" s="232"/>
      <c r="D736" s="233" t="str">
        <f>IF($C736="","",VLOOKUP($C736,分類コード!$B$1:$C$26,2,0))</f>
        <v/>
      </c>
      <c r="E736" s="234"/>
      <c r="F736" s="235"/>
      <c r="G736" s="236"/>
      <c r="H736" s="235"/>
      <c r="L736" s="239"/>
      <c r="M736" s="239"/>
      <c r="N736" s="239"/>
      <c r="O736" s="239"/>
      <c r="P736" s="239"/>
      <c r="Q736" s="239"/>
      <c r="R736" s="239"/>
      <c r="S736" s="239"/>
      <c r="W736" s="239"/>
      <c r="X736" s="239"/>
      <c r="Y736" s="239"/>
    </row>
    <row r="737" spans="1:25">
      <c r="A737" s="232"/>
      <c r="B737" s="232"/>
      <c r="C737" s="232"/>
      <c r="D737" s="233" t="str">
        <f>IF($C737="","",VLOOKUP($C737,分類コード!$B$1:$C$26,2,0))</f>
        <v/>
      </c>
      <c r="E737" s="234"/>
      <c r="F737" s="235"/>
      <c r="G737" s="236"/>
      <c r="H737" s="235"/>
      <c r="L737" s="239"/>
      <c r="M737" s="239"/>
      <c r="N737" s="239"/>
      <c r="O737" s="239"/>
      <c r="P737" s="239"/>
      <c r="Q737" s="239"/>
      <c r="R737" s="239"/>
      <c r="S737" s="239"/>
      <c r="W737" s="239"/>
      <c r="X737" s="239"/>
      <c r="Y737" s="239"/>
    </row>
    <row r="738" spans="1:25">
      <c r="A738" s="232"/>
      <c r="B738" s="232"/>
      <c r="C738" s="232"/>
      <c r="D738" s="233" t="str">
        <f>IF($C738="","",VLOOKUP($C738,分類コード!$B$1:$C$26,2,0))</f>
        <v/>
      </c>
      <c r="E738" s="234"/>
      <c r="F738" s="235"/>
      <c r="G738" s="236"/>
      <c r="H738" s="235"/>
      <c r="L738" s="239"/>
      <c r="M738" s="239"/>
      <c r="N738" s="239"/>
      <c r="O738" s="239"/>
      <c r="P738" s="239"/>
      <c r="Q738" s="239"/>
      <c r="R738" s="239"/>
      <c r="S738" s="239"/>
      <c r="W738" s="239"/>
      <c r="X738" s="239"/>
      <c r="Y738" s="239"/>
    </row>
    <row r="739" spans="1:25">
      <c r="A739" s="232"/>
      <c r="B739" s="232"/>
      <c r="C739" s="232"/>
      <c r="D739" s="233" t="str">
        <f>IF($C739="","",VLOOKUP($C739,分類コード!$B$1:$C$26,2,0))</f>
        <v/>
      </c>
      <c r="E739" s="234"/>
      <c r="F739" s="235"/>
      <c r="G739" s="236"/>
      <c r="H739" s="235"/>
      <c r="L739" s="239"/>
      <c r="M739" s="239"/>
      <c r="N739" s="239"/>
      <c r="O739" s="239"/>
      <c r="P739" s="239"/>
      <c r="Q739" s="239"/>
      <c r="R739" s="239"/>
      <c r="S739" s="239"/>
      <c r="W739" s="239"/>
      <c r="X739" s="239"/>
      <c r="Y739" s="239"/>
    </row>
    <row r="740" spans="1:25">
      <c r="A740" s="232"/>
      <c r="B740" s="232"/>
      <c r="C740" s="232"/>
      <c r="D740" s="233" t="str">
        <f>IF($C740="","",VLOOKUP($C740,分類コード!$B$1:$C$26,2,0))</f>
        <v/>
      </c>
      <c r="E740" s="234"/>
      <c r="F740" s="235"/>
      <c r="G740" s="236"/>
      <c r="H740" s="235"/>
      <c r="L740" s="239"/>
      <c r="M740" s="239"/>
      <c r="N740" s="239"/>
      <c r="O740" s="239"/>
      <c r="P740" s="239"/>
      <c r="Q740" s="239"/>
      <c r="R740" s="239"/>
      <c r="S740" s="239"/>
      <c r="W740" s="239"/>
      <c r="X740" s="239"/>
      <c r="Y740" s="239"/>
    </row>
    <row r="741" spans="1:25">
      <c r="A741" s="232"/>
      <c r="B741" s="232"/>
      <c r="C741" s="232"/>
      <c r="D741" s="233" t="str">
        <f>IF($C741="","",VLOOKUP($C741,分類コード!$B$1:$C$26,2,0))</f>
        <v/>
      </c>
      <c r="E741" s="234"/>
      <c r="F741" s="235"/>
      <c r="G741" s="236"/>
      <c r="H741" s="235"/>
      <c r="L741" s="239"/>
      <c r="M741" s="239"/>
      <c r="N741" s="239"/>
      <c r="O741" s="239"/>
      <c r="P741" s="239"/>
      <c r="Q741" s="239"/>
      <c r="R741" s="239"/>
      <c r="S741" s="239"/>
      <c r="W741" s="239"/>
      <c r="X741" s="239"/>
      <c r="Y741" s="239"/>
    </row>
    <row r="742" spans="1:25">
      <c r="A742" s="232"/>
      <c r="B742" s="232"/>
      <c r="C742" s="232"/>
      <c r="D742" s="233" t="str">
        <f>IF($C742="","",VLOOKUP($C742,分類コード!$B$1:$C$26,2,0))</f>
        <v/>
      </c>
      <c r="E742" s="234"/>
      <c r="F742" s="235"/>
      <c r="G742" s="236"/>
      <c r="H742" s="235"/>
      <c r="L742" s="239"/>
      <c r="M742" s="239"/>
      <c r="N742" s="239"/>
      <c r="O742" s="239"/>
      <c r="P742" s="239"/>
      <c r="Q742" s="239"/>
      <c r="R742" s="239"/>
      <c r="S742" s="239"/>
      <c r="W742" s="239"/>
      <c r="X742" s="239"/>
      <c r="Y742" s="239"/>
    </row>
    <row r="743" spans="1:25">
      <c r="A743" s="232"/>
      <c r="B743" s="232"/>
      <c r="C743" s="232"/>
      <c r="D743" s="233" t="str">
        <f>IF($C743="","",VLOOKUP($C743,分類コード!$B$1:$C$26,2,0))</f>
        <v/>
      </c>
      <c r="E743" s="234"/>
      <c r="F743" s="235"/>
      <c r="G743" s="236"/>
      <c r="H743" s="235"/>
      <c r="L743" s="239"/>
      <c r="M743" s="239"/>
      <c r="N743" s="239"/>
      <c r="O743" s="239"/>
      <c r="P743" s="239"/>
      <c r="Q743" s="239"/>
      <c r="R743" s="239"/>
      <c r="S743" s="239"/>
      <c r="W743" s="239"/>
      <c r="X743" s="239"/>
      <c r="Y743" s="239"/>
    </row>
    <row r="744" spans="1:25">
      <c r="A744" s="232"/>
      <c r="B744" s="232"/>
      <c r="C744" s="232"/>
      <c r="D744" s="233" t="str">
        <f>IF($C744="","",VLOOKUP($C744,分類コード!$B$1:$C$26,2,0))</f>
        <v/>
      </c>
      <c r="E744" s="234"/>
      <c r="F744" s="235"/>
      <c r="G744" s="236"/>
      <c r="H744" s="235"/>
      <c r="L744" s="239"/>
      <c r="M744" s="239"/>
      <c r="N744" s="239"/>
      <c r="O744" s="239"/>
      <c r="P744" s="239"/>
      <c r="Q744" s="239"/>
      <c r="R744" s="239"/>
      <c r="S744" s="239"/>
      <c r="W744" s="239"/>
      <c r="X744" s="239"/>
      <c r="Y744" s="239"/>
    </row>
    <row r="745" spans="1:25">
      <c r="A745" s="232"/>
      <c r="B745" s="232"/>
      <c r="C745" s="232"/>
      <c r="D745" s="233" t="str">
        <f>IF($C745="","",VLOOKUP($C745,分類コード!$B$1:$C$26,2,0))</f>
        <v/>
      </c>
      <c r="E745" s="234"/>
      <c r="F745" s="235"/>
      <c r="G745" s="236"/>
      <c r="H745" s="235"/>
      <c r="L745" s="239"/>
      <c r="M745" s="239"/>
      <c r="N745" s="239"/>
      <c r="O745" s="239"/>
      <c r="P745" s="239"/>
      <c r="Q745" s="239"/>
      <c r="R745" s="239"/>
      <c r="S745" s="239"/>
      <c r="W745" s="239"/>
      <c r="X745" s="239"/>
      <c r="Y745" s="239"/>
    </row>
    <row r="746" spans="1:25">
      <c r="A746" s="232"/>
      <c r="B746" s="232"/>
      <c r="C746" s="232"/>
      <c r="D746" s="233" t="str">
        <f>IF($C746="","",VLOOKUP($C746,分類コード!$B$1:$C$26,2,0))</f>
        <v/>
      </c>
      <c r="E746" s="234"/>
      <c r="F746" s="235"/>
      <c r="G746" s="236"/>
      <c r="H746" s="235"/>
      <c r="L746" s="239"/>
      <c r="M746" s="239"/>
      <c r="N746" s="239"/>
      <c r="O746" s="239"/>
      <c r="P746" s="239"/>
      <c r="Q746" s="239"/>
      <c r="R746" s="239"/>
      <c r="S746" s="239"/>
      <c r="W746" s="239"/>
      <c r="X746" s="239"/>
      <c r="Y746" s="239"/>
    </row>
    <row r="747" spans="1:25">
      <c r="A747" s="232"/>
      <c r="B747" s="232"/>
      <c r="C747" s="232"/>
      <c r="D747" s="233" t="str">
        <f>IF($C747="","",VLOOKUP($C747,分類コード!$B$1:$C$26,2,0))</f>
        <v/>
      </c>
      <c r="E747" s="234"/>
      <c r="F747" s="235"/>
      <c r="G747" s="236"/>
      <c r="H747" s="235"/>
      <c r="L747" s="239"/>
      <c r="M747" s="239"/>
      <c r="N747" s="239"/>
      <c r="O747" s="239"/>
      <c r="P747" s="239"/>
      <c r="Q747" s="239"/>
      <c r="R747" s="239"/>
      <c r="S747" s="239"/>
      <c r="W747" s="239"/>
      <c r="X747" s="239"/>
      <c r="Y747" s="239"/>
    </row>
    <row r="748" spans="1:25">
      <c r="A748" s="232"/>
      <c r="B748" s="232"/>
      <c r="C748" s="232"/>
      <c r="D748" s="233" t="str">
        <f>IF($C748="","",VLOOKUP($C748,分類コード!$B$1:$C$26,2,0))</f>
        <v/>
      </c>
      <c r="E748" s="234"/>
      <c r="F748" s="235"/>
      <c r="G748" s="236"/>
      <c r="H748" s="235"/>
      <c r="L748" s="239"/>
      <c r="M748" s="239"/>
      <c r="N748" s="239"/>
      <c r="O748" s="239"/>
      <c r="P748" s="239"/>
      <c r="Q748" s="239"/>
      <c r="R748" s="239"/>
      <c r="S748" s="239"/>
      <c r="W748" s="239"/>
      <c r="X748" s="239"/>
      <c r="Y748" s="239"/>
    </row>
    <row r="749" spans="1:25">
      <c r="A749" s="232"/>
      <c r="B749" s="232"/>
      <c r="C749" s="232"/>
      <c r="D749" s="233" t="str">
        <f>IF($C749="","",VLOOKUP($C749,分類コード!$B$1:$C$26,2,0))</f>
        <v/>
      </c>
      <c r="E749" s="234"/>
      <c r="F749" s="235"/>
      <c r="G749" s="236"/>
      <c r="H749" s="235"/>
      <c r="L749" s="239"/>
      <c r="M749" s="239"/>
      <c r="N749" s="239"/>
      <c r="O749" s="239"/>
      <c r="P749" s="239"/>
      <c r="Q749" s="239"/>
      <c r="R749" s="239"/>
      <c r="S749" s="239"/>
      <c r="W749" s="239"/>
      <c r="X749" s="239"/>
      <c r="Y749" s="239"/>
    </row>
    <row r="750" spans="1:25">
      <c r="A750" s="232"/>
      <c r="B750" s="232"/>
      <c r="C750" s="232"/>
      <c r="D750" s="233" t="str">
        <f>IF($C750="","",VLOOKUP($C750,分類コード!$B$1:$C$26,2,0))</f>
        <v/>
      </c>
      <c r="E750" s="234"/>
      <c r="F750" s="235"/>
      <c r="G750" s="236"/>
      <c r="H750" s="235"/>
      <c r="L750" s="239"/>
      <c r="M750" s="239"/>
      <c r="N750" s="239"/>
      <c r="O750" s="239"/>
      <c r="P750" s="239"/>
      <c r="Q750" s="239"/>
      <c r="R750" s="239"/>
      <c r="S750" s="239"/>
      <c r="W750" s="239"/>
      <c r="X750" s="239"/>
      <c r="Y750" s="239"/>
    </row>
    <row r="751" spans="1:25">
      <c r="A751" s="232"/>
      <c r="B751" s="232"/>
      <c r="C751" s="232"/>
      <c r="D751" s="233" t="str">
        <f>IF($C751="","",VLOOKUP($C751,分類コード!$B$1:$C$26,2,0))</f>
        <v/>
      </c>
      <c r="E751" s="234"/>
      <c r="F751" s="235"/>
      <c r="G751" s="236"/>
      <c r="H751" s="235"/>
      <c r="L751" s="239"/>
      <c r="M751" s="239"/>
      <c r="N751" s="239"/>
      <c r="O751" s="239"/>
      <c r="P751" s="239"/>
      <c r="Q751" s="239"/>
      <c r="R751" s="239"/>
      <c r="S751" s="239"/>
      <c r="W751" s="239"/>
      <c r="X751" s="239"/>
      <c r="Y751" s="239"/>
    </row>
    <row r="752" spans="1:25">
      <c r="A752" s="232"/>
      <c r="B752" s="232"/>
      <c r="C752" s="232"/>
      <c r="D752" s="233" t="str">
        <f>IF($C752="","",VLOOKUP($C752,分類コード!$B$1:$C$26,2,0))</f>
        <v/>
      </c>
      <c r="E752" s="234"/>
      <c r="F752" s="235"/>
      <c r="G752" s="236"/>
      <c r="H752" s="235"/>
      <c r="L752" s="239"/>
      <c r="M752" s="239"/>
      <c r="N752" s="239"/>
      <c r="O752" s="239"/>
      <c r="P752" s="239"/>
      <c r="Q752" s="239"/>
      <c r="R752" s="239"/>
      <c r="S752" s="239"/>
      <c r="W752" s="239"/>
      <c r="X752" s="239"/>
      <c r="Y752" s="239"/>
    </row>
    <row r="753" spans="1:25">
      <c r="A753" s="232"/>
      <c r="B753" s="232"/>
      <c r="C753" s="232"/>
      <c r="D753" s="233" t="str">
        <f>IF($C753="","",VLOOKUP($C753,分類コード!$B$1:$C$26,2,0))</f>
        <v/>
      </c>
      <c r="E753" s="234"/>
      <c r="F753" s="235"/>
      <c r="G753" s="236"/>
      <c r="H753" s="235"/>
      <c r="L753" s="239"/>
      <c r="M753" s="239"/>
      <c r="N753" s="239"/>
      <c r="O753" s="239"/>
      <c r="P753" s="239"/>
      <c r="Q753" s="239"/>
      <c r="R753" s="239"/>
      <c r="S753" s="239"/>
      <c r="W753" s="239"/>
      <c r="X753" s="239"/>
      <c r="Y753" s="239"/>
    </row>
    <row r="754" spans="1:25">
      <c r="A754" s="232"/>
      <c r="B754" s="232"/>
      <c r="C754" s="232"/>
      <c r="D754" s="233" t="str">
        <f>IF($C754="","",VLOOKUP($C754,分類コード!$B$1:$C$26,2,0))</f>
        <v/>
      </c>
      <c r="E754" s="234"/>
      <c r="F754" s="235"/>
      <c r="G754" s="236"/>
      <c r="H754" s="235"/>
      <c r="L754" s="239"/>
      <c r="M754" s="239"/>
      <c r="N754" s="239"/>
      <c r="O754" s="239"/>
      <c r="P754" s="239"/>
      <c r="Q754" s="239"/>
      <c r="R754" s="239"/>
      <c r="S754" s="239"/>
      <c r="W754" s="239"/>
      <c r="X754" s="239"/>
      <c r="Y754" s="239"/>
    </row>
    <row r="755" spans="1:25">
      <c r="A755" s="232"/>
      <c r="B755" s="232"/>
      <c r="C755" s="232"/>
      <c r="D755" s="233" t="str">
        <f>IF($C755="","",VLOOKUP($C755,分類コード!$B$1:$C$26,2,0))</f>
        <v/>
      </c>
      <c r="E755" s="234"/>
      <c r="F755" s="235"/>
      <c r="G755" s="236"/>
      <c r="H755" s="235"/>
      <c r="L755" s="239"/>
      <c r="M755" s="239"/>
      <c r="N755" s="239"/>
      <c r="O755" s="239"/>
      <c r="P755" s="239"/>
      <c r="Q755" s="239"/>
      <c r="R755" s="239"/>
      <c r="S755" s="239"/>
      <c r="W755" s="239"/>
      <c r="X755" s="239"/>
      <c r="Y755" s="239"/>
    </row>
    <row r="756" spans="1:25">
      <c r="A756" s="232"/>
      <c r="B756" s="232"/>
      <c r="C756" s="232"/>
      <c r="D756" s="233" t="str">
        <f>IF($C756="","",VLOOKUP($C756,分類コード!$B$1:$C$26,2,0))</f>
        <v/>
      </c>
      <c r="E756" s="234"/>
      <c r="F756" s="235"/>
      <c r="G756" s="236"/>
      <c r="H756" s="235"/>
      <c r="L756" s="239"/>
      <c r="M756" s="239"/>
      <c r="N756" s="239"/>
      <c r="O756" s="239"/>
      <c r="P756" s="239"/>
      <c r="Q756" s="239"/>
      <c r="R756" s="239"/>
      <c r="S756" s="239"/>
      <c r="W756" s="239"/>
      <c r="X756" s="239"/>
      <c r="Y756" s="239"/>
    </row>
    <row r="757" spans="1:25">
      <c r="A757" s="232"/>
      <c r="B757" s="232"/>
      <c r="C757" s="232"/>
      <c r="D757" s="233" t="str">
        <f>IF($C757="","",VLOOKUP($C757,分類コード!$B$1:$C$26,2,0))</f>
        <v/>
      </c>
      <c r="E757" s="234"/>
      <c r="F757" s="235"/>
      <c r="G757" s="236"/>
      <c r="H757" s="235"/>
      <c r="L757" s="239"/>
      <c r="M757" s="239"/>
      <c r="N757" s="239"/>
      <c r="O757" s="239"/>
      <c r="P757" s="239"/>
      <c r="Q757" s="239"/>
      <c r="R757" s="239"/>
      <c r="S757" s="239"/>
      <c r="W757" s="239"/>
      <c r="X757" s="239"/>
      <c r="Y757" s="239"/>
    </row>
    <row r="758" spans="1:25">
      <c r="A758" s="232"/>
      <c r="B758" s="232"/>
      <c r="C758" s="232"/>
      <c r="D758" s="233" t="str">
        <f>IF($C758="","",VLOOKUP($C758,分類コード!$B$1:$C$26,2,0))</f>
        <v/>
      </c>
      <c r="E758" s="234"/>
      <c r="F758" s="235"/>
      <c r="G758" s="236"/>
      <c r="H758" s="235"/>
      <c r="L758" s="239"/>
      <c r="M758" s="239"/>
      <c r="N758" s="239"/>
      <c r="O758" s="239"/>
      <c r="P758" s="239"/>
      <c r="Q758" s="239"/>
      <c r="R758" s="239"/>
      <c r="S758" s="239"/>
      <c r="W758" s="239"/>
      <c r="X758" s="239"/>
      <c r="Y758" s="239"/>
    </row>
    <row r="759" spans="1:25">
      <c r="A759" s="232"/>
      <c r="B759" s="232"/>
      <c r="C759" s="232"/>
      <c r="D759" s="233" t="str">
        <f>IF($C759="","",VLOOKUP($C759,分類コード!$B$1:$C$26,2,0))</f>
        <v/>
      </c>
      <c r="E759" s="234"/>
      <c r="F759" s="235"/>
      <c r="G759" s="236"/>
      <c r="H759" s="235"/>
      <c r="L759" s="239"/>
      <c r="M759" s="239"/>
      <c r="N759" s="239"/>
      <c r="O759" s="239"/>
      <c r="P759" s="239"/>
      <c r="Q759" s="239"/>
      <c r="R759" s="239"/>
      <c r="S759" s="239"/>
      <c r="W759" s="239"/>
      <c r="X759" s="239"/>
      <c r="Y759" s="239"/>
    </row>
    <row r="760" spans="1:25">
      <c r="A760" s="232"/>
      <c r="B760" s="232"/>
      <c r="C760" s="232"/>
      <c r="D760" s="233" t="str">
        <f>IF($C760="","",VLOOKUP($C760,分類コード!$B$1:$C$26,2,0))</f>
        <v/>
      </c>
      <c r="E760" s="234"/>
      <c r="F760" s="235"/>
      <c r="G760" s="236"/>
      <c r="H760" s="235"/>
      <c r="L760" s="239"/>
      <c r="M760" s="239"/>
      <c r="N760" s="239"/>
      <c r="O760" s="239"/>
      <c r="P760" s="239"/>
      <c r="Q760" s="239"/>
      <c r="R760" s="239"/>
      <c r="S760" s="239"/>
      <c r="W760" s="239"/>
      <c r="X760" s="239"/>
      <c r="Y760" s="239"/>
    </row>
    <row r="761" spans="1:25">
      <c r="A761" s="232"/>
      <c r="B761" s="232"/>
      <c r="C761" s="232"/>
      <c r="D761" s="233" t="str">
        <f>IF($C761="","",VLOOKUP($C761,分類コード!$B$1:$C$26,2,0))</f>
        <v/>
      </c>
      <c r="E761" s="234"/>
      <c r="F761" s="235"/>
      <c r="G761" s="236"/>
      <c r="H761" s="235"/>
      <c r="L761" s="239"/>
      <c r="M761" s="239"/>
      <c r="N761" s="239"/>
      <c r="O761" s="239"/>
      <c r="P761" s="239"/>
      <c r="Q761" s="239"/>
      <c r="R761" s="239"/>
      <c r="S761" s="239"/>
      <c r="W761" s="239"/>
      <c r="X761" s="239"/>
      <c r="Y761" s="239"/>
    </row>
    <row r="762" spans="1:25">
      <c r="A762" s="232"/>
      <c r="B762" s="232"/>
      <c r="C762" s="232"/>
      <c r="D762" s="233" t="str">
        <f>IF($C762="","",VLOOKUP($C762,分類コード!$B$1:$C$26,2,0))</f>
        <v/>
      </c>
      <c r="E762" s="234"/>
      <c r="F762" s="235"/>
      <c r="G762" s="236"/>
      <c r="H762" s="235"/>
      <c r="L762" s="239"/>
      <c r="M762" s="239"/>
      <c r="N762" s="239"/>
      <c r="O762" s="239"/>
      <c r="P762" s="239"/>
      <c r="Q762" s="239"/>
      <c r="R762" s="239"/>
      <c r="S762" s="239"/>
      <c r="W762" s="239"/>
      <c r="X762" s="239"/>
      <c r="Y762" s="239"/>
    </row>
    <row r="763" spans="1:25">
      <c r="A763" s="232"/>
      <c r="B763" s="232"/>
      <c r="C763" s="232"/>
      <c r="D763" s="233" t="str">
        <f>IF($C763="","",VLOOKUP($C763,分類コード!$B$1:$C$26,2,0))</f>
        <v/>
      </c>
      <c r="E763" s="234"/>
      <c r="F763" s="235"/>
      <c r="G763" s="236"/>
      <c r="H763" s="235"/>
      <c r="L763" s="239"/>
      <c r="M763" s="239"/>
      <c r="N763" s="239"/>
      <c r="O763" s="239"/>
      <c r="P763" s="239"/>
      <c r="Q763" s="239"/>
      <c r="R763" s="239"/>
      <c r="S763" s="239"/>
      <c r="W763" s="239"/>
      <c r="X763" s="239"/>
      <c r="Y763" s="239"/>
    </row>
    <row r="764" spans="1:25">
      <c r="A764" s="232"/>
      <c r="B764" s="232"/>
      <c r="C764" s="232"/>
      <c r="D764" s="233" t="str">
        <f>IF($C764="","",VLOOKUP($C764,分類コード!$B$1:$C$26,2,0))</f>
        <v/>
      </c>
      <c r="E764" s="234"/>
      <c r="F764" s="235"/>
      <c r="G764" s="236"/>
      <c r="H764" s="235"/>
      <c r="L764" s="239"/>
      <c r="M764" s="239"/>
      <c r="N764" s="239"/>
      <c r="O764" s="239"/>
      <c r="P764" s="239"/>
      <c r="Q764" s="239"/>
      <c r="R764" s="239"/>
      <c r="S764" s="239"/>
      <c r="W764" s="239"/>
      <c r="X764" s="239"/>
      <c r="Y764" s="239"/>
    </row>
    <row r="765" spans="1:25">
      <c r="A765" s="232"/>
      <c r="B765" s="232"/>
      <c r="C765" s="232"/>
      <c r="D765" s="233" t="str">
        <f>IF($C765="","",VLOOKUP($C765,分類コード!$B$1:$C$26,2,0))</f>
        <v/>
      </c>
      <c r="E765" s="234"/>
      <c r="F765" s="235"/>
      <c r="G765" s="236"/>
      <c r="H765" s="235"/>
      <c r="L765" s="239"/>
      <c r="M765" s="239"/>
      <c r="N765" s="239"/>
      <c r="O765" s="239"/>
      <c r="P765" s="239"/>
      <c r="Q765" s="239"/>
      <c r="R765" s="239"/>
      <c r="S765" s="239"/>
      <c r="W765" s="239"/>
      <c r="X765" s="239"/>
      <c r="Y765" s="239"/>
    </row>
    <row r="766" spans="1:25">
      <c r="A766" s="232"/>
      <c r="B766" s="232"/>
      <c r="C766" s="232"/>
      <c r="D766" s="233" t="str">
        <f>IF($C766="","",VLOOKUP($C766,分類コード!$B$1:$C$26,2,0))</f>
        <v/>
      </c>
      <c r="E766" s="234"/>
      <c r="F766" s="235"/>
      <c r="G766" s="236"/>
      <c r="H766" s="235"/>
      <c r="L766" s="239"/>
      <c r="M766" s="239"/>
      <c r="N766" s="239"/>
      <c r="O766" s="239"/>
      <c r="P766" s="239"/>
      <c r="Q766" s="239"/>
      <c r="R766" s="239"/>
      <c r="S766" s="239"/>
      <c r="W766" s="239"/>
      <c r="X766" s="239"/>
      <c r="Y766" s="239"/>
    </row>
    <row r="767" spans="1:25">
      <c r="A767" s="232"/>
      <c r="B767" s="232"/>
      <c r="C767" s="232"/>
      <c r="D767" s="233" t="str">
        <f>IF($C767="","",VLOOKUP($C767,分類コード!$B$1:$C$26,2,0))</f>
        <v/>
      </c>
      <c r="E767" s="234"/>
      <c r="F767" s="235"/>
      <c r="G767" s="236"/>
      <c r="H767" s="235"/>
      <c r="L767" s="239"/>
      <c r="M767" s="239"/>
      <c r="N767" s="239"/>
      <c r="O767" s="239"/>
      <c r="P767" s="239"/>
      <c r="Q767" s="239"/>
      <c r="R767" s="239"/>
      <c r="S767" s="239"/>
      <c r="W767" s="239"/>
      <c r="X767" s="239"/>
      <c r="Y767" s="239"/>
    </row>
    <row r="768" spans="1:25">
      <c r="A768" s="232"/>
      <c r="B768" s="232"/>
      <c r="C768" s="232"/>
      <c r="D768" s="233" t="str">
        <f>IF($C768="","",VLOOKUP($C768,分類コード!$B$1:$C$26,2,0))</f>
        <v/>
      </c>
      <c r="E768" s="234"/>
      <c r="F768" s="235"/>
      <c r="G768" s="236"/>
      <c r="H768" s="235"/>
      <c r="L768" s="239"/>
      <c r="M768" s="239"/>
      <c r="N768" s="239"/>
      <c r="O768" s="239"/>
      <c r="P768" s="239"/>
      <c r="Q768" s="239"/>
      <c r="R768" s="239"/>
      <c r="S768" s="239"/>
      <c r="W768" s="239"/>
      <c r="X768" s="239"/>
      <c r="Y768" s="239"/>
    </row>
    <row r="769" spans="1:25">
      <c r="A769" s="232"/>
      <c r="B769" s="232"/>
      <c r="C769" s="232"/>
      <c r="D769" s="233" t="str">
        <f>IF($C769="","",VLOOKUP($C769,分類コード!$B$1:$C$26,2,0))</f>
        <v/>
      </c>
      <c r="E769" s="234"/>
      <c r="F769" s="235"/>
      <c r="G769" s="236"/>
      <c r="H769" s="235"/>
      <c r="L769" s="239"/>
      <c r="M769" s="239"/>
      <c r="N769" s="239"/>
      <c r="O769" s="239"/>
      <c r="P769" s="239"/>
      <c r="Q769" s="239"/>
      <c r="R769" s="239"/>
      <c r="S769" s="239"/>
      <c r="W769" s="239"/>
      <c r="X769" s="239"/>
      <c r="Y769" s="239"/>
    </row>
    <row r="770" spans="1:25">
      <c r="A770" s="232"/>
      <c r="B770" s="232"/>
      <c r="C770" s="232"/>
      <c r="D770" s="233" t="str">
        <f>IF($C770="","",VLOOKUP($C770,分類コード!$B$1:$C$26,2,0))</f>
        <v/>
      </c>
      <c r="E770" s="234"/>
      <c r="F770" s="235"/>
      <c r="G770" s="236"/>
      <c r="H770" s="235"/>
      <c r="L770" s="239"/>
      <c r="M770" s="239"/>
      <c r="N770" s="239"/>
      <c r="O770" s="239"/>
      <c r="P770" s="239"/>
      <c r="Q770" s="239"/>
      <c r="R770" s="239"/>
      <c r="S770" s="239"/>
      <c r="W770" s="239"/>
      <c r="X770" s="239"/>
      <c r="Y770" s="239"/>
    </row>
    <row r="771" spans="1:25">
      <c r="A771" s="232"/>
      <c r="B771" s="232"/>
      <c r="C771" s="232"/>
      <c r="D771" s="233" t="str">
        <f>IF($C771="","",VLOOKUP($C771,分類コード!$B$1:$C$26,2,0))</f>
        <v/>
      </c>
      <c r="E771" s="234"/>
      <c r="F771" s="235"/>
      <c r="G771" s="236"/>
      <c r="H771" s="235"/>
      <c r="L771" s="239"/>
      <c r="M771" s="239"/>
      <c r="N771" s="239"/>
      <c r="O771" s="239"/>
      <c r="P771" s="239"/>
      <c r="Q771" s="239"/>
      <c r="R771" s="239"/>
      <c r="S771" s="239"/>
      <c r="W771" s="239"/>
      <c r="X771" s="239"/>
      <c r="Y771" s="239"/>
    </row>
    <row r="772" spans="1:25">
      <c r="A772" s="232"/>
      <c r="B772" s="232"/>
      <c r="C772" s="232"/>
      <c r="D772" s="233" t="str">
        <f>IF($C772="","",VLOOKUP($C772,分類コード!$B$1:$C$26,2,0))</f>
        <v/>
      </c>
      <c r="E772" s="234"/>
      <c r="F772" s="235"/>
      <c r="G772" s="236"/>
      <c r="H772" s="235"/>
      <c r="L772" s="239"/>
      <c r="M772" s="239"/>
      <c r="N772" s="239"/>
      <c r="O772" s="239"/>
      <c r="P772" s="239"/>
      <c r="Q772" s="239"/>
      <c r="R772" s="239"/>
      <c r="S772" s="239"/>
      <c r="W772" s="239"/>
      <c r="X772" s="239"/>
      <c r="Y772" s="239"/>
    </row>
    <row r="773" spans="1:25">
      <c r="A773" s="232"/>
      <c r="B773" s="232"/>
      <c r="C773" s="232"/>
      <c r="D773" s="233" t="str">
        <f>IF($C773="","",VLOOKUP($C773,分類コード!$B$1:$C$26,2,0))</f>
        <v/>
      </c>
      <c r="E773" s="234"/>
      <c r="F773" s="235"/>
      <c r="G773" s="236"/>
      <c r="H773" s="235"/>
      <c r="L773" s="239"/>
      <c r="M773" s="239"/>
      <c r="N773" s="239"/>
      <c r="O773" s="239"/>
      <c r="P773" s="239"/>
      <c r="Q773" s="239"/>
      <c r="R773" s="239"/>
      <c r="S773" s="239"/>
      <c r="W773" s="239"/>
      <c r="X773" s="239"/>
      <c r="Y773" s="239"/>
    </row>
    <row r="774" spans="1:25">
      <c r="A774" s="232"/>
      <c r="B774" s="232"/>
      <c r="C774" s="232"/>
      <c r="D774" s="233" t="str">
        <f>IF($C774="","",VLOOKUP($C774,分類コード!$B$1:$C$26,2,0))</f>
        <v/>
      </c>
      <c r="E774" s="234"/>
      <c r="F774" s="235"/>
      <c r="G774" s="236"/>
      <c r="H774" s="235"/>
      <c r="L774" s="239"/>
      <c r="M774" s="239"/>
      <c r="N774" s="239"/>
      <c r="O774" s="239"/>
      <c r="P774" s="239"/>
      <c r="Q774" s="239"/>
      <c r="R774" s="239"/>
      <c r="S774" s="239"/>
      <c r="W774" s="239"/>
      <c r="X774" s="239"/>
      <c r="Y774" s="239"/>
    </row>
    <row r="775" spans="1:25">
      <c r="A775" s="232"/>
      <c r="B775" s="232"/>
      <c r="C775" s="232"/>
      <c r="D775" s="233" t="str">
        <f>IF($C775="","",VLOOKUP($C775,分類コード!$B$1:$C$26,2,0))</f>
        <v/>
      </c>
      <c r="E775" s="234"/>
      <c r="F775" s="235"/>
      <c r="G775" s="236"/>
      <c r="H775" s="235"/>
      <c r="L775" s="239"/>
      <c r="M775" s="239"/>
      <c r="N775" s="239"/>
      <c r="O775" s="239"/>
      <c r="P775" s="239"/>
      <c r="Q775" s="239"/>
      <c r="R775" s="239"/>
      <c r="S775" s="239"/>
      <c r="W775" s="239"/>
      <c r="X775" s="239"/>
      <c r="Y775" s="239"/>
    </row>
    <row r="776" spans="1:25">
      <c r="A776" s="232"/>
      <c r="B776" s="232"/>
      <c r="C776" s="232"/>
      <c r="D776" s="233" t="str">
        <f>IF($C776="","",VLOOKUP($C776,分類コード!$B$1:$C$26,2,0))</f>
        <v/>
      </c>
      <c r="E776" s="234"/>
      <c r="F776" s="235"/>
      <c r="G776" s="236"/>
      <c r="H776" s="235"/>
      <c r="L776" s="239"/>
      <c r="M776" s="239"/>
      <c r="N776" s="239"/>
      <c r="O776" s="239"/>
      <c r="P776" s="239"/>
      <c r="Q776" s="239"/>
      <c r="R776" s="239"/>
      <c r="S776" s="239"/>
      <c r="W776" s="239"/>
      <c r="X776" s="239"/>
      <c r="Y776" s="239"/>
    </row>
    <row r="777" spans="1:25">
      <c r="A777" s="232"/>
      <c r="B777" s="232"/>
      <c r="C777" s="232"/>
      <c r="D777" s="233" t="str">
        <f>IF($C777="","",VLOOKUP($C777,分類コード!$B$1:$C$26,2,0))</f>
        <v/>
      </c>
      <c r="E777" s="234"/>
      <c r="F777" s="235"/>
      <c r="G777" s="236"/>
      <c r="H777" s="235"/>
      <c r="L777" s="239"/>
      <c r="M777" s="239"/>
      <c r="N777" s="239"/>
      <c r="O777" s="239"/>
      <c r="P777" s="239"/>
      <c r="Q777" s="239"/>
      <c r="R777" s="239"/>
      <c r="S777" s="239"/>
      <c r="W777" s="239"/>
      <c r="X777" s="239"/>
      <c r="Y777" s="239"/>
    </row>
    <row r="778" spans="1:25">
      <c r="A778" s="232"/>
      <c r="B778" s="232"/>
      <c r="C778" s="232"/>
      <c r="D778" s="233" t="str">
        <f>IF($C778="","",VLOOKUP($C778,分類コード!$B$1:$C$26,2,0))</f>
        <v/>
      </c>
      <c r="E778" s="234"/>
      <c r="F778" s="235"/>
      <c r="G778" s="236"/>
      <c r="H778" s="235"/>
      <c r="L778" s="239"/>
      <c r="M778" s="239"/>
      <c r="N778" s="239"/>
      <c r="O778" s="239"/>
      <c r="P778" s="239"/>
      <c r="Q778" s="239"/>
      <c r="R778" s="239"/>
      <c r="S778" s="239"/>
      <c r="W778" s="239"/>
      <c r="X778" s="239"/>
      <c r="Y778" s="239"/>
    </row>
    <row r="779" spans="1:25">
      <c r="A779" s="232"/>
      <c r="B779" s="232"/>
      <c r="C779" s="232"/>
      <c r="D779" s="233" t="str">
        <f>IF($C779="","",VLOOKUP($C779,分類コード!$B$1:$C$26,2,0))</f>
        <v/>
      </c>
      <c r="E779" s="234"/>
      <c r="F779" s="235"/>
      <c r="G779" s="236"/>
      <c r="H779" s="235"/>
      <c r="L779" s="239"/>
      <c r="M779" s="239"/>
      <c r="N779" s="239"/>
      <c r="O779" s="239"/>
      <c r="P779" s="239"/>
      <c r="Q779" s="239"/>
      <c r="R779" s="239"/>
      <c r="S779" s="239"/>
      <c r="W779" s="239"/>
      <c r="X779" s="239"/>
      <c r="Y779" s="239"/>
    </row>
    <row r="780" spans="1:25">
      <c r="A780" s="232"/>
      <c r="B780" s="232"/>
      <c r="C780" s="232"/>
      <c r="D780" s="233" t="str">
        <f>IF($C780="","",VLOOKUP($C780,分類コード!$B$1:$C$26,2,0))</f>
        <v/>
      </c>
      <c r="E780" s="234"/>
      <c r="F780" s="235"/>
      <c r="G780" s="236"/>
      <c r="H780" s="235"/>
      <c r="L780" s="239"/>
      <c r="M780" s="239"/>
      <c r="N780" s="239"/>
      <c r="O780" s="239"/>
      <c r="P780" s="239"/>
      <c r="Q780" s="239"/>
      <c r="R780" s="239"/>
      <c r="S780" s="239"/>
      <c r="W780" s="239"/>
      <c r="X780" s="239"/>
      <c r="Y780" s="239"/>
    </row>
    <row r="781" spans="1:25">
      <c r="A781" s="232"/>
      <c r="B781" s="232"/>
      <c r="C781" s="232"/>
      <c r="D781" s="233" t="str">
        <f>IF($C781="","",VLOOKUP($C781,分類コード!$B$1:$C$26,2,0))</f>
        <v/>
      </c>
      <c r="E781" s="234"/>
      <c r="F781" s="235"/>
      <c r="G781" s="236"/>
      <c r="H781" s="235"/>
      <c r="L781" s="239"/>
      <c r="M781" s="239"/>
      <c r="N781" s="239"/>
      <c r="O781" s="239"/>
      <c r="P781" s="239"/>
      <c r="Q781" s="239"/>
      <c r="R781" s="239"/>
      <c r="S781" s="239"/>
      <c r="W781" s="239"/>
      <c r="X781" s="239"/>
      <c r="Y781" s="239"/>
    </row>
    <row r="782" spans="1:25">
      <c r="A782" s="232"/>
      <c r="B782" s="232"/>
      <c r="C782" s="232"/>
      <c r="D782" s="233" t="str">
        <f>IF($C782="","",VLOOKUP($C782,分類コード!$B$1:$C$26,2,0))</f>
        <v/>
      </c>
      <c r="E782" s="234"/>
      <c r="F782" s="235"/>
      <c r="G782" s="236"/>
      <c r="H782" s="235"/>
      <c r="L782" s="239"/>
      <c r="M782" s="239"/>
      <c r="N782" s="239"/>
      <c r="O782" s="239"/>
      <c r="P782" s="239"/>
      <c r="Q782" s="239"/>
      <c r="R782" s="239"/>
      <c r="S782" s="239"/>
      <c r="W782" s="239"/>
      <c r="X782" s="239"/>
      <c r="Y782" s="239"/>
    </row>
    <row r="783" spans="1:25">
      <c r="A783" s="232"/>
      <c r="B783" s="232"/>
      <c r="C783" s="232"/>
      <c r="D783" s="233" t="str">
        <f>IF($C783="","",VLOOKUP($C783,分類コード!$B$1:$C$26,2,0))</f>
        <v/>
      </c>
      <c r="E783" s="234"/>
      <c r="F783" s="235"/>
      <c r="G783" s="236"/>
      <c r="H783" s="235"/>
      <c r="L783" s="239"/>
      <c r="M783" s="239"/>
      <c r="N783" s="239"/>
      <c r="O783" s="239"/>
      <c r="P783" s="239"/>
      <c r="Q783" s="239"/>
      <c r="R783" s="239"/>
      <c r="S783" s="239"/>
      <c r="W783" s="239"/>
      <c r="X783" s="239"/>
      <c r="Y783" s="239"/>
    </row>
    <row r="784" spans="1:25">
      <c r="A784" s="232"/>
      <c r="B784" s="232"/>
      <c r="C784" s="232"/>
      <c r="D784" s="233" t="str">
        <f>IF($C784="","",VLOOKUP($C784,分類コード!$B$1:$C$26,2,0))</f>
        <v/>
      </c>
      <c r="E784" s="234"/>
      <c r="F784" s="235"/>
      <c r="G784" s="236"/>
      <c r="H784" s="235"/>
      <c r="L784" s="239"/>
      <c r="M784" s="239"/>
      <c r="N784" s="239"/>
      <c r="O784" s="239"/>
      <c r="P784" s="239"/>
      <c r="Q784" s="239"/>
      <c r="R784" s="239"/>
      <c r="S784" s="239"/>
      <c r="W784" s="239"/>
      <c r="X784" s="239"/>
      <c r="Y784" s="239"/>
    </row>
    <row r="785" spans="1:25">
      <c r="A785" s="232"/>
      <c r="B785" s="232"/>
      <c r="C785" s="232"/>
      <c r="D785" s="233" t="str">
        <f>IF($C785="","",VLOOKUP($C785,分類コード!$B$1:$C$26,2,0))</f>
        <v/>
      </c>
      <c r="E785" s="234"/>
      <c r="F785" s="235"/>
      <c r="G785" s="236"/>
      <c r="H785" s="235"/>
      <c r="L785" s="239"/>
      <c r="M785" s="239"/>
      <c r="N785" s="239"/>
      <c r="O785" s="239"/>
      <c r="P785" s="239"/>
      <c r="Q785" s="239"/>
      <c r="R785" s="239"/>
      <c r="S785" s="239"/>
      <c r="W785" s="239"/>
      <c r="X785" s="239"/>
      <c r="Y785" s="239"/>
    </row>
    <row r="786" spans="1:25">
      <c r="A786" s="232"/>
      <c r="B786" s="232"/>
      <c r="C786" s="232"/>
      <c r="D786" s="233" t="str">
        <f>IF($C786="","",VLOOKUP($C786,分類コード!$B$1:$C$26,2,0))</f>
        <v/>
      </c>
      <c r="E786" s="234"/>
      <c r="F786" s="235"/>
      <c r="G786" s="236"/>
      <c r="H786" s="235"/>
      <c r="L786" s="239"/>
      <c r="M786" s="239"/>
      <c r="N786" s="239"/>
      <c r="O786" s="239"/>
      <c r="P786" s="239"/>
      <c r="Q786" s="239"/>
      <c r="R786" s="239"/>
      <c r="S786" s="239"/>
      <c r="W786" s="239"/>
      <c r="X786" s="239"/>
      <c r="Y786" s="239"/>
    </row>
    <row r="787" spans="1:25">
      <c r="A787" s="232"/>
      <c r="B787" s="232"/>
      <c r="C787" s="232"/>
      <c r="D787" s="233" t="str">
        <f>IF($C787="","",VLOOKUP($C787,分類コード!$B$1:$C$26,2,0))</f>
        <v/>
      </c>
      <c r="E787" s="234"/>
      <c r="F787" s="235"/>
      <c r="G787" s="236"/>
      <c r="H787" s="235"/>
      <c r="L787" s="239"/>
      <c r="M787" s="239"/>
      <c r="N787" s="239"/>
      <c r="O787" s="239"/>
      <c r="P787" s="239"/>
      <c r="Q787" s="239"/>
      <c r="R787" s="239"/>
      <c r="S787" s="239"/>
      <c r="W787" s="239"/>
      <c r="X787" s="239"/>
      <c r="Y787" s="239"/>
    </row>
    <row r="788" spans="1:25">
      <c r="A788" s="232"/>
      <c r="B788" s="232"/>
      <c r="C788" s="232"/>
      <c r="D788" s="233" t="str">
        <f>IF($C788="","",VLOOKUP($C788,分類コード!$B$1:$C$26,2,0))</f>
        <v/>
      </c>
      <c r="E788" s="234"/>
      <c r="F788" s="235"/>
      <c r="G788" s="236"/>
      <c r="H788" s="235"/>
      <c r="L788" s="239"/>
      <c r="M788" s="239"/>
      <c r="N788" s="239"/>
      <c r="O788" s="239"/>
      <c r="P788" s="239"/>
      <c r="Q788" s="239"/>
      <c r="R788" s="239"/>
      <c r="S788" s="239"/>
      <c r="W788" s="239"/>
      <c r="X788" s="239"/>
      <c r="Y788" s="239"/>
    </row>
    <row r="789" spans="1:25">
      <c r="A789" s="232"/>
      <c r="B789" s="232"/>
      <c r="C789" s="232"/>
      <c r="D789" s="233" t="str">
        <f>IF($C789="","",VLOOKUP($C789,分類コード!$B$1:$C$26,2,0))</f>
        <v/>
      </c>
      <c r="E789" s="234"/>
      <c r="F789" s="235"/>
      <c r="G789" s="236"/>
      <c r="H789" s="235"/>
      <c r="L789" s="239"/>
      <c r="M789" s="239"/>
      <c r="N789" s="239"/>
      <c r="O789" s="239"/>
      <c r="P789" s="239"/>
      <c r="Q789" s="239"/>
      <c r="R789" s="239"/>
      <c r="S789" s="239"/>
      <c r="W789" s="239"/>
      <c r="X789" s="239"/>
      <c r="Y789" s="239"/>
    </row>
    <row r="790" spans="1:25">
      <c r="A790" s="232"/>
      <c r="B790" s="232"/>
      <c r="C790" s="232"/>
      <c r="D790" s="233" t="str">
        <f>IF($C790="","",VLOOKUP($C790,分類コード!$B$1:$C$26,2,0))</f>
        <v/>
      </c>
      <c r="E790" s="234"/>
      <c r="F790" s="235"/>
      <c r="G790" s="236"/>
      <c r="H790" s="235"/>
      <c r="L790" s="239"/>
      <c r="M790" s="239"/>
      <c r="N790" s="239"/>
      <c r="O790" s="239"/>
      <c r="P790" s="239"/>
      <c r="Q790" s="239"/>
      <c r="R790" s="239"/>
      <c r="S790" s="239"/>
      <c r="W790" s="239"/>
      <c r="X790" s="239"/>
      <c r="Y790" s="239"/>
    </row>
    <row r="791" spans="1:25">
      <c r="A791" s="232"/>
      <c r="B791" s="232"/>
      <c r="C791" s="232"/>
      <c r="D791" s="233" t="str">
        <f>IF($C791="","",VLOOKUP($C791,分類コード!$B$1:$C$26,2,0))</f>
        <v/>
      </c>
      <c r="E791" s="234"/>
      <c r="F791" s="235"/>
      <c r="G791" s="236"/>
      <c r="H791" s="235"/>
      <c r="L791" s="239"/>
      <c r="M791" s="239"/>
      <c r="N791" s="239"/>
      <c r="O791" s="239"/>
      <c r="P791" s="239"/>
      <c r="Q791" s="239"/>
      <c r="R791" s="239"/>
      <c r="S791" s="239"/>
      <c r="W791" s="239"/>
      <c r="X791" s="239"/>
      <c r="Y791" s="239"/>
    </row>
    <row r="792" spans="1:25">
      <c r="A792" s="232"/>
      <c r="B792" s="232"/>
      <c r="C792" s="232"/>
      <c r="D792" s="233" t="str">
        <f>IF($C792="","",VLOOKUP($C792,分類コード!$B$1:$C$26,2,0))</f>
        <v/>
      </c>
      <c r="E792" s="234"/>
      <c r="F792" s="235"/>
      <c r="G792" s="236"/>
      <c r="H792" s="235"/>
      <c r="L792" s="239"/>
      <c r="M792" s="239"/>
      <c r="N792" s="239"/>
      <c r="O792" s="239"/>
      <c r="P792" s="239"/>
      <c r="Q792" s="239"/>
      <c r="R792" s="239"/>
      <c r="S792" s="239"/>
      <c r="W792" s="239"/>
      <c r="X792" s="239"/>
      <c r="Y792" s="239"/>
    </row>
    <row r="793" spans="1:25">
      <c r="A793" s="232"/>
      <c r="B793" s="232"/>
      <c r="C793" s="232"/>
      <c r="D793" s="233" t="str">
        <f>IF($C793="","",VLOOKUP($C793,分類コード!$B$1:$C$26,2,0))</f>
        <v/>
      </c>
      <c r="E793" s="234"/>
      <c r="F793" s="235"/>
      <c r="G793" s="236"/>
      <c r="H793" s="235"/>
      <c r="L793" s="239"/>
      <c r="M793" s="239"/>
      <c r="N793" s="239"/>
      <c r="O793" s="239"/>
      <c r="P793" s="239"/>
      <c r="Q793" s="239"/>
      <c r="R793" s="239"/>
      <c r="S793" s="239"/>
      <c r="W793" s="239"/>
      <c r="X793" s="239"/>
      <c r="Y793" s="239"/>
    </row>
    <row r="794" spans="1:25">
      <c r="A794" s="232"/>
      <c r="B794" s="232"/>
      <c r="C794" s="232"/>
      <c r="D794" s="233" t="str">
        <f>IF($C794="","",VLOOKUP($C794,分類コード!$B$1:$C$26,2,0))</f>
        <v/>
      </c>
      <c r="E794" s="234"/>
      <c r="F794" s="235"/>
      <c r="G794" s="236"/>
      <c r="H794" s="235"/>
      <c r="L794" s="239"/>
      <c r="M794" s="239"/>
      <c r="N794" s="239"/>
      <c r="O794" s="239"/>
      <c r="P794" s="239"/>
      <c r="Q794" s="239"/>
      <c r="R794" s="239"/>
      <c r="S794" s="239"/>
      <c r="W794" s="239"/>
      <c r="X794" s="239"/>
      <c r="Y794" s="239"/>
    </row>
    <row r="795" spans="1:25">
      <c r="A795" s="232"/>
      <c r="B795" s="232"/>
      <c r="C795" s="232"/>
      <c r="D795" s="233" t="str">
        <f>IF($C795="","",VLOOKUP($C795,分類コード!$B$1:$C$26,2,0))</f>
        <v/>
      </c>
      <c r="E795" s="234"/>
      <c r="F795" s="235"/>
      <c r="G795" s="236"/>
      <c r="H795" s="235"/>
      <c r="L795" s="239"/>
      <c r="M795" s="239"/>
      <c r="N795" s="239"/>
      <c r="O795" s="239"/>
      <c r="P795" s="239"/>
      <c r="Q795" s="239"/>
      <c r="R795" s="239"/>
      <c r="S795" s="239"/>
      <c r="W795" s="239"/>
      <c r="X795" s="239"/>
      <c r="Y795" s="239"/>
    </row>
    <row r="796" spans="1:25">
      <c r="A796" s="232"/>
      <c r="B796" s="232"/>
      <c r="C796" s="232"/>
      <c r="D796" s="233" t="str">
        <f>IF($C796="","",VLOOKUP($C796,分類コード!$B$1:$C$26,2,0))</f>
        <v/>
      </c>
      <c r="E796" s="234"/>
      <c r="F796" s="235"/>
      <c r="G796" s="236"/>
      <c r="H796" s="235"/>
      <c r="L796" s="239"/>
      <c r="M796" s="239"/>
      <c r="N796" s="239"/>
      <c r="O796" s="239"/>
      <c r="P796" s="239"/>
      <c r="Q796" s="239"/>
      <c r="R796" s="239"/>
      <c r="S796" s="239"/>
      <c r="W796" s="239"/>
      <c r="X796" s="239"/>
      <c r="Y796" s="239"/>
    </row>
    <row r="797" spans="1:25">
      <c r="A797" s="232"/>
      <c r="B797" s="232"/>
      <c r="C797" s="232"/>
      <c r="D797" s="233" t="str">
        <f>IF($C797="","",VLOOKUP($C797,分類コード!$B$1:$C$26,2,0))</f>
        <v/>
      </c>
      <c r="E797" s="234"/>
      <c r="F797" s="235"/>
      <c r="G797" s="236"/>
      <c r="H797" s="235"/>
      <c r="L797" s="239"/>
      <c r="M797" s="239"/>
      <c r="N797" s="239"/>
      <c r="O797" s="239"/>
      <c r="P797" s="239"/>
      <c r="Q797" s="239"/>
      <c r="R797" s="239"/>
      <c r="S797" s="239"/>
      <c r="W797" s="239"/>
      <c r="X797" s="239"/>
      <c r="Y797" s="239"/>
    </row>
    <row r="798" spans="1:25">
      <c r="A798" s="232"/>
      <c r="B798" s="232"/>
      <c r="C798" s="232"/>
      <c r="D798" s="233" t="str">
        <f>IF($C798="","",VLOOKUP($C798,分類コード!$B$1:$C$26,2,0))</f>
        <v/>
      </c>
      <c r="E798" s="234"/>
      <c r="F798" s="235"/>
      <c r="G798" s="236"/>
      <c r="H798" s="235"/>
      <c r="L798" s="239"/>
      <c r="M798" s="239"/>
      <c r="N798" s="239"/>
      <c r="O798" s="239"/>
      <c r="P798" s="239"/>
      <c r="Q798" s="239"/>
      <c r="R798" s="239"/>
      <c r="S798" s="239"/>
      <c r="W798" s="239"/>
      <c r="X798" s="239"/>
      <c r="Y798" s="239"/>
    </row>
    <row r="799" spans="1:25">
      <c r="A799" s="232"/>
      <c r="B799" s="232"/>
      <c r="C799" s="232"/>
      <c r="D799" s="233" t="str">
        <f>IF($C799="","",VLOOKUP($C799,分類コード!$B$1:$C$26,2,0))</f>
        <v/>
      </c>
      <c r="E799" s="234"/>
      <c r="F799" s="235"/>
      <c r="G799" s="236"/>
      <c r="H799" s="235"/>
      <c r="L799" s="239"/>
      <c r="M799" s="239"/>
      <c r="N799" s="239"/>
      <c r="O799" s="239"/>
      <c r="P799" s="239"/>
      <c r="Q799" s="239"/>
      <c r="R799" s="239"/>
      <c r="S799" s="239"/>
      <c r="W799" s="239"/>
      <c r="X799" s="239"/>
      <c r="Y799" s="239"/>
    </row>
    <row r="800" spans="1:25">
      <c r="A800" s="232"/>
      <c r="B800" s="232"/>
      <c r="C800" s="232"/>
      <c r="D800" s="233" t="str">
        <f>IF($C800="","",VLOOKUP($C800,分類コード!$B$1:$C$26,2,0))</f>
        <v/>
      </c>
      <c r="E800" s="234"/>
      <c r="F800" s="235"/>
      <c r="G800" s="236"/>
      <c r="H800" s="235"/>
      <c r="L800" s="239"/>
      <c r="M800" s="239"/>
      <c r="N800" s="239"/>
      <c r="O800" s="239"/>
      <c r="P800" s="239"/>
      <c r="Q800" s="239"/>
      <c r="R800" s="239"/>
      <c r="S800" s="239"/>
      <c r="W800" s="239"/>
      <c r="X800" s="239"/>
      <c r="Y800" s="239"/>
    </row>
    <row r="801" spans="1:25">
      <c r="A801" s="232"/>
      <c r="B801" s="232"/>
      <c r="C801" s="232"/>
      <c r="D801" s="233" t="str">
        <f>IF($C801="","",VLOOKUP($C801,分類コード!$B$1:$C$26,2,0))</f>
        <v/>
      </c>
      <c r="E801" s="234"/>
      <c r="F801" s="235"/>
      <c r="G801" s="236"/>
      <c r="H801" s="235"/>
      <c r="L801" s="239"/>
      <c r="M801" s="239"/>
      <c r="N801" s="239"/>
      <c r="O801" s="239"/>
      <c r="P801" s="239"/>
      <c r="Q801" s="239"/>
      <c r="R801" s="239"/>
      <c r="S801" s="239"/>
      <c r="W801" s="239"/>
      <c r="X801" s="239"/>
      <c r="Y801" s="239"/>
    </row>
    <row r="802" spans="1:25">
      <c r="A802" s="232"/>
      <c r="B802" s="232"/>
      <c r="C802" s="232"/>
      <c r="D802" s="233" t="str">
        <f>IF($C802="","",VLOOKUP($C802,分類コード!$B$1:$C$26,2,0))</f>
        <v/>
      </c>
      <c r="E802" s="234"/>
      <c r="F802" s="235"/>
      <c r="G802" s="236"/>
      <c r="H802" s="235"/>
      <c r="L802" s="239"/>
      <c r="M802" s="239"/>
      <c r="N802" s="239"/>
      <c r="O802" s="239"/>
      <c r="P802" s="239"/>
      <c r="Q802" s="239"/>
      <c r="R802" s="239"/>
      <c r="S802" s="239"/>
      <c r="W802" s="239"/>
      <c r="X802" s="239"/>
      <c r="Y802" s="239"/>
    </row>
    <row r="803" spans="1:25">
      <c r="A803" s="232"/>
      <c r="B803" s="232"/>
      <c r="C803" s="232"/>
      <c r="D803" s="233" t="str">
        <f>IF($C803="","",VLOOKUP($C803,分類コード!$B$1:$C$26,2,0))</f>
        <v/>
      </c>
      <c r="E803" s="234"/>
      <c r="F803" s="235"/>
      <c r="G803" s="236"/>
      <c r="H803" s="235"/>
      <c r="L803" s="239"/>
      <c r="M803" s="239"/>
      <c r="N803" s="239"/>
      <c r="O803" s="239"/>
      <c r="P803" s="239"/>
      <c r="Q803" s="239"/>
      <c r="R803" s="239"/>
      <c r="S803" s="239"/>
      <c r="W803" s="239"/>
      <c r="X803" s="239"/>
      <c r="Y803" s="239"/>
    </row>
    <row r="804" spans="1:25">
      <c r="A804" s="232"/>
      <c r="B804" s="232"/>
      <c r="C804" s="232"/>
      <c r="D804" s="233" t="str">
        <f>IF($C804="","",VLOOKUP($C804,分類コード!$B$1:$C$26,2,0))</f>
        <v/>
      </c>
      <c r="E804" s="234"/>
      <c r="F804" s="235"/>
      <c r="G804" s="236"/>
      <c r="H804" s="235"/>
      <c r="L804" s="239"/>
      <c r="M804" s="239"/>
      <c r="N804" s="239"/>
      <c r="O804" s="239"/>
      <c r="P804" s="239"/>
      <c r="Q804" s="239"/>
      <c r="R804" s="239"/>
      <c r="S804" s="239"/>
      <c r="W804" s="239"/>
      <c r="X804" s="239"/>
      <c r="Y804" s="239"/>
    </row>
    <row r="805" spans="1:25">
      <c r="A805" s="232"/>
      <c r="B805" s="232"/>
      <c r="C805" s="232"/>
      <c r="D805" s="233" t="str">
        <f>IF($C805="","",VLOOKUP($C805,分類コード!$B$1:$C$26,2,0))</f>
        <v/>
      </c>
      <c r="E805" s="234"/>
      <c r="F805" s="235"/>
      <c r="G805" s="236"/>
      <c r="H805" s="235"/>
      <c r="L805" s="239"/>
      <c r="M805" s="239"/>
      <c r="N805" s="239"/>
      <c r="O805" s="239"/>
      <c r="P805" s="239"/>
      <c r="Q805" s="239"/>
      <c r="R805" s="239"/>
      <c r="S805" s="239"/>
      <c r="W805" s="239"/>
      <c r="X805" s="239"/>
      <c r="Y805" s="239"/>
    </row>
    <row r="806" spans="1:25">
      <c r="A806" s="232"/>
      <c r="B806" s="232"/>
      <c r="C806" s="232"/>
      <c r="D806" s="233" t="str">
        <f>IF($C806="","",VLOOKUP($C806,分類コード!$B$1:$C$26,2,0))</f>
        <v/>
      </c>
      <c r="E806" s="234"/>
      <c r="F806" s="235"/>
      <c r="G806" s="236"/>
      <c r="H806" s="235"/>
      <c r="L806" s="239"/>
      <c r="M806" s="239"/>
      <c r="N806" s="239"/>
      <c r="O806" s="239"/>
      <c r="P806" s="239"/>
      <c r="Q806" s="239"/>
      <c r="R806" s="239"/>
      <c r="S806" s="239"/>
      <c r="W806" s="239"/>
      <c r="X806" s="239"/>
      <c r="Y806" s="239"/>
    </row>
    <row r="807" spans="1:25">
      <c r="A807" s="232"/>
      <c r="B807" s="232"/>
      <c r="C807" s="232"/>
      <c r="D807" s="233" t="str">
        <f>IF($C807="","",VLOOKUP($C807,分類コード!$B$1:$C$26,2,0))</f>
        <v/>
      </c>
      <c r="E807" s="234"/>
      <c r="F807" s="235"/>
      <c r="G807" s="236"/>
      <c r="H807" s="235"/>
      <c r="L807" s="239"/>
      <c r="M807" s="239"/>
      <c r="N807" s="239"/>
      <c r="O807" s="239"/>
      <c r="P807" s="239"/>
      <c r="Q807" s="239"/>
      <c r="R807" s="239"/>
      <c r="S807" s="239"/>
      <c r="W807" s="239"/>
      <c r="X807" s="239"/>
      <c r="Y807" s="239"/>
    </row>
    <row r="808" spans="1:25">
      <c r="A808" s="232"/>
      <c r="B808" s="232"/>
      <c r="C808" s="232"/>
      <c r="D808" s="233" t="str">
        <f>IF($C808="","",VLOOKUP($C808,分類コード!$B$1:$C$26,2,0))</f>
        <v/>
      </c>
      <c r="E808" s="234"/>
      <c r="F808" s="235"/>
      <c r="G808" s="236"/>
      <c r="H808" s="235"/>
      <c r="L808" s="239"/>
      <c r="M808" s="239"/>
      <c r="N808" s="239"/>
      <c r="O808" s="239"/>
      <c r="P808" s="239"/>
      <c r="Q808" s="239"/>
      <c r="R808" s="239"/>
      <c r="S808" s="239"/>
      <c r="W808" s="239"/>
      <c r="X808" s="239"/>
      <c r="Y808" s="239"/>
    </row>
    <row r="809" spans="1:25">
      <c r="A809" s="232"/>
      <c r="B809" s="232"/>
      <c r="C809" s="232"/>
      <c r="D809" s="233" t="str">
        <f>IF($C809="","",VLOOKUP($C809,分類コード!$B$1:$C$26,2,0))</f>
        <v/>
      </c>
      <c r="E809" s="234"/>
      <c r="F809" s="235"/>
      <c r="G809" s="236"/>
      <c r="H809" s="235"/>
      <c r="L809" s="239"/>
      <c r="M809" s="239"/>
      <c r="N809" s="239"/>
      <c r="O809" s="239"/>
      <c r="P809" s="239"/>
      <c r="Q809" s="239"/>
      <c r="R809" s="239"/>
      <c r="S809" s="239"/>
      <c r="W809" s="239"/>
      <c r="X809" s="239"/>
      <c r="Y809" s="239"/>
    </row>
    <row r="810" spans="1:25">
      <c r="A810" s="232"/>
      <c r="B810" s="232"/>
      <c r="C810" s="232"/>
      <c r="D810" s="233" t="str">
        <f>IF($C810="","",VLOOKUP($C810,分類コード!$B$1:$C$26,2,0))</f>
        <v/>
      </c>
      <c r="E810" s="234"/>
      <c r="F810" s="235"/>
      <c r="G810" s="236"/>
      <c r="H810" s="235"/>
      <c r="L810" s="239"/>
      <c r="M810" s="239"/>
      <c r="N810" s="239"/>
      <c r="O810" s="239"/>
      <c r="P810" s="239"/>
      <c r="Q810" s="239"/>
      <c r="R810" s="239"/>
      <c r="S810" s="239"/>
      <c r="W810" s="239"/>
      <c r="X810" s="239"/>
      <c r="Y810" s="239"/>
    </row>
    <row r="811" spans="1:25">
      <c r="A811" s="232"/>
      <c r="B811" s="232"/>
      <c r="C811" s="232"/>
      <c r="D811" s="233" t="str">
        <f>IF($C811="","",VLOOKUP($C811,分類コード!$B$1:$C$26,2,0))</f>
        <v/>
      </c>
      <c r="E811" s="234"/>
      <c r="F811" s="235"/>
      <c r="G811" s="236"/>
      <c r="H811" s="235"/>
      <c r="L811" s="239"/>
      <c r="M811" s="239"/>
      <c r="N811" s="239"/>
      <c r="O811" s="239"/>
      <c r="P811" s="239"/>
      <c r="Q811" s="239"/>
      <c r="R811" s="239"/>
      <c r="S811" s="239"/>
      <c r="W811" s="239"/>
      <c r="X811" s="239"/>
      <c r="Y811" s="239"/>
    </row>
    <row r="812" spans="1:25">
      <c r="A812" s="232"/>
      <c r="B812" s="232"/>
      <c r="C812" s="232"/>
      <c r="D812" s="233" t="str">
        <f>IF($C812="","",VLOOKUP($C812,分類コード!$B$1:$C$26,2,0))</f>
        <v/>
      </c>
      <c r="E812" s="234"/>
      <c r="F812" s="235"/>
      <c r="G812" s="236"/>
      <c r="H812" s="235"/>
      <c r="L812" s="239"/>
      <c r="M812" s="239"/>
      <c r="N812" s="239"/>
      <c r="O812" s="239"/>
      <c r="P812" s="239"/>
      <c r="Q812" s="239"/>
      <c r="R812" s="239"/>
      <c r="S812" s="239"/>
      <c r="W812" s="239"/>
      <c r="X812" s="239"/>
      <c r="Y812" s="239"/>
    </row>
    <row r="813" spans="1:25">
      <c r="A813" s="232"/>
      <c r="B813" s="232"/>
      <c r="C813" s="232"/>
      <c r="D813" s="233" t="str">
        <f>IF($C813="","",VLOOKUP($C813,分類コード!$B$1:$C$26,2,0))</f>
        <v/>
      </c>
      <c r="E813" s="234"/>
      <c r="F813" s="235"/>
      <c r="G813" s="236"/>
      <c r="H813" s="235"/>
      <c r="L813" s="239"/>
      <c r="M813" s="239"/>
      <c r="N813" s="239"/>
      <c r="O813" s="239"/>
      <c r="P813" s="239"/>
      <c r="Q813" s="239"/>
      <c r="R813" s="239"/>
      <c r="S813" s="239"/>
      <c r="W813" s="239"/>
      <c r="X813" s="239"/>
      <c r="Y813" s="239"/>
    </row>
    <row r="814" spans="1:25">
      <c r="A814" s="232"/>
      <c r="B814" s="232"/>
      <c r="C814" s="232"/>
      <c r="D814" s="233" t="str">
        <f>IF($C814="","",VLOOKUP($C814,分類コード!$B$1:$C$26,2,0))</f>
        <v/>
      </c>
      <c r="E814" s="234"/>
      <c r="F814" s="235"/>
      <c r="G814" s="236"/>
      <c r="H814" s="235"/>
      <c r="L814" s="239"/>
      <c r="M814" s="239"/>
      <c r="N814" s="239"/>
      <c r="O814" s="239"/>
      <c r="P814" s="239"/>
      <c r="Q814" s="239"/>
      <c r="R814" s="239"/>
      <c r="S814" s="239"/>
      <c r="W814" s="239"/>
      <c r="X814" s="239"/>
      <c r="Y814" s="239"/>
    </row>
    <row r="815" spans="1:25">
      <c r="A815" s="232"/>
      <c r="B815" s="232"/>
      <c r="C815" s="232"/>
      <c r="D815" s="233" t="str">
        <f>IF($C815="","",VLOOKUP($C815,分類コード!$B$1:$C$26,2,0))</f>
        <v/>
      </c>
      <c r="E815" s="234"/>
      <c r="F815" s="235"/>
      <c r="G815" s="236"/>
      <c r="H815" s="235"/>
      <c r="L815" s="239"/>
      <c r="M815" s="239"/>
      <c r="N815" s="239"/>
      <c r="O815" s="239"/>
      <c r="P815" s="239"/>
      <c r="Q815" s="239"/>
      <c r="R815" s="239"/>
      <c r="S815" s="239"/>
      <c r="W815" s="239"/>
      <c r="X815" s="239"/>
      <c r="Y815" s="239"/>
    </row>
    <row r="816" spans="1:25">
      <c r="A816" s="232"/>
      <c r="B816" s="232"/>
      <c r="C816" s="232"/>
      <c r="D816" s="233" t="str">
        <f>IF($C816="","",VLOOKUP($C816,分類コード!$B$1:$C$26,2,0))</f>
        <v/>
      </c>
      <c r="E816" s="234"/>
      <c r="F816" s="235"/>
      <c r="G816" s="236"/>
      <c r="H816" s="235"/>
      <c r="L816" s="239"/>
      <c r="M816" s="239"/>
      <c r="N816" s="239"/>
      <c r="O816" s="239"/>
      <c r="P816" s="239"/>
      <c r="Q816" s="239"/>
      <c r="R816" s="239"/>
      <c r="S816" s="239"/>
      <c r="W816" s="239"/>
      <c r="X816" s="239"/>
      <c r="Y816" s="239"/>
    </row>
    <row r="817" spans="1:25">
      <c r="A817" s="232"/>
      <c r="B817" s="232"/>
      <c r="C817" s="232"/>
      <c r="D817" s="233" t="str">
        <f>IF($C817="","",VLOOKUP($C817,分類コード!$B$1:$C$26,2,0))</f>
        <v/>
      </c>
      <c r="E817" s="234"/>
      <c r="F817" s="235"/>
      <c r="G817" s="236"/>
      <c r="H817" s="235"/>
      <c r="L817" s="239"/>
      <c r="M817" s="239"/>
      <c r="N817" s="239"/>
      <c r="O817" s="239"/>
      <c r="P817" s="239"/>
      <c r="Q817" s="239"/>
      <c r="R817" s="239"/>
      <c r="S817" s="239"/>
      <c r="W817" s="239"/>
      <c r="X817" s="239"/>
      <c r="Y817" s="239"/>
    </row>
    <row r="818" spans="1:25">
      <c r="A818" s="232"/>
      <c r="B818" s="232"/>
      <c r="C818" s="232"/>
      <c r="D818" s="233" t="str">
        <f>IF($C818="","",VLOOKUP($C818,分類コード!$B$1:$C$26,2,0))</f>
        <v/>
      </c>
      <c r="E818" s="234"/>
      <c r="F818" s="235"/>
      <c r="G818" s="236"/>
      <c r="H818" s="235"/>
      <c r="L818" s="239"/>
      <c r="M818" s="239"/>
      <c r="N818" s="239"/>
      <c r="O818" s="239"/>
      <c r="P818" s="239"/>
      <c r="Q818" s="239"/>
      <c r="R818" s="239"/>
      <c r="S818" s="239"/>
      <c r="W818" s="239"/>
      <c r="X818" s="239"/>
      <c r="Y818" s="239"/>
    </row>
    <row r="819" spans="1:25">
      <c r="A819" s="232"/>
      <c r="B819" s="232"/>
      <c r="C819" s="232"/>
      <c r="D819" s="233" t="str">
        <f>IF($C819="","",VLOOKUP($C819,分類コード!$B$1:$C$26,2,0))</f>
        <v/>
      </c>
      <c r="E819" s="234"/>
      <c r="F819" s="235"/>
      <c r="G819" s="236"/>
      <c r="H819" s="235"/>
      <c r="L819" s="239"/>
      <c r="M819" s="239"/>
      <c r="N819" s="239"/>
      <c r="O819" s="239"/>
      <c r="P819" s="239"/>
      <c r="Q819" s="239"/>
      <c r="R819" s="239"/>
      <c r="S819" s="239"/>
      <c r="W819" s="239"/>
      <c r="X819" s="239"/>
      <c r="Y819" s="239"/>
    </row>
    <row r="820" spans="1:25">
      <c r="A820" s="232"/>
      <c r="B820" s="232"/>
      <c r="C820" s="232"/>
      <c r="D820" s="233" t="str">
        <f>IF($C820="","",VLOOKUP($C820,分類コード!$B$1:$C$26,2,0))</f>
        <v/>
      </c>
      <c r="E820" s="234"/>
      <c r="F820" s="235"/>
      <c r="G820" s="236"/>
      <c r="H820" s="235"/>
      <c r="L820" s="239"/>
      <c r="M820" s="239"/>
      <c r="N820" s="239"/>
      <c r="O820" s="239"/>
      <c r="P820" s="239"/>
      <c r="Q820" s="239"/>
      <c r="R820" s="239"/>
      <c r="S820" s="239"/>
      <c r="W820" s="239"/>
      <c r="X820" s="239"/>
      <c r="Y820" s="239"/>
    </row>
    <row r="821" spans="1:25">
      <c r="A821" s="232"/>
      <c r="B821" s="232"/>
      <c r="C821" s="232"/>
      <c r="D821" s="233" t="str">
        <f>IF($C821="","",VLOOKUP($C821,分類コード!$B$1:$C$26,2,0))</f>
        <v/>
      </c>
      <c r="E821" s="234"/>
      <c r="F821" s="235"/>
      <c r="G821" s="236"/>
      <c r="H821" s="235"/>
      <c r="L821" s="239"/>
      <c r="M821" s="239"/>
      <c r="N821" s="239"/>
      <c r="O821" s="239"/>
      <c r="P821" s="239"/>
      <c r="Q821" s="239"/>
      <c r="R821" s="239"/>
      <c r="S821" s="239"/>
      <c r="W821" s="239"/>
      <c r="X821" s="239"/>
      <c r="Y821" s="239"/>
    </row>
    <row r="822" spans="1:25">
      <c r="A822" s="232"/>
      <c r="B822" s="232"/>
      <c r="C822" s="232"/>
      <c r="D822" s="233" t="str">
        <f>IF($C822="","",VLOOKUP($C822,分類コード!$B$1:$C$26,2,0))</f>
        <v/>
      </c>
      <c r="E822" s="234"/>
      <c r="F822" s="235"/>
      <c r="G822" s="236"/>
      <c r="H822" s="235"/>
      <c r="L822" s="239"/>
      <c r="M822" s="239"/>
      <c r="N822" s="239"/>
      <c r="O822" s="239"/>
      <c r="P822" s="239"/>
      <c r="Q822" s="239"/>
      <c r="R822" s="239"/>
      <c r="S822" s="239"/>
      <c r="W822" s="239"/>
      <c r="X822" s="239"/>
      <c r="Y822" s="239"/>
    </row>
    <row r="823" spans="1:25">
      <c r="A823" s="232"/>
      <c r="B823" s="232"/>
      <c r="C823" s="232"/>
      <c r="D823" s="233" t="str">
        <f>IF($C823="","",VLOOKUP($C823,分類コード!$B$1:$C$26,2,0))</f>
        <v/>
      </c>
      <c r="E823" s="234"/>
      <c r="F823" s="235"/>
      <c r="G823" s="236"/>
      <c r="H823" s="235"/>
      <c r="L823" s="239"/>
      <c r="M823" s="239"/>
      <c r="N823" s="239"/>
      <c r="O823" s="239"/>
      <c r="P823" s="239"/>
      <c r="Q823" s="239"/>
      <c r="R823" s="239"/>
      <c r="S823" s="239"/>
      <c r="W823" s="239"/>
      <c r="X823" s="239"/>
      <c r="Y823" s="239"/>
    </row>
    <row r="824" spans="1:25">
      <c r="A824" s="232"/>
      <c r="B824" s="232"/>
      <c r="C824" s="232"/>
      <c r="D824" s="233" t="str">
        <f>IF($C824="","",VLOOKUP($C824,分類コード!$B$1:$C$26,2,0))</f>
        <v/>
      </c>
      <c r="E824" s="234"/>
      <c r="F824" s="235"/>
      <c r="G824" s="236"/>
      <c r="H824" s="235"/>
      <c r="L824" s="239"/>
      <c r="M824" s="239"/>
      <c r="N824" s="239"/>
      <c r="O824" s="239"/>
      <c r="P824" s="239"/>
      <c r="Q824" s="239"/>
      <c r="R824" s="239"/>
      <c r="S824" s="239"/>
      <c r="W824" s="239"/>
      <c r="X824" s="239"/>
      <c r="Y824" s="239"/>
    </row>
    <row r="825" spans="1:25">
      <c r="A825" s="232"/>
      <c r="B825" s="232"/>
      <c r="C825" s="232"/>
      <c r="D825" s="233" t="str">
        <f>IF($C825="","",VLOOKUP($C825,分類コード!$B$1:$C$26,2,0))</f>
        <v/>
      </c>
      <c r="E825" s="234"/>
      <c r="F825" s="235"/>
      <c r="G825" s="236"/>
      <c r="H825" s="235"/>
      <c r="L825" s="239"/>
      <c r="M825" s="239"/>
      <c r="N825" s="239"/>
      <c r="O825" s="239"/>
      <c r="P825" s="239"/>
      <c r="Q825" s="239"/>
      <c r="R825" s="239"/>
      <c r="S825" s="239"/>
      <c r="W825" s="239"/>
      <c r="X825" s="239"/>
      <c r="Y825" s="239"/>
    </row>
    <row r="826" spans="1:25">
      <c r="A826" s="232"/>
      <c r="B826" s="232"/>
      <c r="C826" s="232"/>
      <c r="D826" s="233" t="str">
        <f>IF($C826="","",VLOOKUP($C826,分類コード!$B$1:$C$26,2,0))</f>
        <v/>
      </c>
      <c r="E826" s="234"/>
      <c r="F826" s="235"/>
      <c r="G826" s="236"/>
      <c r="H826" s="235"/>
      <c r="L826" s="239"/>
      <c r="M826" s="239"/>
      <c r="N826" s="239"/>
      <c r="O826" s="239"/>
      <c r="P826" s="239"/>
      <c r="Q826" s="239"/>
      <c r="R826" s="239"/>
      <c r="S826" s="239"/>
      <c r="W826" s="239"/>
      <c r="X826" s="239"/>
      <c r="Y826" s="239"/>
    </row>
    <row r="827" spans="1:25">
      <c r="A827" s="232"/>
      <c r="B827" s="232"/>
      <c r="C827" s="232"/>
      <c r="D827" s="233" t="str">
        <f>IF($C827="","",VLOOKUP($C827,分類コード!$B$1:$C$26,2,0))</f>
        <v/>
      </c>
      <c r="E827" s="234"/>
      <c r="F827" s="235"/>
      <c r="G827" s="236"/>
      <c r="H827" s="235"/>
      <c r="L827" s="239"/>
      <c r="M827" s="239"/>
      <c r="N827" s="239"/>
      <c r="O827" s="239"/>
      <c r="P827" s="239"/>
      <c r="Q827" s="239"/>
      <c r="R827" s="239"/>
      <c r="S827" s="239"/>
      <c r="W827" s="239"/>
      <c r="X827" s="239"/>
      <c r="Y827" s="239"/>
    </row>
    <row r="828" spans="1:25">
      <c r="A828" s="232"/>
      <c r="B828" s="232"/>
      <c r="C828" s="232"/>
      <c r="D828" s="233" t="str">
        <f>IF($C828="","",VLOOKUP($C828,分類コード!$B$1:$C$26,2,0))</f>
        <v/>
      </c>
      <c r="E828" s="234"/>
      <c r="F828" s="235"/>
      <c r="G828" s="236"/>
      <c r="H828" s="235"/>
      <c r="L828" s="239"/>
      <c r="M828" s="239"/>
      <c r="N828" s="239"/>
      <c r="O828" s="239"/>
      <c r="P828" s="239"/>
      <c r="Q828" s="239"/>
      <c r="R828" s="239"/>
      <c r="S828" s="239"/>
      <c r="W828" s="239"/>
      <c r="X828" s="239"/>
      <c r="Y828" s="239"/>
    </row>
    <row r="829" spans="1:25">
      <c r="A829" s="232"/>
      <c r="B829" s="232"/>
      <c r="C829" s="232"/>
      <c r="D829" s="233" t="str">
        <f>IF($C829="","",VLOOKUP($C829,分類コード!$B$1:$C$26,2,0))</f>
        <v/>
      </c>
      <c r="E829" s="234"/>
      <c r="F829" s="235"/>
      <c r="G829" s="236"/>
      <c r="H829" s="235"/>
      <c r="L829" s="239"/>
      <c r="M829" s="239"/>
      <c r="N829" s="239"/>
      <c r="O829" s="239"/>
      <c r="P829" s="239"/>
      <c r="Q829" s="239"/>
      <c r="R829" s="239"/>
      <c r="S829" s="239"/>
      <c r="W829" s="239"/>
      <c r="X829" s="239"/>
      <c r="Y829" s="239"/>
    </row>
    <row r="830" spans="1:25">
      <c r="A830" s="232"/>
      <c r="B830" s="232"/>
      <c r="C830" s="232"/>
      <c r="D830" s="233" t="str">
        <f>IF($C830="","",VLOOKUP($C830,分類コード!$B$1:$C$26,2,0))</f>
        <v/>
      </c>
      <c r="E830" s="234"/>
      <c r="F830" s="235"/>
      <c r="G830" s="236"/>
      <c r="H830" s="235"/>
      <c r="L830" s="239"/>
      <c r="M830" s="239"/>
      <c r="N830" s="239"/>
      <c r="O830" s="239"/>
      <c r="P830" s="239"/>
      <c r="Q830" s="239"/>
      <c r="R830" s="239"/>
      <c r="S830" s="239"/>
      <c r="W830" s="239"/>
      <c r="X830" s="239"/>
      <c r="Y830" s="239"/>
    </row>
    <row r="831" spans="1:25">
      <c r="A831" s="232"/>
      <c r="B831" s="232"/>
      <c r="C831" s="232"/>
      <c r="D831" s="233" t="str">
        <f>IF($C831="","",VLOOKUP($C831,分類コード!$B$1:$C$26,2,0))</f>
        <v/>
      </c>
      <c r="E831" s="234"/>
      <c r="F831" s="235"/>
      <c r="G831" s="236"/>
      <c r="H831" s="235"/>
      <c r="L831" s="239"/>
      <c r="M831" s="239"/>
      <c r="N831" s="239"/>
      <c r="O831" s="239"/>
      <c r="P831" s="239"/>
      <c r="Q831" s="239"/>
      <c r="R831" s="239"/>
      <c r="S831" s="239"/>
      <c r="W831" s="239"/>
      <c r="X831" s="239"/>
      <c r="Y831" s="239"/>
    </row>
    <row r="832" spans="1:25">
      <c r="A832" s="232"/>
      <c r="B832" s="232"/>
      <c r="C832" s="232"/>
      <c r="D832" s="233" t="str">
        <f>IF($C832="","",VLOOKUP($C832,分類コード!$B$1:$C$26,2,0))</f>
        <v/>
      </c>
      <c r="E832" s="234"/>
      <c r="F832" s="235"/>
      <c r="G832" s="236"/>
      <c r="H832" s="235"/>
      <c r="L832" s="239"/>
      <c r="M832" s="239"/>
      <c r="N832" s="239"/>
      <c r="O832" s="239"/>
      <c r="P832" s="239"/>
      <c r="Q832" s="239"/>
      <c r="R832" s="239"/>
      <c r="S832" s="239"/>
      <c r="W832" s="239"/>
      <c r="X832" s="239"/>
      <c r="Y832" s="239"/>
    </row>
    <row r="833" spans="1:25">
      <c r="A833" s="232"/>
      <c r="B833" s="232"/>
      <c r="C833" s="232"/>
      <c r="D833" s="233" t="str">
        <f>IF($C833="","",VLOOKUP($C833,分類コード!$B$1:$C$26,2,0))</f>
        <v/>
      </c>
      <c r="E833" s="234"/>
      <c r="F833" s="235"/>
      <c r="G833" s="236"/>
      <c r="H833" s="235"/>
      <c r="L833" s="239"/>
      <c r="M833" s="239"/>
      <c r="N833" s="239"/>
      <c r="O833" s="239"/>
      <c r="P833" s="239"/>
      <c r="Q833" s="239"/>
      <c r="R833" s="239"/>
      <c r="S833" s="239"/>
      <c r="W833" s="239"/>
      <c r="X833" s="239"/>
      <c r="Y833" s="239"/>
    </row>
    <row r="834" spans="1:25">
      <c r="A834" s="232"/>
      <c r="B834" s="232"/>
      <c r="C834" s="232"/>
      <c r="D834" s="233" t="str">
        <f>IF($C834="","",VLOOKUP($C834,分類コード!$B$1:$C$26,2,0))</f>
        <v/>
      </c>
      <c r="E834" s="234"/>
      <c r="F834" s="235"/>
      <c r="G834" s="236"/>
      <c r="H834" s="235"/>
      <c r="L834" s="239"/>
      <c r="M834" s="239"/>
      <c r="N834" s="239"/>
      <c r="O834" s="239"/>
      <c r="P834" s="239"/>
      <c r="Q834" s="239"/>
      <c r="R834" s="239"/>
      <c r="S834" s="239"/>
      <c r="W834" s="239"/>
      <c r="X834" s="239"/>
      <c r="Y834" s="239"/>
    </row>
    <row r="835" spans="1:25">
      <c r="A835" s="232"/>
      <c r="B835" s="232"/>
      <c r="C835" s="232"/>
      <c r="D835" s="233" t="str">
        <f>IF($C835="","",VLOOKUP($C835,分類コード!$B$1:$C$26,2,0))</f>
        <v/>
      </c>
      <c r="E835" s="234"/>
      <c r="F835" s="235"/>
      <c r="G835" s="236"/>
      <c r="H835" s="235"/>
      <c r="L835" s="239"/>
      <c r="M835" s="239"/>
      <c r="N835" s="239"/>
      <c r="O835" s="239"/>
      <c r="P835" s="239"/>
      <c r="Q835" s="239"/>
      <c r="R835" s="239"/>
      <c r="S835" s="239"/>
      <c r="W835" s="239"/>
      <c r="X835" s="239"/>
      <c r="Y835" s="239"/>
    </row>
    <row r="836" spans="1:25">
      <c r="A836" s="232"/>
      <c r="B836" s="232"/>
      <c r="C836" s="232"/>
      <c r="D836" s="233" t="str">
        <f>IF($C836="","",VLOOKUP($C836,分類コード!$B$1:$C$26,2,0))</f>
        <v/>
      </c>
      <c r="E836" s="234"/>
      <c r="F836" s="235"/>
      <c r="G836" s="236"/>
      <c r="H836" s="235"/>
      <c r="L836" s="239"/>
      <c r="M836" s="239"/>
      <c r="N836" s="239"/>
      <c r="O836" s="239"/>
      <c r="P836" s="239"/>
      <c r="Q836" s="239"/>
      <c r="R836" s="239"/>
      <c r="S836" s="239"/>
      <c r="W836" s="239"/>
      <c r="X836" s="239"/>
      <c r="Y836" s="239"/>
    </row>
    <row r="837" spans="1:25">
      <c r="A837" s="232"/>
      <c r="B837" s="232"/>
      <c r="C837" s="232"/>
      <c r="D837" s="233" t="str">
        <f>IF($C837="","",VLOOKUP($C837,分類コード!$B$1:$C$26,2,0))</f>
        <v/>
      </c>
      <c r="E837" s="234"/>
      <c r="F837" s="235"/>
      <c r="G837" s="236"/>
      <c r="H837" s="235"/>
      <c r="L837" s="239"/>
      <c r="M837" s="239"/>
      <c r="N837" s="239"/>
      <c r="O837" s="239"/>
      <c r="P837" s="239"/>
      <c r="Q837" s="239"/>
      <c r="R837" s="239"/>
      <c r="S837" s="239"/>
      <c r="W837" s="239"/>
      <c r="X837" s="239"/>
      <c r="Y837" s="239"/>
    </row>
    <row r="838" spans="1:25">
      <c r="A838" s="232"/>
      <c r="B838" s="232"/>
      <c r="C838" s="232"/>
      <c r="D838" s="233" t="str">
        <f>IF($C838="","",VLOOKUP($C838,分類コード!$B$1:$C$26,2,0))</f>
        <v/>
      </c>
      <c r="E838" s="234"/>
      <c r="F838" s="235"/>
      <c r="G838" s="236"/>
      <c r="H838" s="235"/>
      <c r="L838" s="239"/>
      <c r="M838" s="239"/>
      <c r="N838" s="239"/>
      <c r="O838" s="239"/>
      <c r="P838" s="239"/>
      <c r="Q838" s="239"/>
      <c r="R838" s="239"/>
      <c r="S838" s="239"/>
      <c r="W838" s="239"/>
      <c r="X838" s="239"/>
      <c r="Y838" s="239"/>
    </row>
    <row r="839" spans="1:25">
      <c r="A839" s="232"/>
      <c r="B839" s="232"/>
      <c r="C839" s="232"/>
      <c r="D839" s="233" t="str">
        <f>IF($C839="","",VLOOKUP($C839,分類コード!$B$1:$C$26,2,0))</f>
        <v/>
      </c>
      <c r="E839" s="234"/>
      <c r="F839" s="235"/>
      <c r="G839" s="236"/>
      <c r="H839" s="235"/>
      <c r="L839" s="239"/>
      <c r="M839" s="239"/>
      <c r="N839" s="239"/>
      <c r="O839" s="239"/>
      <c r="P839" s="239"/>
      <c r="Q839" s="239"/>
      <c r="R839" s="239"/>
      <c r="S839" s="239"/>
      <c r="W839" s="239"/>
      <c r="X839" s="239"/>
      <c r="Y839" s="239"/>
    </row>
    <row r="840" spans="1:25">
      <c r="A840" s="232"/>
      <c r="B840" s="232"/>
      <c r="C840" s="232"/>
      <c r="D840" s="233" t="str">
        <f>IF($C840="","",VLOOKUP($C840,分類コード!$B$1:$C$26,2,0))</f>
        <v/>
      </c>
      <c r="E840" s="234"/>
      <c r="F840" s="235"/>
      <c r="G840" s="236"/>
      <c r="H840" s="235"/>
      <c r="L840" s="239"/>
      <c r="M840" s="239"/>
      <c r="N840" s="239"/>
      <c r="O840" s="239"/>
      <c r="P840" s="239"/>
      <c r="Q840" s="239"/>
      <c r="R840" s="239"/>
      <c r="S840" s="239"/>
      <c r="W840" s="239"/>
      <c r="X840" s="239"/>
      <c r="Y840" s="239"/>
    </row>
    <row r="841" spans="1:25">
      <c r="A841" s="232"/>
      <c r="B841" s="232"/>
      <c r="C841" s="232"/>
      <c r="D841" s="233" t="str">
        <f>IF($C841="","",VLOOKUP($C841,分類コード!$B$1:$C$26,2,0))</f>
        <v/>
      </c>
      <c r="E841" s="234"/>
      <c r="F841" s="235"/>
      <c r="G841" s="236"/>
      <c r="H841" s="235"/>
      <c r="L841" s="239"/>
      <c r="M841" s="239"/>
      <c r="N841" s="239"/>
      <c r="O841" s="239"/>
      <c r="P841" s="239"/>
      <c r="Q841" s="239"/>
      <c r="R841" s="239"/>
      <c r="S841" s="239"/>
      <c r="W841" s="239"/>
      <c r="X841" s="239"/>
      <c r="Y841" s="239"/>
    </row>
    <row r="842" spans="1:25">
      <c r="A842" s="232"/>
      <c r="B842" s="232"/>
      <c r="C842" s="232"/>
      <c r="D842" s="233" t="str">
        <f>IF($C842="","",VLOOKUP($C842,分類コード!$B$1:$C$26,2,0))</f>
        <v/>
      </c>
      <c r="E842" s="234"/>
      <c r="F842" s="235"/>
      <c r="G842" s="236"/>
      <c r="H842" s="235"/>
      <c r="L842" s="239"/>
      <c r="M842" s="239"/>
      <c r="N842" s="239"/>
      <c r="O842" s="239"/>
      <c r="P842" s="239"/>
      <c r="Q842" s="239"/>
      <c r="R842" s="239"/>
      <c r="S842" s="239"/>
      <c r="W842" s="239"/>
      <c r="X842" s="239"/>
      <c r="Y842" s="239"/>
    </row>
    <row r="843" spans="1:25">
      <c r="A843" s="232"/>
      <c r="B843" s="232"/>
      <c r="C843" s="232"/>
      <c r="D843" s="233" t="str">
        <f>IF($C843="","",VLOOKUP($C843,分類コード!$B$1:$C$26,2,0))</f>
        <v/>
      </c>
      <c r="E843" s="234"/>
      <c r="F843" s="235"/>
      <c r="G843" s="236"/>
      <c r="H843" s="235"/>
      <c r="L843" s="239"/>
      <c r="M843" s="239"/>
      <c r="N843" s="239"/>
      <c r="O843" s="239"/>
      <c r="P843" s="239"/>
      <c r="Q843" s="239"/>
      <c r="R843" s="239"/>
      <c r="S843" s="239"/>
      <c r="W843" s="239"/>
      <c r="X843" s="239"/>
      <c r="Y843" s="239"/>
    </row>
    <row r="844" spans="1:25">
      <c r="A844" s="232"/>
      <c r="B844" s="232"/>
      <c r="C844" s="232"/>
      <c r="D844" s="233" t="str">
        <f>IF($C844="","",VLOOKUP($C844,分類コード!$B$1:$C$26,2,0))</f>
        <v/>
      </c>
      <c r="E844" s="234"/>
      <c r="F844" s="235"/>
      <c r="G844" s="236"/>
      <c r="H844" s="235"/>
      <c r="L844" s="239"/>
      <c r="M844" s="239"/>
      <c r="N844" s="239"/>
      <c r="O844" s="239"/>
      <c r="P844" s="239"/>
      <c r="Q844" s="239"/>
      <c r="R844" s="239"/>
      <c r="S844" s="239"/>
      <c r="W844" s="239"/>
      <c r="X844" s="239"/>
      <c r="Y844" s="239"/>
    </row>
    <row r="845" spans="1:25">
      <c r="A845" s="232"/>
      <c r="B845" s="232"/>
      <c r="C845" s="232"/>
      <c r="D845" s="233" t="str">
        <f>IF($C845="","",VLOOKUP($C845,分類コード!$B$1:$C$26,2,0))</f>
        <v/>
      </c>
      <c r="E845" s="234"/>
      <c r="F845" s="235"/>
      <c r="G845" s="236"/>
      <c r="H845" s="235"/>
      <c r="L845" s="239"/>
      <c r="M845" s="239"/>
      <c r="N845" s="239"/>
      <c r="O845" s="239"/>
      <c r="P845" s="239"/>
      <c r="Q845" s="239"/>
      <c r="R845" s="239"/>
      <c r="S845" s="239"/>
      <c r="W845" s="239"/>
      <c r="X845" s="239"/>
      <c r="Y845" s="239"/>
    </row>
    <row r="846" spans="1:25">
      <c r="A846" s="232"/>
      <c r="B846" s="232"/>
      <c r="C846" s="232"/>
      <c r="D846" s="233" t="str">
        <f>IF($C846="","",VLOOKUP($C846,分類コード!$B$1:$C$26,2,0))</f>
        <v/>
      </c>
      <c r="E846" s="234"/>
      <c r="F846" s="235"/>
      <c r="G846" s="236"/>
      <c r="H846" s="235"/>
      <c r="L846" s="239"/>
      <c r="M846" s="239"/>
      <c r="N846" s="239"/>
      <c r="O846" s="239"/>
      <c r="P846" s="239"/>
      <c r="Q846" s="239"/>
      <c r="R846" s="239"/>
      <c r="S846" s="239"/>
      <c r="W846" s="239"/>
      <c r="X846" s="239"/>
      <c r="Y846" s="239"/>
    </row>
    <row r="847" spans="1:25">
      <c r="A847" s="232"/>
      <c r="B847" s="232"/>
      <c r="C847" s="232"/>
      <c r="D847" s="233" t="str">
        <f>IF($C847="","",VLOOKUP($C847,分類コード!$B$1:$C$26,2,0))</f>
        <v/>
      </c>
      <c r="E847" s="234"/>
      <c r="F847" s="235"/>
      <c r="G847" s="236"/>
      <c r="H847" s="235"/>
      <c r="L847" s="239"/>
      <c r="M847" s="239"/>
      <c r="N847" s="239"/>
      <c r="O847" s="239"/>
      <c r="P847" s="239"/>
      <c r="Q847" s="239"/>
      <c r="R847" s="239"/>
      <c r="S847" s="239"/>
      <c r="W847" s="239"/>
      <c r="X847" s="239"/>
      <c r="Y847" s="239"/>
    </row>
    <row r="848" spans="1:25">
      <c r="A848" s="232"/>
      <c r="B848" s="232"/>
      <c r="C848" s="232"/>
      <c r="D848" s="233" t="str">
        <f>IF($C848="","",VLOOKUP($C848,分類コード!$B$1:$C$26,2,0))</f>
        <v/>
      </c>
      <c r="E848" s="234"/>
      <c r="F848" s="235"/>
      <c r="G848" s="236"/>
      <c r="H848" s="235"/>
      <c r="L848" s="239"/>
      <c r="M848" s="239"/>
      <c r="N848" s="239"/>
      <c r="O848" s="239"/>
      <c r="P848" s="239"/>
      <c r="Q848" s="239"/>
      <c r="R848" s="239"/>
      <c r="S848" s="239"/>
      <c r="W848" s="239"/>
      <c r="X848" s="239"/>
      <c r="Y848" s="239"/>
    </row>
    <row r="849" spans="1:25">
      <c r="A849" s="232"/>
      <c r="B849" s="232"/>
      <c r="C849" s="232"/>
      <c r="D849" s="233" t="str">
        <f>IF($C849="","",VLOOKUP($C849,分類コード!$B$1:$C$26,2,0))</f>
        <v/>
      </c>
      <c r="E849" s="234"/>
      <c r="F849" s="235"/>
      <c r="G849" s="236"/>
      <c r="H849" s="235"/>
      <c r="L849" s="239"/>
      <c r="M849" s="239"/>
      <c r="N849" s="239"/>
      <c r="O849" s="239"/>
      <c r="P849" s="239"/>
      <c r="Q849" s="239"/>
      <c r="R849" s="239"/>
      <c r="S849" s="239"/>
      <c r="W849" s="239"/>
      <c r="X849" s="239"/>
      <c r="Y849" s="239"/>
    </row>
    <row r="850" spans="1:25">
      <c r="A850" s="232"/>
      <c r="B850" s="232"/>
      <c r="C850" s="232"/>
      <c r="D850" s="233" t="str">
        <f>IF($C850="","",VLOOKUP($C850,分類コード!$B$1:$C$26,2,0))</f>
        <v/>
      </c>
      <c r="E850" s="234"/>
      <c r="F850" s="235"/>
      <c r="G850" s="236"/>
      <c r="H850" s="235"/>
      <c r="L850" s="239"/>
      <c r="M850" s="239"/>
      <c r="N850" s="239"/>
      <c r="O850" s="239"/>
      <c r="P850" s="239"/>
      <c r="Q850" s="239"/>
      <c r="R850" s="239"/>
      <c r="S850" s="239"/>
      <c r="W850" s="239"/>
      <c r="X850" s="239"/>
      <c r="Y850" s="239"/>
    </row>
    <row r="851" spans="1:25">
      <c r="A851" s="232"/>
      <c r="B851" s="232"/>
      <c r="C851" s="232"/>
      <c r="D851" s="233" t="str">
        <f>IF($C851="","",VLOOKUP($C851,分類コード!$B$1:$C$26,2,0))</f>
        <v/>
      </c>
      <c r="E851" s="234"/>
      <c r="F851" s="235"/>
      <c r="G851" s="236"/>
      <c r="H851" s="235"/>
      <c r="L851" s="239"/>
      <c r="M851" s="239"/>
      <c r="N851" s="239"/>
      <c r="O851" s="239"/>
      <c r="P851" s="239"/>
      <c r="Q851" s="239"/>
      <c r="R851" s="239"/>
      <c r="S851" s="239"/>
      <c r="W851" s="239"/>
      <c r="X851" s="239"/>
      <c r="Y851" s="239"/>
    </row>
    <row r="852" spans="1:25">
      <c r="A852" s="232"/>
      <c r="B852" s="232"/>
      <c r="C852" s="232"/>
      <c r="D852" s="233" t="str">
        <f>IF($C852="","",VLOOKUP($C852,分類コード!$B$1:$C$26,2,0))</f>
        <v/>
      </c>
      <c r="E852" s="234"/>
      <c r="F852" s="235"/>
      <c r="G852" s="236"/>
      <c r="H852" s="235"/>
      <c r="L852" s="239"/>
      <c r="M852" s="239"/>
      <c r="N852" s="239"/>
      <c r="O852" s="239"/>
      <c r="P852" s="239"/>
      <c r="Q852" s="239"/>
      <c r="R852" s="239"/>
      <c r="S852" s="239"/>
      <c r="W852" s="239"/>
      <c r="X852" s="239"/>
      <c r="Y852" s="239"/>
    </row>
    <row r="853" spans="1:25">
      <c r="A853" s="232"/>
      <c r="B853" s="232"/>
      <c r="C853" s="232"/>
      <c r="D853" s="233" t="str">
        <f>IF($C853="","",VLOOKUP($C853,分類コード!$B$1:$C$26,2,0))</f>
        <v/>
      </c>
      <c r="E853" s="234"/>
      <c r="F853" s="235"/>
      <c r="G853" s="236"/>
      <c r="H853" s="235"/>
      <c r="L853" s="239"/>
      <c r="M853" s="239"/>
      <c r="N853" s="239"/>
      <c r="O853" s="239"/>
      <c r="P853" s="239"/>
      <c r="Q853" s="239"/>
      <c r="R853" s="239"/>
      <c r="S853" s="239"/>
      <c r="W853" s="239"/>
      <c r="X853" s="239"/>
      <c r="Y853" s="239"/>
    </row>
    <row r="854" spans="1:25">
      <c r="A854" s="232"/>
      <c r="B854" s="232"/>
      <c r="C854" s="232"/>
      <c r="D854" s="233" t="str">
        <f>IF($C854="","",VLOOKUP($C854,分類コード!$B$1:$C$26,2,0))</f>
        <v/>
      </c>
      <c r="E854" s="234"/>
      <c r="F854" s="235"/>
      <c r="G854" s="236"/>
      <c r="H854" s="235"/>
      <c r="L854" s="239"/>
      <c r="M854" s="239"/>
      <c r="N854" s="239"/>
      <c r="O854" s="239"/>
      <c r="P854" s="239"/>
      <c r="Q854" s="239"/>
      <c r="R854" s="239"/>
      <c r="S854" s="239"/>
      <c r="W854" s="239"/>
      <c r="X854" s="239"/>
      <c r="Y854" s="239"/>
    </row>
    <row r="855" spans="1:25">
      <c r="A855" s="232"/>
      <c r="B855" s="232"/>
      <c r="C855" s="232"/>
      <c r="D855" s="233" t="str">
        <f>IF($C855="","",VLOOKUP($C855,分類コード!$B$1:$C$26,2,0))</f>
        <v/>
      </c>
      <c r="E855" s="234"/>
      <c r="F855" s="235"/>
      <c r="G855" s="236"/>
      <c r="H855" s="235"/>
      <c r="L855" s="239"/>
      <c r="M855" s="239"/>
      <c r="N855" s="239"/>
      <c r="O855" s="239"/>
      <c r="P855" s="239"/>
      <c r="Q855" s="239"/>
      <c r="R855" s="239"/>
      <c r="S855" s="239"/>
      <c r="W855" s="239"/>
      <c r="X855" s="239"/>
      <c r="Y855" s="239"/>
    </row>
    <row r="856" spans="1:25">
      <c r="A856" s="232"/>
      <c r="B856" s="232"/>
      <c r="C856" s="232"/>
      <c r="D856" s="233" t="str">
        <f>IF($C856="","",VLOOKUP($C856,分類コード!$B$1:$C$26,2,0))</f>
        <v/>
      </c>
      <c r="E856" s="234"/>
      <c r="F856" s="235"/>
      <c r="G856" s="236"/>
      <c r="H856" s="235"/>
      <c r="L856" s="239"/>
      <c r="M856" s="239"/>
      <c r="N856" s="239"/>
      <c r="O856" s="239"/>
      <c r="P856" s="239"/>
      <c r="Q856" s="239"/>
      <c r="R856" s="239"/>
      <c r="S856" s="239"/>
      <c r="W856" s="239"/>
      <c r="X856" s="239"/>
      <c r="Y856" s="239"/>
    </row>
    <row r="857" spans="1:25">
      <c r="A857" s="232"/>
      <c r="B857" s="232"/>
      <c r="C857" s="232"/>
      <c r="D857" s="233" t="str">
        <f>IF($C857="","",VLOOKUP($C857,分類コード!$B$1:$C$26,2,0))</f>
        <v/>
      </c>
      <c r="E857" s="234"/>
      <c r="F857" s="235"/>
      <c r="G857" s="236"/>
      <c r="H857" s="235"/>
      <c r="L857" s="239"/>
      <c r="M857" s="239"/>
      <c r="N857" s="239"/>
      <c r="O857" s="239"/>
      <c r="P857" s="239"/>
      <c r="Q857" s="239"/>
      <c r="R857" s="239"/>
      <c r="S857" s="239"/>
      <c r="W857" s="239"/>
      <c r="X857" s="239"/>
      <c r="Y857" s="239"/>
    </row>
    <row r="858" spans="1:25">
      <c r="A858" s="232"/>
      <c r="B858" s="232"/>
      <c r="C858" s="232"/>
      <c r="D858" s="233" t="str">
        <f>IF($C858="","",VLOOKUP($C858,分類コード!$B$1:$C$26,2,0))</f>
        <v/>
      </c>
      <c r="E858" s="234"/>
      <c r="F858" s="235"/>
      <c r="G858" s="236"/>
      <c r="H858" s="235"/>
      <c r="L858" s="239"/>
      <c r="M858" s="239"/>
      <c r="N858" s="239"/>
      <c r="O858" s="239"/>
      <c r="P858" s="239"/>
      <c r="Q858" s="239"/>
      <c r="R858" s="239"/>
      <c r="S858" s="239"/>
      <c r="W858" s="239"/>
      <c r="X858" s="239"/>
      <c r="Y858" s="239"/>
    </row>
    <row r="859" spans="1:25">
      <c r="A859" s="232"/>
      <c r="B859" s="232"/>
      <c r="C859" s="232"/>
      <c r="D859" s="233" t="str">
        <f>IF($C859="","",VLOOKUP($C859,分類コード!$B$1:$C$26,2,0))</f>
        <v/>
      </c>
      <c r="E859" s="234"/>
      <c r="F859" s="235"/>
      <c r="G859" s="236"/>
      <c r="H859" s="235"/>
      <c r="L859" s="239"/>
      <c r="M859" s="239"/>
      <c r="N859" s="239"/>
      <c r="O859" s="239"/>
      <c r="P859" s="239"/>
      <c r="Q859" s="239"/>
      <c r="R859" s="239"/>
      <c r="S859" s="239"/>
      <c r="W859" s="239"/>
      <c r="X859" s="239"/>
      <c r="Y859" s="239"/>
    </row>
    <row r="860" spans="1:25">
      <c r="A860" s="232"/>
      <c r="B860" s="232"/>
      <c r="C860" s="232"/>
      <c r="D860" s="233" t="str">
        <f>IF($C860="","",VLOOKUP($C860,分類コード!$B$1:$C$26,2,0))</f>
        <v/>
      </c>
      <c r="E860" s="234"/>
      <c r="F860" s="235"/>
      <c r="G860" s="236"/>
      <c r="H860" s="235"/>
      <c r="L860" s="239"/>
      <c r="M860" s="239"/>
      <c r="N860" s="239"/>
      <c r="O860" s="239"/>
      <c r="P860" s="239"/>
      <c r="Q860" s="239"/>
      <c r="R860" s="239"/>
      <c r="S860" s="239"/>
      <c r="W860" s="239"/>
      <c r="X860" s="239"/>
      <c r="Y860" s="239"/>
    </row>
    <row r="861" spans="1:25">
      <c r="A861" s="232"/>
      <c r="B861" s="232"/>
      <c r="C861" s="232"/>
      <c r="D861" s="233" t="str">
        <f>IF($C861="","",VLOOKUP($C861,分類コード!$B$1:$C$26,2,0))</f>
        <v/>
      </c>
      <c r="E861" s="234"/>
      <c r="F861" s="235"/>
      <c r="G861" s="236"/>
      <c r="H861" s="235"/>
      <c r="L861" s="239"/>
      <c r="M861" s="239"/>
      <c r="N861" s="239"/>
      <c r="O861" s="239"/>
      <c r="P861" s="239"/>
      <c r="Q861" s="239"/>
      <c r="R861" s="239"/>
      <c r="S861" s="239"/>
      <c r="W861" s="239"/>
      <c r="X861" s="239"/>
      <c r="Y861" s="239"/>
    </row>
    <row r="862" spans="1:25">
      <c r="A862" s="232"/>
      <c r="B862" s="232"/>
      <c r="C862" s="232"/>
      <c r="D862" s="233" t="str">
        <f>IF($C862="","",VLOOKUP($C862,分類コード!$B$1:$C$26,2,0))</f>
        <v/>
      </c>
      <c r="E862" s="234"/>
      <c r="F862" s="235"/>
      <c r="G862" s="236"/>
      <c r="H862" s="235"/>
      <c r="L862" s="239"/>
      <c r="M862" s="239"/>
      <c r="N862" s="239"/>
      <c r="O862" s="239"/>
      <c r="P862" s="239"/>
      <c r="Q862" s="239"/>
      <c r="R862" s="239"/>
      <c r="S862" s="239"/>
      <c r="W862" s="239"/>
      <c r="X862" s="239"/>
      <c r="Y862" s="239"/>
    </row>
    <row r="863" spans="1:25">
      <c r="A863" s="232"/>
      <c r="B863" s="232"/>
      <c r="C863" s="232"/>
      <c r="D863" s="233" t="str">
        <f>IF($C863="","",VLOOKUP($C863,分類コード!$B$1:$C$26,2,0))</f>
        <v/>
      </c>
      <c r="E863" s="234"/>
      <c r="F863" s="235"/>
      <c r="G863" s="236"/>
      <c r="H863" s="235"/>
      <c r="L863" s="239"/>
      <c r="M863" s="239"/>
      <c r="N863" s="239"/>
      <c r="O863" s="239"/>
      <c r="P863" s="239"/>
      <c r="Q863" s="239"/>
      <c r="R863" s="239"/>
      <c r="S863" s="239"/>
      <c r="W863" s="239"/>
      <c r="X863" s="239"/>
      <c r="Y863" s="239"/>
    </row>
    <row r="864" spans="1:25">
      <c r="A864" s="232"/>
      <c r="B864" s="232"/>
      <c r="C864" s="232"/>
      <c r="D864" s="233" t="str">
        <f>IF($C864="","",VLOOKUP($C864,分類コード!$B$1:$C$26,2,0))</f>
        <v/>
      </c>
      <c r="E864" s="234"/>
      <c r="F864" s="235"/>
      <c r="G864" s="236"/>
      <c r="H864" s="235"/>
      <c r="L864" s="239"/>
      <c r="M864" s="239"/>
      <c r="N864" s="239"/>
      <c r="O864" s="239"/>
      <c r="P864" s="239"/>
      <c r="Q864" s="239"/>
      <c r="R864" s="239"/>
      <c r="S864" s="239"/>
      <c r="W864" s="239"/>
      <c r="X864" s="239"/>
      <c r="Y864" s="239"/>
    </row>
    <row r="865" spans="1:25">
      <c r="A865" s="232"/>
      <c r="B865" s="232"/>
      <c r="C865" s="232"/>
      <c r="D865" s="233" t="str">
        <f>IF($C865="","",VLOOKUP($C865,分類コード!$B$1:$C$26,2,0))</f>
        <v/>
      </c>
      <c r="E865" s="234"/>
      <c r="F865" s="235"/>
      <c r="G865" s="236"/>
      <c r="H865" s="235"/>
      <c r="L865" s="239"/>
      <c r="M865" s="239"/>
      <c r="N865" s="239"/>
      <c r="O865" s="239"/>
      <c r="P865" s="239"/>
      <c r="Q865" s="239"/>
      <c r="R865" s="239"/>
      <c r="S865" s="239"/>
      <c r="W865" s="239"/>
      <c r="X865" s="239"/>
      <c r="Y865" s="239"/>
    </row>
    <row r="866" spans="1:25">
      <c r="A866" s="232"/>
      <c r="B866" s="232"/>
      <c r="C866" s="232"/>
      <c r="D866" s="233" t="str">
        <f>IF($C866="","",VLOOKUP($C866,分類コード!$B$1:$C$26,2,0))</f>
        <v/>
      </c>
      <c r="E866" s="234"/>
      <c r="F866" s="235"/>
      <c r="G866" s="236"/>
      <c r="H866" s="235"/>
      <c r="L866" s="239"/>
      <c r="M866" s="239"/>
      <c r="N866" s="239"/>
      <c r="O866" s="239"/>
      <c r="P866" s="239"/>
      <c r="Q866" s="239"/>
      <c r="R866" s="239"/>
      <c r="S866" s="239"/>
      <c r="W866" s="239"/>
      <c r="X866" s="239"/>
      <c r="Y866" s="239"/>
    </row>
    <row r="867" spans="1:25">
      <c r="A867" s="232"/>
      <c r="B867" s="232"/>
      <c r="C867" s="232"/>
      <c r="D867" s="233" t="str">
        <f>IF($C867="","",VLOOKUP($C867,分類コード!$B$1:$C$26,2,0))</f>
        <v/>
      </c>
      <c r="E867" s="234"/>
      <c r="F867" s="235"/>
      <c r="G867" s="236"/>
      <c r="H867" s="235"/>
      <c r="L867" s="239"/>
      <c r="M867" s="239"/>
      <c r="N867" s="239"/>
      <c r="O867" s="239"/>
      <c r="P867" s="239"/>
      <c r="Q867" s="239"/>
      <c r="R867" s="239"/>
      <c r="S867" s="239"/>
      <c r="W867" s="239"/>
      <c r="X867" s="239"/>
      <c r="Y867" s="239"/>
    </row>
    <row r="868" spans="1:25">
      <c r="A868" s="232"/>
      <c r="B868" s="232"/>
      <c r="C868" s="232"/>
      <c r="D868" s="233" t="str">
        <f>IF($C868="","",VLOOKUP($C868,分類コード!$B$1:$C$26,2,0))</f>
        <v/>
      </c>
      <c r="E868" s="234"/>
      <c r="F868" s="235"/>
      <c r="G868" s="236"/>
      <c r="H868" s="235"/>
      <c r="L868" s="239"/>
      <c r="M868" s="239"/>
      <c r="N868" s="239"/>
      <c r="O868" s="239"/>
      <c r="P868" s="239"/>
      <c r="Q868" s="239"/>
      <c r="R868" s="239"/>
      <c r="S868" s="239"/>
      <c r="W868" s="239"/>
      <c r="X868" s="239"/>
      <c r="Y868" s="239"/>
    </row>
    <row r="869" spans="1:25">
      <c r="A869" s="232"/>
      <c r="B869" s="232"/>
      <c r="C869" s="232"/>
      <c r="D869" s="233" t="str">
        <f>IF($C869="","",VLOOKUP($C869,分類コード!$B$1:$C$26,2,0))</f>
        <v/>
      </c>
      <c r="E869" s="234"/>
      <c r="F869" s="235"/>
      <c r="G869" s="236"/>
      <c r="H869" s="235"/>
      <c r="L869" s="239"/>
      <c r="M869" s="239"/>
      <c r="N869" s="239"/>
      <c r="O869" s="239"/>
      <c r="P869" s="239"/>
      <c r="Q869" s="239"/>
      <c r="R869" s="239"/>
      <c r="S869" s="239"/>
      <c r="W869" s="239"/>
      <c r="X869" s="239"/>
      <c r="Y869" s="239"/>
    </row>
    <row r="870" spans="1:25">
      <c r="A870" s="232"/>
      <c r="B870" s="232"/>
      <c r="C870" s="232"/>
      <c r="D870" s="233" t="str">
        <f>IF($C870="","",VLOOKUP($C870,分類コード!$B$1:$C$26,2,0))</f>
        <v/>
      </c>
      <c r="E870" s="234"/>
      <c r="F870" s="235"/>
      <c r="G870" s="236"/>
      <c r="H870" s="235"/>
      <c r="L870" s="239"/>
      <c r="M870" s="239"/>
      <c r="N870" s="239"/>
      <c r="O870" s="239"/>
      <c r="P870" s="239"/>
      <c r="Q870" s="239"/>
      <c r="R870" s="239"/>
      <c r="S870" s="239"/>
      <c r="W870" s="239"/>
      <c r="X870" s="239"/>
      <c r="Y870" s="239"/>
    </row>
    <row r="871" spans="1:25">
      <c r="A871" s="232"/>
      <c r="B871" s="232"/>
      <c r="C871" s="232"/>
      <c r="D871" s="233" t="str">
        <f>IF($C871="","",VLOOKUP($C871,分類コード!$B$1:$C$26,2,0))</f>
        <v/>
      </c>
      <c r="E871" s="234"/>
      <c r="F871" s="235"/>
      <c r="G871" s="236"/>
      <c r="H871" s="235"/>
      <c r="L871" s="239"/>
      <c r="M871" s="239"/>
      <c r="N871" s="239"/>
      <c r="O871" s="239"/>
      <c r="P871" s="239"/>
      <c r="Q871" s="239"/>
      <c r="R871" s="239"/>
      <c r="S871" s="239"/>
      <c r="W871" s="239"/>
      <c r="X871" s="239"/>
      <c r="Y871" s="239"/>
    </row>
    <row r="872" spans="1:25">
      <c r="A872" s="232"/>
      <c r="B872" s="232"/>
      <c r="C872" s="232"/>
      <c r="D872" s="233" t="str">
        <f>IF($C872="","",VLOOKUP($C872,分類コード!$B$1:$C$26,2,0))</f>
        <v/>
      </c>
      <c r="E872" s="234"/>
      <c r="F872" s="235"/>
      <c r="G872" s="236"/>
      <c r="H872" s="235"/>
      <c r="L872" s="239"/>
      <c r="M872" s="239"/>
      <c r="N872" s="239"/>
      <c r="O872" s="239"/>
      <c r="P872" s="239"/>
      <c r="Q872" s="239"/>
      <c r="R872" s="239"/>
      <c r="S872" s="239"/>
      <c r="W872" s="239"/>
      <c r="X872" s="239"/>
      <c r="Y872" s="239"/>
    </row>
    <row r="873" spans="1:25">
      <c r="A873" s="232"/>
      <c r="B873" s="232"/>
      <c r="C873" s="232"/>
      <c r="D873" s="233" t="str">
        <f>IF($C873="","",VLOOKUP($C873,分類コード!$B$1:$C$26,2,0))</f>
        <v/>
      </c>
      <c r="E873" s="234"/>
      <c r="F873" s="235"/>
      <c r="G873" s="236"/>
      <c r="H873" s="235"/>
      <c r="L873" s="239"/>
      <c r="M873" s="239"/>
      <c r="N873" s="239"/>
      <c r="O873" s="239"/>
      <c r="P873" s="239"/>
      <c r="Q873" s="239"/>
      <c r="R873" s="239"/>
      <c r="S873" s="239"/>
      <c r="W873" s="239"/>
      <c r="X873" s="239"/>
      <c r="Y873" s="239"/>
    </row>
    <row r="874" spans="1:25">
      <c r="A874" s="232"/>
      <c r="B874" s="232"/>
      <c r="C874" s="232"/>
      <c r="D874" s="233" t="str">
        <f>IF($C874="","",VLOOKUP($C874,分類コード!$B$1:$C$26,2,0))</f>
        <v/>
      </c>
      <c r="E874" s="234"/>
      <c r="F874" s="235"/>
      <c r="G874" s="236"/>
      <c r="H874" s="235"/>
      <c r="L874" s="239"/>
      <c r="M874" s="239"/>
      <c r="N874" s="239"/>
      <c r="O874" s="239"/>
      <c r="P874" s="239"/>
      <c r="Q874" s="239"/>
      <c r="R874" s="239"/>
      <c r="S874" s="239"/>
      <c r="W874" s="239"/>
      <c r="X874" s="239"/>
      <c r="Y874" s="239"/>
    </row>
    <row r="875" spans="1:25">
      <c r="A875" s="232"/>
      <c r="B875" s="232"/>
      <c r="C875" s="232"/>
      <c r="D875" s="233" t="str">
        <f>IF($C875="","",VLOOKUP($C875,分類コード!$B$1:$C$26,2,0))</f>
        <v/>
      </c>
      <c r="E875" s="234"/>
      <c r="F875" s="235"/>
      <c r="G875" s="236"/>
      <c r="H875" s="235"/>
      <c r="L875" s="239"/>
      <c r="M875" s="239"/>
      <c r="N875" s="239"/>
      <c r="O875" s="239"/>
      <c r="P875" s="239"/>
      <c r="Q875" s="239"/>
      <c r="R875" s="239"/>
      <c r="S875" s="239"/>
      <c r="W875" s="239"/>
      <c r="X875" s="239"/>
      <c r="Y875" s="239"/>
    </row>
    <row r="876" spans="1:25">
      <c r="A876" s="232"/>
      <c r="B876" s="232"/>
      <c r="C876" s="232"/>
      <c r="D876" s="233" t="str">
        <f>IF($C876="","",VLOOKUP($C876,分類コード!$B$1:$C$26,2,0))</f>
        <v/>
      </c>
      <c r="E876" s="234"/>
      <c r="F876" s="235"/>
      <c r="G876" s="236"/>
      <c r="H876" s="235"/>
      <c r="L876" s="239"/>
      <c r="M876" s="239"/>
      <c r="N876" s="239"/>
      <c r="O876" s="239"/>
      <c r="P876" s="239"/>
      <c r="Q876" s="239"/>
      <c r="R876" s="239"/>
      <c r="S876" s="239"/>
      <c r="W876" s="239"/>
      <c r="X876" s="239"/>
      <c r="Y876" s="239"/>
    </row>
    <row r="877" spans="1:25">
      <c r="A877" s="232"/>
      <c r="B877" s="232"/>
      <c r="C877" s="232"/>
      <c r="D877" s="233" t="str">
        <f>IF($C877="","",VLOOKUP($C877,分類コード!$B$1:$C$26,2,0))</f>
        <v/>
      </c>
      <c r="E877" s="234"/>
      <c r="F877" s="235"/>
      <c r="G877" s="236"/>
      <c r="H877" s="235"/>
      <c r="L877" s="239"/>
      <c r="M877" s="239"/>
      <c r="N877" s="239"/>
      <c r="O877" s="239"/>
      <c r="P877" s="239"/>
      <c r="Q877" s="239"/>
      <c r="R877" s="239"/>
      <c r="S877" s="239"/>
      <c r="W877" s="239"/>
      <c r="X877" s="239"/>
      <c r="Y877" s="239"/>
    </row>
    <row r="878" spans="1:25">
      <c r="A878" s="232"/>
      <c r="B878" s="232"/>
      <c r="C878" s="232"/>
      <c r="D878" s="233" t="str">
        <f>IF($C878="","",VLOOKUP($C878,分類コード!$B$1:$C$26,2,0))</f>
        <v/>
      </c>
      <c r="E878" s="234"/>
      <c r="F878" s="235"/>
      <c r="G878" s="236"/>
      <c r="H878" s="235"/>
      <c r="L878" s="239"/>
      <c r="M878" s="239"/>
      <c r="N878" s="239"/>
      <c r="O878" s="239"/>
      <c r="P878" s="239"/>
      <c r="Q878" s="239"/>
      <c r="R878" s="239"/>
      <c r="S878" s="239"/>
      <c r="W878" s="239"/>
      <c r="X878" s="239"/>
      <c r="Y878" s="239"/>
    </row>
    <row r="879" spans="1:25">
      <c r="A879" s="232"/>
      <c r="B879" s="232"/>
      <c r="C879" s="232"/>
      <c r="D879" s="233" t="str">
        <f>IF($C879="","",VLOOKUP($C879,分類コード!$B$1:$C$26,2,0))</f>
        <v/>
      </c>
      <c r="E879" s="234"/>
      <c r="F879" s="235"/>
      <c r="G879" s="236"/>
      <c r="H879" s="235"/>
      <c r="L879" s="239"/>
      <c r="M879" s="239"/>
      <c r="N879" s="239"/>
      <c r="O879" s="239"/>
      <c r="P879" s="239"/>
      <c r="Q879" s="239"/>
      <c r="R879" s="239"/>
      <c r="S879" s="239"/>
      <c r="W879" s="239"/>
      <c r="X879" s="239"/>
      <c r="Y879" s="239"/>
    </row>
    <row r="880" spans="1:25">
      <c r="A880" s="232"/>
      <c r="B880" s="232"/>
      <c r="C880" s="232"/>
      <c r="D880" s="233" t="str">
        <f>IF($C880="","",VLOOKUP($C880,分類コード!$B$1:$C$26,2,0))</f>
        <v/>
      </c>
      <c r="E880" s="234"/>
      <c r="F880" s="235"/>
      <c r="G880" s="236"/>
      <c r="H880" s="235"/>
      <c r="L880" s="239"/>
      <c r="M880" s="239"/>
      <c r="N880" s="239"/>
      <c r="O880" s="239"/>
      <c r="P880" s="239"/>
      <c r="Q880" s="239"/>
      <c r="R880" s="239"/>
      <c r="S880" s="239"/>
      <c r="W880" s="239"/>
      <c r="X880" s="239"/>
      <c r="Y880" s="239"/>
    </row>
    <row r="881" spans="1:25">
      <c r="A881" s="232"/>
      <c r="B881" s="232"/>
      <c r="C881" s="232"/>
      <c r="D881" s="233" t="str">
        <f>IF($C881="","",VLOOKUP($C881,分類コード!$B$1:$C$26,2,0))</f>
        <v/>
      </c>
      <c r="E881" s="234"/>
      <c r="F881" s="235"/>
      <c r="G881" s="236"/>
      <c r="H881" s="235"/>
      <c r="L881" s="239"/>
      <c r="M881" s="239"/>
      <c r="N881" s="239"/>
      <c r="O881" s="239"/>
      <c r="P881" s="239"/>
      <c r="Q881" s="239"/>
      <c r="R881" s="239"/>
      <c r="S881" s="239"/>
      <c r="W881" s="239"/>
      <c r="X881" s="239"/>
      <c r="Y881" s="239"/>
    </row>
    <row r="882" spans="1:25">
      <c r="A882" s="232"/>
      <c r="B882" s="232"/>
      <c r="C882" s="232"/>
      <c r="D882" s="233" t="str">
        <f>IF($C882="","",VLOOKUP($C882,分類コード!$B$1:$C$26,2,0))</f>
        <v/>
      </c>
      <c r="E882" s="234"/>
      <c r="F882" s="235"/>
      <c r="G882" s="236"/>
      <c r="H882" s="235"/>
      <c r="L882" s="239"/>
      <c r="M882" s="239"/>
      <c r="N882" s="239"/>
      <c r="O882" s="239"/>
      <c r="P882" s="239"/>
      <c r="Q882" s="239"/>
      <c r="R882" s="239"/>
      <c r="S882" s="239"/>
      <c r="W882" s="239"/>
      <c r="X882" s="239"/>
      <c r="Y882" s="239"/>
    </row>
    <row r="883" spans="1:25">
      <c r="A883" s="232"/>
      <c r="B883" s="232"/>
      <c r="C883" s="232"/>
      <c r="D883" s="233" t="str">
        <f>IF($C883="","",VLOOKUP($C883,分類コード!$B$1:$C$26,2,0))</f>
        <v/>
      </c>
      <c r="E883" s="234"/>
      <c r="F883" s="235"/>
      <c r="G883" s="236"/>
      <c r="H883" s="235"/>
      <c r="L883" s="239"/>
      <c r="M883" s="239"/>
      <c r="N883" s="239"/>
      <c r="O883" s="239"/>
      <c r="P883" s="239"/>
      <c r="Q883" s="239"/>
      <c r="R883" s="239"/>
      <c r="S883" s="239"/>
      <c r="W883" s="239"/>
      <c r="X883" s="239"/>
      <c r="Y883" s="239"/>
    </row>
    <row r="884" spans="1:25">
      <c r="A884" s="232"/>
      <c r="B884" s="232"/>
      <c r="C884" s="232"/>
      <c r="D884" s="233" t="str">
        <f>IF($C884="","",VLOOKUP($C884,分類コード!$B$1:$C$26,2,0))</f>
        <v/>
      </c>
      <c r="E884" s="234"/>
      <c r="F884" s="235"/>
      <c r="G884" s="236"/>
      <c r="H884" s="235"/>
      <c r="L884" s="239"/>
      <c r="M884" s="239"/>
      <c r="N884" s="239"/>
      <c r="O884" s="239"/>
      <c r="P884" s="239"/>
      <c r="Q884" s="239"/>
      <c r="R884" s="239"/>
      <c r="S884" s="239"/>
      <c r="W884" s="239"/>
      <c r="X884" s="239"/>
      <c r="Y884" s="239"/>
    </row>
    <row r="885" spans="1:25">
      <c r="A885" s="232"/>
      <c r="B885" s="232"/>
      <c r="C885" s="232"/>
      <c r="D885" s="233" t="str">
        <f>IF($C885="","",VLOOKUP($C885,分類コード!$B$1:$C$26,2,0))</f>
        <v/>
      </c>
      <c r="E885" s="234"/>
      <c r="F885" s="235"/>
      <c r="G885" s="236"/>
      <c r="H885" s="235"/>
      <c r="L885" s="239"/>
      <c r="M885" s="239"/>
      <c r="N885" s="239"/>
      <c r="O885" s="239"/>
      <c r="P885" s="239"/>
      <c r="Q885" s="239"/>
      <c r="R885" s="239"/>
      <c r="S885" s="239"/>
      <c r="W885" s="239"/>
      <c r="X885" s="239"/>
      <c r="Y885" s="239"/>
    </row>
    <row r="886" spans="1:25">
      <c r="A886" s="232"/>
      <c r="B886" s="232"/>
      <c r="C886" s="232"/>
      <c r="D886" s="233" t="str">
        <f>IF($C886="","",VLOOKUP($C886,分類コード!$B$1:$C$26,2,0))</f>
        <v/>
      </c>
      <c r="E886" s="234"/>
      <c r="F886" s="235"/>
      <c r="G886" s="236"/>
      <c r="H886" s="235"/>
      <c r="L886" s="239"/>
      <c r="M886" s="239"/>
      <c r="N886" s="239"/>
      <c r="O886" s="239"/>
      <c r="P886" s="239"/>
      <c r="Q886" s="239"/>
      <c r="R886" s="239"/>
      <c r="S886" s="239"/>
      <c r="W886" s="239"/>
      <c r="X886" s="239"/>
      <c r="Y886" s="239"/>
    </row>
    <row r="887" spans="1:25">
      <c r="A887" s="232"/>
      <c r="B887" s="232"/>
      <c r="C887" s="232"/>
      <c r="D887" s="233" t="str">
        <f>IF($C887="","",VLOOKUP($C887,分類コード!$B$1:$C$26,2,0))</f>
        <v/>
      </c>
      <c r="E887" s="234"/>
      <c r="F887" s="235"/>
      <c r="G887" s="236"/>
      <c r="H887" s="235"/>
      <c r="L887" s="239"/>
      <c r="M887" s="239"/>
      <c r="N887" s="239"/>
      <c r="O887" s="239"/>
      <c r="P887" s="239"/>
      <c r="Q887" s="239"/>
      <c r="R887" s="239"/>
      <c r="S887" s="239"/>
      <c r="W887" s="239"/>
      <c r="X887" s="239"/>
      <c r="Y887" s="239"/>
    </row>
    <row r="888" spans="1:25">
      <c r="A888" s="232"/>
      <c r="B888" s="232"/>
      <c r="C888" s="232"/>
      <c r="D888" s="233" t="str">
        <f>IF($C888="","",VLOOKUP($C888,分類コード!$B$1:$C$26,2,0))</f>
        <v/>
      </c>
      <c r="E888" s="234"/>
      <c r="F888" s="235"/>
      <c r="G888" s="236"/>
      <c r="H888" s="235"/>
      <c r="L888" s="239"/>
      <c r="M888" s="239"/>
      <c r="N888" s="239"/>
      <c r="O888" s="239"/>
      <c r="P888" s="239"/>
      <c r="Q888" s="239"/>
      <c r="R888" s="239"/>
      <c r="S888" s="239"/>
      <c r="W888" s="239"/>
      <c r="X888" s="239"/>
      <c r="Y888" s="239"/>
    </row>
    <row r="889" spans="1:25">
      <c r="A889" s="232"/>
      <c r="B889" s="232"/>
      <c r="C889" s="232"/>
      <c r="D889" s="233" t="str">
        <f>IF($C889="","",VLOOKUP($C889,分類コード!$B$1:$C$26,2,0))</f>
        <v/>
      </c>
      <c r="E889" s="234"/>
      <c r="F889" s="235"/>
      <c r="G889" s="236"/>
      <c r="H889" s="235"/>
      <c r="L889" s="239"/>
      <c r="M889" s="239"/>
      <c r="N889" s="239"/>
      <c r="O889" s="239"/>
      <c r="P889" s="239"/>
      <c r="Q889" s="239"/>
      <c r="R889" s="239"/>
      <c r="S889" s="239"/>
      <c r="W889" s="239"/>
      <c r="X889" s="239"/>
      <c r="Y889" s="239"/>
    </row>
    <row r="890" spans="1:25">
      <c r="A890" s="232"/>
      <c r="B890" s="232"/>
      <c r="C890" s="232"/>
      <c r="D890" s="233" t="str">
        <f>IF($C890="","",VLOOKUP($C890,分類コード!$B$1:$C$26,2,0))</f>
        <v/>
      </c>
      <c r="E890" s="234"/>
      <c r="F890" s="235"/>
      <c r="G890" s="236"/>
      <c r="H890" s="235"/>
      <c r="L890" s="239"/>
      <c r="M890" s="239"/>
      <c r="N890" s="239"/>
      <c r="O890" s="239"/>
      <c r="P890" s="239"/>
      <c r="Q890" s="239"/>
      <c r="R890" s="239"/>
      <c r="S890" s="239"/>
      <c r="W890" s="239"/>
      <c r="X890" s="239"/>
      <c r="Y890" s="239"/>
    </row>
    <row r="891" spans="1:25">
      <c r="A891" s="232"/>
      <c r="B891" s="232"/>
      <c r="C891" s="232"/>
      <c r="D891" s="233" t="str">
        <f>IF($C891="","",VLOOKUP($C891,分類コード!$B$1:$C$26,2,0))</f>
        <v/>
      </c>
      <c r="E891" s="234"/>
      <c r="F891" s="235"/>
      <c r="G891" s="236"/>
      <c r="H891" s="235"/>
      <c r="L891" s="239"/>
      <c r="M891" s="239"/>
      <c r="N891" s="239"/>
      <c r="O891" s="239"/>
      <c r="P891" s="239"/>
      <c r="Q891" s="239"/>
      <c r="R891" s="239"/>
      <c r="S891" s="239"/>
      <c r="W891" s="239"/>
      <c r="X891" s="239"/>
      <c r="Y891" s="239"/>
    </row>
    <row r="892" spans="1:25">
      <c r="A892" s="232"/>
      <c r="B892" s="232"/>
      <c r="C892" s="232"/>
      <c r="D892" s="233" t="str">
        <f>IF($C892="","",VLOOKUP($C892,分類コード!$B$1:$C$26,2,0))</f>
        <v/>
      </c>
      <c r="E892" s="234"/>
      <c r="F892" s="235"/>
      <c r="G892" s="236"/>
      <c r="H892" s="235"/>
      <c r="L892" s="239"/>
      <c r="M892" s="239"/>
      <c r="N892" s="239"/>
      <c r="O892" s="239"/>
      <c r="P892" s="239"/>
      <c r="Q892" s="239"/>
      <c r="R892" s="239"/>
      <c r="S892" s="239"/>
      <c r="W892" s="239"/>
      <c r="X892" s="239"/>
      <c r="Y892" s="239"/>
    </row>
    <row r="893" spans="1:25">
      <c r="A893" s="232"/>
      <c r="B893" s="232"/>
      <c r="C893" s="232"/>
      <c r="D893" s="233" t="str">
        <f>IF($C893="","",VLOOKUP($C893,分類コード!$B$1:$C$26,2,0))</f>
        <v/>
      </c>
      <c r="E893" s="234"/>
      <c r="F893" s="235"/>
      <c r="G893" s="236"/>
      <c r="H893" s="235"/>
      <c r="L893" s="239"/>
      <c r="M893" s="239"/>
      <c r="N893" s="239"/>
      <c r="O893" s="239"/>
      <c r="P893" s="239"/>
      <c r="Q893" s="239"/>
      <c r="R893" s="239"/>
      <c r="S893" s="239"/>
      <c r="W893" s="239"/>
      <c r="X893" s="239"/>
      <c r="Y893" s="239"/>
    </row>
    <row r="894" spans="1:25">
      <c r="A894" s="232"/>
      <c r="B894" s="232"/>
      <c r="C894" s="232"/>
      <c r="D894" s="233" t="str">
        <f>IF($C894="","",VLOOKUP($C894,分類コード!$B$1:$C$26,2,0))</f>
        <v/>
      </c>
      <c r="E894" s="234"/>
      <c r="F894" s="235"/>
      <c r="G894" s="236"/>
      <c r="H894" s="235"/>
      <c r="L894" s="239"/>
      <c r="M894" s="239"/>
      <c r="N894" s="239"/>
      <c r="O894" s="239"/>
      <c r="P894" s="239"/>
      <c r="Q894" s="239"/>
      <c r="R894" s="239"/>
      <c r="S894" s="239"/>
      <c r="W894" s="239"/>
      <c r="X894" s="239"/>
      <c r="Y894" s="239"/>
    </row>
    <row r="895" spans="1:25">
      <c r="A895" s="232"/>
      <c r="B895" s="232"/>
      <c r="C895" s="232"/>
      <c r="D895" s="233" t="str">
        <f>IF($C895="","",VLOOKUP($C895,分類コード!$B$1:$C$26,2,0))</f>
        <v/>
      </c>
      <c r="E895" s="234"/>
      <c r="F895" s="235"/>
      <c r="G895" s="236"/>
      <c r="H895" s="235"/>
      <c r="L895" s="239"/>
      <c r="M895" s="239"/>
      <c r="N895" s="239"/>
      <c r="O895" s="239"/>
      <c r="P895" s="239"/>
      <c r="Q895" s="239"/>
      <c r="R895" s="239"/>
      <c r="S895" s="239"/>
      <c r="W895" s="239"/>
      <c r="X895" s="239"/>
      <c r="Y895" s="239"/>
    </row>
    <row r="896" spans="1:25">
      <c r="A896" s="232"/>
      <c r="B896" s="232"/>
      <c r="C896" s="232"/>
      <c r="D896" s="233" t="str">
        <f>IF($C896="","",VLOOKUP($C896,分類コード!$B$1:$C$26,2,0))</f>
        <v/>
      </c>
      <c r="E896" s="234"/>
      <c r="F896" s="235"/>
      <c r="G896" s="236"/>
      <c r="H896" s="235"/>
      <c r="L896" s="239"/>
      <c r="M896" s="239"/>
      <c r="N896" s="239"/>
      <c r="O896" s="239"/>
      <c r="P896" s="239"/>
      <c r="Q896" s="239"/>
      <c r="R896" s="239"/>
      <c r="S896" s="239"/>
      <c r="W896" s="239"/>
      <c r="X896" s="239"/>
      <c r="Y896" s="239"/>
    </row>
    <row r="897" spans="1:25">
      <c r="A897" s="232"/>
      <c r="B897" s="232"/>
      <c r="C897" s="232"/>
      <c r="D897" s="233" t="str">
        <f>IF($C897="","",VLOOKUP($C897,分類コード!$B$1:$C$26,2,0))</f>
        <v/>
      </c>
      <c r="E897" s="234"/>
      <c r="F897" s="235"/>
      <c r="G897" s="236"/>
      <c r="H897" s="235"/>
      <c r="L897" s="239"/>
      <c r="M897" s="239"/>
      <c r="N897" s="239"/>
      <c r="O897" s="239"/>
      <c r="P897" s="239"/>
      <c r="Q897" s="239"/>
      <c r="R897" s="239"/>
      <c r="S897" s="239"/>
      <c r="W897" s="239"/>
      <c r="X897" s="239"/>
      <c r="Y897" s="239"/>
    </row>
    <row r="898" spans="1:25">
      <c r="A898" s="232"/>
      <c r="B898" s="232"/>
      <c r="C898" s="232"/>
      <c r="D898" s="233" t="str">
        <f>IF($C898="","",VLOOKUP($C898,分類コード!$B$1:$C$26,2,0))</f>
        <v/>
      </c>
      <c r="E898" s="234"/>
      <c r="F898" s="235"/>
      <c r="G898" s="236"/>
      <c r="H898" s="235"/>
      <c r="L898" s="239"/>
      <c r="M898" s="239"/>
      <c r="N898" s="239"/>
      <c r="O898" s="239"/>
      <c r="P898" s="239"/>
      <c r="Q898" s="239"/>
      <c r="R898" s="239"/>
      <c r="S898" s="239"/>
      <c r="W898" s="239"/>
      <c r="X898" s="239"/>
      <c r="Y898" s="239"/>
    </row>
    <row r="899" spans="1:25">
      <c r="A899" s="232"/>
      <c r="B899" s="232"/>
      <c r="C899" s="232"/>
      <c r="D899" s="233" t="str">
        <f>IF($C899="","",VLOOKUP($C899,分類コード!$B$1:$C$26,2,0))</f>
        <v/>
      </c>
      <c r="E899" s="234"/>
      <c r="F899" s="235"/>
      <c r="G899" s="236"/>
      <c r="H899" s="235"/>
      <c r="L899" s="239"/>
      <c r="M899" s="239"/>
      <c r="N899" s="239"/>
      <c r="O899" s="239"/>
      <c r="P899" s="239"/>
      <c r="Q899" s="239"/>
      <c r="R899" s="239"/>
      <c r="S899" s="239"/>
      <c r="W899" s="239"/>
      <c r="X899" s="239"/>
      <c r="Y899" s="239"/>
    </row>
    <row r="900" spans="1:25">
      <c r="A900" s="232"/>
      <c r="B900" s="232"/>
      <c r="C900" s="232"/>
      <c r="D900" s="233" t="str">
        <f>IF($C900="","",VLOOKUP($C900,分類コード!$B$1:$C$26,2,0))</f>
        <v/>
      </c>
      <c r="E900" s="234"/>
      <c r="F900" s="235"/>
      <c r="G900" s="236"/>
      <c r="H900" s="235"/>
      <c r="L900" s="239"/>
      <c r="M900" s="239"/>
      <c r="N900" s="239"/>
      <c r="O900" s="239"/>
      <c r="P900" s="239"/>
      <c r="Q900" s="239"/>
      <c r="R900" s="239"/>
      <c r="S900" s="239"/>
      <c r="W900" s="239"/>
      <c r="X900" s="239"/>
      <c r="Y900" s="239"/>
    </row>
    <row r="901" spans="1:25">
      <c r="A901" s="232"/>
      <c r="B901" s="232"/>
      <c r="C901" s="232"/>
      <c r="D901" s="233" t="str">
        <f>IF($C901="","",VLOOKUP($C901,分類コード!$B$1:$C$26,2,0))</f>
        <v/>
      </c>
      <c r="E901" s="234"/>
      <c r="F901" s="235"/>
      <c r="G901" s="236"/>
      <c r="H901" s="235"/>
      <c r="L901" s="239"/>
      <c r="M901" s="239"/>
      <c r="N901" s="239"/>
      <c r="O901" s="239"/>
      <c r="P901" s="239"/>
      <c r="Q901" s="239"/>
      <c r="R901" s="239"/>
      <c r="S901" s="239"/>
      <c r="W901" s="239"/>
      <c r="X901" s="239"/>
      <c r="Y901" s="239"/>
    </row>
    <row r="902" spans="1:25">
      <c r="A902" s="232"/>
      <c r="B902" s="232"/>
      <c r="C902" s="232"/>
      <c r="D902" s="233" t="str">
        <f>IF($C902="","",VLOOKUP($C902,分類コード!$B$1:$C$26,2,0))</f>
        <v/>
      </c>
      <c r="E902" s="234"/>
      <c r="F902" s="235"/>
      <c r="G902" s="236"/>
      <c r="H902" s="235"/>
      <c r="L902" s="239"/>
      <c r="M902" s="239"/>
      <c r="N902" s="239"/>
      <c r="O902" s="239"/>
      <c r="P902" s="239"/>
      <c r="Q902" s="239"/>
      <c r="R902" s="239"/>
      <c r="S902" s="239"/>
      <c r="W902" s="239"/>
      <c r="X902" s="239"/>
      <c r="Y902" s="239"/>
    </row>
    <row r="903" spans="1:25">
      <c r="A903" s="232"/>
      <c r="B903" s="232"/>
      <c r="C903" s="232"/>
      <c r="D903" s="233" t="str">
        <f>IF($C903="","",VLOOKUP($C903,分類コード!$B$1:$C$26,2,0))</f>
        <v/>
      </c>
      <c r="E903" s="234"/>
      <c r="F903" s="235"/>
      <c r="G903" s="236"/>
      <c r="H903" s="235"/>
      <c r="L903" s="239"/>
      <c r="M903" s="239"/>
      <c r="N903" s="239"/>
      <c r="O903" s="239"/>
      <c r="P903" s="239"/>
      <c r="Q903" s="239"/>
      <c r="R903" s="239"/>
      <c r="S903" s="239"/>
      <c r="W903" s="239"/>
      <c r="X903" s="239"/>
      <c r="Y903" s="239"/>
    </row>
    <row r="904" spans="1:25">
      <c r="A904" s="232"/>
      <c r="B904" s="232"/>
      <c r="C904" s="232"/>
      <c r="D904" s="233" t="str">
        <f>IF($C904="","",VLOOKUP($C904,分類コード!$B$1:$C$26,2,0))</f>
        <v/>
      </c>
      <c r="E904" s="234"/>
      <c r="F904" s="235"/>
      <c r="G904" s="236"/>
      <c r="H904" s="235"/>
      <c r="L904" s="239"/>
      <c r="M904" s="239"/>
      <c r="N904" s="239"/>
      <c r="O904" s="239"/>
      <c r="P904" s="239"/>
      <c r="Q904" s="239"/>
      <c r="R904" s="239"/>
      <c r="S904" s="239"/>
      <c r="W904" s="239"/>
      <c r="X904" s="239"/>
      <c r="Y904" s="239"/>
    </row>
    <row r="905" spans="1:25">
      <c r="A905" s="232"/>
      <c r="B905" s="232"/>
      <c r="C905" s="232"/>
      <c r="D905" s="233" t="str">
        <f>IF($C905="","",VLOOKUP($C905,分類コード!$B$1:$C$26,2,0))</f>
        <v/>
      </c>
      <c r="E905" s="234"/>
      <c r="F905" s="235"/>
      <c r="G905" s="236"/>
      <c r="H905" s="235"/>
      <c r="L905" s="239"/>
      <c r="M905" s="239"/>
      <c r="N905" s="239"/>
      <c r="O905" s="239"/>
      <c r="P905" s="239"/>
      <c r="Q905" s="239"/>
      <c r="R905" s="239"/>
      <c r="S905" s="239"/>
      <c r="W905" s="239"/>
      <c r="X905" s="239"/>
      <c r="Y905" s="239"/>
    </row>
    <row r="906" spans="1:25">
      <c r="A906" s="232"/>
      <c r="B906" s="232"/>
      <c r="C906" s="232"/>
      <c r="D906" s="233" t="str">
        <f>IF($C906="","",VLOOKUP($C906,分類コード!$B$1:$C$26,2,0))</f>
        <v/>
      </c>
      <c r="E906" s="234"/>
      <c r="F906" s="235"/>
      <c r="G906" s="236"/>
      <c r="H906" s="235"/>
      <c r="L906" s="239"/>
      <c r="M906" s="239"/>
      <c r="N906" s="239"/>
      <c r="O906" s="239"/>
      <c r="P906" s="239"/>
      <c r="Q906" s="239"/>
      <c r="R906" s="239"/>
      <c r="S906" s="239"/>
      <c r="W906" s="239"/>
      <c r="X906" s="239"/>
      <c r="Y906" s="239"/>
    </row>
    <row r="907" spans="1:25">
      <c r="A907" s="232"/>
      <c r="B907" s="232"/>
      <c r="C907" s="232"/>
      <c r="D907" s="233" t="str">
        <f>IF($C907="","",VLOOKUP($C907,分類コード!$B$1:$C$26,2,0))</f>
        <v/>
      </c>
      <c r="E907" s="234"/>
      <c r="F907" s="235"/>
      <c r="G907" s="236"/>
      <c r="H907" s="235"/>
      <c r="L907" s="239"/>
      <c r="M907" s="239"/>
      <c r="N907" s="239"/>
      <c r="O907" s="239"/>
      <c r="P907" s="239"/>
      <c r="Q907" s="239"/>
      <c r="R907" s="239"/>
      <c r="S907" s="239"/>
      <c r="W907" s="239"/>
      <c r="X907" s="239"/>
      <c r="Y907" s="239"/>
    </row>
    <row r="908" spans="1:25">
      <c r="A908" s="232"/>
      <c r="B908" s="232"/>
      <c r="C908" s="232"/>
      <c r="D908" s="233" t="str">
        <f>IF($C908="","",VLOOKUP($C908,分類コード!$B$1:$C$26,2,0))</f>
        <v/>
      </c>
      <c r="E908" s="234"/>
      <c r="F908" s="235"/>
      <c r="G908" s="236"/>
      <c r="H908" s="235"/>
      <c r="L908" s="239"/>
      <c r="M908" s="239"/>
      <c r="N908" s="239"/>
      <c r="O908" s="239"/>
      <c r="P908" s="239"/>
      <c r="Q908" s="239"/>
      <c r="R908" s="239"/>
      <c r="S908" s="239"/>
      <c r="W908" s="239"/>
      <c r="X908" s="239"/>
      <c r="Y908" s="239"/>
    </row>
    <row r="909" spans="1:25">
      <c r="A909" s="232"/>
      <c r="B909" s="232"/>
      <c r="C909" s="232"/>
      <c r="D909" s="233" t="str">
        <f>IF($C909="","",VLOOKUP($C909,分類コード!$B$1:$C$26,2,0))</f>
        <v/>
      </c>
      <c r="E909" s="234"/>
      <c r="F909" s="235"/>
      <c r="G909" s="236"/>
      <c r="H909" s="235"/>
      <c r="L909" s="239"/>
      <c r="M909" s="239"/>
      <c r="N909" s="239"/>
      <c r="O909" s="239"/>
      <c r="P909" s="239"/>
      <c r="Q909" s="239"/>
      <c r="R909" s="239"/>
      <c r="S909" s="239"/>
      <c r="W909" s="239"/>
      <c r="X909" s="239"/>
      <c r="Y909" s="239"/>
    </row>
    <row r="910" spans="1:25">
      <c r="A910" s="232"/>
      <c r="B910" s="232"/>
      <c r="C910" s="232"/>
      <c r="D910" s="233" t="str">
        <f>IF($C910="","",VLOOKUP($C910,分類コード!$B$1:$C$26,2,0))</f>
        <v/>
      </c>
      <c r="E910" s="234"/>
      <c r="F910" s="235"/>
      <c r="G910" s="236"/>
      <c r="H910" s="235"/>
      <c r="L910" s="239"/>
      <c r="M910" s="239"/>
      <c r="N910" s="239"/>
      <c r="O910" s="239"/>
      <c r="P910" s="239"/>
      <c r="Q910" s="239"/>
      <c r="R910" s="239"/>
      <c r="S910" s="239"/>
      <c r="W910" s="239"/>
      <c r="X910" s="239"/>
      <c r="Y910" s="239"/>
    </row>
    <row r="911" spans="1:25">
      <c r="A911" s="232"/>
      <c r="B911" s="232"/>
      <c r="C911" s="232"/>
      <c r="D911" s="233" t="str">
        <f>IF($C911="","",VLOOKUP($C911,分類コード!$B$1:$C$26,2,0))</f>
        <v/>
      </c>
      <c r="E911" s="234"/>
      <c r="F911" s="235"/>
      <c r="G911" s="236"/>
      <c r="H911" s="235"/>
      <c r="L911" s="239"/>
      <c r="M911" s="239"/>
      <c r="N911" s="239"/>
      <c r="O911" s="239"/>
      <c r="P911" s="239"/>
      <c r="Q911" s="239"/>
      <c r="R911" s="239"/>
      <c r="S911" s="239"/>
      <c r="W911" s="239"/>
      <c r="X911" s="239"/>
      <c r="Y911" s="239"/>
    </row>
    <row r="912" spans="1:25">
      <c r="A912" s="232"/>
      <c r="B912" s="232"/>
      <c r="C912" s="232"/>
      <c r="D912" s="233" t="str">
        <f>IF($C912="","",VLOOKUP($C912,分類コード!$B$1:$C$26,2,0))</f>
        <v/>
      </c>
      <c r="E912" s="234"/>
      <c r="F912" s="235"/>
      <c r="G912" s="236"/>
      <c r="H912" s="235"/>
      <c r="L912" s="239"/>
      <c r="M912" s="239"/>
      <c r="N912" s="239"/>
      <c r="O912" s="239"/>
      <c r="P912" s="239"/>
      <c r="Q912" s="239"/>
      <c r="R912" s="239"/>
      <c r="S912" s="239"/>
      <c r="W912" s="239"/>
      <c r="X912" s="239"/>
      <c r="Y912" s="239"/>
    </row>
    <row r="913" spans="1:25">
      <c r="A913" s="232"/>
      <c r="B913" s="232"/>
      <c r="C913" s="232"/>
      <c r="D913" s="233" t="str">
        <f>IF($C913="","",VLOOKUP($C913,分類コード!$B$1:$C$26,2,0))</f>
        <v/>
      </c>
      <c r="E913" s="234"/>
      <c r="F913" s="235"/>
      <c r="G913" s="236"/>
      <c r="H913" s="235"/>
      <c r="L913" s="239"/>
      <c r="M913" s="239"/>
      <c r="N913" s="239"/>
      <c r="O913" s="239"/>
      <c r="P913" s="239"/>
      <c r="Q913" s="239"/>
      <c r="R913" s="239"/>
      <c r="S913" s="239"/>
      <c r="W913" s="239"/>
      <c r="X913" s="239"/>
      <c r="Y913" s="239"/>
    </row>
    <row r="914" spans="1:25">
      <c r="A914" s="232"/>
      <c r="B914" s="232"/>
      <c r="C914" s="232"/>
      <c r="D914" s="233" t="str">
        <f>IF($C914="","",VLOOKUP($C914,分類コード!$B$1:$C$26,2,0))</f>
        <v/>
      </c>
      <c r="E914" s="234"/>
      <c r="F914" s="235"/>
      <c r="G914" s="236"/>
      <c r="H914" s="235"/>
      <c r="L914" s="239"/>
      <c r="M914" s="239"/>
      <c r="N914" s="239"/>
      <c r="O914" s="239"/>
      <c r="P914" s="239"/>
      <c r="Q914" s="239"/>
      <c r="R914" s="239"/>
      <c r="S914" s="239"/>
      <c r="W914" s="239"/>
      <c r="X914" s="239"/>
      <c r="Y914" s="239"/>
    </row>
    <row r="915" spans="1:25">
      <c r="A915" s="232"/>
      <c r="B915" s="232"/>
      <c r="C915" s="232"/>
      <c r="D915" s="233" t="str">
        <f>IF($C915="","",VLOOKUP($C915,分類コード!$B$1:$C$26,2,0))</f>
        <v/>
      </c>
      <c r="E915" s="234"/>
      <c r="F915" s="235"/>
      <c r="G915" s="236"/>
      <c r="H915" s="235"/>
      <c r="L915" s="239"/>
      <c r="M915" s="239"/>
      <c r="N915" s="239"/>
      <c r="O915" s="239"/>
      <c r="P915" s="239"/>
      <c r="Q915" s="239"/>
      <c r="R915" s="239"/>
      <c r="S915" s="239"/>
      <c r="W915" s="239"/>
      <c r="X915" s="239"/>
      <c r="Y915" s="239"/>
    </row>
    <row r="916" spans="1:25">
      <c r="A916" s="232"/>
      <c r="B916" s="232"/>
      <c r="C916" s="232"/>
      <c r="D916" s="233" t="str">
        <f>IF($C916="","",VLOOKUP($C916,分類コード!$B$1:$C$26,2,0))</f>
        <v/>
      </c>
      <c r="E916" s="234"/>
      <c r="F916" s="235"/>
      <c r="G916" s="236"/>
      <c r="H916" s="235"/>
      <c r="L916" s="239"/>
      <c r="M916" s="239"/>
      <c r="N916" s="239"/>
      <c r="O916" s="239"/>
      <c r="P916" s="239"/>
      <c r="Q916" s="239"/>
      <c r="R916" s="239"/>
      <c r="S916" s="239"/>
      <c r="W916" s="239"/>
      <c r="X916" s="239"/>
      <c r="Y916" s="239"/>
    </row>
    <row r="917" spans="1:25">
      <c r="A917" s="232"/>
      <c r="B917" s="232"/>
      <c r="C917" s="232"/>
      <c r="D917" s="233" t="str">
        <f>IF($C917="","",VLOOKUP($C917,分類コード!$B$1:$C$26,2,0))</f>
        <v/>
      </c>
      <c r="E917" s="234"/>
      <c r="F917" s="235"/>
      <c r="G917" s="236"/>
      <c r="H917" s="235"/>
      <c r="L917" s="239"/>
      <c r="M917" s="239"/>
      <c r="N917" s="239"/>
      <c r="O917" s="239"/>
      <c r="P917" s="239"/>
      <c r="Q917" s="239"/>
      <c r="R917" s="239"/>
      <c r="S917" s="239"/>
      <c r="W917" s="239"/>
      <c r="X917" s="239"/>
      <c r="Y917" s="239"/>
    </row>
    <row r="918" spans="1:25">
      <c r="A918" s="232"/>
      <c r="B918" s="232"/>
      <c r="C918" s="232"/>
      <c r="D918" s="233" t="str">
        <f>IF($C918="","",VLOOKUP($C918,分類コード!$B$1:$C$26,2,0))</f>
        <v/>
      </c>
      <c r="E918" s="234"/>
      <c r="F918" s="235"/>
      <c r="G918" s="236"/>
      <c r="H918" s="235"/>
      <c r="L918" s="239"/>
      <c r="M918" s="239"/>
      <c r="N918" s="239"/>
      <c r="O918" s="239"/>
      <c r="P918" s="239"/>
      <c r="Q918" s="239"/>
      <c r="R918" s="239"/>
      <c r="S918" s="239"/>
      <c r="W918" s="239"/>
      <c r="X918" s="239"/>
      <c r="Y918" s="239"/>
    </row>
    <row r="919" spans="1:25">
      <c r="A919" s="232"/>
      <c r="B919" s="232"/>
      <c r="C919" s="232"/>
      <c r="D919" s="233" t="str">
        <f>IF($C919="","",VLOOKUP($C919,分類コード!$B$1:$C$26,2,0))</f>
        <v/>
      </c>
      <c r="E919" s="234"/>
      <c r="F919" s="235"/>
      <c r="G919" s="236"/>
      <c r="H919" s="235"/>
      <c r="L919" s="239"/>
      <c r="M919" s="239"/>
      <c r="N919" s="239"/>
      <c r="O919" s="239"/>
      <c r="P919" s="239"/>
      <c r="Q919" s="239"/>
      <c r="R919" s="239"/>
      <c r="S919" s="239"/>
      <c r="W919" s="239"/>
      <c r="X919" s="239"/>
      <c r="Y919" s="239"/>
    </row>
    <row r="920" spans="1:25">
      <c r="A920" s="232"/>
      <c r="B920" s="232"/>
      <c r="C920" s="232"/>
      <c r="D920" s="233" t="str">
        <f>IF($C920="","",VLOOKUP($C920,分類コード!$B$1:$C$26,2,0))</f>
        <v/>
      </c>
      <c r="E920" s="234"/>
      <c r="F920" s="235"/>
      <c r="G920" s="236"/>
      <c r="H920" s="235"/>
      <c r="L920" s="239"/>
      <c r="M920" s="239"/>
      <c r="N920" s="239"/>
      <c r="O920" s="239"/>
      <c r="P920" s="239"/>
      <c r="Q920" s="239"/>
      <c r="R920" s="239"/>
      <c r="S920" s="239"/>
      <c r="W920" s="239"/>
      <c r="X920" s="239"/>
      <c r="Y920" s="239"/>
    </row>
    <row r="921" spans="1:25">
      <c r="A921" s="232"/>
      <c r="B921" s="232"/>
      <c r="C921" s="232"/>
      <c r="D921" s="233" t="str">
        <f>IF($C921="","",VLOOKUP($C921,分類コード!$B$1:$C$26,2,0))</f>
        <v/>
      </c>
      <c r="E921" s="234"/>
      <c r="F921" s="235"/>
      <c r="G921" s="236"/>
      <c r="H921" s="235"/>
      <c r="L921" s="239"/>
      <c r="M921" s="239"/>
      <c r="N921" s="239"/>
      <c r="O921" s="239"/>
      <c r="P921" s="239"/>
      <c r="Q921" s="239"/>
      <c r="R921" s="239"/>
      <c r="S921" s="239"/>
      <c r="W921" s="239"/>
      <c r="X921" s="239"/>
      <c r="Y921" s="239"/>
    </row>
    <row r="922" spans="1:25">
      <c r="A922" s="232"/>
      <c r="B922" s="232"/>
      <c r="C922" s="232"/>
      <c r="D922" s="233" t="str">
        <f>IF($C922="","",VLOOKUP($C922,分類コード!$B$1:$C$26,2,0))</f>
        <v/>
      </c>
      <c r="E922" s="234"/>
      <c r="F922" s="235"/>
      <c r="G922" s="236"/>
      <c r="H922" s="235"/>
      <c r="L922" s="239"/>
      <c r="M922" s="239"/>
      <c r="N922" s="239"/>
      <c r="O922" s="239"/>
      <c r="P922" s="239"/>
      <c r="Q922" s="239"/>
      <c r="R922" s="239"/>
      <c r="S922" s="239"/>
      <c r="W922" s="239"/>
      <c r="X922" s="239"/>
      <c r="Y922" s="239"/>
    </row>
    <row r="923" spans="1:25">
      <c r="A923" s="232"/>
      <c r="B923" s="232"/>
      <c r="C923" s="232"/>
      <c r="D923" s="233" t="str">
        <f>IF($C923="","",VLOOKUP($C923,分類コード!$B$1:$C$26,2,0))</f>
        <v/>
      </c>
      <c r="E923" s="234"/>
      <c r="F923" s="235"/>
      <c r="G923" s="236"/>
      <c r="H923" s="235"/>
      <c r="L923" s="239"/>
      <c r="M923" s="239"/>
      <c r="N923" s="239"/>
      <c r="O923" s="239"/>
      <c r="P923" s="239"/>
      <c r="Q923" s="239"/>
      <c r="R923" s="239"/>
      <c r="S923" s="239"/>
      <c r="W923" s="239"/>
      <c r="X923" s="239"/>
      <c r="Y923" s="239"/>
    </row>
    <row r="924" spans="1:25">
      <c r="A924" s="232"/>
      <c r="B924" s="232"/>
      <c r="C924" s="232"/>
      <c r="D924" s="233" t="str">
        <f>IF($C924="","",VLOOKUP($C924,分類コード!$B$1:$C$26,2,0))</f>
        <v/>
      </c>
      <c r="E924" s="234"/>
      <c r="F924" s="235"/>
      <c r="G924" s="236"/>
      <c r="H924" s="235"/>
      <c r="L924" s="239"/>
      <c r="M924" s="239"/>
      <c r="N924" s="239"/>
      <c r="O924" s="239"/>
      <c r="P924" s="239"/>
      <c r="Q924" s="239"/>
      <c r="R924" s="239"/>
      <c r="S924" s="239"/>
      <c r="W924" s="239"/>
      <c r="X924" s="239"/>
      <c r="Y924" s="239"/>
    </row>
    <row r="925" spans="1:25">
      <c r="A925" s="232"/>
      <c r="B925" s="232"/>
      <c r="C925" s="232"/>
      <c r="D925" s="233" t="str">
        <f>IF($C925="","",VLOOKUP($C925,分類コード!$B$1:$C$26,2,0))</f>
        <v/>
      </c>
      <c r="E925" s="234"/>
      <c r="F925" s="235"/>
      <c r="G925" s="236"/>
      <c r="H925" s="235"/>
      <c r="L925" s="239"/>
      <c r="M925" s="239"/>
      <c r="N925" s="239"/>
      <c r="O925" s="239"/>
      <c r="P925" s="239"/>
      <c r="Q925" s="239"/>
      <c r="R925" s="239"/>
      <c r="S925" s="239"/>
      <c r="W925" s="239"/>
      <c r="X925" s="239"/>
      <c r="Y925" s="239"/>
    </row>
    <row r="926" spans="1:25">
      <c r="A926" s="232"/>
      <c r="B926" s="232"/>
      <c r="C926" s="232"/>
      <c r="D926" s="233" t="str">
        <f>IF($C926="","",VLOOKUP($C926,分類コード!$B$1:$C$26,2,0))</f>
        <v/>
      </c>
      <c r="E926" s="234"/>
      <c r="F926" s="235"/>
      <c r="G926" s="236"/>
      <c r="H926" s="235"/>
      <c r="L926" s="239"/>
      <c r="M926" s="239"/>
      <c r="N926" s="239"/>
      <c r="O926" s="239"/>
      <c r="P926" s="239"/>
      <c r="Q926" s="239"/>
      <c r="R926" s="239"/>
      <c r="S926" s="239"/>
      <c r="W926" s="239"/>
      <c r="X926" s="239"/>
      <c r="Y926" s="239"/>
    </row>
    <row r="927" spans="1:25">
      <c r="A927" s="232"/>
      <c r="B927" s="232"/>
      <c r="C927" s="232"/>
      <c r="D927" s="233" t="str">
        <f>IF($C927="","",VLOOKUP($C927,分類コード!$B$1:$C$26,2,0))</f>
        <v/>
      </c>
      <c r="E927" s="234"/>
      <c r="F927" s="235"/>
      <c r="G927" s="236"/>
      <c r="H927" s="235"/>
      <c r="L927" s="239"/>
      <c r="M927" s="239"/>
      <c r="N927" s="239"/>
      <c r="O927" s="239"/>
      <c r="P927" s="239"/>
      <c r="Q927" s="239"/>
      <c r="R927" s="239"/>
      <c r="S927" s="239"/>
      <c r="W927" s="239"/>
      <c r="X927" s="239"/>
      <c r="Y927" s="239"/>
    </row>
    <row r="928" spans="1:25">
      <c r="A928" s="232"/>
      <c r="B928" s="232"/>
      <c r="C928" s="232"/>
      <c r="D928" s="233" t="str">
        <f>IF($C928="","",VLOOKUP($C928,分類コード!$B$1:$C$26,2,0))</f>
        <v/>
      </c>
      <c r="E928" s="234"/>
      <c r="F928" s="235"/>
      <c r="G928" s="236"/>
      <c r="H928" s="235"/>
      <c r="L928" s="239"/>
      <c r="M928" s="239"/>
      <c r="N928" s="239"/>
      <c r="O928" s="239"/>
      <c r="P928" s="239"/>
      <c r="Q928" s="239"/>
      <c r="R928" s="239"/>
      <c r="S928" s="239"/>
      <c r="W928" s="239"/>
      <c r="X928" s="239"/>
      <c r="Y928" s="239"/>
    </row>
    <row r="929" spans="1:25">
      <c r="A929" s="232"/>
      <c r="B929" s="232"/>
      <c r="C929" s="232"/>
      <c r="D929" s="233" t="str">
        <f>IF($C929="","",VLOOKUP($C929,分類コード!$B$1:$C$26,2,0))</f>
        <v/>
      </c>
      <c r="E929" s="234"/>
      <c r="F929" s="235"/>
      <c r="G929" s="236"/>
      <c r="H929" s="235"/>
      <c r="L929" s="239"/>
      <c r="M929" s="239"/>
      <c r="N929" s="239"/>
      <c r="O929" s="239"/>
      <c r="P929" s="239"/>
      <c r="Q929" s="239"/>
      <c r="R929" s="239"/>
      <c r="S929" s="239"/>
      <c r="W929" s="239"/>
      <c r="X929" s="239"/>
      <c r="Y929" s="239"/>
    </row>
    <row r="930" spans="1:25">
      <c r="A930" s="232"/>
      <c r="B930" s="232"/>
      <c r="C930" s="232"/>
      <c r="D930" s="233" t="str">
        <f>IF($C930="","",VLOOKUP($C930,分類コード!$B$1:$C$26,2,0))</f>
        <v/>
      </c>
      <c r="E930" s="234"/>
      <c r="F930" s="235"/>
      <c r="G930" s="236"/>
      <c r="H930" s="235"/>
      <c r="L930" s="239"/>
      <c r="M930" s="239"/>
      <c r="N930" s="239"/>
      <c r="O930" s="239"/>
      <c r="P930" s="239"/>
      <c r="Q930" s="239"/>
      <c r="R930" s="239"/>
      <c r="S930" s="239"/>
      <c r="W930" s="239"/>
      <c r="X930" s="239"/>
      <c r="Y930" s="239"/>
    </row>
    <row r="931" spans="1:25">
      <c r="A931" s="232"/>
      <c r="B931" s="232"/>
      <c r="C931" s="232"/>
      <c r="D931" s="233" t="str">
        <f>IF($C931="","",VLOOKUP($C931,分類コード!$B$1:$C$26,2,0))</f>
        <v/>
      </c>
      <c r="E931" s="234"/>
      <c r="F931" s="235"/>
      <c r="G931" s="236"/>
      <c r="H931" s="235"/>
      <c r="L931" s="239"/>
      <c r="M931" s="239"/>
      <c r="N931" s="239"/>
      <c r="O931" s="239"/>
      <c r="P931" s="239"/>
      <c r="Q931" s="239"/>
      <c r="R931" s="239"/>
      <c r="S931" s="239"/>
      <c r="W931" s="239"/>
      <c r="X931" s="239"/>
      <c r="Y931" s="239"/>
    </row>
    <row r="932" spans="1:25">
      <c r="A932" s="232"/>
      <c r="B932" s="232"/>
      <c r="C932" s="232"/>
      <c r="D932" s="233" t="str">
        <f>IF($C932="","",VLOOKUP($C932,分類コード!$B$1:$C$26,2,0))</f>
        <v/>
      </c>
      <c r="E932" s="234"/>
      <c r="F932" s="235"/>
      <c r="G932" s="236"/>
      <c r="H932" s="235"/>
      <c r="L932" s="239"/>
      <c r="M932" s="239"/>
      <c r="N932" s="239"/>
      <c r="O932" s="239"/>
      <c r="P932" s="239"/>
      <c r="Q932" s="239"/>
      <c r="R932" s="239"/>
      <c r="S932" s="239"/>
      <c r="W932" s="239"/>
      <c r="X932" s="239"/>
      <c r="Y932" s="239"/>
    </row>
    <row r="933" spans="1:25">
      <c r="A933" s="232"/>
      <c r="B933" s="232"/>
      <c r="C933" s="232"/>
      <c r="D933" s="233" t="str">
        <f>IF($C933="","",VLOOKUP($C933,分類コード!$B$1:$C$26,2,0))</f>
        <v/>
      </c>
      <c r="E933" s="234"/>
      <c r="F933" s="235"/>
      <c r="G933" s="236"/>
      <c r="H933" s="235"/>
      <c r="L933" s="239"/>
      <c r="M933" s="239"/>
      <c r="N933" s="239"/>
      <c r="O933" s="239"/>
      <c r="P933" s="239"/>
      <c r="Q933" s="239"/>
      <c r="R933" s="239"/>
      <c r="S933" s="239"/>
      <c r="W933" s="239"/>
      <c r="X933" s="239"/>
      <c r="Y933" s="239"/>
    </row>
    <row r="934" spans="1:25">
      <c r="A934" s="232"/>
      <c r="B934" s="232"/>
      <c r="C934" s="232"/>
      <c r="D934" s="233" t="str">
        <f>IF($C934="","",VLOOKUP($C934,分類コード!$B$1:$C$26,2,0))</f>
        <v/>
      </c>
      <c r="E934" s="234"/>
      <c r="F934" s="235"/>
      <c r="G934" s="236"/>
      <c r="H934" s="235"/>
      <c r="L934" s="239"/>
      <c r="M934" s="239"/>
      <c r="N934" s="239"/>
      <c r="O934" s="239"/>
      <c r="P934" s="239"/>
      <c r="Q934" s="239"/>
      <c r="R934" s="239"/>
      <c r="S934" s="239"/>
      <c r="W934" s="239"/>
      <c r="X934" s="239"/>
      <c r="Y934" s="239"/>
    </row>
    <row r="935" spans="1:25">
      <c r="A935" s="232"/>
      <c r="B935" s="232"/>
      <c r="C935" s="232"/>
      <c r="D935" s="233" t="str">
        <f>IF($C935="","",VLOOKUP($C935,分類コード!$B$1:$C$26,2,0))</f>
        <v/>
      </c>
      <c r="E935" s="234"/>
      <c r="F935" s="235"/>
      <c r="G935" s="236"/>
      <c r="H935" s="235"/>
      <c r="L935" s="239"/>
      <c r="M935" s="239"/>
      <c r="N935" s="239"/>
      <c r="O935" s="239"/>
      <c r="P935" s="239"/>
      <c r="Q935" s="239"/>
      <c r="R935" s="239"/>
      <c r="S935" s="239"/>
      <c r="W935" s="239"/>
      <c r="X935" s="239"/>
      <c r="Y935" s="239"/>
    </row>
    <row r="936" spans="1:25">
      <c r="A936" s="232"/>
      <c r="B936" s="232"/>
      <c r="C936" s="232"/>
      <c r="D936" s="233" t="str">
        <f>IF($C936="","",VLOOKUP($C936,分類コード!$B$1:$C$26,2,0))</f>
        <v/>
      </c>
      <c r="E936" s="234"/>
      <c r="F936" s="235"/>
      <c r="G936" s="236"/>
      <c r="H936" s="235"/>
      <c r="L936" s="239"/>
      <c r="M936" s="239"/>
      <c r="N936" s="239"/>
      <c r="O936" s="239"/>
      <c r="P936" s="239"/>
      <c r="Q936" s="239"/>
      <c r="R936" s="239"/>
      <c r="S936" s="239"/>
      <c r="W936" s="239"/>
      <c r="X936" s="239"/>
      <c r="Y936" s="239"/>
    </row>
    <row r="937" spans="1:25">
      <c r="A937" s="232"/>
      <c r="B937" s="232"/>
      <c r="C937" s="232"/>
      <c r="D937" s="233" t="str">
        <f>IF($C937="","",VLOOKUP($C937,分類コード!$B$1:$C$26,2,0))</f>
        <v/>
      </c>
      <c r="E937" s="234"/>
      <c r="F937" s="235"/>
      <c r="G937" s="236"/>
      <c r="H937" s="235"/>
      <c r="L937" s="239"/>
      <c r="M937" s="239"/>
      <c r="N937" s="239"/>
      <c r="O937" s="239"/>
      <c r="P937" s="239"/>
      <c r="Q937" s="239"/>
      <c r="R937" s="239"/>
      <c r="S937" s="239"/>
      <c r="W937" s="239"/>
      <c r="X937" s="239"/>
      <c r="Y937" s="239"/>
    </row>
    <row r="938" spans="1:25">
      <c r="A938" s="232"/>
      <c r="B938" s="232"/>
      <c r="C938" s="232"/>
      <c r="D938" s="233" t="str">
        <f>IF($C938="","",VLOOKUP($C938,分類コード!$B$1:$C$26,2,0))</f>
        <v/>
      </c>
      <c r="E938" s="234"/>
      <c r="F938" s="235"/>
      <c r="G938" s="236"/>
      <c r="H938" s="235"/>
      <c r="L938" s="239"/>
      <c r="M938" s="239"/>
      <c r="N938" s="239"/>
      <c r="O938" s="239"/>
      <c r="P938" s="239"/>
      <c r="Q938" s="239"/>
      <c r="R938" s="239"/>
      <c r="S938" s="239"/>
      <c r="W938" s="239"/>
      <c r="X938" s="239"/>
      <c r="Y938" s="239"/>
    </row>
    <row r="939" spans="1:25">
      <c r="A939" s="232"/>
      <c r="B939" s="232"/>
      <c r="C939" s="232"/>
      <c r="D939" s="233" t="str">
        <f>IF($C939="","",VLOOKUP($C939,分類コード!$B$1:$C$26,2,0))</f>
        <v/>
      </c>
      <c r="E939" s="234"/>
      <c r="F939" s="235"/>
      <c r="G939" s="236"/>
      <c r="H939" s="235"/>
      <c r="L939" s="239"/>
      <c r="M939" s="239"/>
      <c r="N939" s="239"/>
      <c r="O939" s="239"/>
      <c r="P939" s="239"/>
      <c r="Q939" s="239"/>
      <c r="R939" s="239"/>
      <c r="S939" s="239"/>
      <c r="W939" s="239"/>
      <c r="X939" s="239"/>
      <c r="Y939" s="239"/>
    </row>
    <row r="940" spans="1:25">
      <c r="A940" s="232"/>
      <c r="B940" s="232"/>
      <c r="C940" s="232"/>
      <c r="D940" s="233" t="str">
        <f>IF($C940="","",VLOOKUP($C940,分類コード!$B$1:$C$26,2,0))</f>
        <v/>
      </c>
      <c r="E940" s="234"/>
      <c r="F940" s="235"/>
      <c r="G940" s="236"/>
      <c r="H940" s="235"/>
      <c r="L940" s="239"/>
      <c r="M940" s="239"/>
      <c r="N940" s="239"/>
      <c r="O940" s="239"/>
      <c r="P940" s="239"/>
      <c r="Q940" s="239"/>
      <c r="R940" s="239"/>
      <c r="S940" s="239"/>
      <c r="W940" s="239"/>
      <c r="X940" s="239"/>
      <c r="Y940" s="239"/>
    </row>
    <row r="941" spans="1:25">
      <c r="A941" s="232"/>
      <c r="B941" s="232"/>
      <c r="C941" s="232"/>
      <c r="D941" s="233" t="str">
        <f>IF($C941="","",VLOOKUP($C941,分類コード!$B$1:$C$26,2,0))</f>
        <v/>
      </c>
      <c r="E941" s="234"/>
      <c r="F941" s="235"/>
      <c r="G941" s="236"/>
      <c r="H941" s="235"/>
      <c r="L941" s="239"/>
      <c r="M941" s="239"/>
      <c r="N941" s="239"/>
      <c r="O941" s="239"/>
      <c r="P941" s="239"/>
      <c r="Q941" s="239"/>
      <c r="R941" s="239"/>
      <c r="S941" s="239"/>
      <c r="W941" s="239"/>
      <c r="X941" s="239"/>
      <c r="Y941" s="239"/>
    </row>
    <row r="942" spans="1:25">
      <c r="A942" s="232"/>
      <c r="B942" s="232"/>
      <c r="C942" s="232"/>
      <c r="D942" s="233" t="str">
        <f>IF($C942="","",VLOOKUP($C942,分類コード!$B$1:$C$26,2,0))</f>
        <v/>
      </c>
      <c r="E942" s="234"/>
      <c r="F942" s="235"/>
      <c r="G942" s="236"/>
      <c r="H942" s="235"/>
      <c r="L942" s="239"/>
      <c r="M942" s="239"/>
      <c r="N942" s="239"/>
      <c r="O942" s="239"/>
      <c r="P942" s="239"/>
      <c r="Q942" s="239"/>
      <c r="R942" s="239"/>
      <c r="S942" s="239"/>
      <c r="W942" s="239"/>
      <c r="X942" s="239"/>
      <c r="Y942" s="239"/>
    </row>
    <row r="943" spans="1:25">
      <c r="A943" s="232"/>
      <c r="B943" s="232"/>
      <c r="C943" s="232"/>
      <c r="D943" s="233" t="str">
        <f>IF($C943="","",VLOOKUP($C943,分類コード!$B$1:$C$26,2,0))</f>
        <v/>
      </c>
      <c r="E943" s="234"/>
      <c r="F943" s="235"/>
      <c r="G943" s="236"/>
      <c r="H943" s="235"/>
      <c r="L943" s="239"/>
      <c r="M943" s="239"/>
      <c r="N943" s="239"/>
      <c r="O943" s="239"/>
      <c r="P943" s="239"/>
      <c r="Q943" s="239"/>
      <c r="R943" s="239"/>
      <c r="S943" s="239"/>
      <c r="W943" s="239"/>
      <c r="X943" s="239"/>
      <c r="Y943" s="239"/>
    </row>
    <row r="944" spans="1:25">
      <c r="A944" s="232"/>
      <c r="B944" s="232"/>
      <c r="C944" s="232"/>
      <c r="D944" s="233" t="str">
        <f>IF($C944="","",VLOOKUP($C944,分類コード!$B$1:$C$26,2,0))</f>
        <v/>
      </c>
      <c r="E944" s="234"/>
      <c r="F944" s="235"/>
      <c r="G944" s="236"/>
      <c r="H944" s="235"/>
      <c r="L944" s="239"/>
      <c r="M944" s="239"/>
      <c r="N944" s="239"/>
      <c r="O944" s="239"/>
      <c r="P944" s="239"/>
      <c r="Q944" s="239"/>
      <c r="R944" s="239"/>
      <c r="S944" s="239"/>
      <c r="W944" s="239"/>
      <c r="X944" s="239"/>
      <c r="Y944" s="239"/>
    </row>
    <row r="945" spans="1:25">
      <c r="A945" s="232"/>
      <c r="B945" s="232"/>
      <c r="C945" s="232"/>
      <c r="D945" s="233" t="str">
        <f>IF($C945="","",VLOOKUP($C945,分類コード!$B$1:$C$26,2,0))</f>
        <v/>
      </c>
      <c r="E945" s="234"/>
      <c r="F945" s="235"/>
      <c r="G945" s="236"/>
      <c r="H945" s="235"/>
      <c r="L945" s="239"/>
      <c r="M945" s="239"/>
      <c r="N945" s="239"/>
      <c r="O945" s="239"/>
      <c r="P945" s="239"/>
      <c r="Q945" s="239"/>
      <c r="R945" s="239"/>
      <c r="S945" s="239"/>
      <c r="W945" s="239"/>
      <c r="X945" s="239"/>
      <c r="Y945" s="239"/>
    </row>
    <row r="946" spans="1:25">
      <c r="A946" s="232"/>
      <c r="B946" s="232"/>
      <c r="C946" s="232"/>
      <c r="D946" s="233" t="str">
        <f>IF($C946="","",VLOOKUP($C946,分類コード!$B$1:$C$26,2,0))</f>
        <v/>
      </c>
      <c r="E946" s="234"/>
      <c r="F946" s="235"/>
      <c r="G946" s="236"/>
      <c r="H946" s="235"/>
      <c r="L946" s="239"/>
      <c r="M946" s="239"/>
      <c r="N946" s="239"/>
      <c r="O946" s="239"/>
      <c r="P946" s="239"/>
      <c r="Q946" s="239"/>
      <c r="R946" s="239"/>
      <c r="S946" s="239"/>
      <c r="W946" s="239"/>
      <c r="X946" s="239"/>
      <c r="Y946" s="239"/>
    </row>
    <row r="947" spans="1:25">
      <c r="A947" s="232"/>
      <c r="B947" s="232"/>
      <c r="C947" s="232"/>
      <c r="D947" s="233" t="str">
        <f>IF($C947="","",VLOOKUP($C947,分類コード!$B$1:$C$26,2,0))</f>
        <v/>
      </c>
      <c r="E947" s="234"/>
      <c r="F947" s="235"/>
      <c r="G947" s="236"/>
      <c r="H947" s="235"/>
      <c r="L947" s="239"/>
      <c r="M947" s="239"/>
      <c r="N947" s="239"/>
      <c r="O947" s="239"/>
      <c r="P947" s="239"/>
      <c r="Q947" s="239"/>
      <c r="R947" s="239"/>
      <c r="S947" s="239"/>
      <c r="W947" s="239"/>
      <c r="X947" s="239"/>
      <c r="Y947" s="239"/>
    </row>
    <row r="948" spans="1:25">
      <c r="A948" s="232"/>
      <c r="B948" s="232"/>
      <c r="C948" s="232"/>
      <c r="D948" s="233" t="str">
        <f>IF($C948="","",VLOOKUP($C948,分類コード!$B$1:$C$26,2,0))</f>
        <v/>
      </c>
      <c r="E948" s="234"/>
      <c r="F948" s="235"/>
      <c r="G948" s="236"/>
      <c r="H948" s="235"/>
      <c r="L948" s="239"/>
      <c r="M948" s="239"/>
      <c r="N948" s="239"/>
      <c r="O948" s="239"/>
      <c r="P948" s="239"/>
      <c r="Q948" s="239"/>
      <c r="R948" s="239"/>
      <c r="S948" s="239"/>
      <c r="W948" s="239"/>
      <c r="X948" s="239"/>
      <c r="Y948" s="239"/>
    </row>
    <row r="949" spans="1:25">
      <c r="A949" s="232"/>
      <c r="B949" s="232"/>
      <c r="C949" s="232"/>
      <c r="D949" s="233" t="str">
        <f>IF($C949="","",VLOOKUP($C949,分類コード!$B$1:$C$26,2,0))</f>
        <v/>
      </c>
      <c r="E949" s="234"/>
      <c r="F949" s="235"/>
      <c r="G949" s="236"/>
      <c r="H949" s="235"/>
      <c r="L949" s="239"/>
      <c r="M949" s="239"/>
      <c r="N949" s="239"/>
      <c r="O949" s="239"/>
      <c r="P949" s="239"/>
      <c r="Q949" s="239"/>
      <c r="R949" s="239"/>
      <c r="S949" s="239"/>
      <c r="W949" s="239"/>
      <c r="X949" s="239"/>
      <c r="Y949" s="239"/>
    </row>
    <row r="950" spans="1:25">
      <c r="A950" s="232"/>
      <c r="B950" s="232"/>
      <c r="C950" s="232"/>
      <c r="D950" s="233" t="str">
        <f>IF($C950="","",VLOOKUP($C950,分類コード!$B$1:$C$26,2,0))</f>
        <v/>
      </c>
      <c r="E950" s="234"/>
      <c r="F950" s="235"/>
      <c r="G950" s="236"/>
      <c r="H950" s="235"/>
      <c r="L950" s="239"/>
      <c r="M950" s="239"/>
      <c r="N950" s="239"/>
      <c r="O950" s="239"/>
      <c r="P950" s="239"/>
      <c r="Q950" s="239"/>
      <c r="R950" s="239"/>
      <c r="S950" s="239"/>
      <c r="W950" s="239"/>
      <c r="X950" s="239"/>
      <c r="Y950" s="239"/>
    </row>
    <row r="951" spans="1:25">
      <c r="A951" s="232"/>
      <c r="B951" s="232"/>
      <c r="C951" s="232"/>
      <c r="D951" s="233" t="str">
        <f>IF($C951="","",VLOOKUP($C951,分類コード!$B$1:$C$26,2,0))</f>
        <v/>
      </c>
      <c r="E951" s="234"/>
      <c r="F951" s="235"/>
      <c r="G951" s="236"/>
      <c r="H951" s="235"/>
      <c r="L951" s="239"/>
      <c r="M951" s="239"/>
      <c r="N951" s="239"/>
      <c r="O951" s="239"/>
      <c r="P951" s="239"/>
      <c r="Q951" s="239"/>
      <c r="R951" s="239"/>
      <c r="S951" s="239"/>
      <c r="W951" s="239"/>
      <c r="X951" s="239"/>
      <c r="Y951" s="239"/>
    </row>
    <row r="952" spans="1:25">
      <c r="A952" s="232"/>
      <c r="B952" s="232"/>
      <c r="C952" s="232"/>
      <c r="D952" s="233" t="str">
        <f>IF($C952="","",VLOOKUP($C952,分類コード!$B$1:$C$26,2,0))</f>
        <v/>
      </c>
      <c r="E952" s="234"/>
      <c r="F952" s="235"/>
      <c r="G952" s="236"/>
      <c r="H952" s="235"/>
      <c r="L952" s="239"/>
      <c r="M952" s="239"/>
      <c r="N952" s="239"/>
      <c r="O952" s="239"/>
      <c r="P952" s="239"/>
      <c r="Q952" s="239"/>
      <c r="R952" s="239"/>
      <c r="S952" s="239"/>
      <c r="W952" s="239"/>
      <c r="X952" s="239"/>
      <c r="Y952" s="239"/>
    </row>
    <row r="953" spans="1:25">
      <c r="A953" s="232"/>
      <c r="B953" s="232"/>
      <c r="C953" s="232"/>
      <c r="D953" s="233" t="str">
        <f>IF($C953="","",VLOOKUP($C953,分類コード!$B$1:$C$26,2,0))</f>
        <v/>
      </c>
      <c r="E953" s="234"/>
      <c r="F953" s="235"/>
      <c r="G953" s="236"/>
      <c r="H953" s="235"/>
      <c r="L953" s="239"/>
      <c r="M953" s="239"/>
      <c r="N953" s="239"/>
      <c r="O953" s="239"/>
      <c r="P953" s="239"/>
      <c r="Q953" s="239"/>
      <c r="R953" s="239"/>
      <c r="S953" s="239"/>
      <c r="W953" s="239"/>
      <c r="X953" s="239"/>
      <c r="Y953" s="239"/>
    </row>
    <row r="954" spans="1:25">
      <c r="A954" s="232"/>
      <c r="B954" s="232"/>
      <c r="C954" s="232"/>
      <c r="D954" s="233" t="str">
        <f>IF($C954="","",VLOOKUP($C954,分類コード!$B$1:$C$26,2,0))</f>
        <v/>
      </c>
      <c r="E954" s="234"/>
      <c r="F954" s="235"/>
      <c r="G954" s="236"/>
      <c r="H954" s="235"/>
      <c r="L954" s="239"/>
      <c r="M954" s="239"/>
      <c r="N954" s="239"/>
      <c r="O954" s="239"/>
      <c r="P954" s="239"/>
      <c r="Q954" s="239"/>
      <c r="R954" s="239"/>
      <c r="S954" s="239"/>
      <c r="W954" s="239"/>
      <c r="X954" s="239"/>
      <c r="Y954" s="239"/>
    </row>
    <row r="955" spans="1:25">
      <c r="A955" s="232"/>
      <c r="B955" s="232"/>
      <c r="C955" s="232"/>
      <c r="D955" s="233" t="str">
        <f>IF($C955="","",VLOOKUP($C955,分類コード!$B$1:$C$26,2,0))</f>
        <v/>
      </c>
      <c r="E955" s="234"/>
      <c r="F955" s="235"/>
      <c r="G955" s="236"/>
      <c r="H955" s="235"/>
      <c r="L955" s="239"/>
      <c r="M955" s="239"/>
      <c r="N955" s="239"/>
      <c r="O955" s="239"/>
      <c r="P955" s="239"/>
      <c r="Q955" s="239"/>
      <c r="R955" s="239"/>
      <c r="S955" s="239"/>
      <c r="W955" s="239"/>
      <c r="X955" s="239"/>
      <c r="Y955" s="239"/>
    </row>
    <row r="956" spans="1:25">
      <c r="A956" s="232"/>
      <c r="B956" s="232"/>
      <c r="C956" s="232"/>
      <c r="D956" s="233" t="str">
        <f>IF($C956="","",VLOOKUP($C956,分類コード!$B$1:$C$26,2,0))</f>
        <v/>
      </c>
      <c r="E956" s="234"/>
      <c r="F956" s="235"/>
      <c r="G956" s="236"/>
      <c r="H956" s="235"/>
      <c r="L956" s="239"/>
      <c r="M956" s="239"/>
      <c r="N956" s="239"/>
      <c r="O956" s="239"/>
      <c r="P956" s="239"/>
      <c r="Q956" s="239"/>
      <c r="R956" s="239"/>
      <c r="S956" s="239"/>
      <c r="W956" s="239"/>
      <c r="X956" s="239"/>
      <c r="Y956" s="239"/>
    </row>
    <row r="957" spans="1:25">
      <c r="A957" s="232"/>
      <c r="B957" s="232"/>
      <c r="C957" s="232"/>
      <c r="D957" s="233" t="str">
        <f>IF($C957="","",VLOOKUP($C957,分類コード!$B$1:$C$26,2,0))</f>
        <v/>
      </c>
      <c r="E957" s="234"/>
      <c r="F957" s="235"/>
      <c r="G957" s="236"/>
      <c r="H957" s="235"/>
      <c r="L957" s="239"/>
      <c r="M957" s="239"/>
      <c r="N957" s="239"/>
      <c r="O957" s="239"/>
      <c r="P957" s="239"/>
      <c r="Q957" s="239"/>
      <c r="R957" s="239"/>
      <c r="S957" s="239"/>
      <c r="W957" s="239"/>
      <c r="X957" s="239"/>
      <c r="Y957" s="239"/>
    </row>
    <row r="958" spans="1:25">
      <c r="A958" s="232"/>
      <c r="B958" s="232"/>
      <c r="C958" s="232"/>
      <c r="D958" s="233" t="str">
        <f>IF($C958="","",VLOOKUP($C958,分類コード!$B$1:$C$26,2,0))</f>
        <v/>
      </c>
      <c r="E958" s="234"/>
      <c r="F958" s="235"/>
      <c r="G958" s="236"/>
      <c r="H958" s="235"/>
      <c r="L958" s="239"/>
      <c r="M958" s="239"/>
      <c r="N958" s="239"/>
      <c r="O958" s="239"/>
      <c r="P958" s="239"/>
      <c r="Q958" s="239"/>
      <c r="R958" s="239"/>
      <c r="S958" s="239"/>
      <c r="W958" s="239"/>
      <c r="X958" s="239"/>
      <c r="Y958" s="239"/>
    </row>
    <row r="959" spans="1:25">
      <c r="A959" s="232"/>
      <c r="B959" s="232"/>
      <c r="C959" s="232"/>
      <c r="D959" s="233" t="str">
        <f>IF($C959="","",VLOOKUP($C959,分類コード!$B$1:$C$26,2,0))</f>
        <v/>
      </c>
      <c r="E959" s="234"/>
      <c r="F959" s="235"/>
      <c r="G959" s="236"/>
      <c r="H959" s="235"/>
      <c r="L959" s="239"/>
      <c r="M959" s="239"/>
      <c r="N959" s="239"/>
      <c r="O959" s="239"/>
      <c r="P959" s="239"/>
      <c r="Q959" s="239"/>
      <c r="R959" s="239"/>
      <c r="S959" s="239"/>
      <c r="W959" s="239"/>
      <c r="X959" s="239"/>
      <c r="Y959" s="239"/>
    </row>
    <row r="960" spans="1:25">
      <c r="A960" s="232"/>
      <c r="B960" s="232"/>
      <c r="C960" s="232"/>
      <c r="D960" s="233" t="str">
        <f>IF($C960="","",VLOOKUP($C960,分類コード!$B$1:$C$26,2,0))</f>
        <v/>
      </c>
      <c r="E960" s="234"/>
      <c r="F960" s="235"/>
      <c r="G960" s="236"/>
      <c r="H960" s="235"/>
      <c r="L960" s="239"/>
      <c r="M960" s="239"/>
      <c r="N960" s="239"/>
      <c r="O960" s="239"/>
      <c r="P960" s="239"/>
      <c r="Q960" s="239"/>
      <c r="R960" s="239"/>
      <c r="S960" s="239"/>
      <c r="W960" s="239"/>
      <c r="X960" s="239"/>
      <c r="Y960" s="239"/>
    </row>
    <row r="961" spans="1:25">
      <c r="A961" s="232"/>
      <c r="B961" s="232"/>
      <c r="C961" s="232"/>
      <c r="D961" s="233" t="str">
        <f>IF($C961="","",VLOOKUP($C961,分類コード!$B$1:$C$26,2,0))</f>
        <v/>
      </c>
      <c r="E961" s="234"/>
      <c r="F961" s="235"/>
      <c r="G961" s="236"/>
      <c r="H961" s="235"/>
      <c r="L961" s="239"/>
      <c r="M961" s="239"/>
      <c r="N961" s="239"/>
      <c r="O961" s="239"/>
      <c r="P961" s="239"/>
      <c r="Q961" s="239"/>
      <c r="R961" s="239"/>
      <c r="S961" s="239"/>
      <c r="W961" s="239"/>
      <c r="X961" s="239"/>
      <c r="Y961" s="239"/>
    </row>
    <row r="962" spans="1:25">
      <c r="A962" s="232"/>
      <c r="B962" s="232"/>
      <c r="C962" s="232"/>
      <c r="D962" s="233" t="str">
        <f>IF($C962="","",VLOOKUP($C962,分類コード!$B$1:$C$26,2,0))</f>
        <v/>
      </c>
      <c r="E962" s="234"/>
      <c r="F962" s="235"/>
      <c r="G962" s="236"/>
      <c r="H962" s="235"/>
      <c r="L962" s="239"/>
      <c r="M962" s="239"/>
      <c r="N962" s="239"/>
      <c r="O962" s="239"/>
      <c r="P962" s="239"/>
      <c r="Q962" s="239"/>
      <c r="R962" s="239"/>
      <c r="S962" s="239"/>
      <c r="W962" s="239"/>
      <c r="X962" s="239"/>
      <c r="Y962" s="239"/>
    </row>
    <row r="963" spans="1:25">
      <c r="A963" s="232"/>
      <c r="B963" s="232"/>
      <c r="C963" s="232"/>
      <c r="D963" s="233" t="str">
        <f>IF($C963="","",VLOOKUP($C963,分類コード!$B$1:$C$26,2,0))</f>
        <v/>
      </c>
      <c r="E963" s="234"/>
      <c r="F963" s="235"/>
      <c r="G963" s="236"/>
      <c r="H963" s="235"/>
      <c r="L963" s="239"/>
      <c r="M963" s="239"/>
      <c r="N963" s="239"/>
      <c r="O963" s="239"/>
      <c r="P963" s="239"/>
      <c r="Q963" s="239"/>
      <c r="R963" s="239"/>
      <c r="S963" s="239"/>
      <c r="W963" s="239"/>
      <c r="X963" s="239"/>
      <c r="Y963" s="239"/>
    </row>
    <row r="964" spans="1:25">
      <c r="A964" s="232"/>
      <c r="B964" s="232"/>
      <c r="C964" s="232"/>
      <c r="D964" s="233" t="str">
        <f>IF($C964="","",VLOOKUP($C964,分類コード!$B$1:$C$26,2,0))</f>
        <v/>
      </c>
      <c r="E964" s="234"/>
      <c r="F964" s="235"/>
      <c r="G964" s="236"/>
      <c r="H964" s="235"/>
      <c r="L964" s="239"/>
      <c r="M964" s="239"/>
      <c r="N964" s="239"/>
      <c r="O964" s="239"/>
      <c r="P964" s="239"/>
      <c r="Q964" s="239"/>
      <c r="R964" s="239"/>
      <c r="S964" s="239"/>
      <c r="W964" s="239"/>
      <c r="X964" s="239"/>
      <c r="Y964" s="239"/>
    </row>
    <row r="965" spans="1:25">
      <c r="A965" s="232"/>
      <c r="B965" s="232"/>
      <c r="C965" s="232"/>
      <c r="D965" s="233" t="str">
        <f>IF($C965="","",VLOOKUP($C965,分類コード!$B$1:$C$26,2,0))</f>
        <v/>
      </c>
      <c r="E965" s="234"/>
      <c r="F965" s="235"/>
      <c r="G965" s="236"/>
      <c r="H965" s="235"/>
      <c r="L965" s="239"/>
      <c r="M965" s="239"/>
      <c r="N965" s="239"/>
      <c r="O965" s="239"/>
      <c r="P965" s="239"/>
      <c r="Q965" s="239"/>
      <c r="R965" s="239"/>
      <c r="S965" s="239"/>
      <c r="W965" s="239"/>
      <c r="X965" s="239"/>
      <c r="Y965" s="239"/>
    </row>
    <row r="966" spans="1:25">
      <c r="A966" s="232"/>
      <c r="B966" s="232"/>
      <c r="C966" s="232"/>
      <c r="D966" s="233" t="str">
        <f>IF($C966="","",VLOOKUP($C966,分類コード!$B$1:$C$26,2,0))</f>
        <v/>
      </c>
      <c r="E966" s="234"/>
      <c r="F966" s="235"/>
      <c r="G966" s="236"/>
      <c r="H966" s="235"/>
      <c r="L966" s="239"/>
      <c r="M966" s="239"/>
      <c r="N966" s="239"/>
      <c r="O966" s="239"/>
      <c r="P966" s="239"/>
      <c r="Q966" s="239"/>
      <c r="R966" s="239"/>
      <c r="S966" s="239"/>
      <c r="W966" s="239"/>
      <c r="X966" s="239"/>
      <c r="Y966" s="239"/>
    </row>
    <row r="967" spans="1:25">
      <c r="A967" s="232"/>
      <c r="B967" s="232"/>
      <c r="C967" s="232"/>
      <c r="D967" s="233" t="str">
        <f>IF($C967="","",VLOOKUP($C967,分類コード!$B$1:$C$26,2,0))</f>
        <v/>
      </c>
      <c r="E967" s="234"/>
      <c r="F967" s="235"/>
      <c r="G967" s="236"/>
      <c r="H967" s="235"/>
      <c r="L967" s="239"/>
      <c r="M967" s="239"/>
      <c r="N967" s="239"/>
      <c r="O967" s="239"/>
      <c r="P967" s="239"/>
      <c r="Q967" s="239"/>
      <c r="R967" s="239"/>
      <c r="S967" s="239"/>
      <c r="W967" s="239"/>
      <c r="X967" s="239"/>
      <c r="Y967" s="239"/>
    </row>
    <row r="968" spans="1:25">
      <c r="A968" s="232"/>
      <c r="B968" s="232"/>
      <c r="C968" s="232"/>
      <c r="D968" s="233" t="str">
        <f>IF($C968="","",VLOOKUP($C968,分類コード!$B$1:$C$26,2,0))</f>
        <v/>
      </c>
      <c r="E968" s="234"/>
      <c r="F968" s="235"/>
      <c r="G968" s="236"/>
      <c r="H968" s="235"/>
      <c r="L968" s="239"/>
      <c r="M968" s="239"/>
      <c r="N968" s="239"/>
      <c r="O968" s="239"/>
      <c r="P968" s="239"/>
      <c r="Q968" s="239"/>
      <c r="R968" s="239"/>
      <c r="S968" s="239"/>
      <c r="W968" s="239"/>
      <c r="X968" s="239"/>
      <c r="Y968" s="239"/>
    </row>
    <row r="969" spans="1:25">
      <c r="A969" s="232"/>
      <c r="B969" s="232"/>
      <c r="C969" s="232"/>
      <c r="D969" s="233" t="str">
        <f>IF($C969="","",VLOOKUP($C969,分類コード!$B$1:$C$26,2,0))</f>
        <v/>
      </c>
      <c r="E969" s="234"/>
      <c r="F969" s="235"/>
      <c r="G969" s="236"/>
      <c r="H969" s="235"/>
      <c r="L969" s="239"/>
      <c r="M969" s="239"/>
      <c r="N969" s="239"/>
      <c r="O969" s="239"/>
      <c r="P969" s="239"/>
      <c r="Q969" s="239"/>
      <c r="R969" s="239"/>
      <c r="S969" s="239"/>
      <c r="W969" s="239"/>
      <c r="X969" s="239"/>
      <c r="Y969" s="239"/>
    </row>
    <row r="970" spans="1:25">
      <c r="A970" s="232"/>
      <c r="B970" s="232"/>
      <c r="C970" s="232"/>
      <c r="D970" s="233" t="str">
        <f>IF($C970="","",VLOOKUP($C970,分類コード!$B$1:$C$26,2,0))</f>
        <v/>
      </c>
      <c r="E970" s="234"/>
      <c r="F970" s="235"/>
      <c r="G970" s="236"/>
      <c r="H970" s="235"/>
      <c r="L970" s="239"/>
      <c r="M970" s="239"/>
      <c r="N970" s="239"/>
      <c r="O970" s="239"/>
      <c r="P970" s="239"/>
      <c r="Q970" s="239"/>
      <c r="R970" s="239"/>
      <c r="S970" s="239"/>
      <c r="W970" s="239"/>
      <c r="X970" s="239"/>
      <c r="Y970" s="239"/>
    </row>
    <row r="971" spans="1:25">
      <c r="A971" s="232"/>
      <c r="B971" s="232"/>
      <c r="C971" s="232"/>
      <c r="D971" s="233" t="str">
        <f>IF($C971="","",VLOOKUP($C971,分類コード!$B$1:$C$26,2,0))</f>
        <v/>
      </c>
      <c r="E971" s="234"/>
      <c r="F971" s="235"/>
      <c r="G971" s="236"/>
      <c r="H971" s="235"/>
      <c r="L971" s="239"/>
      <c r="M971" s="239"/>
      <c r="N971" s="239"/>
      <c r="O971" s="239"/>
      <c r="P971" s="239"/>
      <c r="Q971" s="239"/>
      <c r="R971" s="239"/>
      <c r="S971" s="239"/>
      <c r="W971" s="239"/>
      <c r="X971" s="239"/>
      <c r="Y971" s="239"/>
    </row>
    <row r="972" spans="1:25">
      <c r="A972" s="232"/>
      <c r="B972" s="232"/>
      <c r="C972" s="232"/>
      <c r="D972" s="233" t="str">
        <f>IF($C972="","",VLOOKUP($C972,分類コード!$B$1:$C$26,2,0))</f>
        <v/>
      </c>
      <c r="E972" s="234"/>
      <c r="F972" s="235"/>
      <c r="G972" s="236"/>
      <c r="H972" s="235"/>
      <c r="L972" s="239"/>
      <c r="M972" s="239"/>
      <c r="N972" s="239"/>
      <c r="O972" s="239"/>
      <c r="P972" s="239"/>
      <c r="Q972" s="239"/>
      <c r="R972" s="239"/>
      <c r="S972" s="239"/>
      <c r="W972" s="239"/>
      <c r="X972" s="239"/>
      <c r="Y972" s="239"/>
    </row>
    <row r="973" spans="1:25">
      <c r="A973" s="232"/>
      <c r="B973" s="232"/>
      <c r="C973" s="232"/>
      <c r="D973" s="233" t="str">
        <f>IF($C973="","",VLOOKUP($C973,分類コード!$B$1:$C$26,2,0))</f>
        <v/>
      </c>
      <c r="E973" s="234"/>
      <c r="F973" s="235"/>
      <c r="G973" s="236"/>
      <c r="H973" s="235"/>
      <c r="L973" s="239"/>
      <c r="M973" s="239"/>
      <c r="N973" s="239"/>
      <c r="O973" s="239"/>
      <c r="P973" s="239"/>
      <c r="Q973" s="239"/>
      <c r="R973" s="239"/>
      <c r="S973" s="239"/>
      <c r="W973" s="239"/>
      <c r="X973" s="239"/>
      <c r="Y973" s="239"/>
    </row>
    <row r="974" spans="1:25">
      <c r="A974" s="232"/>
      <c r="B974" s="232"/>
      <c r="C974" s="232"/>
      <c r="D974" s="233" t="str">
        <f>IF($C974="","",VLOOKUP($C974,分類コード!$B$1:$C$26,2,0))</f>
        <v/>
      </c>
      <c r="E974" s="234"/>
      <c r="F974" s="235"/>
      <c r="G974" s="236"/>
      <c r="H974" s="235"/>
      <c r="L974" s="239"/>
      <c r="M974" s="239"/>
      <c r="N974" s="239"/>
      <c r="O974" s="239"/>
      <c r="P974" s="239"/>
      <c r="Q974" s="239"/>
      <c r="R974" s="239"/>
      <c r="S974" s="239"/>
      <c r="W974" s="239"/>
      <c r="X974" s="239"/>
      <c r="Y974" s="239"/>
    </row>
    <row r="975" spans="1:25">
      <c r="A975" s="232"/>
      <c r="B975" s="232"/>
      <c r="C975" s="232"/>
      <c r="D975" s="233" t="str">
        <f>IF($C975="","",VLOOKUP($C975,分類コード!$B$1:$C$26,2,0))</f>
        <v/>
      </c>
      <c r="E975" s="234"/>
      <c r="F975" s="235"/>
      <c r="G975" s="236"/>
      <c r="H975" s="235"/>
      <c r="L975" s="239"/>
      <c r="M975" s="239"/>
      <c r="N975" s="239"/>
      <c r="O975" s="239"/>
      <c r="P975" s="239"/>
      <c r="Q975" s="239"/>
      <c r="R975" s="239"/>
      <c r="S975" s="239"/>
      <c r="W975" s="239"/>
      <c r="X975" s="239"/>
      <c r="Y975" s="239"/>
    </row>
    <row r="976" spans="1:25">
      <c r="A976" s="232"/>
      <c r="B976" s="232"/>
      <c r="C976" s="232"/>
      <c r="D976" s="233" t="str">
        <f>IF($C976="","",VLOOKUP($C976,分類コード!$B$1:$C$26,2,0))</f>
        <v/>
      </c>
      <c r="E976" s="234"/>
      <c r="F976" s="235"/>
      <c r="G976" s="236"/>
      <c r="H976" s="235"/>
      <c r="L976" s="239"/>
      <c r="M976" s="239"/>
      <c r="N976" s="239"/>
      <c r="O976" s="239"/>
      <c r="P976" s="239"/>
      <c r="Q976" s="239"/>
      <c r="R976" s="239"/>
      <c r="S976" s="239"/>
      <c r="W976" s="239"/>
      <c r="X976" s="239"/>
      <c r="Y976" s="239"/>
    </row>
    <row r="977" spans="1:25">
      <c r="A977" s="232"/>
      <c r="B977" s="232"/>
      <c r="C977" s="232"/>
      <c r="D977" s="233" t="str">
        <f>IF($C977="","",VLOOKUP($C977,分類コード!$B$1:$C$26,2,0))</f>
        <v/>
      </c>
      <c r="E977" s="234"/>
      <c r="F977" s="235"/>
      <c r="G977" s="236"/>
      <c r="H977" s="235"/>
      <c r="L977" s="239"/>
      <c r="M977" s="239"/>
      <c r="N977" s="239"/>
      <c r="O977" s="239"/>
      <c r="P977" s="239"/>
      <c r="Q977" s="239"/>
      <c r="R977" s="239"/>
      <c r="S977" s="239"/>
      <c r="W977" s="239"/>
      <c r="X977" s="239"/>
      <c r="Y977" s="239"/>
    </row>
    <row r="978" spans="1:25">
      <c r="A978" s="232"/>
      <c r="B978" s="232"/>
      <c r="C978" s="232"/>
      <c r="D978" s="233" t="str">
        <f>IF($C978="","",VLOOKUP($C978,分類コード!$B$1:$C$26,2,0))</f>
        <v/>
      </c>
      <c r="E978" s="234"/>
      <c r="F978" s="235"/>
      <c r="G978" s="236"/>
      <c r="H978" s="235"/>
      <c r="L978" s="239"/>
      <c r="M978" s="239"/>
      <c r="N978" s="239"/>
      <c r="O978" s="239"/>
      <c r="P978" s="239"/>
      <c r="Q978" s="239"/>
      <c r="R978" s="239"/>
      <c r="S978" s="239"/>
      <c r="W978" s="239"/>
      <c r="X978" s="239"/>
      <c r="Y978" s="239"/>
    </row>
    <row r="979" spans="1:25">
      <c r="A979" s="232"/>
      <c r="B979" s="232"/>
      <c r="C979" s="232"/>
      <c r="D979" s="233" t="str">
        <f>IF($C979="","",VLOOKUP($C979,分類コード!$B$1:$C$26,2,0))</f>
        <v/>
      </c>
      <c r="E979" s="234"/>
      <c r="F979" s="235"/>
      <c r="G979" s="236"/>
      <c r="H979" s="235"/>
      <c r="L979" s="239"/>
      <c r="M979" s="239"/>
      <c r="N979" s="239"/>
      <c r="O979" s="239"/>
      <c r="P979" s="239"/>
      <c r="Q979" s="239"/>
      <c r="R979" s="239"/>
      <c r="S979" s="239"/>
      <c r="W979" s="239"/>
      <c r="X979" s="239"/>
      <c r="Y979" s="239"/>
    </row>
    <row r="980" spans="1:25">
      <c r="A980" s="232"/>
      <c r="B980" s="232"/>
      <c r="C980" s="232"/>
      <c r="D980" s="233" t="str">
        <f>IF($C980="","",VLOOKUP($C980,分類コード!$B$1:$C$26,2,0))</f>
        <v/>
      </c>
      <c r="E980" s="234"/>
      <c r="F980" s="235"/>
      <c r="G980" s="236"/>
      <c r="H980" s="235"/>
      <c r="L980" s="239"/>
      <c r="M980" s="239"/>
      <c r="N980" s="239"/>
      <c r="O980" s="239"/>
      <c r="P980" s="239"/>
      <c r="Q980" s="239"/>
      <c r="R980" s="239"/>
      <c r="S980" s="239"/>
      <c r="W980" s="239"/>
      <c r="X980" s="239"/>
      <c r="Y980" s="239"/>
    </row>
    <row r="981" spans="1:25">
      <c r="A981" s="232"/>
      <c r="B981" s="232"/>
      <c r="C981" s="232"/>
      <c r="D981" s="233" t="str">
        <f>IF($C981="","",VLOOKUP($C981,分類コード!$B$1:$C$26,2,0))</f>
        <v/>
      </c>
      <c r="E981" s="234"/>
      <c r="F981" s="235"/>
      <c r="G981" s="236"/>
      <c r="H981" s="235"/>
      <c r="L981" s="239"/>
      <c r="M981" s="239"/>
      <c r="N981" s="239"/>
      <c r="O981" s="239"/>
      <c r="P981" s="239"/>
      <c r="Q981" s="239"/>
      <c r="R981" s="239"/>
      <c r="S981" s="239"/>
      <c r="W981" s="239"/>
      <c r="X981" s="239"/>
      <c r="Y981" s="239"/>
    </row>
    <row r="982" spans="1:25">
      <c r="A982" s="232"/>
      <c r="B982" s="232"/>
      <c r="C982" s="232"/>
      <c r="D982" s="233" t="str">
        <f>IF($C982="","",VLOOKUP($C982,分類コード!$B$1:$C$26,2,0))</f>
        <v/>
      </c>
      <c r="E982" s="234"/>
      <c r="F982" s="235"/>
      <c r="G982" s="236"/>
      <c r="H982" s="235"/>
      <c r="L982" s="239"/>
      <c r="M982" s="239"/>
      <c r="N982" s="239"/>
      <c r="O982" s="239"/>
      <c r="P982" s="239"/>
      <c r="Q982" s="239"/>
      <c r="R982" s="239"/>
      <c r="S982" s="239"/>
      <c r="W982" s="239"/>
      <c r="X982" s="239"/>
      <c r="Y982" s="239"/>
    </row>
    <row r="983" spans="1:25">
      <c r="A983" s="232"/>
      <c r="B983" s="232"/>
      <c r="C983" s="232"/>
      <c r="D983" s="233" t="str">
        <f>IF($C983="","",VLOOKUP($C983,分類コード!$B$1:$C$26,2,0))</f>
        <v/>
      </c>
      <c r="E983" s="234"/>
      <c r="F983" s="235"/>
      <c r="G983" s="236"/>
      <c r="H983" s="235"/>
      <c r="L983" s="239"/>
      <c r="M983" s="239"/>
      <c r="N983" s="239"/>
      <c r="O983" s="239"/>
      <c r="P983" s="239"/>
      <c r="Q983" s="239"/>
      <c r="R983" s="239"/>
      <c r="S983" s="239"/>
      <c r="W983" s="239"/>
      <c r="X983" s="239"/>
      <c r="Y983" s="239"/>
    </row>
    <row r="984" spans="1:25">
      <c r="A984" s="232"/>
      <c r="B984" s="232"/>
      <c r="C984" s="232"/>
      <c r="D984" s="233" t="str">
        <f>IF($C984="","",VLOOKUP($C984,分類コード!$B$1:$C$26,2,0))</f>
        <v/>
      </c>
      <c r="E984" s="234"/>
      <c r="F984" s="235"/>
      <c r="G984" s="236"/>
      <c r="H984" s="235"/>
      <c r="L984" s="239"/>
      <c r="M984" s="239"/>
      <c r="N984" s="239"/>
      <c r="O984" s="239"/>
      <c r="P984" s="239"/>
      <c r="Q984" s="239"/>
      <c r="R984" s="239"/>
      <c r="S984" s="239"/>
      <c r="W984" s="239"/>
      <c r="X984" s="239"/>
      <c r="Y984" s="239"/>
    </row>
    <row r="985" spans="1:25">
      <c r="A985" s="232"/>
      <c r="B985" s="232"/>
      <c r="C985" s="232"/>
      <c r="D985" s="233" t="str">
        <f>IF($C985="","",VLOOKUP($C985,分類コード!$B$1:$C$26,2,0))</f>
        <v/>
      </c>
      <c r="E985" s="234"/>
      <c r="F985" s="235"/>
      <c r="G985" s="236"/>
      <c r="H985" s="235"/>
      <c r="L985" s="239"/>
      <c r="M985" s="239"/>
      <c r="N985" s="239"/>
      <c r="O985" s="239"/>
      <c r="P985" s="239"/>
      <c r="Q985" s="239"/>
      <c r="R985" s="239"/>
      <c r="S985" s="239"/>
      <c r="W985" s="239"/>
      <c r="X985" s="239"/>
      <c r="Y985" s="239"/>
    </row>
    <row r="986" spans="1:25">
      <c r="A986" s="232"/>
      <c r="B986" s="232"/>
      <c r="C986" s="232"/>
      <c r="D986" s="233" t="str">
        <f>IF($C986="","",VLOOKUP($C986,分類コード!$B$1:$C$26,2,0))</f>
        <v/>
      </c>
      <c r="E986" s="234"/>
      <c r="F986" s="235"/>
      <c r="G986" s="236"/>
      <c r="H986" s="235"/>
      <c r="L986" s="239"/>
      <c r="M986" s="239"/>
      <c r="N986" s="239"/>
      <c r="O986" s="239"/>
      <c r="P986" s="239"/>
      <c r="Q986" s="239"/>
      <c r="R986" s="239"/>
      <c r="S986" s="239"/>
      <c r="W986" s="239"/>
      <c r="X986" s="239"/>
      <c r="Y986" s="239"/>
    </row>
    <row r="987" spans="1:25">
      <c r="A987" s="232"/>
      <c r="B987" s="232"/>
      <c r="C987" s="232"/>
      <c r="D987" s="233" t="str">
        <f>IF($C987="","",VLOOKUP($C987,分類コード!$B$1:$C$26,2,0))</f>
        <v/>
      </c>
      <c r="E987" s="234"/>
      <c r="F987" s="235"/>
      <c r="G987" s="236"/>
      <c r="H987" s="235"/>
      <c r="L987" s="239"/>
      <c r="M987" s="239"/>
      <c r="N987" s="239"/>
      <c r="O987" s="239"/>
      <c r="P987" s="239"/>
      <c r="Q987" s="239"/>
      <c r="R987" s="239"/>
      <c r="S987" s="239"/>
      <c r="W987" s="239"/>
      <c r="X987" s="239"/>
      <c r="Y987" s="239"/>
    </row>
    <row r="988" spans="1:25">
      <c r="A988" s="232"/>
      <c r="B988" s="232"/>
      <c r="C988" s="232"/>
      <c r="D988" s="233" t="str">
        <f>IF($C988="","",VLOOKUP($C988,分類コード!$B$1:$C$26,2,0))</f>
        <v/>
      </c>
      <c r="E988" s="234"/>
      <c r="F988" s="235"/>
      <c r="G988" s="236"/>
      <c r="H988" s="235"/>
      <c r="L988" s="239"/>
      <c r="M988" s="239"/>
      <c r="N988" s="239"/>
      <c r="O988" s="239"/>
      <c r="P988" s="239"/>
      <c r="Q988" s="239"/>
      <c r="R988" s="239"/>
      <c r="S988" s="239"/>
      <c r="W988" s="239"/>
      <c r="X988" s="239"/>
      <c r="Y988" s="239"/>
    </row>
    <row r="989" spans="1:25">
      <c r="A989" s="232"/>
      <c r="B989" s="232"/>
      <c r="C989" s="232"/>
      <c r="D989" s="233" t="str">
        <f>IF($C989="","",VLOOKUP($C989,分類コード!$B$1:$C$26,2,0))</f>
        <v/>
      </c>
      <c r="E989" s="234"/>
      <c r="F989" s="235"/>
      <c r="G989" s="236"/>
      <c r="H989" s="235"/>
      <c r="L989" s="239"/>
      <c r="M989" s="239"/>
      <c r="N989" s="239"/>
      <c r="O989" s="239"/>
      <c r="P989" s="239"/>
      <c r="Q989" s="239"/>
      <c r="R989" s="239"/>
      <c r="S989" s="239"/>
      <c r="W989" s="239"/>
      <c r="X989" s="239"/>
      <c r="Y989" s="239"/>
    </row>
    <row r="990" spans="1:25">
      <c r="A990" s="232"/>
      <c r="B990" s="232"/>
      <c r="C990" s="232"/>
      <c r="D990" s="233" t="str">
        <f>IF($C990="","",VLOOKUP($C990,分類コード!$B$1:$C$26,2,0))</f>
        <v/>
      </c>
      <c r="E990" s="234"/>
      <c r="F990" s="235"/>
      <c r="G990" s="236"/>
      <c r="H990" s="235"/>
      <c r="L990" s="239"/>
      <c r="M990" s="239"/>
      <c r="N990" s="239"/>
      <c r="O990" s="239"/>
      <c r="P990" s="239"/>
      <c r="Q990" s="239"/>
      <c r="R990" s="239"/>
      <c r="S990" s="239"/>
      <c r="W990" s="239"/>
      <c r="X990" s="239"/>
      <c r="Y990" s="239"/>
    </row>
    <row r="991" spans="1:25">
      <c r="A991" s="232"/>
      <c r="B991" s="232"/>
      <c r="C991" s="232"/>
      <c r="D991" s="233" t="str">
        <f>IF($C991="","",VLOOKUP($C991,分類コード!$B$1:$C$26,2,0))</f>
        <v/>
      </c>
      <c r="E991" s="234"/>
      <c r="F991" s="235"/>
      <c r="G991" s="236"/>
      <c r="H991" s="235"/>
      <c r="L991" s="239"/>
      <c r="M991" s="239"/>
      <c r="N991" s="239"/>
      <c r="O991" s="239"/>
      <c r="P991" s="239"/>
      <c r="Q991" s="239"/>
      <c r="R991" s="239"/>
      <c r="S991" s="239"/>
      <c r="W991" s="239"/>
      <c r="X991" s="239"/>
      <c r="Y991" s="239"/>
    </row>
    <row r="992" spans="1:25">
      <c r="A992" s="232"/>
      <c r="B992" s="232"/>
      <c r="C992" s="232"/>
      <c r="D992" s="233" t="str">
        <f>IF($C992="","",VLOOKUP($C992,分類コード!$B$1:$C$26,2,0))</f>
        <v/>
      </c>
      <c r="E992" s="234"/>
      <c r="F992" s="235"/>
      <c r="G992" s="236"/>
      <c r="H992" s="235"/>
      <c r="L992" s="239"/>
      <c r="M992" s="239"/>
      <c r="N992" s="239"/>
      <c r="O992" s="239"/>
      <c r="P992" s="239"/>
      <c r="Q992" s="239"/>
      <c r="R992" s="239"/>
      <c r="S992" s="239"/>
      <c r="W992" s="239"/>
      <c r="X992" s="239"/>
      <c r="Y992" s="239"/>
    </row>
    <row r="993" spans="1:25">
      <c r="A993" s="232"/>
      <c r="B993" s="232"/>
      <c r="C993" s="232"/>
      <c r="D993" s="233" t="str">
        <f>IF($C993="","",VLOOKUP($C993,分類コード!$B$1:$C$26,2,0))</f>
        <v/>
      </c>
      <c r="E993" s="234"/>
      <c r="F993" s="235"/>
      <c r="G993" s="236"/>
      <c r="H993" s="235"/>
      <c r="L993" s="239"/>
      <c r="M993" s="239"/>
      <c r="N993" s="239"/>
      <c r="O993" s="239"/>
      <c r="P993" s="239"/>
      <c r="Q993" s="239"/>
      <c r="R993" s="239"/>
      <c r="S993" s="239"/>
      <c r="W993" s="239"/>
      <c r="X993" s="239"/>
      <c r="Y993" s="239"/>
    </row>
    <row r="994" spans="1:25">
      <c r="A994" s="232"/>
      <c r="B994" s="232"/>
      <c r="C994" s="232"/>
      <c r="D994" s="233" t="str">
        <f>IF($C994="","",VLOOKUP($C994,分類コード!$B$1:$C$26,2,0))</f>
        <v/>
      </c>
      <c r="E994" s="234"/>
      <c r="F994" s="235"/>
      <c r="G994" s="236"/>
      <c r="H994" s="235"/>
      <c r="L994" s="239"/>
      <c r="M994" s="239"/>
      <c r="N994" s="239"/>
      <c r="O994" s="239"/>
      <c r="P994" s="239"/>
      <c r="Q994" s="239"/>
      <c r="R994" s="239"/>
      <c r="S994" s="239"/>
      <c r="W994" s="239"/>
      <c r="X994" s="239"/>
      <c r="Y994" s="239"/>
    </row>
    <row r="995" spans="1:25">
      <c r="A995" s="232"/>
      <c r="B995" s="232"/>
      <c r="C995" s="232"/>
      <c r="D995" s="233" t="str">
        <f>IF($C995="","",VLOOKUP($C995,分類コード!$B$1:$C$26,2,0))</f>
        <v/>
      </c>
      <c r="E995" s="234"/>
      <c r="F995" s="235"/>
      <c r="G995" s="236"/>
      <c r="H995" s="235"/>
      <c r="L995" s="239"/>
      <c r="M995" s="239"/>
      <c r="N995" s="239"/>
      <c r="O995" s="239"/>
      <c r="P995" s="239"/>
      <c r="Q995" s="239"/>
      <c r="R995" s="239"/>
      <c r="S995" s="239"/>
      <c r="W995" s="239"/>
      <c r="X995" s="239"/>
      <c r="Y995" s="239"/>
    </row>
    <row r="996" spans="1:25">
      <c r="A996" s="232"/>
      <c r="B996" s="232"/>
      <c r="C996" s="232"/>
      <c r="D996" s="233" t="str">
        <f>IF($C996="","",VLOOKUP($C996,分類コード!$B$1:$C$26,2,0))</f>
        <v/>
      </c>
      <c r="E996" s="234"/>
      <c r="F996" s="235"/>
      <c r="G996" s="236"/>
      <c r="H996" s="235"/>
      <c r="L996" s="239"/>
      <c r="M996" s="239"/>
      <c r="N996" s="239"/>
      <c r="O996" s="239"/>
      <c r="P996" s="239"/>
      <c r="Q996" s="239"/>
      <c r="R996" s="239"/>
      <c r="S996" s="239"/>
      <c r="W996" s="239"/>
      <c r="X996" s="239"/>
      <c r="Y996" s="239"/>
    </row>
    <row r="997" spans="1:25">
      <c r="A997" s="232"/>
      <c r="B997" s="232"/>
      <c r="C997" s="232"/>
      <c r="D997" s="233" t="str">
        <f>IF($C997="","",VLOOKUP($C997,分類コード!$B$1:$C$26,2,0))</f>
        <v/>
      </c>
      <c r="E997" s="234"/>
      <c r="F997" s="235"/>
      <c r="G997" s="236"/>
      <c r="H997" s="235"/>
      <c r="L997" s="239"/>
      <c r="M997" s="239"/>
      <c r="N997" s="239"/>
      <c r="O997" s="239"/>
      <c r="P997" s="239"/>
      <c r="Q997" s="239"/>
      <c r="R997" s="239"/>
      <c r="S997" s="239"/>
      <c r="W997" s="239"/>
      <c r="X997" s="239"/>
      <c r="Y997" s="239"/>
    </row>
    <row r="998" spans="1:25">
      <c r="A998" s="232"/>
      <c r="B998" s="232"/>
      <c r="C998" s="232"/>
      <c r="D998" s="233" t="str">
        <f>IF($C998="","",VLOOKUP($C998,分類コード!$B$1:$C$26,2,0))</f>
        <v/>
      </c>
      <c r="E998" s="234"/>
      <c r="F998" s="235"/>
      <c r="G998" s="236"/>
      <c r="H998" s="235"/>
      <c r="L998" s="239"/>
      <c r="M998" s="239"/>
      <c r="N998" s="239"/>
      <c r="O998" s="239"/>
      <c r="P998" s="239"/>
      <c r="Q998" s="239"/>
      <c r="R998" s="239"/>
      <c r="S998" s="239"/>
      <c r="W998" s="239"/>
      <c r="X998" s="239"/>
      <c r="Y998" s="239"/>
    </row>
    <row r="999" spans="1:25">
      <c r="A999" s="232"/>
      <c r="B999" s="232"/>
      <c r="C999" s="232"/>
      <c r="D999" s="233" t="str">
        <f>IF($C999="","",VLOOKUP($C999,分類コード!$B$1:$C$26,2,0))</f>
        <v/>
      </c>
      <c r="E999" s="234"/>
      <c r="F999" s="235"/>
      <c r="G999" s="236"/>
      <c r="H999" s="235"/>
      <c r="L999" s="239"/>
      <c r="M999" s="239"/>
      <c r="N999" s="239"/>
      <c r="O999" s="239"/>
      <c r="P999" s="239"/>
      <c r="Q999" s="239"/>
      <c r="R999" s="239"/>
      <c r="S999" s="239"/>
      <c r="W999" s="239"/>
      <c r="X999" s="239"/>
      <c r="Y999" s="239"/>
    </row>
    <row r="1000" spans="1:25">
      <c r="A1000" s="232"/>
      <c r="B1000" s="232"/>
      <c r="C1000" s="232"/>
      <c r="D1000" s="233" t="str">
        <f>IF($C1000="","",VLOOKUP($C1000,分類コード!$B$1:$C$26,2,0))</f>
        <v/>
      </c>
      <c r="E1000" s="234"/>
      <c r="F1000" s="235"/>
      <c r="G1000" s="236"/>
      <c r="H1000" s="235"/>
      <c r="L1000" s="239"/>
      <c r="M1000" s="239"/>
      <c r="N1000" s="239"/>
      <c r="O1000" s="239"/>
      <c r="P1000" s="239"/>
      <c r="Q1000" s="239"/>
      <c r="R1000" s="239"/>
      <c r="S1000" s="239"/>
      <c r="W1000" s="239"/>
      <c r="X1000" s="239"/>
      <c r="Y1000" s="239"/>
    </row>
    <row r="1001" spans="1:25">
      <c r="A1001" s="232"/>
      <c r="B1001" s="232"/>
      <c r="C1001" s="232"/>
      <c r="D1001" s="233" t="str">
        <f>IF($C1001="","",VLOOKUP($C1001,分類コード!$B$1:$C$26,2,0))</f>
        <v/>
      </c>
      <c r="E1001" s="234"/>
      <c r="F1001" s="235"/>
      <c r="G1001" s="236"/>
      <c r="H1001" s="235"/>
      <c r="L1001" s="239"/>
      <c r="M1001" s="239"/>
      <c r="N1001" s="239"/>
      <c r="O1001" s="239"/>
      <c r="P1001" s="239"/>
      <c r="Q1001" s="239"/>
      <c r="R1001" s="239"/>
      <c r="S1001" s="239"/>
      <c r="W1001" s="239"/>
      <c r="X1001" s="239"/>
      <c r="Y1001" s="239"/>
    </row>
    <row r="1002" spans="1:25">
      <c r="A1002" s="232"/>
      <c r="B1002" s="232"/>
      <c r="C1002" s="232"/>
      <c r="D1002" s="233" t="str">
        <f>IF($C1002="","",VLOOKUP($C1002,分類コード!$B$1:$C$26,2,0))</f>
        <v/>
      </c>
      <c r="E1002" s="234"/>
      <c r="F1002" s="235"/>
      <c r="G1002" s="236"/>
      <c r="H1002" s="235"/>
      <c r="L1002" s="239"/>
      <c r="M1002" s="239"/>
      <c r="N1002" s="239"/>
      <c r="O1002" s="239"/>
      <c r="P1002" s="239"/>
      <c r="Q1002" s="239"/>
      <c r="R1002" s="239"/>
      <c r="S1002" s="239"/>
      <c r="W1002" s="239"/>
      <c r="X1002" s="239"/>
      <c r="Y1002" s="239"/>
    </row>
    <row r="1003" spans="1:25">
      <c r="A1003" s="232"/>
      <c r="B1003" s="232"/>
      <c r="C1003" s="232"/>
      <c r="D1003" s="233" t="str">
        <f>IF($C1003="","",VLOOKUP($C1003,分類コード!$B$1:$C$26,2,0))</f>
        <v/>
      </c>
      <c r="E1003" s="234"/>
      <c r="F1003" s="235"/>
      <c r="G1003" s="236"/>
      <c r="H1003" s="235"/>
      <c r="L1003" s="239"/>
      <c r="M1003" s="239"/>
      <c r="N1003" s="239"/>
      <c r="O1003" s="239"/>
      <c r="P1003" s="239"/>
      <c r="Q1003" s="239"/>
      <c r="R1003" s="239"/>
      <c r="S1003" s="239"/>
      <c r="W1003" s="239"/>
      <c r="X1003" s="239"/>
      <c r="Y1003" s="239"/>
    </row>
    <row r="1004" spans="1:25">
      <c r="A1004" s="232"/>
      <c r="B1004" s="232"/>
      <c r="C1004" s="232"/>
      <c r="D1004" s="233" t="str">
        <f>IF($C1004="","",VLOOKUP($C1004,分類コード!$B$1:$C$26,2,0))</f>
        <v/>
      </c>
      <c r="E1004" s="234"/>
      <c r="F1004" s="235"/>
      <c r="G1004" s="236"/>
      <c r="H1004" s="235"/>
      <c r="L1004" s="239"/>
      <c r="M1004" s="239"/>
      <c r="N1004" s="239"/>
      <c r="O1004" s="239"/>
      <c r="P1004" s="239"/>
      <c r="Q1004" s="239"/>
      <c r="R1004" s="239"/>
      <c r="S1004" s="239"/>
      <c r="W1004" s="239"/>
      <c r="X1004" s="239"/>
      <c r="Y1004" s="239"/>
    </row>
  </sheetData>
  <sheetProtection algorithmName="SHA-512" hashValue="5JfdRQMndHWbtpLSTwJCSeFY8T66AHm+W2mPsEUByzaTCuLITPgMTujgP7XJw6ZIhPNzD/LDlavD/8pJwvD+jQ==" saltValue="CpXgeYHOSoQItSWaNa0rlA==" spinCount="100000" sheet="1" objects="1" scenarios="1"/>
  <mergeCells count="5">
    <mergeCell ref="G6:L13"/>
    <mergeCell ref="C2:D2"/>
    <mergeCell ref="F2:I2"/>
    <mergeCell ref="B3:E3"/>
    <mergeCell ref="A16:H16"/>
  </mergeCells>
  <phoneticPr fontId="3"/>
  <conditionalFormatting sqref="D20:D1004">
    <cfRule type="expression" dxfId="2" priority="2">
      <formula>"JAS構造材"</formula>
    </cfRule>
  </conditionalFormatting>
  <conditionalFormatting sqref="D19:D1004">
    <cfRule type="cellIs" dxfId="1" priority="1" operator="equal">
      <formula>"JAS構造材"</formula>
    </cfRule>
  </conditionalFormatting>
  <dataValidations count="1">
    <dataValidation type="list" allowBlank="1" showInputMessage="1" showErrorMessage="1" sqref="B19:B1004">
      <formula1>$B$8:$B$13</formula1>
    </dataValidation>
  </dataValidations>
  <pageMargins left="0.7" right="0.7" top="0.75" bottom="0.75" header="0.3" footer="0.3"/>
  <pageSetup paperSize="8" scale="54" fitToHeight="0" orientation="landscape" r:id="rId1"/>
  <ignoredErrors>
    <ignoredError sqref="D19:D1004"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分類コード!$E$1</xm:f>
          </x14:formula1>
          <xm:sqref>V19:X1048576 V5:X12 T5:T12 K19:T1048576 K5:S5 Y19:Y1004</xm:sqref>
        </x14:dataValidation>
        <x14:dataValidation type="list" allowBlank="1" showInputMessage="1" showErrorMessage="1">
          <x14:formula1>
            <xm:f>分類コード!$B$1:$B$26</xm:f>
          </x14:formula1>
          <xm:sqref>C17:C1048576</xm:sqref>
        </x14:dataValidation>
        <x14:dataValidation type="list" allowBlank="1" showInputMessage="1" showErrorMessage="1">
          <x14:formula1>
            <xm:f>分類コード!$G$1:$G$2</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183"/>
  <sheetViews>
    <sheetView view="pageBreakPreview" zoomScale="70" zoomScaleNormal="73" zoomScaleSheetLayoutView="70" workbookViewId="0">
      <selection activeCell="AA20" sqref="AA20"/>
    </sheetView>
  </sheetViews>
  <sheetFormatPr defaultRowHeight="18.75"/>
  <cols>
    <col min="2" max="2" width="31.25" customWidth="1"/>
    <col min="3" max="4" width="12.625" style="55" customWidth="1"/>
    <col min="5" max="17" width="11.625" customWidth="1"/>
    <col min="18" max="18" width="11.625" style="57" customWidth="1"/>
    <col min="19" max="19" width="11.625" style="53" customWidth="1"/>
    <col min="20" max="20" width="11.625" style="115" customWidth="1"/>
    <col min="22" max="22" width="12.625" customWidth="1"/>
    <col min="23" max="23" width="10.625" customWidth="1"/>
    <col min="24" max="24" width="19.375" customWidth="1"/>
    <col min="25" max="26" width="15.625" customWidth="1"/>
    <col min="27" max="27" width="16.375" customWidth="1"/>
    <col min="28" max="28" width="14.875" customWidth="1"/>
  </cols>
  <sheetData>
    <row r="1" spans="1:27" ht="24">
      <c r="A1" s="249" t="s">
        <v>184</v>
      </c>
    </row>
    <row r="2" spans="1:27" ht="19.5" thickBot="1">
      <c r="C2"/>
      <c r="D2"/>
      <c r="E2" s="111"/>
      <c r="F2" s="111"/>
      <c r="R2"/>
      <c r="S2"/>
      <c r="T2" s="57"/>
      <c r="U2" s="53"/>
      <c r="V2" s="115"/>
    </row>
    <row r="3" spans="1:27" ht="19.5" thickBot="1">
      <c r="B3" s="105" t="s">
        <v>111</v>
      </c>
      <c r="C3" s="392">
        <f>事業申請入力データ!C2</f>
        <v>0</v>
      </c>
      <c r="D3" s="393"/>
      <c r="E3" s="71" t="s">
        <v>112</v>
      </c>
      <c r="F3" s="390">
        <f>事業申請入力データ!F2</f>
        <v>0</v>
      </c>
      <c r="G3" s="390"/>
      <c r="H3" s="390"/>
      <c r="I3" s="391"/>
      <c r="R3"/>
      <c r="S3" s="57"/>
    </row>
    <row r="4" spans="1:27" ht="19.5" thickBot="1"/>
    <row r="5" spans="1:27" s="100" customFormat="1" ht="26.25" thickBot="1">
      <c r="B5" s="104" t="s">
        <v>191</v>
      </c>
      <c r="C5" s="267">
        <f>事業申請入力データ!$B$8</f>
        <v>0</v>
      </c>
      <c r="D5" s="101"/>
      <c r="R5" s="102"/>
      <c r="S5" s="103"/>
      <c r="T5" s="116"/>
    </row>
    <row r="6" spans="1:27" s="132" customFormat="1" ht="35.1" customHeight="1" thickBot="1">
      <c r="A6" s="332" t="s">
        <v>135</v>
      </c>
      <c r="B6" s="337"/>
      <c r="C6" s="318" t="s">
        <v>85</v>
      </c>
      <c r="D6" s="319"/>
      <c r="E6" s="129" t="s">
        <v>84</v>
      </c>
      <c r="F6" s="129" t="s">
        <v>125</v>
      </c>
      <c r="G6" s="129" t="s">
        <v>126</v>
      </c>
      <c r="H6" s="129" t="s">
        <v>127</v>
      </c>
      <c r="I6" s="129" t="s">
        <v>128</v>
      </c>
      <c r="J6" s="129" t="s">
        <v>129</v>
      </c>
      <c r="K6" s="129" t="s">
        <v>130</v>
      </c>
      <c r="L6" s="129" t="s">
        <v>131</v>
      </c>
      <c r="M6" s="129" t="s">
        <v>174</v>
      </c>
      <c r="N6" s="129" t="s">
        <v>132</v>
      </c>
      <c r="O6" s="129" t="s">
        <v>133</v>
      </c>
      <c r="P6" s="129" t="s">
        <v>175</v>
      </c>
      <c r="Q6" s="130" t="s">
        <v>134</v>
      </c>
      <c r="R6" s="131" t="s">
        <v>45</v>
      </c>
      <c r="S6" s="324" t="s">
        <v>124</v>
      </c>
      <c r="T6" s="325"/>
      <c r="V6" s="138" t="s">
        <v>140</v>
      </c>
      <c r="W6" s="138"/>
      <c r="X6" s="138"/>
      <c r="Y6" s="138"/>
      <c r="Z6" s="138"/>
    </row>
    <row r="7" spans="1:27" ht="21" thickBot="1">
      <c r="A7" s="306" t="s">
        <v>7</v>
      </c>
      <c r="B7" s="60" t="s">
        <v>72</v>
      </c>
      <c r="C7" s="61">
        <f>SUMIFS(事業申請入力データ!$F$19:$F$150001,事業申請入力データ!$C$19:$C$150001,B7,事業申請入力データ!$B$19:$B$150001,事業申請出力結果!$C$5)</f>
        <v>0</v>
      </c>
      <c r="D7" s="338">
        <f>SUM(C7:C12)</f>
        <v>0</v>
      </c>
      <c r="E7" s="109">
        <f>SUMIFS(事業申請入力データ!$G$19:$G$150004,事業申請入力データ!$C$19:$C$150004,B7,事業申請入力データ!$B$19:$B$150004,事業申請出力結果!$C$5)</f>
        <v>0</v>
      </c>
      <c r="F7" s="109">
        <f>IFERROR(事業申請入力データ!L$18*SUMIFS(事業申請入力データ!$F$19:$F$150001,事業申請入力データ!L$19:L$150001,"対象",事業申請入力データ!$C$19:$C$150001,事業申請出力結果!$B7,事業申請入力データ!$B$19:$B$150001,事業申請出力結果!$C$5)/SUMIF(事業申請入力データ!L$19:L$150001,"対象",事業申請入力データ!$F$19:$F$150001),0)</f>
        <v>0</v>
      </c>
      <c r="G7" s="109">
        <f>IFERROR(事業申請入力データ!M$18*SUMIFS(事業申請入力データ!$F$19:$F$150001,事業申請入力データ!M$19:M$150001,"対象",事業申請入力データ!$C$19:$C$150001,事業申請出力結果!$B7,事業申請入力データ!$B$19:$B$150001,事業申請出力結果!$C$5)/SUMIF(事業申請入力データ!M$19:M$150001,"対象",事業申請入力データ!$F$19:$F$150001),0)</f>
        <v>0</v>
      </c>
      <c r="H7" s="109">
        <f>IFERROR(事業申請入力データ!N$18*SUMIFS(事業申請入力データ!$F$19:$F$150001,事業申請入力データ!N$19:N$150001,"対象",事業申請入力データ!$C$19:$C$150001,事業申請出力結果!$B7,事業申請入力データ!$B$19:$B$150001,事業申請出力結果!$C$5)/SUMIF(事業申請入力データ!N$19:N$150001,"対象",事業申請入力データ!$F$19:$F$150001),0)</f>
        <v>0</v>
      </c>
      <c r="I7" s="109">
        <f>IFERROR(事業申請入力データ!O$18*SUMIFS(事業申請入力データ!$F$19:$F$150001,事業申請入力データ!O$19:O$150001,"対象",事業申請入力データ!$C$19:$C$150001,事業申請出力結果!$B7,事業申請入力データ!$B$19:$B$150001,事業申請出力結果!$C$5)/SUMIF(事業申請入力データ!O$19:O$150001,"対象",事業申請入力データ!$F$19:$F$150001),0)</f>
        <v>0</v>
      </c>
      <c r="J7" s="109">
        <f>IFERROR(事業申請入力データ!P$18*SUMIFS(事業申請入力データ!$F$19:$F$150001,事業申請入力データ!P$19:P$150001,"対象",事業申請入力データ!$C$19:$C$150001,事業申請出力結果!$B7,事業申請入力データ!$B$19:$B$150001,事業申請出力結果!$C$5)/SUMIF(事業申請入力データ!P$19:P$150001,"対象",事業申請入力データ!$F$19:$F$150001),0)</f>
        <v>0</v>
      </c>
      <c r="K7" s="109">
        <f>IFERROR(事業申請入力データ!Q$18*SUMIFS(事業申請入力データ!$F$19:$F$150001,事業申請入力データ!Q$19:Q$150001,"対象",事業申請入力データ!$C$19:$C$150001,事業申請出力結果!$B7,事業申請入力データ!$B$19:$B$150001,事業申請出力結果!$C$5)/SUMIF(事業申請入力データ!Q$19:Q$150001,"対象",事業申請入力データ!$F$19:$F$150001),0)</f>
        <v>0</v>
      </c>
      <c r="L7" s="109">
        <f>IFERROR(事業申請入力データ!R$18*SUMIFS(事業申請入力データ!$F$19:$F$150001,事業申請入力データ!R$19:R$150001,"対象",事業申請入力データ!$C$19:$C$150001,事業申請出力結果!$B7,事業申請入力データ!$B$19:$B$150001,事業申請出力結果!$C$5)/SUMIF(事業申請入力データ!R$19:R$150001,"対象",事業申請入力データ!$F$19:$F$150001),0)</f>
        <v>0</v>
      </c>
      <c r="M7" s="109">
        <f>IFERROR(事業申請入力データ!S$18*SUMIFS(事業申請入力データ!$F$19:$F$150001,事業申請入力データ!S$19:S$150001,"対象",事業申請入力データ!$C$19:$C$150001,事業申請出力結果!$B7,事業申請入力データ!$B$19:$B$150001,事業申請出力結果!$C$5)/SUMIF(事業申請入力データ!S$19:S$150001,"対象",事業申請入力データ!$F$19:$F$150001),0)</f>
        <v>0</v>
      </c>
      <c r="N7" s="109">
        <f>IFERROR(事業申請入力データ!W$18*SUMIFS(事業申請入力データ!$F$19:$F$150001,事業申請入力データ!W$19:W$150001,"対象",事業申請入力データ!$C$19:$C$150001,事業申請出力結果!$B7,事業申請入力データ!$B$19:$B$150001,事業申請出力結果!$C$5)/SUMIF(事業申請入力データ!W$19:W$150001,"対象",事業申請入力データ!$F$19:$F$150001),0)</f>
        <v>0</v>
      </c>
      <c r="O7" s="109">
        <f>IFERROR(事業申請入力データ!X$18*SUMIFS(事業申請入力データ!$F$19:$F$150001,事業申請入力データ!X$19:X$150001,"対象",事業申請入力データ!$C$19:$C$150001,事業申請出力結果!$B7,事業申請入力データ!$B$19:$B$150001,事業申請出力結果!$C$5)/SUMIF(事業申請入力データ!X$19:X$150001,"対象",事業申請入力データ!$F$19:$F$150001),0)</f>
        <v>0</v>
      </c>
      <c r="P7" s="109">
        <f>IFERROR(事業申請入力データ!Y$18*SUMIFS(事業申請入力データ!$F$19:$F$150001,事業申請入力データ!Y$19:Y$150001,"対象",事業申請入力データ!$C$19:$C$150001,事業申請出力結果!$B7,事業申請入力データ!$B$19:$B$150001,事業申請出力結果!$C$5)/SUMIF(事業申請入力データ!Y$19:Y$150001,"対象",事業申請入力データ!$F$19:$F$150001),0)</f>
        <v>0</v>
      </c>
      <c r="Q7" s="62">
        <f>SUM(E7:P7)</f>
        <v>0</v>
      </c>
      <c r="R7" s="63">
        <f>IFERROR(LOOKUP(事業申請出力結果!$C$5,事業申請入力データ!$B$8:$B$14,事業申請入力データ!$E$8:$E$14),0)</f>
        <v>0</v>
      </c>
      <c r="S7" s="64">
        <f>ROUNDDOWN(Q7*R7,0)</f>
        <v>0</v>
      </c>
      <c r="T7" s="326">
        <f>SUM(S7:S12)</f>
        <v>0</v>
      </c>
      <c r="V7" s="127"/>
      <c r="W7" s="340" t="s">
        <v>49</v>
      </c>
      <c r="X7" s="340"/>
      <c r="Y7" s="128" t="s">
        <v>85</v>
      </c>
      <c r="Z7" s="135" t="s">
        <v>207</v>
      </c>
      <c r="AA7" s="135" t="s">
        <v>208</v>
      </c>
    </row>
    <row r="8" spans="1:27">
      <c r="A8" s="307"/>
      <c r="B8" s="4" t="s">
        <v>73</v>
      </c>
      <c r="C8" s="56">
        <f>SUMIFS(事業申請入力データ!$F$19:$F$150001,事業申請入力データ!$C$19:$C$150001,B8,事業申請入力データ!$B$19:$B$150001,事業申請出力結果!$C$5)</f>
        <v>0</v>
      </c>
      <c r="D8" s="314"/>
      <c r="E8" s="52">
        <f>SUMIFS(事業申請入力データ!$G$19:$G$150004,事業申請入力データ!$C$19:$C$150004,B8,事業申請入力データ!$B$19:$B$150004,事業申請出力結果!$C$5)</f>
        <v>0</v>
      </c>
      <c r="F8" s="109">
        <f>IFERROR(事業申請入力データ!L$18*SUMIFS(事業申請入力データ!$F$19:$F$150001,事業申請入力データ!L$19:L$150001,"対象",事業申請入力データ!$C$19:$C$150001,事業申請出力結果!$B8,事業申請入力データ!$B$19:$B$150001,事業申請出力結果!$C$5)/SUMIF(事業申請入力データ!L$19:L$150001,"対象",事業申請入力データ!$F$19:$F$150001),0)</f>
        <v>0</v>
      </c>
      <c r="G8" s="109">
        <f>IFERROR(事業申請入力データ!M$18*SUMIFS(事業申請入力データ!$F$19:$F$150001,事業申請入力データ!M$19:M$150001,"対象",事業申請入力データ!$C$19:$C$150001,事業申請出力結果!$B8,事業申請入力データ!$B$19:$B$150001,事業申請出力結果!$C$5)/SUMIF(事業申請入力データ!M$19:M$150001,"対象",事業申請入力データ!$F$19:$F$150001),0)</f>
        <v>0</v>
      </c>
      <c r="H8" s="109">
        <f>IFERROR(事業申請入力データ!N$18*SUMIFS(事業申請入力データ!$F$19:$F$150001,事業申請入力データ!N$19:N$150001,"対象",事業申請入力データ!$C$19:$C$150001,事業申請出力結果!$B8,事業申請入力データ!$B$19:$B$150001,事業申請出力結果!$C$5)/SUMIF(事業申請入力データ!N$19:N$150001,"対象",事業申請入力データ!$F$19:$F$150001),0)</f>
        <v>0</v>
      </c>
      <c r="I8" s="109">
        <f>IFERROR(事業申請入力データ!O$18*SUMIFS(事業申請入力データ!$F$19:$F$150001,事業申請入力データ!O$19:O$150001,"対象",事業申請入力データ!$C$19:$C$150001,事業申請出力結果!$B8,事業申請入力データ!$B$19:$B$150001,事業申請出力結果!$C$5)/SUMIF(事業申請入力データ!O$19:O$150001,"対象",事業申請入力データ!$F$19:$F$150001),0)</f>
        <v>0</v>
      </c>
      <c r="J8" s="109">
        <f>IFERROR(事業申請入力データ!P$18*SUMIFS(事業申請入力データ!$F$19:$F$150001,事業申請入力データ!P$19:P$150001,"対象",事業申請入力データ!$C$19:$C$150001,事業申請出力結果!$B8,事業申請入力データ!$B$19:$B$150001,事業申請出力結果!$C$5)/SUMIF(事業申請入力データ!P$19:P$150001,"対象",事業申請入力データ!$F$19:$F$150001),0)</f>
        <v>0</v>
      </c>
      <c r="K8" s="109">
        <f>IFERROR(事業申請入力データ!Q$18*SUMIFS(事業申請入力データ!$F$19:$F$150001,事業申請入力データ!Q$19:Q$150001,"対象",事業申請入力データ!$C$19:$C$150001,事業申請出力結果!$B8,事業申請入力データ!$B$19:$B$150001,事業申請出力結果!$C$5)/SUMIF(事業申請入力データ!Q$19:Q$150001,"対象",事業申請入力データ!$F$19:$F$150001),0)</f>
        <v>0</v>
      </c>
      <c r="L8" s="109">
        <f>IFERROR(事業申請入力データ!R$18*SUMIFS(事業申請入力データ!$F$19:$F$150001,事業申請入力データ!R$19:R$150001,"対象",事業申請入力データ!$C$19:$C$150001,事業申請出力結果!$B8,事業申請入力データ!$B$19:$B$150001,事業申請出力結果!$C$5)/SUMIF(事業申請入力データ!R$19:R$150001,"対象",事業申請入力データ!$F$19:$F$150001),0)</f>
        <v>0</v>
      </c>
      <c r="M8" s="109">
        <f>IFERROR(事業申請入力データ!S$18*SUMIFS(事業申請入力データ!$F$19:$F$150001,事業申請入力データ!S$19:S$150001,"対象",事業申請入力データ!$C$19:$C$150001,事業申請出力結果!$B8,事業申請入力データ!$B$19:$B$150001,事業申請出力結果!$C$5)/SUMIF(事業申請入力データ!S$19:S$150001,"対象",事業申請入力データ!$F$19:$F$150001),0)</f>
        <v>0</v>
      </c>
      <c r="N8" s="109">
        <f>IFERROR(事業申請入力データ!W$18*SUMIFS(事業申請入力データ!$F$19:$F$150001,事業申請入力データ!W$19:W$150001,"対象",事業申請入力データ!$C$19:$C$150001,事業申請出力結果!$B8,事業申請入力データ!$B$19:$B$150001,事業申請出力結果!$C$5)/SUMIF(事業申請入力データ!W$19:W$150001,"対象",事業申請入力データ!$F$19:$F$150001),0)</f>
        <v>0</v>
      </c>
      <c r="O8" s="109">
        <f>IFERROR(事業申請入力データ!X$18*SUMIFS(事業申請入力データ!$F$19:$F$150001,事業申請入力データ!X$19:X$150001,"対象",事業申請入力データ!$C$19:$C$150001,事業申請出力結果!$B8,事業申請入力データ!$B$19:$B$150001,事業申請出力結果!$C$5)/SUMIF(事業申請入力データ!X$19:X$150001,"対象",事業申請入力データ!$F$19:$F$150001),0)</f>
        <v>0</v>
      </c>
      <c r="P8" s="109">
        <f>IFERROR(事業申請入力データ!Y$18*SUMIFS(事業申請入力データ!$F$19:$F$150001,事業申請入力データ!Y$19:Y$150001,"対象",事業申請入力データ!$C$19:$C$150001,事業申請出力結果!$B8,事業申請入力データ!$B$19:$B$150001,事業申請出力結果!$C$5)/SUMIF(事業申請入力データ!Y$19:Y$150001,"対象",事業申請入力データ!$F$19:$F$150001),0)</f>
        <v>0</v>
      </c>
      <c r="Q8" s="52">
        <f t="shared" ref="Q8:Q33" si="0">SUM(E8:P8)</f>
        <v>0</v>
      </c>
      <c r="R8" s="58">
        <f>IFERROR(LOOKUP(事業申請出力結果!$C$5,事業申請入力データ!$B$8:$B$14,事業申請入力データ!$E$8:$E$14),0)</f>
        <v>0</v>
      </c>
      <c r="S8" s="65">
        <f>ROUNDDOWN(Q8*R8,0)</f>
        <v>0</v>
      </c>
      <c r="T8" s="327"/>
      <c r="V8" s="341"/>
      <c r="W8" s="343" t="s">
        <v>7</v>
      </c>
      <c r="X8" s="124" t="s">
        <v>47</v>
      </c>
      <c r="Y8" s="125">
        <f>SUMIF(A:A,A7,D:D)-Y9</f>
        <v>0</v>
      </c>
      <c r="Z8" s="126">
        <f>Y8*50000</f>
        <v>0</v>
      </c>
      <c r="AA8" s="126">
        <f>SUMIFS(T:T,A:A,"JAS構造材")-AA9</f>
        <v>0</v>
      </c>
    </row>
    <row r="9" spans="1:27">
      <c r="A9" s="307"/>
      <c r="B9" s="4" t="s">
        <v>74</v>
      </c>
      <c r="C9" s="56">
        <f>SUMIFS(事業申請入力データ!$F$19:$F$150001,事業申請入力データ!$C$19:$C$150001,B9,事業申請入力データ!$B$19:$B$150001,事業申請出力結果!$C$5)</f>
        <v>0</v>
      </c>
      <c r="D9" s="314"/>
      <c r="E9" s="52">
        <f>SUMIFS(事業申請入力データ!$G$19:$G$150004,事業申請入力データ!$C$19:$C$150004,B9,事業申請入力データ!$B$19:$B$150004,事業申請出力結果!$C$5)</f>
        <v>0</v>
      </c>
      <c r="F9" s="109">
        <f>IFERROR(事業申請入力データ!L$18*SUMIFS(事業申請入力データ!$F$19:$F$150001,事業申請入力データ!L$19:L$150001,"対象",事業申請入力データ!$C$19:$C$150001,事業申請出力結果!$B9,事業申請入力データ!$B$19:$B$150001,事業申請出力結果!$C$5)/SUMIF(事業申請入力データ!L$19:L$150001,"対象",事業申請入力データ!$F$19:$F$150001),0)</f>
        <v>0</v>
      </c>
      <c r="G9" s="109">
        <f>IFERROR(事業申請入力データ!M$18*SUMIFS(事業申請入力データ!$F$19:$F$150001,事業申請入力データ!M$19:M$150001,"対象",事業申請入力データ!$C$19:$C$150001,事業申請出力結果!$B9,事業申請入力データ!$B$19:$B$150001,事業申請出力結果!$C$5)/SUMIF(事業申請入力データ!M$19:M$150001,"対象",事業申請入力データ!$F$19:$F$150001),0)</f>
        <v>0</v>
      </c>
      <c r="H9" s="109">
        <f>IFERROR(事業申請入力データ!N$18*SUMIFS(事業申請入力データ!$F$19:$F$150001,事業申請入力データ!N$19:N$150001,"対象",事業申請入力データ!$C$19:$C$150001,事業申請出力結果!$B9,事業申請入力データ!$B$19:$B$150001,事業申請出力結果!$C$5)/SUMIF(事業申請入力データ!N$19:N$150001,"対象",事業申請入力データ!$F$19:$F$150001),0)</f>
        <v>0</v>
      </c>
      <c r="I9" s="109">
        <f>IFERROR(事業申請入力データ!O$18*SUMIFS(事業申請入力データ!$F$19:$F$150001,事業申請入力データ!O$19:O$150001,"対象",事業申請入力データ!$C$19:$C$150001,事業申請出力結果!$B9,事業申請入力データ!$B$19:$B$150001,事業申請出力結果!$C$5)/SUMIF(事業申請入力データ!O$19:O$150001,"対象",事業申請入力データ!$F$19:$F$150001),0)</f>
        <v>0</v>
      </c>
      <c r="J9" s="109">
        <f>IFERROR(事業申請入力データ!P$18*SUMIFS(事業申請入力データ!$F$19:$F$150001,事業申請入力データ!P$19:P$150001,"対象",事業申請入力データ!$C$19:$C$150001,事業申請出力結果!$B9,事業申請入力データ!$B$19:$B$150001,事業申請出力結果!$C$5)/SUMIF(事業申請入力データ!P$19:P$150001,"対象",事業申請入力データ!$F$19:$F$150001),0)</f>
        <v>0</v>
      </c>
      <c r="K9" s="109">
        <f>IFERROR(事業申請入力データ!Q$18*SUMIFS(事業申請入力データ!$F$19:$F$150001,事業申請入力データ!Q$19:Q$150001,"対象",事業申請入力データ!$C$19:$C$150001,事業申請出力結果!$B9,事業申請入力データ!$B$19:$B$150001,事業申請出力結果!$C$5)/SUMIF(事業申請入力データ!Q$19:Q$150001,"対象",事業申請入力データ!$F$19:$F$150001),0)</f>
        <v>0</v>
      </c>
      <c r="L9" s="109">
        <f>IFERROR(事業申請入力データ!R$18*SUMIFS(事業申請入力データ!$F$19:$F$150001,事業申請入力データ!R$19:R$150001,"対象",事業申請入力データ!$C$19:$C$150001,事業申請出力結果!$B9,事業申請入力データ!$B$19:$B$150001,事業申請出力結果!$C$5)/SUMIF(事業申請入力データ!R$19:R$150001,"対象",事業申請入力データ!$F$19:$F$150001),0)</f>
        <v>0</v>
      </c>
      <c r="M9" s="109">
        <f>IFERROR(事業申請入力データ!S$18*SUMIFS(事業申請入力データ!$F$19:$F$150001,事業申請入力データ!S$19:S$150001,"対象",事業申請入力データ!$C$19:$C$150001,事業申請出力結果!$B9,事業申請入力データ!$B$19:$B$150001,事業申請出力結果!$C$5)/SUMIF(事業申請入力データ!S$19:S$150001,"対象",事業申請入力データ!$F$19:$F$150001),0)</f>
        <v>0</v>
      </c>
      <c r="N9" s="109">
        <f>IFERROR(事業申請入力データ!W$18*SUMIFS(事業申請入力データ!$F$19:$F$150001,事業申請入力データ!W$19:W$150001,"対象",事業申請入力データ!$C$19:$C$150001,事業申請出力結果!$B9,事業申請入力データ!$B$19:$B$150001,事業申請出力結果!$C$5)/SUMIF(事業申請入力データ!W$19:W$150001,"対象",事業申請入力データ!$F$19:$F$150001),0)</f>
        <v>0</v>
      </c>
      <c r="O9" s="109">
        <f>IFERROR(事業申請入力データ!X$18*SUMIFS(事業申請入力データ!$F$19:$F$150001,事業申請入力データ!X$19:X$150001,"対象",事業申請入力データ!$C$19:$C$150001,事業申請出力結果!$B9,事業申請入力データ!$B$19:$B$150001,事業申請出力結果!$C$5)/SUMIF(事業申請入力データ!X$19:X$150001,"対象",事業申請入力データ!$F$19:$F$150001),0)</f>
        <v>0</v>
      </c>
      <c r="P9" s="109">
        <f>IFERROR(事業申請入力データ!Y$18*SUMIFS(事業申請入力データ!$F$19:$F$150001,事業申請入力データ!Y$19:Y$150001,"対象",事業申請入力データ!$C$19:$C$150001,事業申請出力結果!$B9,事業申請入力データ!$B$19:$B$150001,事業申請出力結果!$C$5)/SUMIF(事業申請入力データ!Y$19:Y$150001,"対象",事業申請入力データ!$F$19:$F$150001),0)</f>
        <v>0</v>
      </c>
      <c r="Q9" s="52">
        <f t="shared" si="0"/>
        <v>0</v>
      </c>
      <c r="R9" s="58">
        <f>IFERROR(LOOKUP(事業申請出力結果!$C$5,事業申請入力データ!$B$8:$B$14,事業申請入力データ!$E$8:$E$14),0)</f>
        <v>0</v>
      </c>
      <c r="S9" s="65">
        <f t="shared" ref="S9:S32" si="1">ROUNDDOWN(Q9*R9,0)</f>
        <v>0</v>
      </c>
      <c r="T9" s="327"/>
      <c r="V9" s="342"/>
      <c r="W9" s="344"/>
      <c r="X9" s="54" t="s">
        <v>48</v>
      </c>
      <c r="Y9" s="122">
        <f>SUMIF(B:B,B10,C:C)</f>
        <v>0</v>
      </c>
      <c r="Z9" s="117">
        <f>Y9*140000</f>
        <v>0</v>
      </c>
      <c r="AA9" s="117">
        <f>SUMIFS(S:S,B:B,"直交集成板（CLT）（構造材）")</f>
        <v>0</v>
      </c>
    </row>
    <row r="10" spans="1:27">
      <c r="A10" s="307"/>
      <c r="B10" s="4" t="s">
        <v>75</v>
      </c>
      <c r="C10" s="56">
        <f>SUMIFS(事業申請入力データ!$F$19:$F$150001,事業申請入力データ!$C$19:$C$150001,B10,事業申請入力データ!$B$19:$B$150001,事業申請出力結果!$C$5)</f>
        <v>0</v>
      </c>
      <c r="D10" s="314"/>
      <c r="E10" s="52">
        <f>SUMIFS(事業申請入力データ!$G$19:$G$150004,事業申請入力データ!$C$19:$C$150004,B10,事業申請入力データ!$B$19:$B$150004,事業申請出力結果!$C$5)</f>
        <v>0</v>
      </c>
      <c r="F10" s="109">
        <f>IFERROR(事業申請入力データ!L$18*SUMIFS(事業申請入力データ!$F$19:$F$150001,事業申請入力データ!L$19:L$150001,"対象",事業申請入力データ!$C$19:$C$150001,事業申請出力結果!$B10,事業申請入力データ!$B$19:$B$150001,事業申請出力結果!$C$5)/SUMIF(事業申請入力データ!L$19:L$150001,"対象",事業申請入力データ!$F$19:$F$150001),0)</f>
        <v>0</v>
      </c>
      <c r="G10" s="109">
        <f>IFERROR(事業申請入力データ!M$18*SUMIFS(事業申請入力データ!$F$19:$F$150001,事業申請入力データ!M$19:M$150001,"対象",事業申請入力データ!$C$19:$C$150001,事業申請出力結果!$B10,事業申請入力データ!$B$19:$B$150001,事業申請出力結果!$C$5)/SUMIF(事業申請入力データ!M$19:M$150001,"対象",事業申請入力データ!$F$19:$F$150001),0)</f>
        <v>0</v>
      </c>
      <c r="H10" s="109">
        <f>IFERROR(事業申請入力データ!N$18*SUMIFS(事業申請入力データ!$F$19:$F$150001,事業申請入力データ!N$19:N$150001,"対象",事業申請入力データ!$C$19:$C$150001,事業申請出力結果!$B10,事業申請入力データ!$B$19:$B$150001,事業申請出力結果!$C$5)/SUMIF(事業申請入力データ!N$19:N$150001,"対象",事業申請入力データ!$F$19:$F$150001),0)</f>
        <v>0</v>
      </c>
      <c r="I10" s="109">
        <f>IFERROR(事業申請入力データ!O$18*SUMIFS(事業申請入力データ!$F$19:$F$150001,事業申請入力データ!O$19:O$150001,"対象",事業申請入力データ!$C$19:$C$150001,事業申請出力結果!$B10,事業申請入力データ!$B$19:$B$150001,事業申請出力結果!$C$5)/SUMIF(事業申請入力データ!O$19:O$150001,"対象",事業申請入力データ!$F$19:$F$150001),0)</f>
        <v>0</v>
      </c>
      <c r="J10" s="109">
        <f>IFERROR(事業申請入力データ!P$18*SUMIFS(事業申請入力データ!$F$19:$F$150001,事業申請入力データ!P$19:P$150001,"対象",事業申請入力データ!$C$19:$C$150001,事業申請出力結果!$B10,事業申請入力データ!$B$19:$B$150001,事業申請出力結果!$C$5)/SUMIF(事業申請入力データ!P$19:P$150001,"対象",事業申請入力データ!$F$19:$F$150001),0)</f>
        <v>0</v>
      </c>
      <c r="K10" s="109">
        <f>IFERROR(事業申請入力データ!Q$18*SUMIFS(事業申請入力データ!$F$19:$F$150001,事業申請入力データ!Q$19:Q$150001,"対象",事業申請入力データ!$C$19:$C$150001,事業申請出力結果!$B10,事業申請入力データ!$B$19:$B$150001,事業申請出力結果!$C$5)/SUMIF(事業申請入力データ!Q$19:Q$150001,"対象",事業申請入力データ!$F$19:$F$150001),0)</f>
        <v>0</v>
      </c>
      <c r="L10" s="109">
        <f>IFERROR(事業申請入力データ!R$18*SUMIFS(事業申請入力データ!$F$19:$F$150001,事業申請入力データ!R$19:R$150001,"対象",事業申請入力データ!$C$19:$C$150001,事業申請出力結果!$B10,事業申請入力データ!$B$19:$B$150001,事業申請出力結果!$C$5)/SUMIF(事業申請入力データ!R$19:R$150001,"対象",事業申請入力データ!$F$19:$F$150001),0)</f>
        <v>0</v>
      </c>
      <c r="M10" s="109">
        <f>IFERROR(事業申請入力データ!S$18*SUMIFS(事業申請入力データ!$F$19:$F$150001,事業申請入力データ!S$19:S$150001,"対象",事業申請入力データ!$C$19:$C$150001,事業申請出力結果!$B10,事業申請入力データ!$B$19:$B$150001,事業申請出力結果!$C$5)/SUMIF(事業申請入力データ!S$19:S$150001,"対象",事業申請入力データ!$F$19:$F$150001),0)</f>
        <v>0</v>
      </c>
      <c r="N10" s="109">
        <f>IFERROR(事業申請入力データ!W$18*SUMIFS(事業申請入力データ!$F$19:$F$150001,事業申請入力データ!W$19:W$150001,"対象",事業申請入力データ!$C$19:$C$150001,事業申請出力結果!$B10,事業申請入力データ!$B$19:$B$150001,事業申請出力結果!$C$5)/SUMIF(事業申請入力データ!W$19:W$150001,"対象",事業申請入力データ!$F$19:$F$150001),0)</f>
        <v>0</v>
      </c>
      <c r="O10" s="109">
        <f>IFERROR(事業申請入力データ!X$18*SUMIFS(事業申請入力データ!$F$19:$F$150001,事業申請入力データ!X$19:X$150001,"対象",事業申請入力データ!$C$19:$C$150001,事業申請出力結果!$B10,事業申請入力データ!$B$19:$B$150001,事業申請出力結果!$C$5)/SUMIF(事業申請入力データ!X$19:X$150001,"対象",事業申請入力データ!$F$19:$F$150001),0)</f>
        <v>0</v>
      </c>
      <c r="P10" s="109">
        <f>IFERROR(事業申請入力データ!Y$18*SUMIFS(事業申請入力データ!$F$19:$F$150001,事業申請入力データ!Y$19:Y$150001,"対象",事業申請入力データ!$C$19:$C$150001,事業申請出力結果!$B10,事業申請入力データ!$B$19:$B$150001,事業申請出力結果!$C$5)/SUMIF(事業申請入力データ!Y$19:Y$150001,"対象",事業申請入力データ!$F$19:$F$150001),0)</f>
        <v>0</v>
      </c>
      <c r="Q10" s="52">
        <f t="shared" si="0"/>
        <v>0</v>
      </c>
      <c r="R10" s="58">
        <f>IFERROR(LOOKUP(事業申請出力結果!$C$5,事業申請入力データ!$B$8:$B$14,事業申請入力データ!$E$8:$E$14),0)</f>
        <v>0</v>
      </c>
      <c r="S10" s="65">
        <f t="shared" si="1"/>
        <v>0</v>
      </c>
      <c r="T10" s="327"/>
      <c r="V10" s="342"/>
      <c r="W10" s="344"/>
      <c r="X10" s="54" t="s">
        <v>213</v>
      </c>
      <c r="Y10" s="122">
        <f>SUM(Y8:Y9)</f>
        <v>0</v>
      </c>
      <c r="Z10" s="264"/>
      <c r="AA10" s="264"/>
    </row>
    <row r="11" spans="1:27">
      <c r="A11" s="307"/>
      <c r="B11" s="4" t="s">
        <v>76</v>
      </c>
      <c r="C11" s="56">
        <f>SUMIFS(事業申請入力データ!$F$19:$F$150004,事業申請入力データ!$C$19:$C$150004,B11,事業申請入力データ!$B$19:$B$150004,事業申請出力結果!$C$5)</f>
        <v>0</v>
      </c>
      <c r="D11" s="314"/>
      <c r="E11" s="52">
        <f>SUMIFS(事業申請入力データ!$G$19:$G$150004,事業申請入力データ!$C$19:$C$150004,B11,事業申請入力データ!$B$19:$B$150004,事業申請出力結果!$C$5)</f>
        <v>0</v>
      </c>
      <c r="F11" s="109">
        <f>IFERROR(事業申請入力データ!L$18*SUMIFS(事業申請入力データ!$F$19:$F$150001,事業申請入力データ!L$19:L$150001,"対象",事業申請入力データ!$C$19:$C$150001,事業申請出力結果!$B11,事業申請入力データ!$B$19:$B$150001,事業申請出力結果!$C$5)/SUMIF(事業申請入力データ!L$19:L$150001,"対象",事業申請入力データ!$F$19:$F$150001),0)</f>
        <v>0</v>
      </c>
      <c r="G11" s="109">
        <f>IFERROR(事業申請入力データ!M$18*SUMIFS(事業申請入力データ!$F$19:$F$150001,事業申請入力データ!M$19:M$150001,"対象",事業申請入力データ!$C$19:$C$150001,事業申請出力結果!$B11,事業申請入力データ!$B$19:$B$150001,事業申請出力結果!$C$5)/SUMIF(事業申請入力データ!M$19:M$150001,"対象",事業申請入力データ!$F$19:$F$150001),0)</f>
        <v>0</v>
      </c>
      <c r="H11" s="109">
        <f>IFERROR(事業申請入力データ!N$18*SUMIFS(事業申請入力データ!$F$19:$F$150001,事業申請入力データ!N$19:N$150001,"対象",事業申請入力データ!$C$19:$C$150001,事業申請出力結果!$B11,事業申請入力データ!$B$19:$B$150001,事業申請出力結果!$C$5)/SUMIF(事業申請入力データ!N$19:N$150001,"対象",事業申請入力データ!$F$19:$F$150001),0)</f>
        <v>0</v>
      </c>
      <c r="I11" s="109">
        <f>IFERROR(事業申請入力データ!O$18*SUMIFS(事業申請入力データ!$F$19:$F$150001,事業申請入力データ!O$19:O$150001,"対象",事業申請入力データ!$C$19:$C$150001,事業申請出力結果!$B11,事業申請入力データ!$B$19:$B$150001,事業申請出力結果!$C$5)/SUMIF(事業申請入力データ!O$19:O$150001,"対象",事業申請入力データ!$F$19:$F$150001),0)</f>
        <v>0</v>
      </c>
      <c r="J11" s="109">
        <f>IFERROR(事業申請入力データ!P$18*SUMIFS(事業申請入力データ!$F$19:$F$150001,事業申請入力データ!P$19:P$150001,"対象",事業申請入力データ!$C$19:$C$150001,事業申請出力結果!$B11,事業申請入力データ!$B$19:$B$150001,事業申請出力結果!$C$5)/SUMIF(事業申請入力データ!P$19:P$150001,"対象",事業申請入力データ!$F$19:$F$150001),0)</f>
        <v>0</v>
      </c>
      <c r="K11" s="109">
        <f>IFERROR(事業申請入力データ!Q$18*SUMIFS(事業申請入力データ!$F$19:$F$150001,事業申請入力データ!Q$19:Q$150001,"対象",事業申請入力データ!$C$19:$C$150001,事業申請出力結果!$B11,事業申請入力データ!$B$19:$B$150001,事業申請出力結果!$C$5)/SUMIF(事業申請入力データ!Q$19:Q$150001,"対象",事業申請入力データ!$F$19:$F$150001),0)</f>
        <v>0</v>
      </c>
      <c r="L11" s="109">
        <f>IFERROR(事業申請入力データ!R$18*SUMIFS(事業申請入力データ!$F$19:$F$150001,事業申請入力データ!R$19:R$150001,"対象",事業申請入力データ!$C$19:$C$150001,事業申請出力結果!$B11,事業申請入力データ!$B$19:$B$150001,事業申請出力結果!$C$5)/SUMIF(事業申請入力データ!R$19:R$150001,"対象",事業申請入力データ!$F$19:$F$150001),0)</f>
        <v>0</v>
      </c>
      <c r="M11" s="109">
        <f>IFERROR(事業申請入力データ!S$18*SUMIFS(事業申請入力データ!$F$19:$F$150001,事業申請入力データ!S$19:S$150001,"対象",事業申請入力データ!$C$19:$C$150001,事業申請出力結果!$B11,事業申請入力データ!$B$19:$B$150001,事業申請出力結果!$C$5)/SUMIF(事業申請入力データ!S$19:S$150001,"対象",事業申請入力データ!$F$19:$F$150001),0)</f>
        <v>0</v>
      </c>
      <c r="N11" s="109">
        <f>IFERROR(事業申請入力データ!W$18*SUMIFS(事業申請入力データ!$F$19:$F$150001,事業申請入力データ!W$19:W$150001,"対象",事業申請入力データ!$C$19:$C$150001,事業申請出力結果!$B11,事業申請入力データ!$B$19:$B$150001,事業申請出力結果!$C$5)/SUMIF(事業申請入力データ!W$19:W$150001,"対象",事業申請入力データ!$F$19:$F$150001),0)</f>
        <v>0</v>
      </c>
      <c r="O11" s="109">
        <f>IFERROR(事業申請入力データ!X$18*SUMIFS(事業申請入力データ!$F$19:$F$150001,事業申請入力データ!X$19:X$150001,"対象",事業申請入力データ!$C$19:$C$150001,事業申請出力結果!$B11,事業申請入力データ!$B$19:$B$150001,事業申請出力結果!$C$5)/SUMIF(事業申請入力データ!X$19:X$150001,"対象",事業申請入力データ!$F$19:$F$150001),0)</f>
        <v>0</v>
      </c>
      <c r="P11" s="109">
        <f>IFERROR(事業申請入力データ!Y$18*SUMIFS(事業申請入力データ!$F$19:$F$150001,事業申請入力データ!Y$19:Y$150001,"対象",事業申請入力データ!$C$19:$C$150001,事業申請出力結果!$B11,事業申請入力データ!$B$19:$B$150001,事業申請出力結果!$C$5)/SUMIF(事業申請入力データ!Y$19:Y$150001,"対象",事業申請入力データ!$F$19:$F$150001),0)</f>
        <v>0</v>
      </c>
      <c r="Q11" s="52">
        <f t="shared" si="0"/>
        <v>0</v>
      </c>
      <c r="R11" s="58">
        <f>IFERROR(LOOKUP(事業申請出力結果!$C$5,事業申請入力データ!$B$8:$B$14,事業申請入力データ!$E$8:$E$14),0)</f>
        <v>0</v>
      </c>
      <c r="S11" s="65">
        <f t="shared" si="1"/>
        <v>0</v>
      </c>
      <c r="T11" s="327"/>
      <c r="V11" s="342"/>
      <c r="W11" s="345" t="s">
        <v>59</v>
      </c>
      <c r="X11" s="54" t="s">
        <v>50</v>
      </c>
      <c r="Y11" s="122">
        <f>SUMIF(A:A,A13,D:D)</f>
        <v>0</v>
      </c>
      <c r="Z11" s="262"/>
      <c r="AA11" s="262"/>
    </row>
    <row r="12" spans="1:27" ht="19.5" thickBot="1">
      <c r="A12" s="365"/>
      <c r="B12" s="66" t="s">
        <v>77</v>
      </c>
      <c r="C12" s="67">
        <f>SUMIFS(事業申請入力データ!$F$19:$F$150004,事業申請入力データ!$C$19:$C$150004,B12,事業申請入力データ!$B$19:$B$150004,事業申請出力結果!$C$5)</f>
        <v>0</v>
      </c>
      <c r="D12" s="339"/>
      <c r="E12" s="68">
        <f>SUMIFS(事業申請入力データ!$G$19:$G$150004,事業申請入力データ!$C$19:$C$150004,B12,事業申請入力データ!$B$19:$B$150004,事業申請出力結果!$C$5)</f>
        <v>0</v>
      </c>
      <c r="F12" s="68">
        <f>IFERROR(事業申請入力データ!L$18*SUMIFS(事業申請入力データ!$F$19:$F$150001,事業申請入力データ!L$19:L$150001,"対象",事業申請入力データ!$C$19:$C$150001,事業申請出力結果!$B12,事業申請入力データ!$B$19:$B$150001,事業申請出力結果!$C$5)/SUMIF(事業申請入力データ!L$19:L$150001,"対象",事業申請入力データ!$F$19:$F$150001),0)</f>
        <v>0</v>
      </c>
      <c r="G12" s="68">
        <f>IFERROR(事業申請入力データ!M$18*SUMIFS(事業申請入力データ!$F$19:$F$150001,事業申請入力データ!M$19:M$150001,"対象",事業申請入力データ!$C$19:$C$150001,事業申請出力結果!$B12,事業申請入力データ!$B$19:$B$150001,事業申請出力結果!$C$5)/SUMIF(事業申請入力データ!M$19:M$150001,"対象",事業申請入力データ!$F$19:$F$150001),0)</f>
        <v>0</v>
      </c>
      <c r="H12" s="68">
        <f>IFERROR(事業申請入力データ!N$18*SUMIFS(事業申請入力データ!$F$19:$F$150001,事業申請入力データ!N$19:N$150001,"対象",事業申請入力データ!$C$19:$C$150001,事業申請出力結果!$B12,事業申請入力データ!$B$19:$B$150001,事業申請出力結果!$C$5)/SUMIF(事業申請入力データ!N$19:N$150001,"対象",事業申請入力データ!$F$19:$F$150001),0)</f>
        <v>0</v>
      </c>
      <c r="I12" s="68">
        <f>IFERROR(事業申請入力データ!O$18*SUMIFS(事業申請入力データ!$F$19:$F$150001,事業申請入力データ!O$19:O$150001,"対象",事業申請入力データ!$C$19:$C$150001,事業申請出力結果!$B12,事業申請入力データ!$B$19:$B$150001,事業申請出力結果!$C$5)/SUMIF(事業申請入力データ!O$19:O$150001,"対象",事業申請入力データ!$F$19:$F$150001),0)</f>
        <v>0</v>
      </c>
      <c r="J12" s="68">
        <f>IFERROR(事業申請入力データ!P$18*SUMIFS(事業申請入力データ!$F$19:$F$150001,事業申請入力データ!P$19:P$150001,"対象",事業申請入力データ!$C$19:$C$150001,事業申請出力結果!$B12,事業申請入力データ!$B$19:$B$150001,事業申請出力結果!$C$5)/SUMIF(事業申請入力データ!P$19:P$150001,"対象",事業申請入力データ!$F$19:$F$150001),0)</f>
        <v>0</v>
      </c>
      <c r="K12" s="68">
        <f>IFERROR(事業申請入力データ!Q$18*SUMIFS(事業申請入力データ!$F$19:$F$150001,事業申請入力データ!Q$19:Q$150001,"対象",事業申請入力データ!$C$19:$C$150001,事業申請出力結果!$B12,事業申請入力データ!$B$19:$B$150001,事業申請出力結果!$C$5)/SUMIF(事業申請入力データ!Q$19:Q$150001,"対象",事業申請入力データ!$F$19:$F$150001),0)</f>
        <v>0</v>
      </c>
      <c r="L12" s="68">
        <f>IFERROR(事業申請入力データ!R$18*SUMIFS(事業申請入力データ!$F$19:$F$150001,事業申請入力データ!R$19:R$150001,"対象",事業申請入力データ!$C$19:$C$150001,事業申請出力結果!$B12,事業申請入力データ!$B$19:$B$150001,事業申請出力結果!$C$5)/SUMIF(事業申請入力データ!R$19:R$150001,"対象",事業申請入力データ!$F$19:$F$150001),0)</f>
        <v>0</v>
      </c>
      <c r="M12" s="68">
        <f>IFERROR(事業申請入力データ!S$18*SUMIFS(事業申請入力データ!$F$19:$F$150001,事業申請入力データ!S$19:S$150001,"対象",事業申請入力データ!$C$19:$C$150001,事業申請出力結果!$B12,事業申請入力データ!$B$19:$B$150001,事業申請出力結果!$C$5)/SUMIF(事業申請入力データ!S$19:S$150001,"対象",事業申請入力データ!$F$19:$F$150001),0)</f>
        <v>0</v>
      </c>
      <c r="N12" s="68">
        <f>IFERROR(事業申請入力データ!W$18*SUMIFS(事業申請入力データ!$F$19:$F$150001,事業申請入力データ!W$19:W$150001,"対象",事業申請入力データ!$C$19:$C$150001,事業申請出力結果!$B12,事業申請入力データ!$B$19:$B$150001,事業申請出力結果!$C$5)/SUMIF(事業申請入力データ!W$19:W$150001,"対象",事業申請入力データ!$F$19:$F$150001),0)</f>
        <v>0</v>
      </c>
      <c r="O12" s="68">
        <f>IFERROR(事業申請入力データ!X$18*SUMIFS(事業申請入力データ!$F$19:$F$150001,事業申請入力データ!X$19:X$150001,"対象",事業申請入力データ!$C$19:$C$150001,事業申請出力結果!$B12,事業申請入力データ!$B$19:$B$150001,事業申請出力結果!$C$5)/SUMIF(事業申請入力データ!X$19:X$150001,"対象",事業申請入力データ!$F$19:$F$150001),0)</f>
        <v>0</v>
      </c>
      <c r="P12" s="68">
        <f>IFERROR(事業申請入力データ!Y$18*SUMIFS(事業申請入力データ!$F$19:$F$150001,事業申請入力データ!Y$19:Y$150001,"対象",事業申請入力データ!$C$19:$C$150001,事業申請出力結果!$B12,事業申請入力データ!$B$19:$B$150001,事業申請出力結果!$C$5)/SUMIF(事業申請入力データ!Y$19:Y$150001,"対象",事業申請入力データ!$F$19:$F$150001),0)</f>
        <v>0</v>
      </c>
      <c r="Q12" s="68">
        <f t="shared" si="0"/>
        <v>0</v>
      </c>
      <c r="R12" s="69">
        <f>IFERROR(LOOKUP(事業申請出力結果!$C$5,事業申請入力データ!$B$8:$B$14,事業申請入力データ!$E$8:$E$14),0)</f>
        <v>0</v>
      </c>
      <c r="S12" s="70">
        <f t="shared" si="1"/>
        <v>0</v>
      </c>
      <c r="T12" s="328"/>
      <c r="V12" s="342"/>
      <c r="W12" s="345"/>
      <c r="X12" s="54" t="s">
        <v>51</v>
      </c>
      <c r="Y12" s="123" t="str">
        <f>IF(Y10&lt;Y11,"×","OK")</f>
        <v>OK</v>
      </c>
      <c r="Z12" s="262"/>
      <c r="AA12" s="262"/>
    </row>
    <row r="13" spans="1:27">
      <c r="A13" s="309" t="s">
        <v>105</v>
      </c>
      <c r="B13" s="80" t="s">
        <v>78</v>
      </c>
      <c r="C13" s="106">
        <f>SUMIFS(事業申請入力データ!$F$19:$F$150004,事業申請入力データ!$C$19:$C$150004,B13,事業申請入力データ!$B$19:$B$150004,事業申請出力結果!$C$5)</f>
        <v>0</v>
      </c>
      <c r="D13" s="315">
        <f>SUM(C13:C30)</f>
        <v>0</v>
      </c>
      <c r="E13" s="108">
        <f>SUMIFS(事業申請入力データ!$G$19:$G$150004,事業申請入力データ!$C$19:$C$150004,B13,事業申請入力データ!$B$19:$B$150004,事業申請出力結果!$C$5)</f>
        <v>0</v>
      </c>
      <c r="F13" s="82">
        <f>IFERROR(事業申請入力データ!L$18*SUMIFS(事業申請入力データ!$F$19:$F$150001,事業申請入力データ!L$19:L$150001,"対象",事業申請入力データ!$C$19:$C$150001,事業申請出力結果!$B13,事業申請入力データ!$B$19:$B$150001,事業申請出力結果!$C$5)/SUMIF(事業申請入力データ!L$19:L$150001,"対象",事業申請入力データ!$F$19:$F$150001),0)</f>
        <v>0</v>
      </c>
      <c r="G13" s="82">
        <f>IFERROR(事業申請入力データ!M$18*SUMIFS(事業申請入力データ!$F$19:$F$150001,事業申請入力データ!M$19:M$150001,"対象",事業申請入力データ!$C$19:$C$150001,事業申請出力結果!$B13,事業申請入力データ!$B$19:$B$150001,事業申請出力結果!$C$5)/SUMIF(事業申請入力データ!M$19:M$150001,"対象",事業申請入力データ!$F$19:$F$150001),0)</f>
        <v>0</v>
      </c>
      <c r="H13" s="82">
        <f>IFERROR(事業申請入力データ!N$18*SUMIFS(事業申請入力データ!$F$19:$F$150001,事業申請入力データ!N$19:N$150001,"対象",事業申請入力データ!$C$19:$C$150001,事業申請出力結果!$B13,事業申請入力データ!$B$19:$B$150001,事業申請出力結果!$C$5)/SUMIF(事業申請入力データ!N$19:N$150001,"対象",事業申請入力データ!$F$19:$F$150001),0)</f>
        <v>0</v>
      </c>
      <c r="I13" s="82">
        <f>IFERROR(事業申請入力データ!O$18*SUMIFS(事業申請入力データ!$F$19:$F$150001,事業申請入力データ!O$19:O$150001,"対象",事業申請入力データ!$C$19:$C$150001,事業申請出力結果!$B13,事業申請入力データ!$B$19:$B$150001,事業申請出力結果!$C$5)/SUMIF(事業申請入力データ!O$19:O$150001,"対象",事業申請入力データ!$F$19:$F$150001),0)</f>
        <v>0</v>
      </c>
      <c r="J13" s="82">
        <f>IFERROR(事業申請入力データ!P$18*SUMIFS(事業申請入力データ!$F$19:$F$150001,事業申請入力データ!P$19:P$150001,"対象",事業申請入力データ!$C$19:$C$150001,事業申請出力結果!$B13,事業申請入力データ!$B$19:$B$150001,事業申請出力結果!$C$5)/SUMIF(事業申請入力データ!P$19:P$150001,"対象",事業申請入力データ!$F$19:$F$150001),0)</f>
        <v>0</v>
      </c>
      <c r="K13" s="82">
        <f>IFERROR(事業申請入力データ!Q$18*SUMIFS(事業申請入力データ!$F$19:$F$150001,事業申請入力データ!Q$19:Q$150001,"対象",事業申請入力データ!$C$19:$C$150001,事業申請出力結果!$B13,事業申請入力データ!$B$19:$B$150001,事業申請出力結果!$C$5)/SUMIF(事業申請入力データ!Q$19:Q$150001,"対象",事業申請入力データ!$F$19:$F$150001),0)</f>
        <v>0</v>
      </c>
      <c r="L13" s="82">
        <f>IFERROR(事業申請入力データ!R$18*SUMIFS(事業申請入力データ!$F$19:$F$150001,事業申請入力データ!R$19:R$150001,"対象",事業申請入力データ!$C$19:$C$150001,事業申請出力結果!$B13,事業申請入力データ!$B$19:$B$150001,事業申請出力結果!$C$5)/SUMIF(事業申請入力データ!R$19:R$150001,"対象",事業申請入力データ!$F$19:$F$150001),0)</f>
        <v>0</v>
      </c>
      <c r="M13" s="82">
        <f>IFERROR(事業申請入力データ!S$18*SUMIFS(事業申請入力データ!$F$19:$F$150001,事業申請入力データ!S$19:S$150001,"対象",事業申請入力データ!$C$19:$C$150001,事業申請出力結果!$B13,事業申請入力データ!$B$19:$B$150001,事業申請出力結果!$C$5)/SUMIF(事業申請入力データ!S$19:S$150001,"対象",事業申請入力データ!$F$19:$F$150001),0)</f>
        <v>0</v>
      </c>
      <c r="N13" s="108">
        <f>IFERROR(事業申請入力データ!W$18*SUMIFS(事業申請入力データ!$F$19:$F$150001,事業申請入力データ!W$19:W$150001,"対象",事業申請入力データ!$C$19:$C$150001,事業申請出力結果!$B13,事業申請入力データ!$B$19:$B$150001,事業申請出力結果!$C$5)/SUMIF(事業申請入力データ!W$19:W$150001,"対象",事業申請入力データ!$F$19:$F$150001),0)</f>
        <v>0</v>
      </c>
      <c r="O13" s="108">
        <f>IFERROR(事業申請入力データ!X$18*SUMIFS(事業申請入力データ!$F$19:$F$150001,事業申請入力データ!X$19:X$150001,"対象",事業申請入力データ!$C$19:$C$150001,事業申請出力結果!$B13,事業申請入力データ!$B$19:$B$150001,事業申請出力結果!$C$5)/SUMIF(事業申請入力データ!X$19:X$150001,"対象",事業申請入力データ!$F$19:$F$150001),0)</f>
        <v>0</v>
      </c>
      <c r="P13" s="108">
        <f>IFERROR(事業申請入力データ!Y$18*SUMIFS(事業申請入力データ!$F$19:$F$150001,事業申請入力データ!Y$19:Y$150001,"対象",事業申請入力データ!$C$19:$C$150001,事業申請出力結果!$B13,事業申請入力データ!$B$19:$B$150001,事業申請出力結果!$C$5)/SUMIF(事業申請入力データ!Y$19:Y$150001,"対象",事業申請入力データ!$F$19:$F$150001),0)</f>
        <v>0</v>
      </c>
      <c r="Q13" s="82">
        <f t="shared" si="0"/>
        <v>0</v>
      </c>
      <c r="R13" s="141">
        <f>IFERROR(LOOKUP(事業申請出力結果!$C$5,事業申請入力データ!$B$8:$B$14,事業申請入力データ!$E$8:$E$14),0)</f>
        <v>0</v>
      </c>
      <c r="S13" s="83">
        <f t="shared" si="1"/>
        <v>0</v>
      </c>
      <c r="T13" s="329">
        <f>SUM(S13:S30)</f>
        <v>0</v>
      </c>
      <c r="V13" s="346"/>
      <c r="W13" s="348" t="s">
        <v>210</v>
      </c>
      <c r="X13" s="344"/>
      <c r="Y13" s="349"/>
      <c r="Z13" s="259"/>
      <c r="AA13" s="119">
        <f>Z8+Z9</f>
        <v>0</v>
      </c>
    </row>
    <row r="14" spans="1:27" ht="19.5" thickBot="1">
      <c r="A14" s="310"/>
      <c r="B14" s="72" t="s">
        <v>171</v>
      </c>
      <c r="C14" s="73">
        <f>SUMIFS(事業申請入力データ!$F$19:$F$150004,事業申請入力データ!$C$19:$C$150004,B14,事業申請入力データ!$B$19:$B$150004,事業申請出力結果!$C$5)</f>
        <v>0</v>
      </c>
      <c r="D14" s="316"/>
      <c r="E14" s="74">
        <f>SUMIFS(事業申請入力データ!$G$19:$G$150004,事業申請入力データ!$C$19:$C$150004,B14,事業申請入力データ!$B$19:$B$150004,事業申請出力結果!$C$5)</f>
        <v>0</v>
      </c>
      <c r="F14" s="108">
        <f>IFERROR(事業申請入力データ!L$18*SUMIFS(事業申請入力データ!$F$19:$F$150001,事業申請入力データ!L$19:L$150001,"対象",事業申請入力データ!$C$19:$C$150001,事業申請出力結果!$B14,事業申請入力データ!$B$19:$B$150001,事業申請出力結果!$C$5)/SUMIF(事業申請入力データ!L$19:L$150001,"対象",事業申請入力データ!$F$19:$F$150001),0)</f>
        <v>0</v>
      </c>
      <c r="G14" s="108">
        <f>IFERROR(事業申請入力データ!M$18*SUMIFS(事業申請入力データ!$F$19:$F$150001,事業申請入力データ!M$19:M$150001,"対象",事業申請入力データ!$C$19:$C$150001,事業申請出力結果!$B14,事業申請入力データ!$B$19:$B$150001,事業申請出力結果!$C$5)/SUMIF(事業申請入力データ!M$19:M$150001,"対象",事業申請入力データ!$F$19:$F$150001),0)</f>
        <v>0</v>
      </c>
      <c r="H14" s="108">
        <f>IFERROR(事業申請入力データ!N$18*SUMIFS(事業申請入力データ!$F$19:$F$150001,事業申請入力データ!N$19:N$150001,"対象",事業申請入力データ!$C$19:$C$150001,事業申請出力結果!$B14,事業申請入力データ!$B$19:$B$150001,事業申請出力結果!$C$5)/SUMIF(事業申請入力データ!N$19:N$150001,"対象",事業申請入力データ!$F$19:$F$150001),0)</f>
        <v>0</v>
      </c>
      <c r="I14" s="108">
        <f>IFERROR(事業申請入力データ!O$18*SUMIFS(事業申請入力データ!$F$19:$F$150001,事業申請入力データ!O$19:O$150001,"対象",事業申請入力データ!$C$19:$C$150001,事業申請出力結果!$B14,事業申請入力データ!$B$19:$B$150001,事業申請出力結果!$C$5)/SUMIF(事業申請入力データ!O$19:O$150001,"対象",事業申請入力データ!$F$19:$F$150001),0)</f>
        <v>0</v>
      </c>
      <c r="J14" s="108">
        <f>IFERROR(事業申請入力データ!P$18*SUMIFS(事業申請入力データ!$F$19:$F$150001,事業申請入力データ!P$19:P$150001,"対象",事業申請入力データ!$C$19:$C$150001,事業申請出力結果!$B14,事業申請入力データ!$B$19:$B$150001,事業申請出力結果!$C$5)/SUMIF(事業申請入力データ!P$19:P$150001,"対象",事業申請入力データ!$F$19:$F$150001),0)</f>
        <v>0</v>
      </c>
      <c r="K14" s="108">
        <f>IFERROR(事業申請入力データ!Q$18*SUMIFS(事業申請入力データ!$F$19:$F$150001,事業申請入力データ!Q$19:Q$150001,"対象",事業申請入力データ!$C$19:$C$150001,事業申請出力結果!$B14,事業申請入力データ!$B$19:$B$150001,事業申請出力結果!$C$5)/SUMIF(事業申請入力データ!Q$19:Q$150001,"対象",事業申請入力データ!$F$19:$F$150001),0)</f>
        <v>0</v>
      </c>
      <c r="L14" s="108">
        <f>IFERROR(事業申請入力データ!R$18*SUMIFS(事業申請入力データ!$F$19:$F$150001,事業申請入力データ!R$19:R$150001,"対象",事業申請入力データ!$C$19:$C$150001,事業申請出力結果!$B14,事業申請入力データ!$B$19:$B$150001,事業申請出力結果!$C$5)/SUMIF(事業申請入力データ!R$19:R$150001,"対象",事業申請入力データ!$F$19:$F$150001),0)</f>
        <v>0</v>
      </c>
      <c r="M14" s="108">
        <f>IFERROR(事業申請入力データ!S$18*SUMIFS(事業申請入力データ!$F$19:$F$150001,事業申請入力データ!S$19:S$150001,"対象",事業申請入力データ!$C$19:$C$150001,事業申請出力結果!$B14,事業申請入力データ!$B$19:$B$150001,事業申請出力結果!$C$5)/SUMIF(事業申請入力データ!S$19:S$150001,"対象",事業申請入力データ!$F$19:$F$150001),0)</f>
        <v>0</v>
      </c>
      <c r="N14" s="108">
        <f>IFERROR(事業申請入力データ!W$18*SUMIFS(事業申請入力データ!$F$19:$F$150001,事業申請入力データ!W$19:W$150001,"対象",事業申請入力データ!$C$19:$C$150001,事業申請出力結果!$B14,事業申請入力データ!$B$19:$B$150001,事業申請出力結果!$C$5)/SUMIF(事業申請入力データ!W$19:W$150001,"対象",事業申請入力データ!$F$19:$F$150001),0)</f>
        <v>0</v>
      </c>
      <c r="O14" s="108">
        <f>IFERROR(事業申請入力データ!X$18*SUMIFS(事業申請入力データ!$F$19:$F$150001,事業申請入力データ!X$19:X$150001,"対象",事業申請入力データ!$C$19:$C$150001,事業申請出力結果!$B14,事業申請入力データ!$B$19:$B$150001,事業申請出力結果!$C$5)/SUMIF(事業申請入力データ!X$19:X$150001,"対象",事業申請入力データ!$F$19:$F$150001),0)</f>
        <v>0</v>
      </c>
      <c r="P14" s="108">
        <f>IFERROR(事業申請入力データ!Y$18*SUMIFS(事業申請入力データ!$F$19:$F$150001,事業申請入力データ!Y$19:Y$150001,"対象",事業申請入力データ!$C$19:$C$150001,事業申請出力結果!$B14,事業申請入力データ!$B$19:$B$150001,事業申請出力結果!$C$5)/SUMIF(事業申請入力データ!Y$19:Y$150001,"対象",事業申請入力データ!$F$19:$F$150001),0)</f>
        <v>0</v>
      </c>
      <c r="Q14" s="74">
        <f t="shared" si="0"/>
        <v>0</v>
      </c>
      <c r="R14" s="75">
        <f>IFERROR(LOOKUP(事業申請出力結果!$C$5,事業申請入力データ!$B$8:$B$14,事業申請入力データ!$E$8:$E$14),0)</f>
        <v>0</v>
      </c>
      <c r="S14" s="84">
        <f t="shared" si="1"/>
        <v>0</v>
      </c>
      <c r="T14" s="330"/>
      <c r="V14" s="347"/>
      <c r="W14" s="350" t="s">
        <v>211</v>
      </c>
      <c r="X14" s="351"/>
      <c r="Y14" s="352"/>
      <c r="Z14" s="261"/>
      <c r="AA14" s="120">
        <f>SUMIF(A:A,A13,T:T)/2</f>
        <v>0</v>
      </c>
    </row>
    <row r="15" spans="1:27">
      <c r="A15" s="310"/>
      <c r="B15" s="72" t="s">
        <v>79</v>
      </c>
      <c r="C15" s="73">
        <f>SUMIFS(事業申請入力データ!$F$19:$F$150004,事業申請入力データ!$C$19:$C$150004,B15,事業申請入力データ!$B$19:$B$150004,事業申請出力結果!$C$5)</f>
        <v>0</v>
      </c>
      <c r="D15" s="316"/>
      <c r="E15" s="74">
        <f>SUMIFS(事業申請入力データ!$G$19:$G$150004,事業申請入力データ!$C$19:$C$150004,B15,事業申請入力データ!$B$19:$B$150004,事業申請出力結果!$C$5)</f>
        <v>0</v>
      </c>
      <c r="F15" s="108">
        <f>IFERROR(事業申請入力データ!L$18*SUMIFS(事業申請入力データ!$F$19:$F$150001,事業申請入力データ!L$19:L$150001,"対象",事業申請入力データ!$C$19:$C$150001,事業申請出力結果!$B15,事業申請入力データ!$B$19:$B$150001,事業申請出力結果!$C$5)/SUMIF(事業申請入力データ!L$19:L$150001,"対象",事業申請入力データ!$F$19:$F$150001),0)</f>
        <v>0</v>
      </c>
      <c r="G15" s="108">
        <f>IFERROR(事業申請入力データ!M$18*SUMIFS(事業申請入力データ!$F$19:$F$150001,事業申請入力データ!M$19:M$150001,"対象",事業申請入力データ!$C$19:$C$150001,事業申請出力結果!$B15,事業申請入力データ!$B$19:$B$150001,事業申請出力結果!$C$5)/SUMIF(事業申請入力データ!M$19:M$150001,"対象",事業申請入力データ!$F$19:$F$150001),0)</f>
        <v>0</v>
      </c>
      <c r="H15" s="108">
        <f>IFERROR(事業申請入力データ!N$18*SUMIFS(事業申請入力データ!$F$19:$F$150001,事業申請入力データ!N$19:N$150001,"対象",事業申請入力データ!$C$19:$C$150001,事業申請出力結果!$B15,事業申請入力データ!$B$19:$B$150001,事業申請出力結果!$C$5)/SUMIF(事業申請入力データ!N$19:N$150001,"対象",事業申請入力データ!$F$19:$F$150001),0)</f>
        <v>0</v>
      </c>
      <c r="I15" s="108">
        <f>IFERROR(事業申請入力データ!O$18*SUMIFS(事業申請入力データ!$F$19:$F$150001,事業申請入力データ!O$19:O$150001,"対象",事業申請入力データ!$C$19:$C$150001,事業申請出力結果!$B15,事業申請入力データ!$B$19:$B$150001,事業申請出力結果!$C$5)/SUMIF(事業申請入力データ!O$19:O$150001,"対象",事業申請入力データ!$F$19:$F$150001),0)</f>
        <v>0</v>
      </c>
      <c r="J15" s="108">
        <f>IFERROR(事業申請入力データ!P$18*SUMIFS(事業申請入力データ!$F$19:$F$150001,事業申請入力データ!P$19:P$150001,"対象",事業申請入力データ!$C$19:$C$150001,事業申請出力結果!$B15,事業申請入力データ!$B$19:$B$150001,事業申請出力結果!$C$5)/SUMIF(事業申請入力データ!P$19:P$150001,"対象",事業申請入力データ!$F$19:$F$150001),0)</f>
        <v>0</v>
      </c>
      <c r="K15" s="108">
        <f>IFERROR(事業申請入力データ!Q$18*SUMIFS(事業申請入力データ!$F$19:$F$150001,事業申請入力データ!Q$19:Q$150001,"対象",事業申請入力データ!$C$19:$C$150001,事業申請出力結果!$B15,事業申請入力データ!$B$19:$B$150001,事業申請出力結果!$C$5)/SUMIF(事業申請入力データ!Q$19:Q$150001,"対象",事業申請入力データ!$F$19:$F$150001),0)</f>
        <v>0</v>
      </c>
      <c r="L15" s="108">
        <f>IFERROR(事業申請入力データ!R$18*SUMIFS(事業申請入力データ!$F$19:$F$150001,事業申請入力データ!R$19:R$150001,"対象",事業申請入力データ!$C$19:$C$150001,事業申請出力結果!$B15,事業申請入力データ!$B$19:$B$150001,事業申請出力結果!$C$5)/SUMIF(事業申請入力データ!R$19:R$150001,"対象",事業申請入力データ!$F$19:$F$150001),0)</f>
        <v>0</v>
      </c>
      <c r="M15" s="108">
        <f>IFERROR(事業申請入力データ!S$18*SUMIFS(事業申請入力データ!$F$19:$F$150001,事業申請入力データ!S$19:S$150001,"対象",事業申請入力データ!$C$19:$C$150001,事業申請出力結果!$B15,事業申請入力データ!$B$19:$B$150001,事業申請出力結果!$C$5)/SUMIF(事業申請入力データ!S$19:S$150001,"対象",事業申請入力データ!$F$19:$F$150001),0)</f>
        <v>0</v>
      </c>
      <c r="N15" s="108">
        <f>IFERROR(事業申請入力データ!W$18*SUMIFS(事業申請入力データ!$F$19:$F$150001,事業申請入力データ!W$19:W$150001,"対象",事業申請入力データ!$C$19:$C$150001,事業申請出力結果!$B15,事業申請入力データ!$B$19:$B$150001,事業申請出力結果!$C$5)/SUMIF(事業申請入力データ!W$19:W$150001,"対象",事業申請入力データ!$F$19:$F$150001),0)</f>
        <v>0</v>
      </c>
      <c r="O15" s="108">
        <f>IFERROR(事業申請入力データ!X$18*SUMIFS(事業申請入力データ!$F$19:$F$150001,事業申請入力データ!X$19:X$150001,"対象",事業申請入力データ!$C$19:$C$150001,事業申請出力結果!$B15,事業申請入力データ!$B$19:$B$150001,事業申請出力結果!$C$5)/SUMIF(事業申請入力データ!X$19:X$150001,"対象",事業申請入力データ!$F$19:$F$150001),0)</f>
        <v>0</v>
      </c>
      <c r="P15" s="108">
        <f>IFERROR(事業申請入力データ!Y$18*SUMIFS(事業申請入力データ!$F$19:$F$150001,事業申請入力データ!Y$19:Y$150001,"対象",事業申請入力データ!$C$19:$C$150001,事業申請出力結果!$B15,事業申請入力データ!$B$19:$B$150001,事業申請出力結果!$C$5)/SUMIF(事業申請入力データ!Y$19:Y$150001,"対象",事業申請入力データ!$F$19:$F$150001),0)</f>
        <v>0</v>
      </c>
      <c r="Q15" s="74">
        <f t="shared" si="0"/>
        <v>0</v>
      </c>
      <c r="R15" s="75">
        <f>IFERROR(LOOKUP(事業申請出力結果!$C$5,事業申請入力データ!$B$8:$B$14,事業申請入力データ!$E$8:$E$14),0)</f>
        <v>0</v>
      </c>
      <c r="S15" s="84">
        <f t="shared" si="1"/>
        <v>0</v>
      </c>
      <c r="T15" s="330"/>
      <c r="V15" s="353" t="s">
        <v>212</v>
      </c>
      <c r="W15" s="354"/>
      <c r="X15" s="354"/>
      <c r="Y15" s="355"/>
      <c r="Z15" s="257"/>
      <c r="AA15" s="252">
        <f>AA13+AA14</f>
        <v>0</v>
      </c>
    </row>
    <row r="16" spans="1:27">
      <c r="A16" s="310"/>
      <c r="B16" s="72" t="s">
        <v>80</v>
      </c>
      <c r="C16" s="73">
        <f>SUMIFS(事業申請入力データ!$F$19:$F$150004,事業申請入力データ!$C$19:$C$150004,B16,事業申請入力データ!$B$19:$B$150004,事業申請出力結果!$C$5)</f>
        <v>0</v>
      </c>
      <c r="D16" s="316"/>
      <c r="E16" s="74">
        <f>SUMIFS(事業申請入力データ!$G$19:$G$150004,事業申請入力データ!$C$19:$C$150004,B16,事業申請入力データ!$B$19:$B$150004,事業申請出力結果!$C$5)</f>
        <v>0</v>
      </c>
      <c r="F16" s="108">
        <f>IFERROR(事業申請入力データ!L$18*SUMIFS(事業申請入力データ!$F$19:$F$150001,事業申請入力データ!L$19:L$150001,"対象",事業申請入力データ!$C$19:$C$150001,事業申請出力結果!$B16,事業申請入力データ!$B$19:$B$150001,事業申請出力結果!$C$5)/SUMIF(事業申請入力データ!L$19:L$150001,"対象",事業申請入力データ!$F$19:$F$150001),0)</f>
        <v>0</v>
      </c>
      <c r="G16" s="108">
        <f>IFERROR(事業申請入力データ!M$18*SUMIFS(事業申請入力データ!$F$19:$F$150001,事業申請入力データ!M$19:M$150001,"対象",事業申請入力データ!$C$19:$C$150001,事業申請出力結果!$B16,事業申請入力データ!$B$19:$B$150001,事業申請出力結果!$C$5)/SUMIF(事業申請入力データ!M$19:M$150001,"対象",事業申請入力データ!$F$19:$F$150001),0)</f>
        <v>0</v>
      </c>
      <c r="H16" s="108">
        <f>IFERROR(事業申請入力データ!N$18*SUMIFS(事業申請入力データ!$F$19:$F$150001,事業申請入力データ!N$19:N$150001,"対象",事業申請入力データ!$C$19:$C$150001,事業申請出力結果!$B16,事業申請入力データ!$B$19:$B$150001,事業申請出力結果!$C$5)/SUMIF(事業申請入力データ!N$19:N$150001,"対象",事業申請入力データ!$F$19:$F$150001),0)</f>
        <v>0</v>
      </c>
      <c r="I16" s="108">
        <f>IFERROR(事業申請入力データ!O$18*SUMIFS(事業申請入力データ!$F$19:$F$150001,事業申請入力データ!O$19:O$150001,"対象",事業申請入力データ!$C$19:$C$150001,事業申請出力結果!$B16,事業申請入力データ!$B$19:$B$150001,事業申請出力結果!$C$5)/SUMIF(事業申請入力データ!O$19:O$150001,"対象",事業申請入力データ!$F$19:$F$150001),0)</f>
        <v>0</v>
      </c>
      <c r="J16" s="108">
        <f>IFERROR(事業申請入力データ!P$18*SUMIFS(事業申請入力データ!$F$19:$F$150001,事業申請入力データ!P$19:P$150001,"対象",事業申請入力データ!$C$19:$C$150001,事業申請出力結果!$B16,事業申請入力データ!$B$19:$B$150001,事業申請出力結果!$C$5)/SUMIF(事業申請入力データ!P$19:P$150001,"対象",事業申請入力データ!$F$19:$F$150001),0)</f>
        <v>0</v>
      </c>
      <c r="K16" s="108">
        <f>IFERROR(事業申請入力データ!Q$18*SUMIFS(事業申請入力データ!$F$19:$F$150001,事業申請入力データ!Q$19:Q$150001,"対象",事業申請入力データ!$C$19:$C$150001,事業申請出力結果!$B16,事業申請入力データ!$B$19:$B$150001,事業申請出力結果!$C$5)/SUMIF(事業申請入力データ!Q$19:Q$150001,"対象",事業申請入力データ!$F$19:$F$150001),0)</f>
        <v>0</v>
      </c>
      <c r="L16" s="108">
        <f>IFERROR(事業申請入力データ!R$18*SUMIFS(事業申請入力データ!$F$19:$F$150001,事業申請入力データ!R$19:R$150001,"対象",事業申請入力データ!$C$19:$C$150001,事業申請出力結果!$B16,事業申請入力データ!$B$19:$B$150001,事業申請出力結果!$C$5)/SUMIF(事業申請入力データ!R$19:R$150001,"対象",事業申請入力データ!$F$19:$F$150001),0)</f>
        <v>0</v>
      </c>
      <c r="M16" s="108">
        <f>IFERROR(事業申請入力データ!S$18*SUMIFS(事業申請入力データ!$F$19:$F$150001,事業申請入力データ!S$19:S$150001,"対象",事業申請入力データ!$C$19:$C$150001,事業申請出力結果!$B16,事業申請入力データ!$B$19:$B$150001,事業申請出力結果!$C$5)/SUMIF(事業申請入力データ!S$19:S$150001,"対象",事業申請入力データ!$F$19:$F$150001),0)</f>
        <v>0</v>
      </c>
      <c r="N16" s="108">
        <f>IFERROR(事業申請入力データ!W$18*SUMIFS(事業申請入力データ!$F$19:$F$150001,事業申請入力データ!W$19:W$150001,"対象",事業申請入力データ!$C$19:$C$150001,事業申請出力結果!$B16,事業申請入力データ!$B$19:$B$150001,事業申請出力結果!$C$5)/SUMIF(事業申請入力データ!W$19:W$150001,"対象",事業申請入力データ!$F$19:$F$150001),0)</f>
        <v>0</v>
      </c>
      <c r="O16" s="108">
        <f>IFERROR(事業申請入力データ!X$18*SUMIFS(事業申請入力データ!$F$19:$F$150001,事業申請入力データ!X$19:X$150001,"対象",事業申請入力データ!$C$19:$C$150001,事業申請出力結果!$B16,事業申請入力データ!$B$19:$B$150001,事業申請出力結果!$C$5)/SUMIF(事業申請入力データ!X$19:X$150001,"対象",事業申請入力データ!$F$19:$F$150001),0)</f>
        <v>0</v>
      </c>
      <c r="P16" s="108">
        <f>IFERROR(事業申請入力データ!Y$18*SUMIFS(事業申請入力データ!$F$19:$F$150001,事業申請入力データ!Y$19:Y$150001,"対象",事業申請入力データ!$C$19:$C$150001,事業申請出力結果!$B16,事業申請入力データ!$B$19:$B$150001,事業申請出力結果!$C$5)/SUMIF(事業申請入力データ!Y$19:Y$150001,"対象",事業申請入力データ!$F$19:$F$150001),0)</f>
        <v>0</v>
      </c>
      <c r="Q16" s="74">
        <f t="shared" si="0"/>
        <v>0</v>
      </c>
      <c r="R16" s="75">
        <f>IFERROR(LOOKUP(事業申請出力結果!$C$5,事業申請入力データ!$B$8:$B$14,事業申請入力データ!$E$8:$E$14),0)</f>
        <v>0</v>
      </c>
      <c r="S16" s="84">
        <f t="shared" si="1"/>
        <v>0</v>
      </c>
      <c r="T16" s="330"/>
      <c r="V16" s="356"/>
      <c r="W16" s="357"/>
      <c r="X16" s="357"/>
      <c r="Y16" s="358"/>
      <c r="Z16" s="263"/>
      <c r="AA16" s="264"/>
    </row>
    <row r="17" spans="1:28">
      <c r="A17" s="310"/>
      <c r="B17" s="72" t="s">
        <v>81</v>
      </c>
      <c r="C17" s="73">
        <f>SUMIFS(事業申請入力データ!$F$19:$F$150004,事業申請入力データ!$C$19:$C$150004,B17,事業申請入力データ!$B$19:$B$150004,事業申請出力結果!$C$5)</f>
        <v>0</v>
      </c>
      <c r="D17" s="316"/>
      <c r="E17" s="74">
        <f>SUMIFS(事業申請入力データ!$G$19:$G$150004,事業申請入力データ!$C$19:$C$150004,B17,事業申請入力データ!$B$19:$B$150004,事業申請出力結果!$C$5)</f>
        <v>0</v>
      </c>
      <c r="F17" s="108">
        <f>IFERROR(事業申請入力データ!L$18*SUMIFS(事業申請入力データ!$F$19:$F$150001,事業申請入力データ!L$19:L$150001,"対象",事業申請入力データ!$C$19:$C$150001,事業申請出力結果!$B17,事業申請入力データ!$B$19:$B$150001,事業申請出力結果!$C$5)/SUMIF(事業申請入力データ!L$19:L$150001,"対象",事業申請入力データ!$F$19:$F$150001),0)</f>
        <v>0</v>
      </c>
      <c r="G17" s="108">
        <f>IFERROR(事業申請入力データ!M$18*SUMIFS(事業申請入力データ!$F$19:$F$150001,事業申請入力データ!M$19:M$150001,"対象",事業申請入力データ!$C$19:$C$150001,事業申請出力結果!$B17,事業申請入力データ!$B$19:$B$150001,事業申請出力結果!$C$5)/SUMIF(事業申請入力データ!M$19:M$150001,"対象",事業申請入力データ!$F$19:$F$150001),0)</f>
        <v>0</v>
      </c>
      <c r="H17" s="108">
        <f>IFERROR(事業申請入力データ!N$18*SUMIFS(事業申請入力データ!$F$19:$F$150001,事業申請入力データ!N$19:N$150001,"対象",事業申請入力データ!$C$19:$C$150001,事業申請出力結果!$B17,事業申請入力データ!$B$19:$B$150001,事業申請出力結果!$C$5)/SUMIF(事業申請入力データ!N$19:N$150001,"対象",事業申請入力データ!$F$19:$F$150001),0)</f>
        <v>0</v>
      </c>
      <c r="I17" s="108">
        <f>IFERROR(事業申請入力データ!O$18*SUMIFS(事業申請入力データ!$F$19:$F$150001,事業申請入力データ!O$19:O$150001,"対象",事業申請入力データ!$C$19:$C$150001,事業申請出力結果!$B17,事業申請入力データ!$B$19:$B$150001,事業申請出力結果!$C$5)/SUMIF(事業申請入力データ!O$19:O$150001,"対象",事業申請入力データ!$F$19:$F$150001),0)</f>
        <v>0</v>
      </c>
      <c r="J17" s="108">
        <f>IFERROR(事業申請入力データ!P$18*SUMIFS(事業申請入力データ!$F$19:$F$150001,事業申請入力データ!P$19:P$150001,"対象",事業申請入力データ!$C$19:$C$150001,事業申請出力結果!$B17,事業申請入力データ!$B$19:$B$150001,事業申請出力結果!$C$5)/SUMIF(事業申請入力データ!P$19:P$150001,"対象",事業申請入力データ!$F$19:$F$150001),0)</f>
        <v>0</v>
      </c>
      <c r="K17" s="108">
        <f>IFERROR(事業申請入力データ!Q$18*SUMIFS(事業申請入力データ!$F$19:$F$150001,事業申請入力データ!Q$19:Q$150001,"対象",事業申請入力データ!$C$19:$C$150001,事業申請出力結果!$B17,事業申請入力データ!$B$19:$B$150001,事業申請出力結果!$C$5)/SUMIF(事業申請入力データ!Q$19:Q$150001,"対象",事業申請入力データ!$F$19:$F$150001),0)</f>
        <v>0</v>
      </c>
      <c r="L17" s="108">
        <f>IFERROR(事業申請入力データ!R$18*SUMIFS(事業申請入力データ!$F$19:$F$150001,事業申請入力データ!R$19:R$150001,"対象",事業申請入力データ!$C$19:$C$150001,事業申請出力結果!$B17,事業申請入力データ!$B$19:$B$150001,事業申請出力結果!$C$5)/SUMIF(事業申請入力データ!R$19:R$150001,"対象",事業申請入力データ!$F$19:$F$150001),0)</f>
        <v>0</v>
      </c>
      <c r="M17" s="108">
        <f>IFERROR(事業申請入力データ!S$18*SUMIFS(事業申請入力データ!$F$19:$F$150001,事業申請入力データ!S$19:S$150001,"対象",事業申請入力データ!$C$19:$C$150001,事業申請出力結果!$B17,事業申請入力データ!$B$19:$B$150001,事業申請出力結果!$C$5)/SUMIF(事業申請入力データ!S$19:S$150001,"対象",事業申請入力データ!$F$19:$F$150001),0)</f>
        <v>0</v>
      </c>
      <c r="N17" s="108">
        <f>IFERROR(事業申請入力データ!W$18*SUMIFS(事業申請入力データ!$F$19:$F$150001,事業申請入力データ!W$19:W$150001,"対象",事業申請入力データ!$C$19:$C$150001,事業申請出力結果!$B17,事業申請入力データ!$B$19:$B$150001,事業申請出力結果!$C$5)/SUMIF(事業申請入力データ!W$19:W$150001,"対象",事業申請入力データ!$F$19:$F$150001),0)</f>
        <v>0</v>
      </c>
      <c r="O17" s="108">
        <f>IFERROR(事業申請入力データ!X$18*SUMIFS(事業申請入力データ!$F$19:$F$150001,事業申請入力データ!X$19:X$150001,"対象",事業申請入力データ!$C$19:$C$150001,事業申請出力結果!$B17,事業申請入力データ!$B$19:$B$150001,事業申請出力結果!$C$5)/SUMIF(事業申請入力データ!X$19:X$150001,"対象",事業申請入力データ!$F$19:$F$150001),0)</f>
        <v>0</v>
      </c>
      <c r="P17" s="108">
        <f>IFERROR(事業申請入力データ!Y$18*SUMIFS(事業申請入力データ!$F$19:$F$150001,事業申請入力データ!Y$19:Y$150001,"対象",事業申請入力データ!$C$19:$C$150001,事業申請出力結果!$B17,事業申請入力データ!$B$19:$B$150001,事業申請出力結果!$C$5)/SUMIF(事業申請入力データ!Y$19:Y$150001,"対象",事業申請入力データ!$F$19:$F$150001),0)</f>
        <v>0</v>
      </c>
      <c r="Q17" s="74">
        <f t="shared" si="0"/>
        <v>0</v>
      </c>
      <c r="R17" s="75">
        <f>IFERROR(LOOKUP(事業申請出力結果!$C$5,事業申請入力データ!$B$8:$B$14,事業申請入力データ!$E$8:$E$14),0)</f>
        <v>0</v>
      </c>
      <c r="S17" s="84">
        <f t="shared" si="1"/>
        <v>0</v>
      </c>
      <c r="T17" s="330"/>
      <c r="V17" s="359"/>
      <c r="W17" s="360"/>
      <c r="X17" s="360"/>
      <c r="Y17" s="361"/>
      <c r="Z17" s="265"/>
      <c r="AA17" s="266"/>
    </row>
    <row r="18" spans="1:28">
      <c r="A18" s="310"/>
      <c r="B18" s="72" t="s">
        <v>82</v>
      </c>
      <c r="C18" s="73">
        <f>SUMIFS(事業申請入力データ!$F$19:$F$150004,事業申請入力データ!$C$19:$C$150004,B18,事業申請入力データ!$B$19:$B$150004,事業申請出力結果!$C$5)</f>
        <v>0</v>
      </c>
      <c r="D18" s="316"/>
      <c r="E18" s="74">
        <f>SUMIFS(事業申請入力データ!$G$19:$G$150004,事業申請入力データ!$C$19:$C$150004,B18,事業申請入力データ!$B$19:$B$150004,事業申請出力結果!$C$5)</f>
        <v>0</v>
      </c>
      <c r="F18" s="108">
        <f>IFERROR(事業申請入力データ!L$18*SUMIFS(事業申請入力データ!$F$19:$F$150001,事業申請入力データ!L$19:L$150001,"対象",事業申請入力データ!$C$19:$C$150001,事業申請出力結果!$B18,事業申請入力データ!$B$19:$B$150001,事業申請出力結果!$C$5)/SUMIF(事業申請入力データ!L$19:L$150001,"対象",事業申請入力データ!$F$19:$F$150001),0)</f>
        <v>0</v>
      </c>
      <c r="G18" s="108">
        <f>IFERROR(事業申請入力データ!M$18*SUMIFS(事業申請入力データ!$F$19:$F$150001,事業申請入力データ!M$19:M$150001,"対象",事業申請入力データ!$C$19:$C$150001,事業申請出力結果!$B18,事業申請入力データ!$B$19:$B$150001,事業申請出力結果!$C$5)/SUMIF(事業申請入力データ!M$19:M$150001,"対象",事業申請入力データ!$F$19:$F$150001),0)</f>
        <v>0</v>
      </c>
      <c r="H18" s="108">
        <f>IFERROR(事業申請入力データ!N$18*SUMIFS(事業申請入力データ!$F$19:$F$150001,事業申請入力データ!N$19:N$150001,"対象",事業申請入力データ!$C$19:$C$150001,事業申請出力結果!$B18,事業申請入力データ!$B$19:$B$150001,事業申請出力結果!$C$5)/SUMIF(事業申請入力データ!N$19:N$150001,"対象",事業申請入力データ!$F$19:$F$150001),0)</f>
        <v>0</v>
      </c>
      <c r="I18" s="108">
        <f>IFERROR(事業申請入力データ!O$18*SUMIFS(事業申請入力データ!$F$19:$F$150001,事業申請入力データ!O$19:O$150001,"対象",事業申請入力データ!$C$19:$C$150001,事業申請出力結果!$B18,事業申請入力データ!$B$19:$B$150001,事業申請出力結果!$C$5)/SUMIF(事業申請入力データ!O$19:O$150001,"対象",事業申請入力データ!$F$19:$F$150001),0)</f>
        <v>0</v>
      </c>
      <c r="J18" s="108">
        <f>IFERROR(事業申請入力データ!P$18*SUMIFS(事業申請入力データ!$F$19:$F$150001,事業申請入力データ!P$19:P$150001,"対象",事業申請入力データ!$C$19:$C$150001,事業申請出力結果!$B18,事業申請入力データ!$B$19:$B$150001,事業申請出力結果!$C$5)/SUMIF(事業申請入力データ!P$19:P$150001,"対象",事業申請入力データ!$F$19:$F$150001),0)</f>
        <v>0</v>
      </c>
      <c r="K18" s="108">
        <f>IFERROR(事業申請入力データ!Q$18*SUMIFS(事業申請入力データ!$F$19:$F$150001,事業申請入力データ!Q$19:Q$150001,"対象",事業申請入力データ!$C$19:$C$150001,事業申請出力結果!$B18,事業申請入力データ!$B$19:$B$150001,事業申請出力結果!$C$5)/SUMIF(事業申請入力データ!Q$19:Q$150001,"対象",事業申請入力データ!$F$19:$F$150001),0)</f>
        <v>0</v>
      </c>
      <c r="L18" s="108">
        <f>IFERROR(事業申請入力データ!R$18*SUMIFS(事業申請入力データ!$F$19:$F$150001,事業申請入力データ!R$19:R$150001,"対象",事業申請入力データ!$C$19:$C$150001,事業申請出力結果!$B18,事業申請入力データ!$B$19:$B$150001,事業申請出力結果!$C$5)/SUMIF(事業申請入力データ!R$19:R$150001,"対象",事業申請入力データ!$F$19:$F$150001),0)</f>
        <v>0</v>
      </c>
      <c r="M18" s="108">
        <f>IFERROR(事業申請入力データ!S$18*SUMIFS(事業申請入力データ!$F$19:$F$150001,事業申請入力データ!S$19:S$150001,"対象",事業申請入力データ!$C$19:$C$150001,事業申請出力結果!$B18,事業申請入力データ!$B$19:$B$150001,事業申請出力結果!$C$5)/SUMIF(事業申請入力データ!S$19:S$150001,"対象",事業申請入力データ!$F$19:$F$150001),0)</f>
        <v>0</v>
      </c>
      <c r="N18" s="108">
        <f>IFERROR(事業申請入力データ!W$18*SUMIFS(事業申請入力データ!$F$19:$F$150001,事業申請入力データ!W$19:W$150001,"対象",事業申請入力データ!$C$19:$C$150001,事業申請出力結果!$B18,事業申請入力データ!$B$19:$B$150001,事業申請出力結果!$C$5)/SUMIF(事業申請入力データ!W$19:W$150001,"対象",事業申請入力データ!$F$19:$F$150001),0)</f>
        <v>0</v>
      </c>
      <c r="O18" s="108">
        <f>IFERROR(事業申請入力データ!X$18*SUMIFS(事業申請入力データ!$F$19:$F$150001,事業申請入力データ!X$19:X$150001,"対象",事業申請入力データ!$C$19:$C$150001,事業申請出力結果!$B18,事業申請入力データ!$B$19:$B$150001,事業申請出力結果!$C$5)/SUMIF(事業申請入力データ!X$19:X$150001,"対象",事業申請入力データ!$F$19:$F$150001),0)</f>
        <v>0</v>
      </c>
      <c r="P18" s="108">
        <f>IFERROR(事業申請入力データ!Y$18*SUMIFS(事業申請入力データ!$F$19:$F$150001,事業申請入力データ!Y$19:Y$150001,"対象",事業申請入力データ!$C$19:$C$150001,事業申請出力結果!$B18,事業申請入力データ!$B$19:$B$150001,事業申請出力結果!$C$5)/SUMIF(事業申請入力データ!Y$19:Y$150001,"対象",事業申請入力データ!$F$19:$F$150001),0)</f>
        <v>0</v>
      </c>
      <c r="Q18" s="74">
        <f t="shared" si="0"/>
        <v>0</v>
      </c>
      <c r="R18" s="75">
        <f>IFERROR(LOOKUP(事業申請出力結果!$C$5,事業申請入力データ!$B$8:$B$14,事業申請入力データ!$E$8:$E$14),0)</f>
        <v>0</v>
      </c>
      <c r="S18" s="84">
        <f t="shared" si="1"/>
        <v>0</v>
      </c>
      <c r="T18" s="330"/>
      <c r="V18" s="384" t="s">
        <v>173</v>
      </c>
      <c r="W18" s="385"/>
      <c r="X18" s="385"/>
      <c r="Y18" s="386"/>
      <c r="Z18" s="299"/>
      <c r="AA18" s="374">
        <f>IF(事業申請入力データ!F3="当てはまる",30000000,15000000)</f>
        <v>15000000</v>
      </c>
    </row>
    <row r="19" spans="1:28" ht="19.5" thickBot="1">
      <c r="A19" s="310"/>
      <c r="B19" s="72" t="s">
        <v>60</v>
      </c>
      <c r="C19" s="73">
        <f>SUMIFS(事業申請入力データ!$F$19:$F$150004,事業申請入力データ!$C$19:$C$150004,B19,事業申請入力データ!$B$19:$B$150004,事業申請出力結果!$C$5)</f>
        <v>0</v>
      </c>
      <c r="D19" s="316"/>
      <c r="E19" s="74">
        <f>SUMIFS(事業申請入力データ!$G$19:$G$150004,事業申請入力データ!$C$19:$C$150004,B19,事業申請入力データ!$B$19:$B$150004,事業申請出力結果!$C$5)</f>
        <v>0</v>
      </c>
      <c r="F19" s="108">
        <f>IFERROR(事業申請入力データ!L$18*SUMIFS(事業申請入力データ!$F$19:$F$150001,事業申請入力データ!L$19:L$150001,"対象",事業申請入力データ!$C$19:$C$150001,事業申請出力結果!$B19,事業申請入力データ!$B$19:$B$150001,事業申請出力結果!$C$5)/SUMIF(事業申請入力データ!L$19:L$150001,"対象",事業申請入力データ!$F$19:$F$150001),0)</f>
        <v>0</v>
      </c>
      <c r="G19" s="108">
        <f>IFERROR(事業申請入力データ!M$18*SUMIFS(事業申請入力データ!$F$19:$F$150001,事業申請入力データ!M$19:M$150001,"対象",事業申請入力データ!$C$19:$C$150001,事業申請出力結果!$B19,事業申請入力データ!$B$19:$B$150001,事業申請出力結果!$C$5)/SUMIF(事業申請入力データ!M$19:M$150001,"対象",事業申請入力データ!$F$19:$F$150001),0)</f>
        <v>0</v>
      </c>
      <c r="H19" s="108">
        <f>IFERROR(事業申請入力データ!N$18*SUMIFS(事業申請入力データ!$F$19:$F$150001,事業申請入力データ!N$19:N$150001,"対象",事業申請入力データ!$C$19:$C$150001,事業申請出力結果!$B19,事業申請入力データ!$B$19:$B$150001,事業申請出力結果!$C$5)/SUMIF(事業申請入力データ!N$19:N$150001,"対象",事業申請入力データ!$F$19:$F$150001),0)</f>
        <v>0</v>
      </c>
      <c r="I19" s="108">
        <f>IFERROR(事業申請入力データ!O$18*SUMIFS(事業申請入力データ!$F$19:$F$150001,事業申請入力データ!O$19:O$150001,"対象",事業申請入力データ!$C$19:$C$150001,事業申請出力結果!$B19,事業申請入力データ!$B$19:$B$150001,事業申請出力結果!$C$5)/SUMIF(事業申請入力データ!O$19:O$150001,"対象",事業申請入力データ!$F$19:$F$150001),0)</f>
        <v>0</v>
      </c>
      <c r="J19" s="108">
        <f>IFERROR(事業申請入力データ!P$18*SUMIFS(事業申請入力データ!$F$19:$F$150001,事業申請入力データ!P$19:P$150001,"対象",事業申請入力データ!$C$19:$C$150001,事業申請出力結果!$B19,事業申請入力データ!$B$19:$B$150001,事業申請出力結果!$C$5)/SUMIF(事業申請入力データ!P$19:P$150001,"対象",事業申請入力データ!$F$19:$F$150001),0)</f>
        <v>0</v>
      </c>
      <c r="K19" s="108">
        <f>IFERROR(事業申請入力データ!Q$18*SUMIFS(事業申請入力データ!$F$19:$F$150001,事業申請入力データ!Q$19:Q$150001,"対象",事業申請入力データ!$C$19:$C$150001,事業申請出力結果!$B19,事業申請入力データ!$B$19:$B$150001,事業申請出力結果!$C$5)/SUMIF(事業申請入力データ!Q$19:Q$150001,"対象",事業申請入力データ!$F$19:$F$150001),0)</f>
        <v>0</v>
      </c>
      <c r="L19" s="108">
        <f>IFERROR(事業申請入力データ!R$18*SUMIFS(事業申請入力データ!$F$19:$F$150001,事業申請入力データ!R$19:R$150001,"対象",事業申請入力データ!$C$19:$C$150001,事業申請出力結果!$B19,事業申請入力データ!$B$19:$B$150001,事業申請出力結果!$C$5)/SUMIF(事業申請入力データ!R$19:R$150001,"対象",事業申請入力データ!$F$19:$F$150001),0)</f>
        <v>0</v>
      </c>
      <c r="M19" s="108">
        <f>IFERROR(事業申請入力データ!S$18*SUMIFS(事業申請入力データ!$F$19:$F$150001,事業申請入力データ!S$19:S$150001,"対象",事業申請入力データ!$C$19:$C$150001,事業申請出力結果!$B19,事業申請入力データ!$B$19:$B$150001,事業申請出力結果!$C$5)/SUMIF(事業申請入力データ!S$19:S$150001,"対象",事業申請入力データ!$F$19:$F$150001),0)</f>
        <v>0</v>
      </c>
      <c r="N19" s="108">
        <f>IFERROR(事業申請入力データ!W$18*SUMIFS(事業申請入力データ!$F$19:$F$150001,事業申請入力データ!W$19:W$150001,"対象",事業申請入力データ!$C$19:$C$150001,事業申請出力結果!$B19,事業申請入力データ!$B$19:$B$150001,事業申請出力結果!$C$5)/SUMIF(事業申請入力データ!W$19:W$150001,"対象",事業申請入力データ!$F$19:$F$150001),0)</f>
        <v>0</v>
      </c>
      <c r="O19" s="108">
        <f>IFERROR(事業申請入力データ!X$18*SUMIFS(事業申請入力データ!$F$19:$F$150001,事業申請入力データ!X$19:X$150001,"対象",事業申請入力データ!$C$19:$C$150001,事業申請出力結果!$B19,事業申請入力データ!$B$19:$B$150001,事業申請出力結果!$C$5)/SUMIF(事業申請入力データ!X$19:X$150001,"対象",事業申請入力データ!$F$19:$F$150001),0)</f>
        <v>0</v>
      </c>
      <c r="P19" s="108">
        <f>IFERROR(事業申請入力データ!Y$18*SUMIFS(事業申請入力データ!$F$19:$F$150001,事業申請入力データ!Y$19:Y$150001,"対象",事業申請入力データ!$C$19:$C$150001,事業申請出力結果!$B19,事業申請入力データ!$B$19:$B$150001,事業申請出力結果!$C$5)/SUMIF(事業申請入力データ!Y$19:Y$150001,"対象",事業申請入力データ!$F$19:$F$150001),0)</f>
        <v>0</v>
      </c>
      <c r="Q19" s="74">
        <f t="shared" si="0"/>
        <v>0</v>
      </c>
      <c r="R19" s="75">
        <f>IFERROR(LOOKUP(事業申請出力結果!$C$5,事業申請入力データ!$B$8:$B$14,事業申請入力データ!$E$8:$E$14),0)</f>
        <v>0</v>
      </c>
      <c r="S19" s="84">
        <f t="shared" si="1"/>
        <v>0</v>
      </c>
      <c r="T19" s="330"/>
      <c r="V19" s="387"/>
      <c r="W19" s="388"/>
      <c r="X19" s="388"/>
      <c r="Y19" s="389"/>
      <c r="Z19" s="300"/>
      <c r="AA19" s="375"/>
    </row>
    <row r="20" spans="1:28" ht="19.5" thickBot="1">
      <c r="A20" s="310"/>
      <c r="B20" s="72" t="s">
        <v>61</v>
      </c>
      <c r="C20" s="73">
        <f>SUMIFS(事業申請入力データ!$F$19:$F$150004,事業申請入力データ!$C$19:$C$150004,B20,事業申請入力データ!$B$19:$B$150004,事業申請出力結果!$C$5)</f>
        <v>0</v>
      </c>
      <c r="D20" s="316"/>
      <c r="E20" s="74">
        <f>SUMIFS(事業申請入力データ!$G$19:$G$150004,事業申請入力データ!$C$19:$C$150004,B20,事業申請入力データ!$B$19:$B$150004,事業申請出力結果!$C$5)</f>
        <v>0</v>
      </c>
      <c r="F20" s="108">
        <f>IFERROR(事業申請入力データ!L$18*SUMIFS(事業申請入力データ!$F$19:$F$150001,事業申請入力データ!L$19:L$150001,"対象",事業申請入力データ!$C$19:$C$150001,事業申請出力結果!$B20,事業申請入力データ!$B$19:$B$150001,事業申請出力結果!$C$5)/SUMIF(事業申請入力データ!L$19:L$150001,"対象",事業申請入力データ!$F$19:$F$150001),0)</f>
        <v>0</v>
      </c>
      <c r="G20" s="108">
        <f>IFERROR(事業申請入力データ!M$18*SUMIFS(事業申請入力データ!$F$19:$F$150001,事業申請入力データ!M$19:M$150001,"対象",事業申請入力データ!$C$19:$C$150001,事業申請出力結果!$B20,事業申請入力データ!$B$19:$B$150001,事業申請出力結果!$C$5)/SUMIF(事業申請入力データ!M$19:M$150001,"対象",事業申請入力データ!$F$19:$F$150001),0)</f>
        <v>0</v>
      </c>
      <c r="H20" s="108">
        <f>IFERROR(事業申請入力データ!N$18*SUMIFS(事業申請入力データ!$F$19:$F$150001,事業申請入力データ!N$19:N$150001,"対象",事業申請入力データ!$C$19:$C$150001,事業申請出力結果!$B20,事業申請入力データ!$B$19:$B$150001,事業申請出力結果!$C$5)/SUMIF(事業申請入力データ!N$19:N$150001,"対象",事業申請入力データ!$F$19:$F$150001),0)</f>
        <v>0</v>
      </c>
      <c r="I20" s="108">
        <f>IFERROR(事業申請入力データ!O$18*SUMIFS(事業申請入力データ!$F$19:$F$150001,事業申請入力データ!O$19:O$150001,"対象",事業申請入力データ!$C$19:$C$150001,事業申請出力結果!$B20,事業申請入力データ!$B$19:$B$150001,事業申請出力結果!$C$5)/SUMIF(事業申請入力データ!O$19:O$150001,"対象",事業申請入力データ!$F$19:$F$150001),0)</f>
        <v>0</v>
      </c>
      <c r="J20" s="108">
        <f>IFERROR(事業申請入力データ!P$18*SUMIFS(事業申請入力データ!$F$19:$F$150001,事業申請入力データ!P$19:P$150001,"対象",事業申請入力データ!$C$19:$C$150001,事業申請出力結果!$B20,事業申請入力データ!$B$19:$B$150001,事業申請出力結果!$C$5)/SUMIF(事業申請入力データ!P$19:P$150001,"対象",事業申請入力データ!$F$19:$F$150001),0)</f>
        <v>0</v>
      </c>
      <c r="K20" s="108">
        <f>IFERROR(事業申請入力データ!Q$18*SUMIFS(事業申請入力データ!$F$19:$F$150001,事業申請入力データ!Q$19:Q$150001,"対象",事業申請入力データ!$C$19:$C$150001,事業申請出力結果!$B20,事業申請入力データ!$B$19:$B$150001,事業申請出力結果!$C$5)/SUMIF(事業申請入力データ!Q$19:Q$150001,"対象",事業申請入力データ!$F$19:$F$150001),0)</f>
        <v>0</v>
      </c>
      <c r="L20" s="108">
        <f>IFERROR(事業申請入力データ!R$18*SUMIFS(事業申請入力データ!$F$19:$F$150001,事業申請入力データ!R$19:R$150001,"対象",事業申請入力データ!$C$19:$C$150001,事業申請出力結果!$B20,事業申請入力データ!$B$19:$B$150001,事業申請出力結果!$C$5)/SUMIF(事業申請入力データ!R$19:R$150001,"対象",事業申請入力データ!$F$19:$F$150001),0)</f>
        <v>0</v>
      </c>
      <c r="M20" s="108">
        <f>IFERROR(事業申請入力データ!S$18*SUMIFS(事業申請入力データ!$F$19:$F$150001,事業申請入力データ!S$19:S$150001,"対象",事業申請入力データ!$C$19:$C$150001,事業申請出力結果!$B20,事業申請入力データ!$B$19:$B$150001,事業申請出力結果!$C$5)/SUMIF(事業申請入力データ!S$19:S$150001,"対象",事業申請入力データ!$F$19:$F$150001),0)</f>
        <v>0</v>
      </c>
      <c r="N20" s="108">
        <f>IFERROR(事業申請入力データ!W$18*SUMIFS(事業申請入力データ!$F$19:$F$150001,事業申請入力データ!W$19:W$150001,"対象",事業申請入力データ!$C$19:$C$150001,事業申請出力結果!$B20,事業申請入力データ!$B$19:$B$150001,事業申請出力結果!$C$5)/SUMIF(事業申請入力データ!W$19:W$150001,"対象",事業申請入力データ!$F$19:$F$150001),0)</f>
        <v>0</v>
      </c>
      <c r="O20" s="108">
        <f>IFERROR(事業申請入力データ!X$18*SUMIFS(事業申請入力データ!$F$19:$F$150001,事業申請入力データ!X$19:X$150001,"対象",事業申請入力データ!$C$19:$C$150001,事業申請出力結果!$B20,事業申請入力データ!$B$19:$B$150001,事業申請出力結果!$C$5)/SUMIF(事業申請入力データ!X$19:X$150001,"対象",事業申請入力データ!$F$19:$F$150001),0)</f>
        <v>0</v>
      </c>
      <c r="P20" s="108">
        <f>IFERROR(事業申請入力データ!Y$18*SUMIFS(事業申請入力データ!$F$19:$F$150001,事業申請入力データ!Y$19:Y$150001,"対象",事業申請入力データ!$C$19:$C$150001,事業申請出力結果!$B20,事業申請入力データ!$B$19:$B$150001,事業申請出力結果!$C$5)/SUMIF(事業申請入力データ!Y$19:Y$150001,"対象",事業申請入力データ!$F$19:$F$150001),0)</f>
        <v>0</v>
      </c>
      <c r="Q20" s="74">
        <f t="shared" si="0"/>
        <v>0</v>
      </c>
      <c r="R20" s="75">
        <f>IFERROR(LOOKUP(事業申請出力結果!$C$5,事業申請入力データ!$B$8:$B$14,事業申請入力データ!$E$8:$E$14),0)</f>
        <v>0</v>
      </c>
      <c r="S20" s="84">
        <f t="shared" si="1"/>
        <v>0</v>
      </c>
      <c r="T20" s="330"/>
      <c r="V20" s="362" t="s">
        <v>200</v>
      </c>
      <c r="W20" s="363"/>
      <c r="X20" s="363"/>
      <c r="Y20" s="364"/>
      <c r="Z20" s="260"/>
      <c r="AA20" s="121">
        <f>ROUNDDOWN(MIN(AA15,AA18),-3)</f>
        <v>0</v>
      </c>
    </row>
    <row r="21" spans="1:28" ht="18.75" customHeight="1">
      <c r="A21" s="310"/>
      <c r="B21" s="72" t="s">
        <v>62</v>
      </c>
      <c r="C21" s="73">
        <f>SUMIFS(事業申請入力データ!$F$19:$F$150004,事業申請入力データ!$C$19:$C$150004,B21,事業申請入力データ!$B$19:$B$150004,事業申請出力結果!$C$5)</f>
        <v>0</v>
      </c>
      <c r="D21" s="316"/>
      <c r="E21" s="74">
        <f>SUMIFS(事業申請入力データ!$G$19:$G$150004,事業申請入力データ!$C$19:$C$150004,B21,事業申請入力データ!$B$19:$B$150004,事業申請出力結果!$C$5)</f>
        <v>0</v>
      </c>
      <c r="F21" s="108">
        <f>IFERROR(事業申請入力データ!L$18*SUMIFS(事業申請入力データ!$F$19:$F$150001,事業申請入力データ!L$19:L$150001,"対象",事業申請入力データ!$C$19:$C$150001,事業申請出力結果!$B21,事業申請入力データ!$B$19:$B$150001,事業申請出力結果!$C$5)/SUMIF(事業申請入力データ!L$19:L$150001,"対象",事業申請入力データ!$F$19:$F$150001),0)</f>
        <v>0</v>
      </c>
      <c r="G21" s="108">
        <f>IFERROR(事業申請入力データ!M$18*SUMIFS(事業申請入力データ!$F$19:$F$150001,事業申請入力データ!M$19:M$150001,"対象",事業申請入力データ!$C$19:$C$150001,事業申請出力結果!$B21,事業申請入力データ!$B$19:$B$150001,事業申請出力結果!$C$5)/SUMIF(事業申請入力データ!M$19:M$150001,"対象",事業申請入力データ!$F$19:$F$150001),0)</f>
        <v>0</v>
      </c>
      <c r="H21" s="108">
        <f>IFERROR(事業申請入力データ!N$18*SUMIFS(事業申請入力データ!$F$19:$F$150001,事業申請入力データ!N$19:N$150001,"対象",事業申請入力データ!$C$19:$C$150001,事業申請出力結果!$B21,事業申請入力データ!$B$19:$B$150001,事業申請出力結果!$C$5)/SUMIF(事業申請入力データ!N$19:N$150001,"対象",事業申請入力データ!$F$19:$F$150001),0)</f>
        <v>0</v>
      </c>
      <c r="I21" s="108">
        <f>IFERROR(事業申請入力データ!O$18*SUMIFS(事業申請入力データ!$F$19:$F$150001,事業申請入力データ!O$19:O$150001,"対象",事業申請入力データ!$C$19:$C$150001,事業申請出力結果!$B21,事業申請入力データ!$B$19:$B$150001,事業申請出力結果!$C$5)/SUMIF(事業申請入力データ!O$19:O$150001,"対象",事業申請入力データ!$F$19:$F$150001),0)</f>
        <v>0</v>
      </c>
      <c r="J21" s="108">
        <f>IFERROR(事業申請入力データ!P$18*SUMIFS(事業申請入力データ!$F$19:$F$150001,事業申請入力データ!P$19:P$150001,"対象",事業申請入力データ!$C$19:$C$150001,事業申請出力結果!$B21,事業申請入力データ!$B$19:$B$150001,事業申請出力結果!$C$5)/SUMIF(事業申請入力データ!P$19:P$150001,"対象",事業申請入力データ!$F$19:$F$150001),0)</f>
        <v>0</v>
      </c>
      <c r="K21" s="108">
        <f>IFERROR(事業申請入力データ!Q$18*SUMIFS(事業申請入力データ!$F$19:$F$150001,事業申請入力データ!Q$19:Q$150001,"対象",事業申請入力データ!$C$19:$C$150001,事業申請出力結果!$B21,事業申請入力データ!$B$19:$B$150001,事業申請出力結果!$C$5)/SUMIF(事業申請入力データ!Q$19:Q$150001,"対象",事業申請入力データ!$F$19:$F$150001),0)</f>
        <v>0</v>
      </c>
      <c r="L21" s="108">
        <f>IFERROR(事業申請入力データ!R$18*SUMIFS(事業申請入力データ!$F$19:$F$150001,事業申請入力データ!R$19:R$150001,"対象",事業申請入力データ!$C$19:$C$150001,事業申請出力結果!$B21,事業申請入力データ!$B$19:$B$150001,事業申請出力結果!$C$5)/SUMIF(事業申請入力データ!R$19:R$150001,"対象",事業申請入力データ!$F$19:$F$150001),0)</f>
        <v>0</v>
      </c>
      <c r="M21" s="108">
        <f>IFERROR(事業申請入力データ!S$18*SUMIFS(事業申請入力データ!$F$19:$F$150001,事業申請入力データ!S$19:S$150001,"対象",事業申請入力データ!$C$19:$C$150001,事業申請出力結果!$B21,事業申請入力データ!$B$19:$B$150001,事業申請出力結果!$C$5)/SUMIF(事業申請入力データ!S$19:S$150001,"対象",事業申請入力データ!$F$19:$F$150001),0)</f>
        <v>0</v>
      </c>
      <c r="N21" s="108">
        <f>IFERROR(事業申請入力データ!W$18*SUMIFS(事業申請入力データ!$F$19:$F$150001,事業申請入力データ!W$19:W$150001,"対象",事業申請入力データ!$C$19:$C$150001,事業申請出力結果!$B21,事業申請入力データ!$B$19:$B$150001,事業申請出力結果!$C$5)/SUMIF(事業申請入力データ!W$19:W$150001,"対象",事業申請入力データ!$F$19:$F$150001),0)</f>
        <v>0</v>
      </c>
      <c r="O21" s="108">
        <f>IFERROR(事業申請入力データ!X$18*SUMIFS(事業申請入力データ!$F$19:$F$150001,事業申請入力データ!X$19:X$150001,"対象",事業申請入力データ!$C$19:$C$150001,事業申請出力結果!$B21,事業申請入力データ!$B$19:$B$150001,事業申請出力結果!$C$5)/SUMIF(事業申請入力データ!X$19:X$150001,"対象",事業申請入力データ!$F$19:$F$150001),0)</f>
        <v>0</v>
      </c>
      <c r="P21" s="108">
        <f>IFERROR(事業申請入力データ!Y$18*SUMIFS(事業申請入力データ!$F$19:$F$150001,事業申請入力データ!Y$19:Y$150001,"対象",事業申請入力データ!$C$19:$C$150001,事業申請出力結果!$B21,事業申請入力データ!$B$19:$B$150001,事業申請出力結果!$C$5)/SUMIF(事業申請入力データ!Y$19:Y$150001,"対象",事業申請入力データ!$F$19:$F$150001),0)</f>
        <v>0</v>
      </c>
      <c r="Q21" s="74">
        <f t="shared" si="0"/>
        <v>0</v>
      </c>
      <c r="R21" s="75">
        <f>IFERROR(LOOKUP(事業申請出力結果!$C$5,事業申請入力データ!$B$8:$B$14,事業申請入力データ!$E$8:$E$14),0)</f>
        <v>0</v>
      </c>
      <c r="S21" s="84">
        <f t="shared" si="1"/>
        <v>0</v>
      </c>
      <c r="T21" s="330"/>
      <c r="V21" s="320" t="s">
        <v>141</v>
      </c>
      <c r="W21" s="320"/>
      <c r="X21" s="320"/>
    </row>
    <row r="22" spans="1:28" ht="19.5" customHeight="1" thickBot="1">
      <c r="A22" s="310"/>
      <c r="B22" s="72" t="s">
        <v>63</v>
      </c>
      <c r="C22" s="73">
        <f>SUMIFS(事業申請入力データ!$F$19:$F$150004,事業申請入力データ!$C$19:$C$150004,B22,事業申請入力データ!$B$19:$B$150004,事業申請出力結果!$C$5)</f>
        <v>0</v>
      </c>
      <c r="D22" s="316"/>
      <c r="E22" s="74">
        <f>SUMIFS(事業申請入力データ!$G$19:$G$150004,事業申請入力データ!$C$19:$C$150004,B22,事業申請入力データ!$B$19:$B$150004,事業申請出力結果!$C$5)</f>
        <v>0</v>
      </c>
      <c r="F22" s="108">
        <f>IFERROR(事業申請入力データ!L$18*SUMIFS(事業申請入力データ!$F$19:$F$150001,事業申請入力データ!L$19:L$150001,"対象",事業申請入力データ!$C$19:$C$150001,事業申請出力結果!$B22,事業申請入力データ!$B$19:$B$150001,事業申請出力結果!$C$5)/SUMIF(事業申請入力データ!L$19:L$150001,"対象",事業申請入力データ!$F$19:$F$150001),0)</f>
        <v>0</v>
      </c>
      <c r="G22" s="108">
        <f>IFERROR(事業申請入力データ!M$18*SUMIFS(事業申請入力データ!$F$19:$F$150001,事業申請入力データ!M$19:M$150001,"対象",事業申請入力データ!$C$19:$C$150001,事業申請出力結果!$B22,事業申請入力データ!$B$19:$B$150001,事業申請出力結果!$C$5)/SUMIF(事業申請入力データ!M$19:M$150001,"対象",事業申請入力データ!$F$19:$F$150001),0)</f>
        <v>0</v>
      </c>
      <c r="H22" s="108">
        <f>IFERROR(事業申請入力データ!N$18*SUMIFS(事業申請入力データ!$F$19:$F$150001,事業申請入力データ!N$19:N$150001,"対象",事業申請入力データ!$C$19:$C$150001,事業申請出力結果!$B22,事業申請入力データ!$B$19:$B$150001,事業申請出力結果!$C$5)/SUMIF(事業申請入力データ!N$19:N$150001,"対象",事業申請入力データ!$F$19:$F$150001),0)</f>
        <v>0</v>
      </c>
      <c r="I22" s="108">
        <f>IFERROR(事業申請入力データ!O$18*SUMIFS(事業申請入力データ!$F$19:$F$150001,事業申請入力データ!O$19:O$150001,"対象",事業申請入力データ!$C$19:$C$150001,事業申請出力結果!$B22,事業申請入力データ!$B$19:$B$150001,事業申請出力結果!$C$5)/SUMIF(事業申請入力データ!O$19:O$150001,"対象",事業申請入力データ!$F$19:$F$150001),0)</f>
        <v>0</v>
      </c>
      <c r="J22" s="108">
        <f>IFERROR(事業申請入力データ!P$18*SUMIFS(事業申請入力データ!$F$19:$F$150001,事業申請入力データ!P$19:P$150001,"対象",事業申請入力データ!$C$19:$C$150001,事業申請出力結果!$B22,事業申請入力データ!$B$19:$B$150001,事業申請出力結果!$C$5)/SUMIF(事業申請入力データ!P$19:P$150001,"対象",事業申請入力データ!$F$19:$F$150001),0)</f>
        <v>0</v>
      </c>
      <c r="K22" s="108">
        <f>IFERROR(事業申請入力データ!Q$18*SUMIFS(事業申請入力データ!$F$19:$F$150001,事業申請入力データ!Q$19:Q$150001,"対象",事業申請入力データ!$C$19:$C$150001,事業申請出力結果!$B22,事業申請入力データ!$B$19:$B$150001,事業申請出力結果!$C$5)/SUMIF(事業申請入力データ!Q$19:Q$150001,"対象",事業申請入力データ!$F$19:$F$150001),0)</f>
        <v>0</v>
      </c>
      <c r="L22" s="108">
        <f>IFERROR(事業申請入力データ!R$18*SUMIFS(事業申請入力データ!$F$19:$F$150001,事業申請入力データ!R$19:R$150001,"対象",事業申請入力データ!$C$19:$C$150001,事業申請出力結果!$B22,事業申請入力データ!$B$19:$B$150001,事業申請出力結果!$C$5)/SUMIF(事業申請入力データ!R$19:R$150001,"対象",事業申請入力データ!$F$19:$F$150001),0)</f>
        <v>0</v>
      </c>
      <c r="M22" s="108">
        <f>IFERROR(事業申請入力データ!S$18*SUMIFS(事業申請入力データ!$F$19:$F$150001,事業申請入力データ!S$19:S$150001,"対象",事業申請入力データ!$C$19:$C$150001,事業申請出力結果!$B22,事業申請入力データ!$B$19:$B$150001,事業申請出力結果!$C$5)/SUMIF(事業申請入力データ!S$19:S$150001,"対象",事業申請入力データ!$F$19:$F$150001),0)</f>
        <v>0</v>
      </c>
      <c r="N22" s="108">
        <f>IFERROR(事業申請入力データ!W$18*SUMIFS(事業申請入力データ!$F$19:$F$150001,事業申請入力データ!W$19:W$150001,"対象",事業申請入力データ!$C$19:$C$150001,事業申請出力結果!$B22,事業申請入力データ!$B$19:$B$150001,事業申請出力結果!$C$5)/SUMIF(事業申請入力データ!W$19:W$150001,"対象",事業申請入力データ!$F$19:$F$150001),0)</f>
        <v>0</v>
      </c>
      <c r="O22" s="108">
        <f>IFERROR(事業申請入力データ!X$18*SUMIFS(事業申請入力データ!$F$19:$F$150001,事業申請入力データ!X$19:X$150001,"対象",事業申請入力データ!$C$19:$C$150001,事業申請出力結果!$B22,事業申請入力データ!$B$19:$B$150001,事業申請出力結果!$C$5)/SUMIF(事業申請入力データ!X$19:X$150001,"対象",事業申請入力データ!$F$19:$F$150001),0)</f>
        <v>0</v>
      </c>
      <c r="P22" s="108">
        <f>IFERROR(事業申請入力データ!Y$18*SUMIFS(事業申請入力データ!$F$19:$F$150001,事業申請入力データ!Y$19:Y$150001,"対象",事業申請入力データ!$C$19:$C$150001,事業申請出力結果!$B22,事業申請入力データ!$B$19:$B$150001,事業申請出力結果!$C$5)/SUMIF(事業申請入力データ!Y$19:Y$150001,"対象",事業申請入力データ!$F$19:$F$150001),0)</f>
        <v>0</v>
      </c>
      <c r="Q22" s="74">
        <f t="shared" si="0"/>
        <v>0</v>
      </c>
      <c r="R22" s="75">
        <f>IFERROR(LOOKUP(事業申請出力結果!$C$5,事業申請入力データ!$B$8:$B$14,事業申請入力データ!$E$8:$E$14),0)</f>
        <v>0</v>
      </c>
      <c r="S22" s="84">
        <f t="shared" si="1"/>
        <v>0</v>
      </c>
      <c r="T22" s="330"/>
      <c r="V22" s="321"/>
      <c r="W22" s="321"/>
      <c r="X22" s="321"/>
    </row>
    <row r="23" spans="1:28" ht="19.5" customHeight="1" thickBot="1">
      <c r="A23" s="310"/>
      <c r="B23" s="72" t="s">
        <v>64</v>
      </c>
      <c r="C23" s="73">
        <f>SUMIFS(事業申請入力データ!$F$19:$F$150004,事業申請入力データ!$C$19:$C$150004,B23,事業申請入力データ!$B$19:$B$150004,事業申請出力結果!$C$5)</f>
        <v>0</v>
      </c>
      <c r="D23" s="316"/>
      <c r="E23" s="74">
        <f>SUMIFS(事業申請入力データ!$G$19:$G$150004,事業申請入力データ!$C$19:$C$150004,B23,事業申請入力データ!$B$19:$B$150004,事業申請出力結果!$C$5)</f>
        <v>0</v>
      </c>
      <c r="F23" s="108">
        <f>IFERROR(事業申請入力データ!L$18*SUMIFS(事業申請入力データ!$F$19:$F$150001,事業申請入力データ!L$19:L$150001,"対象",事業申請入力データ!$C$19:$C$150001,事業申請出力結果!$B23,事業申請入力データ!$B$19:$B$150001,事業申請出力結果!$C$5)/SUMIF(事業申請入力データ!L$19:L$150001,"対象",事業申請入力データ!$F$19:$F$150001),0)</f>
        <v>0</v>
      </c>
      <c r="G23" s="108">
        <f>IFERROR(事業申請入力データ!M$18*SUMIFS(事業申請入力データ!$F$19:$F$150001,事業申請入力データ!M$19:M$150001,"対象",事業申請入力データ!$C$19:$C$150001,事業申請出力結果!$B23,事業申請入力データ!$B$19:$B$150001,事業申請出力結果!$C$5)/SUMIF(事業申請入力データ!M$19:M$150001,"対象",事業申請入力データ!$F$19:$F$150001),0)</f>
        <v>0</v>
      </c>
      <c r="H23" s="108">
        <f>IFERROR(事業申請入力データ!N$18*SUMIFS(事業申請入力データ!$F$19:$F$150001,事業申請入力データ!N$19:N$150001,"対象",事業申請入力データ!$C$19:$C$150001,事業申請出力結果!$B23,事業申請入力データ!$B$19:$B$150001,事業申請出力結果!$C$5)/SUMIF(事業申請入力データ!N$19:N$150001,"対象",事業申請入力データ!$F$19:$F$150001),0)</f>
        <v>0</v>
      </c>
      <c r="I23" s="108">
        <f>IFERROR(事業申請入力データ!O$18*SUMIFS(事業申請入力データ!$F$19:$F$150001,事業申請入力データ!O$19:O$150001,"対象",事業申請入力データ!$C$19:$C$150001,事業申請出力結果!$B23,事業申請入力データ!$B$19:$B$150001,事業申請出力結果!$C$5)/SUMIF(事業申請入力データ!O$19:O$150001,"対象",事業申請入力データ!$F$19:$F$150001),0)</f>
        <v>0</v>
      </c>
      <c r="J23" s="108">
        <f>IFERROR(事業申請入力データ!P$18*SUMIFS(事業申請入力データ!$F$19:$F$150001,事業申請入力データ!P$19:P$150001,"対象",事業申請入力データ!$C$19:$C$150001,事業申請出力結果!$B23,事業申請入力データ!$B$19:$B$150001,事業申請出力結果!$C$5)/SUMIF(事業申請入力データ!P$19:P$150001,"対象",事業申請入力データ!$F$19:$F$150001),0)</f>
        <v>0</v>
      </c>
      <c r="K23" s="108">
        <f>IFERROR(事業申請入力データ!Q$18*SUMIFS(事業申請入力データ!$F$19:$F$150001,事業申請入力データ!Q$19:Q$150001,"対象",事業申請入力データ!$C$19:$C$150001,事業申請出力結果!$B23,事業申請入力データ!$B$19:$B$150001,事業申請出力結果!$C$5)/SUMIF(事業申請入力データ!Q$19:Q$150001,"対象",事業申請入力データ!$F$19:$F$150001),0)</f>
        <v>0</v>
      </c>
      <c r="L23" s="108">
        <f>IFERROR(事業申請入力データ!R$18*SUMIFS(事業申請入力データ!$F$19:$F$150001,事業申請入力データ!R$19:R$150001,"対象",事業申請入力データ!$C$19:$C$150001,事業申請出力結果!$B23,事業申請入力データ!$B$19:$B$150001,事業申請出力結果!$C$5)/SUMIF(事業申請入力データ!R$19:R$150001,"対象",事業申請入力データ!$F$19:$F$150001),0)</f>
        <v>0</v>
      </c>
      <c r="M23" s="108">
        <f>IFERROR(事業申請入力データ!S$18*SUMIFS(事業申請入力データ!$F$19:$F$150001,事業申請入力データ!S$19:S$150001,"対象",事業申請入力データ!$C$19:$C$150001,事業申請出力結果!$B23,事業申請入力データ!$B$19:$B$150001,事業申請出力結果!$C$5)/SUMIF(事業申請入力データ!S$19:S$150001,"対象",事業申請入力データ!$F$19:$F$150001),0)</f>
        <v>0</v>
      </c>
      <c r="N23" s="108">
        <f>IFERROR(事業申請入力データ!W$18*SUMIFS(事業申請入力データ!$F$19:$F$150001,事業申請入力データ!W$19:W$150001,"対象",事業申請入力データ!$C$19:$C$150001,事業申請出力結果!$B23,事業申請入力データ!$B$19:$B$150001,事業申請出力結果!$C$5)/SUMIF(事業申請入力データ!W$19:W$150001,"対象",事業申請入力データ!$F$19:$F$150001),0)</f>
        <v>0</v>
      </c>
      <c r="O23" s="108">
        <f>IFERROR(事業申請入力データ!X$18*SUMIFS(事業申請入力データ!$F$19:$F$150001,事業申請入力データ!X$19:X$150001,"対象",事業申請入力データ!$C$19:$C$150001,事業申請出力結果!$B23,事業申請入力データ!$B$19:$B$150001,事業申請出力結果!$C$5)/SUMIF(事業申請入力データ!X$19:X$150001,"対象",事業申請入力データ!$F$19:$F$150001),0)</f>
        <v>0</v>
      </c>
      <c r="P23" s="108">
        <f>IFERROR(事業申請入力データ!Y$18*SUMIFS(事業申請入力データ!$F$19:$F$150001,事業申請入力データ!Y$19:Y$150001,"対象",事業申請入力データ!$C$19:$C$150001,事業申請出力結果!$B23,事業申請入力データ!$B$19:$B$150001,事業申請出力結果!$C$5)/SUMIF(事業申請入力データ!Y$19:Y$150001,"対象",事業申請入力データ!$F$19:$F$150001),0)</f>
        <v>0</v>
      </c>
      <c r="Q23" s="74">
        <f t="shared" si="0"/>
        <v>0</v>
      </c>
      <c r="R23" s="75">
        <f>IFERROR(LOOKUP(事業申請出力結果!$C$5,事業申請入力データ!$B$8:$B$14,事業申請入力データ!$E$8:$E$14),0)</f>
        <v>0</v>
      </c>
      <c r="S23" s="84">
        <f t="shared" si="1"/>
        <v>0</v>
      </c>
      <c r="T23" s="330"/>
      <c r="V23" s="332" t="s">
        <v>135</v>
      </c>
      <c r="W23" s="333"/>
      <c r="X23" s="333"/>
      <c r="Y23" s="369" t="s">
        <v>85</v>
      </c>
      <c r="Z23" s="319"/>
      <c r="AA23" s="369" t="s">
        <v>181</v>
      </c>
      <c r="AB23" s="370"/>
    </row>
    <row r="24" spans="1:28">
      <c r="A24" s="310"/>
      <c r="B24" s="72" t="s">
        <v>65</v>
      </c>
      <c r="C24" s="73">
        <f>SUMIFS(事業申請入力データ!$F$19:$F$150004,事業申請入力データ!$C$19:$C$150004,B24,事業申請入力データ!$B$19:$B$150004,事業申請出力結果!$C$5)</f>
        <v>0</v>
      </c>
      <c r="D24" s="316"/>
      <c r="E24" s="74">
        <f>SUMIFS(事業申請入力データ!$G$19:$G$150004,事業申請入力データ!$C$19:$C$150004,B24,事業申請入力データ!$B$19:$B$150004,事業申請出力結果!$C$5)</f>
        <v>0</v>
      </c>
      <c r="F24" s="108">
        <f>IFERROR(事業申請入力データ!L$18*SUMIFS(事業申請入力データ!$F$19:$F$150001,事業申請入力データ!L$19:L$150001,"対象",事業申請入力データ!$C$19:$C$150001,事業申請出力結果!$B24,事業申請入力データ!$B$19:$B$150001,事業申請出力結果!$C$5)/SUMIF(事業申請入力データ!L$19:L$150001,"対象",事業申請入力データ!$F$19:$F$150001),0)</f>
        <v>0</v>
      </c>
      <c r="G24" s="108">
        <f>IFERROR(事業申請入力データ!M$18*SUMIFS(事業申請入力データ!$F$19:$F$150001,事業申請入力データ!M$19:M$150001,"対象",事業申請入力データ!$C$19:$C$150001,事業申請出力結果!$B24,事業申請入力データ!$B$19:$B$150001,事業申請出力結果!$C$5)/SUMIF(事業申請入力データ!M$19:M$150001,"対象",事業申請入力データ!$F$19:$F$150001),0)</f>
        <v>0</v>
      </c>
      <c r="H24" s="108">
        <f>IFERROR(事業申請入力データ!N$18*SUMIFS(事業申請入力データ!$F$19:$F$150001,事業申請入力データ!N$19:N$150001,"対象",事業申請入力データ!$C$19:$C$150001,事業申請出力結果!$B24,事業申請入力データ!$B$19:$B$150001,事業申請出力結果!$C$5)/SUMIF(事業申請入力データ!N$19:N$150001,"対象",事業申請入力データ!$F$19:$F$150001),0)</f>
        <v>0</v>
      </c>
      <c r="I24" s="108">
        <f>IFERROR(事業申請入力データ!O$18*SUMIFS(事業申請入力データ!$F$19:$F$150001,事業申請入力データ!O$19:O$150001,"対象",事業申請入力データ!$C$19:$C$150001,事業申請出力結果!$B24,事業申請入力データ!$B$19:$B$150001,事業申請出力結果!$C$5)/SUMIF(事業申請入力データ!O$19:O$150001,"対象",事業申請入力データ!$F$19:$F$150001),0)</f>
        <v>0</v>
      </c>
      <c r="J24" s="108">
        <f>IFERROR(事業申請入力データ!P$18*SUMIFS(事業申請入力データ!$F$19:$F$150001,事業申請入力データ!P$19:P$150001,"対象",事業申請入力データ!$C$19:$C$150001,事業申請出力結果!$B24,事業申請入力データ!$B$19:$B$150001,事業申請出力結果!$C$5)/SUMIF(事業申請入力データ!P$19:P$150001,"対象",事業申請入力データ!$F$19:$F$150001),0)</f>
        <v>0</v>
      </c>
      <c r="K24" s="108">
        <f>IFERROR(事業申請入力データ!Q$18*SUMIFS(事業申請入力データ!$F$19:$F$150001,事業申請入力データ!Q$19:Q$150001,"対象",事業申請入力データ!$C$19:$C$150001,事業申請出力結果!$B24,事業申請入力データ!$B$19:$B$150001,事業申請出力結果!$C$5)/SUMIF(事業申請入力データ!Q$19:Q$150001,"対象",事業申請入力データ!$F$19:$F$150001),0)</f>
        <v>0</v>
      </c>
      <c r="L24" s="108">
        <f>IFERROR(事業申請入力データ!R$18*SUMIFS(事業申請入力データ!$F$19:$F$150001,事業申請入力データ!R$19:R$150001,"対象",事業申請入力データ!$C$19:$C$150001,事業申請出力結果!$B24,事業申請入力データ!$B$19:$B$150001,事業申請出力結果!$C$5)/SUMIF(事業申請入力データ!R$19:R$150001,"対象",事業申請入力データ!$F$19:$F$150001),0)</f>
        <v>0</v>
      </c>
      <c r="M24" s="108">
        <f>IFERROR(事業申請入力データ!S$18*SUMIFS(事業申請入力データ!$F$19:$F$150001,事業申請入力データ!S$19:S$150001,"対象",事業申請入力データ!$C$19:$C$150001,事業申請出力結果!$B24,事業申請入力データ!$B$19:$B$150001,事業申請出力結果!$C$5)/SUMIF(事業申請入力データ!S$19:S$150001,"対象",事業申請入力データ!$F$19:$F$150001),0)</f>
        <v>0</v>
      </c>
      <c r="N24" s="108">
        <f>IFERROR(事業申請入力データ!W$18*SUMIFS(事業申請入力データ!$F$19:$F$150001,事業申請入力データ!W$19:W$150001,"対象",事業申請入力データ!$C$19:$C$150001,事業申請出力結果!$B24,事業申請入力データ!$B$19:$B$150001,事業申請出力結果!$C$5)/SUMIF(事業申請入力データ!W$19:W$150001,"対象",事業申請入力データ!$F$19:$F$150001),0)</f>
        <v>0</v>
      </c>
      <c r="O24" s="108">
        <f>IFERROR(事業申請入力データ!X$18*SUMIFS(事業申請入力データ!$F$19:$F$150001,事業申請入力データ!X$19:X$150001,"対象",事業申請入力データ!$C$19:$C$150001,事業申請出力結果!$B24,事業申請入力データ!$B$19:$B$150001,事業申請出力結果!$C$5)/SUMIF(事業申請入力データ!X$19:X$150001,"対象",事業申請入力データ!$F$19:$F$150001),0)</f>
        <v>0</v>
      </c>
      <c r="P24" s="108">
        <f>IFERROR(事業申請入力データ!Y$18*SUMIFS(事業申請入力データ!$F$19:$F$150001,事業申請入力データ!Y$19:Y$150001,"対象",事業申請入力データ!$C$19:$C$150001,事業申請出力結果!$B24,事業申請入力データ!$B$19:$B$150001,事業申請出力結果!$C$5)/SUMIF(事業申請入力データ!Y$19:Y$150001,"対象",事業申請入力データ!$F$19:$F$150001),0)</f>
        <v>0</v>
      </c>
      <c r="Q24" s="74">
        <f t="shared" si="0"/>
        <v>0</v>
      </c>
      <c r="R24" s="75">
        <f>IFERROR(LOOKUP(事業申請出力結果!$C$5,事業申請入力データ!$B$8:$B$14,事業申請入力データ!$E$8:$E$14),0)</f>
        <v>0</v>
      </c>
      <c r="S24" s="84">
        <f t="shared" si="1"/>
        <v>0</v>
      </c>
      <c r="T24" s="330"/>
      <c r="V24" s="306" t="s">
        <v>7</v>
      </c>
      <c r="W24" s="382" t="s">
        <v>72</v>
      </c>
      <c r="X24" s="383"/>
      <c r="Y24" s="61">
        <f>SUMIF(事業申請入力データ!$C$19:$C$150001,W24,事業申請入力データ!$F$19:$F$150001)</f>
        <v>0</v>
      </c>
      <c r="Z24" s="338">
        <f>SUM(Y24:Y29)</f>
        <v>0</v>
      </c>
      <c r="AA24" s="61">
        <f>SUMIF(事業申請入力データ!$C$19:$C$150001,W24,事業申請入力データ!$H$19:$H$150001)</f>
        <v>0</v>
      </c>
      <c r="AB24" s="371">
        <f>SUM(AA24:AA29)</f>
        <v>0</v>
      </c>
    </row>
    <row r="25" spans="1:28">
      <c r="A25" s="310"/>
      <c r="B25" s="72" t="s">
        <v>66</v>
      </c>
      <c r="C25" s="73">
        <f>SUMIFS(事業申請入力データ!$F$19:$F$150004,事業申請入力データ!$C$19:$C$150004,B25,事業申請入力データ!$B$19:$B$150004,事業申請出力結果!$C$5)</f>
        <v>0</v>
      </c>
      <c r="D25" s="316"/>
      <c r="E25" s="74">
        <f>SUMIFS(事業申請入力データ!$G$19:$G$150004,事業申請入力データ!$C$19:$C$150004,B25,事業申請入力データ!$B$19:$B$150004,事業申請出力結果!$C$5)</f>
        <v>0</v>
      </c>
      <c r="F25" s="108">
        <f>IFERROR(事業申請入力データ!L$18*SUMIFS(事業申請入力データ!$F$19:$F$150001,事業申請入力データ!L$19:L$150001,"対象",事業申請入力データ!$C$19:$C$150001,事業申請出力結果!$B25,事業申請入力データ!$B$19:$B$150001,事業申請出力結果!$C$5)/SUMIF(事業申請入力データ!L$19:L$150001,"対象",事業申請入力データ!$F$19:$F$150001),0)</f>
        <v>0</v>
      </c>
      <c r="G25" s="108">
        <f>IFERROR(事業申請入力データ!M$18*SUMIFS(事業申請入力データ!$F$19:$F$150001,事業申請入力データ!M$19:M$150001,"対象",事業申請入力データ!$C$19:$C$150001,事業申請出力結果!$B25,事業申請入力データ!$B$19:$B$150001,事業申請出力結果!$C$5)/SUMIF(事業申請入力データ!M$19:M$150001,"対象",事業申請入力データ!$F$19:$F$150001),0)</f>
        <v>0</v>
      </c>
      <c r="H25" s="108">
        <f>IFERROR(事業申請入力データ!N$18*SUMIFS(事業申請入力データ!$F$19:$F$150001,事業申請入力データ!N$19:N$150001,"対象",事業申請入力データ!$C$19:$C$150001,事業申請出力結果!$B25,事業申請入力データ!$B$19:$B$150001,事業申請出力結果!$C$5)/SUMIF(事業申請入力データ!N$19:N$150001,"対象",事業申請入力データ!$F$19:$F$150001),0)</f>
        <v>0</v>
      </c>
      <c r="I25" s="108">
        <f>IFERROR(事業申請入力データ!O$18*SUMIFS(事業申請入力データ!$F$19:$F$150001,事業申請入力データ!O$19:O$150001,"対象",事業申請入力データ!$C$19:$C$150001,事業申請出力結果!$B25,事業申請入力データ!$B$19:$B$150001,事業申請出力結果!$C$5)/SUMIF(事業申請入力データ!O$19:O$150001,"対象",事業申請入力データ!$F$19:$F$150001),0)</f>
        <v>0</v>
      </c>
      <c r="J25" s="108">
        <f>IFERROR(事業申請入力データ!P$18*SUMIFS(事業申請入力データ!$F$19:$F$150001,事業申請入力データ!P$19:P$150001,"対象",事業申請入力データ!$C$19:$C$150001,事業申請出力結果!$B25,事業申請入力データ!$B$19:$B$150001,事業申請出力結果!$C$5)/SUMIF(事業申請入力データ!P$19:P$150001,"対象",事業申請入力データ!$F$19:$F$150001),0)</f>
        <v>0</v>
      </c>
      <c r="K25" s="108">
        <f>IFERROR(事業申請入力データ!Q$18*SUMIFS(事業申請入力データ!$F$19:$F$150001,事業申請入力データ!Q$19:Q$150001,"対象",事業申請入力データ!$C$19:$C$150001,事業申請出力結果!$B25,事業申請入力データ!$B$19:$B$150001,事業申請出力結果!$C$5)/SUMIF(事業申請入力データ!Q$19:Q$150001,"対象",事業申請入力データ!$F$19:$F$150001),0)</f>
        <v>0</v>
      </c>
      <c r="L25" s="108">
        <f>IFERROR(事業申請入力データ!R$18*SUMIFS(事業申請入力データ!$F$19:$F$150001,事業申請入力データ!R$19:R$150001,"対象",事業申請入力データ!$C$19:$C$150001,事業申請出力結果!$B25,事業申請入力データ!$B$19:$B$150001,事業申請出力結果!$C$5)/SUMIF(事業申請入力データ!R$19:R$150001,"対象",事業申請入力データ!$F$19:$F$150001),0)</f>
        <v>0</v>
      </c>
      <c r="M25" s="108">
        <f>IFERROR(事業申請入力データ!S$18*SUMIFS(事業申請入力データ!$F$19:$F$150001,事業申請入力データ!S$19:S$150001,"対象",事業申請入力データ!$C$19:$C$150001,事業申請出力結果!$B25,事業申請入力データ!$B$19:$B$150001,事業申請出力結果!$C$5)/SUMIF(事業申請入力データ!S$19:S$150001,"対象",事業申請入力データ!$F$19:$F$150001),0)</f>
        <v>0</v>
      </c>
      <c r="N25" s="108">
        <f>IFERROR(事業申請入力データ!W$18*SUMIFS(事業申請入力データ!$F$19:$F$150001,事業申請入力データ!W$19:W$150001,"対象",事業申請入力データ!$C$19:$C$150001,事業申請出力結果!$B25,事業申請入力データ!$B$19:$B$150001,事業申請出力結果!$C$5)/SUMIF(事業申請入力データ!W$19:W$150001,"対象",事業申請入力データ!$F$19:$F$150001),0)</f>
        <v>0</v>
      </c>
      <c r="O25" s="108">
        <f>IFERROR(事業申請入力データ!X$18*SUMIFS(事業申請入力データ!$F$19:$F$150001,事業申請入力データ!X$19:X$150001,"対象",事業申請入力データ!$C$19:$C$150001,事業申請出力結果!$B25,事業申請入力データ!$B$19:$B$150001,事業申請出力結果!$C$5)/SUMIF(事業申請入力データ!X$19:X$150001,"対象",事業申請入力データ!$F$19:$F$150001),0)</f>
        <v>0</v>
      </c>
      <c r="P25" s="108">
        <f>IFERROR(事業申請入力データ!Y$18*SUMIFS(事業申請入力データ!$F$19:$F$150001,事業申請入力データ!Y$19:Y$150001,"対象",事業申請入力データ!$C$19:$C$150001,事業申請出力結果!$B25,事業申請入力データ!$B$19:$B$150001,事業申請出力結果!$C$5)/SUMIF(事業申請入力データ!Y$19:Y$150001,"対象",事業申請入力データ!$F$19:$F$150001),0)</f>
        <v>0</v>
      </c>
      <c r="Q25" s="74">
        <f t="shared" si="0"/>
        <v>0</v>
      </c>
      <c r="R25" s="75">
        <f>IFERROR(LOOKUP(事業申請出力結果!$C$5,事業申請入力データ!$B$8:$B$14,事業申請入力データ!$E$8:$E$14),0)</f>
        <v>0</v>
      </c>
      <c r="S25" s="84">
        <f t="shared" si="1"/>
        <v>0</v>
      </c>
      <c r="T25" s="330"/>
      <c r="V25" s="307"/>
      <c r="W25" s="380" t="s">
        <v>73</v>
      </c>
      <c r="X25" s="381"/>
      <c r="Y25" s="56">
        <f>SUMIF(事業申請入力データ!$C$19:$C$150001,W25,事業申請入力データ!$F$19:$F$150001)</f>
        <v>0</v>
      </c>
      <c r="Z25" s="314"/>
      <c r="AA25" s="56">
        <f>SUMIF(事業申請入力データ!$C$19:$C$150001,W25,事業申請入力データ!$H$19:$H$150001)</f>
        <v>0</v>
      </c>
      <c r="AB25" s="372"/>
    </row>
    <row r="26" spans="1:28">
      <c r="A26" s="310"/>
      <c r="B26" s="72" t="s">
        <v>67</v>
      </c>
      <c r="C26" s="73">
        <f>SUMIFS(事業申請入力データ!$F$19:$F$150004,事業申請入力データ!$C$19:$C$150004,B26,事業申請入力データ!$B$19:$B$150004,事業申請出力結果!$C$5)</f>
        <v>0</v>
      </c>
      <c r="D26" s="316"/>
      <c r="E26" s="74">
        <f>SUMIFS(事業申請入力データ!$G$19:$G$150004,事業申請入力データ!$C$19:$C$150004,B26,事業申請入力データ!$B$19:$B$150004,事業申請出力結果!$C$5)</f>
        <v>0</v>
      </c>
      <c r="F26" s="108">
        <f>IFERROR(事業申請入力データ!L$18*SUMIFS(事業申請入力データ!$F$19:$F$150001,事業申請入力データ!L$19:L$150001,"対象",事業申請入力データ!$C$19:$C$150001,事業申請出力結果!$B26,事業申請入力データ!$B$19:$B$150001,事業申請出力結果!$C$5)/SUMIF(事業申請入力データ!L$19:L$150001,"対象",事業申請入力データ!$F$19:$F$150001),0)</f>
        <v>0</v>
      </c>
      <c r="G26" s="108">
        <f>IFERROR(事業申請入力データ!M$18*SUMIFS(事業申請入力データ!$F$19:$F$150001,事業申請入力データ!M$19:M$150001,"対象",事業申請入力データ!$C$19:$C$150001,事業申請出力結果!$B26,事業申請入力データ!$B$19:$B$150001,事業申請出力結果!$C$5)/SUMIF(事業申請入力データ!M$19:M$150001,"対象",事業申請入力データ!$F$19:$F$150001),0)</f>
        <v>0</v>
      </c>
      <c r="H26" s="108">
        <f>IFERROR(事業申請入力データ!N$18*SUMIFS(事業申請入力データ!$F$19:$F$150001,事業申請入力データ!N$19:N$150001,"対象",事業申請入力データ!$C$19:$C$150001,事業申請出力結果!$B26,事業申請入力データ!$B$19:$B$150001,事業申請出力結果!$C$5)/SUMIF(事業申請入力データ!N$19:N$150001,"対象",事業申請入力データ!$F$19:$F$150001),0)</f>
        <v>0</v>
      </c>
      <c r="I26" s="108">
        <f>IFERROR(事業申請入力データ!O$18*SUMIFS(事業申請入力データ!$F$19:$F$150001,事業申請入力データ!O$19:O$150001,"対象",事業申請入力データ!$C$19:$C$150001,事業申請出力結果!$B26,事業申請入力データ!$B$19:$B$150001,事業申請出力結果!$C$5)/SUMIF(事業申請入力データ!O$19:O$150001,"対象",事業申請入力データ!$F$19:$F$150001),0)</f>
        <v>0</v>
      </c>
      <c r="J26" s="108">
        <f>IFERROR(事業申請入力データ!P$18*SUMIFS(事業申請入力データ!$F$19:$F$150001,事業申請入力データ!P$19:P$150001,"対象",事業申請入力データ!$C$19:$C$150001,事業申請出力結果!$B26,事業申請入力データ!$B$19:$B$150001,事業申請出力結果!$C$5)/SUMIF(事業申請入力データ!P$19:P$150001,"対象",事業申請入力データ!$F$19:$F$150001),0)</f>
        <v>0</v>
      </c>
      <c r="K26" s="108">
        <f>IFERROR(事業申請入力データ!Q$18*SUMIFS(事業申請入力データ!$F$19:$F$150001,事業申請入力データ!Q$19:Q$150001,"対象",事業申請入力データ!$C$19:$C$150001,事業申請出力結果!$B26,事業申請入力データ!$B$19:$B$150001,事業申請出力結果!$C$5)/SUMIF(事業申請入力データ!Q$19:Q$150001,"対象",事業申請入力データ!$F$19:$F$150001),0)</f>
        <v>0</v>
      </c>
      <c r="L26" s="108">
        <f>IFERROR(事業申請入力データ!R$18*SUMIFS(事業申請入力データ!$F$19:$F$150001,事業申請入力データ!R$19:R$150001,"対象",事業申請入力データ!$C$19:$C$150001,事業申請出力結果!$B26,事業申請入力データ!$B$19:$B$150001,事業申請出力結果!$C$5)/SUMIF(事業申請入力データ!R$19:R$150001,"対象",事業申請入力データ!$F$19:$F$150001),0)</f>
        <v>0</v>
      </c>
      <c r="M26" s="108">
        <f>IFERROR(事業申請入力データ!S$18*SUMIFS(事業申請入力データ!$F$19:$F$150001,事業申請入力データ!S$19:S$150001,"対象",事業申請入力データ!$C$19:$C$150001,事業申請出力結果!$B26,事業申請入力データ!$B$19:$B$150001,事業申請出力結果!$C$5)/SUMIF(事業申請入力データ!S$19:S$150001,"対象",事業申請入力データ!$F$19:$F$150001),0)</f>
        <v>0</v>
      </c>
      <c r="N26" s="108">
        <f>IFERROR(事業申請入力データ!W$18*SUMIFS(事業申請入力データ!$F$19:$F$150001,事業申請入力データ!W$19:W$150001,"対象",事業申請入力データ!$C$19:$C$150001,事業申請出力結果!$B26,事業申請入力データ!$B$19:$B$150001,事業申請出力結果!$C$5)/SUMIF(事業申請入力データ!W$19:W$150001,"対象",事業申請入力データ!$F$19:$F$150001),0)</f>
        <v>0</v>
      </c>
      <c r="O26" s="108">
        <f>IFERROR(事業申請入力データ!X$18*SUMIFS(事業申請入力データ!$F$19:$F$150001,事業申請入力データ!X$19:X$150001,"対象",事業申請入力データ!$C$19:$C$150001,事業申請出力結果!$B26,事業申請入力データ!$B$19:$B$150001,事業申請出力結果!$C$5)/SUMIF(事業申請入力データ!X$19:X$150001,"対象",事業申請入力データ!$F$19:$F$150001),0)</f>
        <v>0</v>
      </c>
      <c r="P26" s="108">
        <f>IFERROR(事業申請入力データ!Y$18*SUMIFS(事業申請入力データ!$F$19:$F$150001,事業申請入力データ!Y$19:Y$150001,"対象",事業申請入力データ!$C$19:$C$150001,事業申請出力結果!$B26,事業申請入力データ!$B$19:$B$150001,事業申請出力結果!$C$5)/SUMIF(事業申請入力データ!Y$19:Y$150001,"対象",事業申請入力データ!$F$19:$F$150001),0)</f>
        <v>0</v>
      </c>
      <c r="Q26" s="74">
        <f t="shared" si="0"/>
        <v>0</v>
      </c>
      <c r="R26" s="75">
        <f>IFERROR(LOOKUP(事業申請出力結果!$C$5,事業申請入力データ!$B$8:$B$14,事業申請入力データ!$E$8:$E$14),0)</f>
        <v>0</v>
      </c>
      <c r="S26" s="84">
        <f t="shared" si="1"/>
        <v>0</v>
      </c>
      <c r="T26" s="330"/>
      <c r="V26" s="307"/>
      <c r="W26" s="380" t="s">
        <v>74</v>
      </c>
      <c r="X26" s="381"/>
      <c r="Y26" s="56">
        <f>SUMIF(事業申請入力データ!$C$19:$C$150001,W26,事業申請入力データ!$F$19:$F$150001)</f>
        <v>0</v>
      </c>
      <c r="Z26" s="314"/>
      <c r="AA26" s="56">
        <f>SUMIF(事業申請入力データ!$C$19:$C$150001,W26,事業申請入力データ!$H$19:$H$150001)</f>
        <v>0</v>
      </c>
      <c r="AB26" s="372"/>
    </row>
    <row r="27" spans="1:28">
      <c r="A27" s="310"/>
      <c r="B27" s="72" t="s">
        <v>68</v>
      </c>
      <c r="C27" s="73">
        <f>SUMIFS(事業申請入力データ!$F$19:$F$150004,事業申請入力データ!$C$19:$C$150004,B27,事業申請入力データ!$B$19:$B$150004,事業申請出力結果!$C$5)</f>
        <v>0</v>
      </c>
      <c r="D27" s="316"/>
      <c r="E27" s="74">
        <f>SUMIFS(事業申請入力データ!$G$19:$G$150004,事業申請入力データ!$C$19:$C$150004,B27,事業申請入力データ!$B$19:$B$150004,事業申請出力結果!$C$5)</f>
        <v>0</v>
      </c>
      <c r="F27" s="108">
        <f>IFERROR(事業申請入力データ!L$18*SUMIFS(事業申請入力データ!$F$19:$F$150001,事業申請入力データ!L$19:L$150001,"対象",事業申請入力データ!$C$19:$C$150001,事業申請出力結果!$B27,事業申請入力データ!$B$19:$B$150001,事業申請出力結果!$C$5)/SUMIF(事業申請入力データ!L$19:L$150001,"対象",事業申請入力データ!$F$19:$F$150001),0)</f>
        <v>0</v>
      </c>
      <c r="G27" s="108">
        <f>IFERROR(事業申請入力データ!M$18*SUMIFS(事業申請入力データ!$F$19:$F$150001,事業申請入力データ!M$19:M$150001,"対象",事業申請入力データ!$C$19:$C$150001,事業申請出力結果!$B27,事業申請入力データ!$B$19:$B$150001,事業申請出力結果!$C$5)/SUMIF(事業申請入力データ!M$19:M$150001,"対象",事業申請入力データ!$F$19:$F$150001),0)</f>
        <v>0</v>
      </c>
      <c r="H27" s="108">
        <f>IFERROR(事業申請入力データ!N$18*SUMIFS(事業申請入力データ!$F$19:$F$150001,事業申請入力データ!N$19:N$150001,"対象",事業申請入力データ!$C$19:$C$150001,事業申請出力結果!$B27,事業申請入力データ!$B$19:$B$150001,事業申請出力結果!$C$5)/SUMIF(事業申請入力データ!N$19:N$150001,"対象",事業申請入力データ!$F$19:$F$150001),0)</f>
        <v>0</v>
      </c>
      <c r="I27" s="108">
        <f>IFERROR(事業申請入力データ!O$18*SUMIFS(事業申請入力データ!$F$19:$F$150001,事業申請入力データ!O$19:O$150001,"対象",事業申請入力データ!$C$19:$C$150001,事業申請出力結果!$B27,事業申請入力データ!$B$19:$B$150001,事業申請出力結果!$C$5)/SUMIF(事業申請入力データ!O$19:O$150001,"対象",事業申請入力データ!$F$19:$F$150001),0)</f>
        <v>0</v>
      </c>
      <c r="J27" s="108">
        <f>IFERROR(事業申請入力データ!P$18*SUMIFS(事業申請入力データ!$F$19:$F$150001,事業申請入力データ!P$19:P$150001,"対象",事業申請入力データ!$C$19:$C$150001,事業申請出力結果!$B27,事業申請入力データ!$B$19:$B$150001,事業申請出力結果!$C$5)/SUMIF(事業申請入力データ!P$19:P$150001,"対象",事業申請入力データ!$F$19:$F$150001),0)</f>
        <v>0</v>
      </c>
      <c r="K27" s="108">
        <f>IFERROR(事業申請入力データ!Q$18*SUMIFS(事業申請入力データ!$F$19:$F$150001,事業申請入力データ!Q$19:Q$150001,"対象",事業申請入力データ!$C$19:$C$150001,事業申請出力結果!$B27,事業申請入力データ!$B$19:$B$150001,事業申請出力結果!$C$5)/SUMIF(事業申請入力データ!Q$19:Q$150001,"対象",事業申請入力データ!$F$19:$F$150001),0)</f>
        <v>0</v>
      </c>
      <c r="L27" s="108">
        <f>IFERROR(事業申請入力データ!R$18*SUMIFS(事業申請入力データ!$F$19:$F$150001,事業申請入力データ!R$19:R$150001,"対象",事業申請入力データ!$C$19:$C$150001,事業申請出力結果!$B27,事業申請入力データ!$B$19:$B$150001,事業申請出力結果!$C$5)/SUMIF(事業申請入力データ!R$19:R$150001,"対象",事業申請入力データ!$F$19:$F$150001),0)</f>
        <v>0</v>
      </c>
      <c r="M27" s="108">
        <f>IFERROR(事業申請入力データ!S$18*SUMIFS(事業申請入力データ!$F$19:$F$150001,事業申請入力データ!S$19:S$150001,"対象",事業申請入力データ!$C$19:$C$150001,事業申請出力結果!$B27,事業申請入力データ!$B$19:$B$150001,事業申請出力結果!$C$5)/SUMIF(事業申請入力データ!S$19:S$150001,"対象",事業申請入力データ!$F$19:$F$150001),0)</f>
        <v>0</v>
      </c>
      <c r="N27" s="108">
        <f>IFERROR(事業申請入力データ!W$18*SUMIFS(事業申請入力データ!$F$19:$F$150001,事業申請入力データ!W$19:W$150001,"対象",事業申請入力データ!$C$19:$C$150001,事業申請出力結果!$B27,事業申請入力データ!$B$19:$B$150001,事業申請出力結果!$C$5)/SUMIF(事業申請入力データ!W$19:W$150001,"対象",事業申請入力データ!$F$19:$F$150001),0)</f>
        <v>0</v>
      </c>
      <c r="O27" s="108">
        <f>IFERROR(事業申請入力データ!X$18*SUMIFS(事業申請入力データ!$F$19:$F$150001,事業申請入力データ!X$19:X$150001,"対象",事業申請入力データ!$C$19:$C$150001,事業申請出力結果!$B27,事業申請入力データ!$B$19:$B$150001,事業申請出力結果!$C$5)/SUMIF(事業申請入力データ!X$19:X$150001,"対象",事業申請入力データ!$F$19:$F$150001),0)</f>
        <v>0</v>
      </c>
      <c r="P27" s="108">
        <f>IFERROR(事業申請入力データ!Y$18*SUMIFS(事業申請入力データ!$F$19:$F$150001,事業申請入力データ!Y$19:Y$150001,"対象",事業申請入力データ!$C$19:$C$150001,事業申請出力結果!$B27,事業申請入力データ!$B$19:$B$150001,事業申請出力結果!$C$5)/SUMIF(事業申請入力データ!Y$19:Y$150001,"対象",事業申請入力データ!$F$19:$F$150001),0)</f>
        <v>0</v>
      </c>
      <c r="Q27" s="74">
        <f t="shared" si="0"/>
        <v>0</v>
      </c>
      <c r="R27" s="75">
        <f>IFERROR(LOOKUP(事業申請出力結果!$C$5,事業申請入力データ!$B$8:$B$14,事業申請入力データ!$E$8:$E$14),0)</f>
        <v>0</v>
      </c>
      <c r="S27" s="84">
        <f t="shared" si="1"/>
        <v>0</v>
      </c>
      <c r="T27" s="330"/>
      <c r="V27" s="307"/>
      <c r="W27" s="380" t="s">
        <v>75</v>
      </c>
      <c r="X27" s="381"/>
      <c r="Y27" s="56">
        <f>SUMIF(事業申請入力データ!$C$19:$C$150001,W27,事業申請入力データ!$F$19:$F$150001)</f>
        <v>0</v>
      </c>
      <c r="Z27" s="314"/>
      <c r="AA27" s="56">
        <f>SUMIF(事業申請入力データ!$C$19:$C$150001,W27,事業申請入力データ!$H$19:$H$150001)</f>
        <v>0</v>
      </c>
      <c r="AB27" s="372"/>
    </row>
    <row r="28" spans="1:28">
      <c r="A28" s="310"/>
      <c r="B28" s="72" t="s">
        <v>69</v>
      </c>
      <c r="C28" s="73">
        <f>SUMIFS(事業申請入力データ!$F$19:$F$150004,事業申請入力データ!$C$19:$C$150004,B28,事業申請入力データ!$B$19:$B$150004,事業申請出力結果!$C$5)</f>
        <v>0</v>
      </c>
      <c r="D28" s="316"/>
      <c r="E28" s="74">
        <f>SUMIFS(事業申請入力データ!$G$19:$G$150004,事業申請入力データ!$C$19:$C$150004,B28,事業申請入力データ!$B$19:$B$150004,事業申請出力結果!$C$5)</f>
        <v>0</v>
      </c>
      <c r="F28" s="108">
        <f>IFERROR(事業申請入力データ!L$18*SUMIFS(事業申請入力データ!$F$19:$F$150001,事業申請入力データ!L$19:L$150001,"対象",事業申請入力データ!$C$19:$C$150001,事業申請出力結果!$B28,事業申請入力データ!$B$19:$B$150001,事業申請出力結果!$C$5)/SUMIF(事業申請入力データ!L$19:L$150001,"対象",事業申請入力データ!$F$19:$F$150001),0)</f>
        <v>0</v>
      </c>
      <c r="G28" s="108">
        <f>IFERROR(事業申請入力データ!M$18*SUMIFS(事業申請入力データ!$F$19:$F$150001,事業申請入力データ!M$19:M$150001,"対象",事業申請入力データ!$C$19:$C$150001,事業申請出力結果!$B28,事業申請入力データ!$B$19:$B$150001,事業申請出力結果!$C$5)/SUMIF(事業申請入力データ!M$19:M$150001,"対象",事業申請入力データ!$F$19:$F$150001),0)</f>
        <v>0</v>
      </c>
      <c r="H28" s="108">
        <f>IFERROR(事業申請入力データ!N$18*SUMIFS(事業申請入力データ!$F$19:$F$150001,事業申請入力データ!N$19:N$150001,"対象",事業申請入力データ!$C$19:$C$150001,事業申請出力結果!$B28,事業申請入力データ!$B$19:$B$150001,事業申請出力結果!$C$5)/SUMIF(事業申請入力データ!N$19:N$150001,"対象",事業申請入力データ!$F$19:$F$150001),0)</f>
        <v>0</v>
      </c>
      <c r="I28" s="108">
        <f>IFERROR(事業申請入力データ!O$18*SUMIFS(事業申請入力データ!$F$19:$F$150001,事業申請入力データ!O$19:O$150001,"対象",事業申請入力データ!$C$19:$C$150001,事業申請出力結果!$B28,事業申請入力データ!$B$19:$B$150001,事業申請出力結果!$C$5)/SUMIF(事業申請入力データ!O$19:O$150001,"対象",事業申請入力データ!$F$19:$F$150001),0)</f>
        <v>0</v>
      </c>
      <c r="J28" s="108">
        <f>IFERROR(事業申請入力データ!P$18*SUMIFS(事業申請入力データ!$F$19:$F$150001,事業申請入力データ!P$19:P$150001,"対象",事業申請入力データ!$C$19:$C$150001,事業申請出力結果!$B28,事業申請入力データ!$B$19:$B$150001,事業申請出力結果!$C$5)/SUMIF(事業申請入力データ!P$19:P$150001,"対象",事業申請入力データ!$F$19:$F$150001),0)</f>
        <v>0</v>
      </c>
      <c r="K28" s="108">
        <f>IFERROR(事業申請入力データ!Q$18*SUMIFS(事業申請入力データ!$F$19:$F$150001,事業申請入力データ!Q$19:Q$150001,"対象",事業申請入力データ!$C$19:$C$150001,事業申請出力結果!$B28,事業申請入力データ!$B$19:$B$150001,事業申請出力結果!$C$5)/SUMIF(事業申請入力データ!Q$19:Q$150001,"対象",事業申請入力データ!$F$19:$F$150001),0)</f>
        <v>0</v>
      </c>
      <c r="L28" s="108">
        <f>IFERROR(事業申請入力データ!R$18*SUMIFS(事業申請入力データ!$F$19:$F$150001,事業申請入力データ!R$19:R$150001,"対象",事業申請入力データ!$C$19:$C$150001,事業申請出力結果!$B28,事業申請入力データ!$B$19:$B$150001,事業申請出力結果!$C$5)/SUMIF(事業申請入力データ!R$19:R$150001,"対象",事業申請入力データ!$F$19:$F$150001),0)</f>
        <v>0</v>
      </c>
      <c r="M28" s="108">
        <f>IFERROR(事業申請入力データ!S$18*SUMIFS(事業申請入力データ!$F$19:$F$150001,事業申請入力データ!S$19:S$150001,"対象",事業申請入力データ!$C$19:$C$150001,事業申請出力結果!$B28,事業申請入力データ!$B$19:$B$150001,事業申請出力結果!$C$5)/SUMIF(事業申請入力データ!S$19:S$150001,"対象",事業申請入力データ!$F$19:$F$150001),0)</f>
        <v>0</v>
      </c>
      <c r="N28" s="108">
        <f>IFERROR(事業申請入力データ!W$18*SUMIFS(事業申請入力データ!$F$19:$F$150001,事業申請入力データ!W$19:W$150001,"対象",事業申請入力データ!$C$19:$C$150001,事業申請出力結果!$B28,事業申請入力データ!$B$19:$B$150001,事業申請出力結果!$C$5)/SUMIF(事業申請入力データ!W$19:W$150001,"対象",事業申請入力データ!$F$19:$F$150001),0)</f>
        <v>0</v>
      </c>
      <c r="O28" s="108">
        <f>IFERROR(事業申請入力データ!X$18*SUMIFS(事業申請入力データ!$F$19:$F$150001,事業申請入力データ!X$19:X$150001,"対象",事業申請入力データ!$C$19:$C$150001,事業申請出力結果!$B28,事業申請入力データ!$B$19:$B$150001,事業申請出力結果!$C$5)/SUMIF(事業申請入力データ!X$19:X$150001,"対象",事業申請入力データ!$F$19:$F$150001),0)</f>
        <v>0</v>
      </c>
      <c r="P28" s="108">
        <f>IFERROR(事業申請入力データ!Y$18*SUMIFS(事業申請入力データ!$F$19:$F$150001,事業申請入力データ!Y$19:Y$150001,"対象",事業申請入力データ!$C$19:$C$150001,事業申請出力結果!$B28,事業申請入力データ!$B$19:$B$150001,事業申請出力結果!$C$5)/SUMIF(事業申請入力データ!Y$19:Y$150001,"対象",事業申請入力データ!$F$19:$F$150001),0)</f>
        <v>0</v>
      </c>
      <c r="Q28" s="74">
        <f t="shared" si="0"/>
        <v>0</v>
      </c>
      <c r="R28" s="75">
        <f>IFERROR(LOOKUP(事業申請出力結果!$C$5,事業申請入力データ!$B$8:$B$14,事業申請入力データ!$E$8:$E$14),0)</f>
        <v>0</v>
      </c>
      <c r="S28" s="84">
        <f t="shared" si="1"/>
        <v>0</v>
      </c>
      <c r="T28" s="330"/>
      <c r="V28" s="307"/>
      <c r="W28" s="380" t="s">
        <v>76</v>
      </c>
      <c r="X28" s="381"/>
      <c r="Y28" s="56">
        <f>SUMIF(事業申請入力データ!$C$19:$C$150001,W28,事業申請入力データ!$F$19:$F$150001)</f>
        <v>0</v>
      </c>
      <c r="Z28" s="314"/>
      <c r="AA28" s="56">
        <f>SUMIF(事業申請入力データ!$C$19:$C$150001,W28,事業申請入力データ!$H$19:$H$150001)</f>
        <v>0</v>
      </c>
      <c r="AB28" s="372"/>
    </row>
    <row r="29" spans="1:28" ht="19.5" thickBot="1">
      <c r="A29" s="310"/>
      <c r="B29" s="72" t="s">
        <v>70</v>
      </c>
      <c r="C29" s="73">
        <f>SUMIFS(事業申請入力データ!$F$19:$F$150004,事業申請入力データ!$C$19:$C$150004,B29,事業申請入力データ!$B$19:$B$150004,事業申請出力結果!$C$5)</f>
        <v>0</v>
      </c>
      <c r="D29" s="316"/>
      <c r="E29" s="74">
        <f>SUMIFS(事業申請入力データ!$G$19:$G$150004,事業申請入力データ!$C$19:$C$150004,B29,事業申請入力データ!$B$19:$B$150004,事業申請出力結果!$C$5)</f>
        <v>0</v>
      </c>
      <c r="F29" s="108">
        <f>IFERROR(事業申請入力データ!L$18*SUMIFS(事業申請入力データ!$F$19:$F$150001,事業申請入力データ!L$19:L$150001,"対象",事業申請入力データ!$C$19:$C$150001,事業申請出力結果!$B29,事業申請入力データ!$B$19:$B$150001,事業申請出力結果!$C$5)/SUMIF(事業申請入力データ!L$19:L$150001,"対象",事業申請入力データ!$F$19:$F$150001),0)</f>
        <v>0</v>
      </c>
      <c r="G29" s="108">
        <f>IFERROR(事業申請入力データ!M$18*SUMIFS(事業申請入力データ!$F$19:$F$150001,事業申請入力データ!M$19:M$150001,"対象",事業申請入力データ!$C$19:$C$150001,事業申請出力結果!$B29,事業申請入力データ!$B$19:$B$150001,事業申請出力結果!$C$5)/SUMIF(事業申請入力データ!M$19:M$150001,"対象",事業申請入力データ!$F$19:$F$150001),0)</f>
        <v>0</v>
      </c>
      <c r="H29" s="108">
        <f>IFERROR(事業申請入力データ!N$18*SUMIFS(事業申請入力データ!$F$19:$F$150001,事業申請入力データ!N$19:N$150001,"対象",事業申請入力データ!$C$19:$C$150001,事業申請出力結果!$B29,事業申請入力データ!$B$19:$B$150001,事業申請出力結果!$C$5)/SUMIF(事業申請入力データ!N$19:N$150001,"対象",事業申請入力データ!$F$19:$F$150001),0)</f>
        <v>0</v>
      </c>
      <c r="I29" s="108">
        <f>IFERROR(事業申請入力データ!O$18*SUMIFS(事業申請入力データ!$F$19:$F$150001,事業申請入力データ!O$19:O$150001,"対象",事業申請入力データ!$C$19:$C$150001,事業申請出力結果!$B29,事業申請入力データ!$B$19:$B$150001,事業申請出力結果!$C$5)/SUMIF(事業申請入力データ!O$19:O$150001,"対象",事業申請入力データ!$F$19:$F$150001),0)</f>
        <v>0</v>
      </c>
      <c r="J29" s="108">
        <f>IFERROR(事業申請入力データ!P$18*SUMIFS(事業申請入力データ!$F$19:$F$150001,事業申請入力データ!P$19:P$150001,"対象",事業申請入力データ!$C$19:$C$150001,事業申請出力結果!$B29,事業申請入力データ!$B$19:$B$150001,事業申請出力結果!$C$5)/SUMIF(事業申請入力データ!P$19:P$150001,"対象",事業申請入力データ!$F$19:$F$150001),0)</f>
        <v>0</v>
      </c>
      <c r="K29" s="108">
        <f>IFERROR(事業申請入力データ!Q$18*SUMIFS(事業申請入力データ!$F$19:$F$150001,事業申請入力データ!Q$19:Q$150001,"対象",事業申請入力データ!$C$19:$C$150001,事業申請出力結果!$B29,事業申請入力データ!$B$19:$B$150001,事業申請出力結果!$C$5)/SUMIF(事業申請入力データ!Q$19:Q$150001,"対象",事業申請入力データ!$F$19:$F$150001),0)</f>
        <v>0</v>
      </c>
      <c r="L29" s="108">
        <f>IFERROR(事業申請入力データ!R$18*SUMIFS(事業申請入力データ!$F$19:$F$150001,事業申請入力データ!R$19:R$150001,"対象",事業申請入力データ!$C$19:$C$150001,事業申請出力結果!$B29,事業申請入力データ!$B$19:$B$150001,事業申請出力結果!$C$5)/SUMIF(事業申請入力データ!R$19:R$150001,"対象",事業申請入力データ!$F$19:$F$150001),0)</f>
        <v>0</v>
      </c>
      <c r="M29" s="108">
        <f>IFERROR(事業申請入力データ!S$18*SUMIFS(事業申請入力データ!$F$19:$F$150001,事業申請入力データ!S$19:S$150001,"対象",事業申請入力データ!$C$19:$C$150001,事業申請出力結果!$B29,事業申請入力データ!$B$19:$B$150001,事業申請出力結果!$C$5)/SUMIF(事業申請入力データ!S$19:S$150001,"対象",事業申請入力データ!$F$19:$F$150001),0)</f>
        <v>0</v>
      </c>
      <c r="N29" s="108">
        <f>IFERROR(事業申請入力データ!W$18*SUMIFS(事業申請入力データ!$F$19:$F$150001,事業申請入力データ!W$19:W$150001,"対象",事業申請入力データ!$C$19:$C$150001,事業申請出力結果!$B29,事業申請入力データ!$B$19:$B$150001,事業申請出力結果!$C$5)/SUMIF(事業申請入力データ!W$19:W$150001,"対象",事業申請入力データ!$F$19:$F$150001),0)</f>
        <v>0</v>
      </c>
      <c r="O29" s="108">
        <f>IFERROR(事業申請入力データ!X$18*SUMIFS(事業申請入力データ!$F$19:$F$150001,事業申請入力データ!X$19:X$150001,"対象",事業申請入力データ!$C$19:$C$150001,事業申請出力結果!$B29,事業申請入力データ!$B$19:$B$150001,事業申請出力結果!$C$5)/SUMIF(事業申請入力データ!X$19:X$150001,"対象",事業申請入力データ!$F$19:$F$150001),0)</f>
        <v>0</v>
      </c>
      <c r="P29" s="108">
        <f>IFERROR(事業申請入力データ!Y$18*SUMIFS(事業申請入力データ!$F$19:$F$150001,事業申請入力データ!Y$19:Y$150001,"対象",事業申請入力データ!$C$19:$C$150001,事業申請出力結果!$B29,事業申請入力データ!$B$19:$B$150001,事業申請出力結果!$C$5)/SUMIF(事業申請入力データ!Y$19:Y$150001,"対象",事業申請入力データ!$F$19:$F$150001),0)</f>
        <v>0</v>
      </c>
      <c r="Q29" s="74">
        <f t="shared" si="0"/>
        <v>0</v>
      </c>
      <c r="R29" s="75">
        <f>IFERROR(LOOKUP(事業申請出力結果!$C$5,事業申請入力データ!$B$8:$B$14,事業申請入力データ!$E$8:$E$14),0)</f>
        <v>0</v>
      </c>
      <c r="S29" s="84">
        <f t="shared" si="1"/>
        <v>0</v>
      </c>
      <c r="T29" s="330"/>
      <c r="V29" s="365"/>
      <c r="W29" s="378" t="s">
        <v>77</v>
      </c>
      <c r="X29" s="379"/>
      <c r="Y29" s="67">
        <f>SUMIF(事業申請入力データ!$C$19:$C$150001,W29,事業申請入力データ!$F$19:$F$150001)</f>
        <v>0</v>
      </c>
      <c r="Z29" s="339"/>
      <c r="AA29" s="67">
        <f>SUMIF(事業申請入力データ!$C$19:$C$150001,W29,事業申請入力データ!$H$19:$H$150001)</f>
        <v>0</v>
      </c>
      <c r="AB29" s="373"/>
    </row>
    <row r="30" spans="1:28" ht="19.5" customHeight="1" thickBot="1">
      <c r="A30" s="311"/>
      <c r="B30" s="85" t="s">
        <v>71</v>
      </c>
      <c r="C30" s="86">
        <f>SUMIFS(事業申請入力データ!$F$19:$F$150004,事業申請入力データ!$C$19:$C$150004,B30,事業申請入力データ!$B$19:$B$150004,事業申請出力結果!$C$5)</f>
        <v>0</v>
      </c>
      <c r="D30" s="317"/>
      <c r="E30" s="87">
        <f>SUMIFS(事業申請入力データ!$G$19:$G$150004,事業申請入力データ!$C$19:$C$150004,B30,事業申請入力データ!$B$19:$B$150004,事業申請出力結果!$C$5)</f>
        <v>0</v>
      </c>
      <c r="F30" s="110">
        <f>IFERROR(事業申請入力データ!L$18*SUMIFS(事業申請入力データ!$F$19:$F$150001,事業申請入力データ!L$19:L$150001,"対象",事業申請入力データ!$C$19:$C$150001,事業申請出力結果!$B30,事業申請入力データ!$B$19:$B$150001,事業申請出力結果!$C$5)/SUMIF(事業申請入力データ!L$19:L$150001,"対象",事業申請入力データ!$F$19:$F$150001),0)</f>
        <v>0</v>
      </c>
      <c r="G30" s="110">
        <f>IFERROR(事業申請入力データ!M$18*SUMIFS(事業申請入力データ!$F$19:$F$150001,事業申請入力データ!M$19:M$150001,"対象",事業申請入力データ!$C$19:$C$150001,事業申請出力結果!$B30,事業申請入力データ!$B$19:$B$150001,事業申請出力結果!$C$5)/SUMIF(事業申請入力データ!M$19:M$150001,"対象",事業申請入力データ!$F$19:$F$150001),0)</f>
        <v>0</v>
      </c>
      <c r="H30" s="110">
        <f>IFERROR(事業申請入力データ!N$18*SUMIFS(事業申請入力データ!$F$19:$F$150001,事業申請入力データ!N$19:N$150001,"対象",事業申請入力データ!$C$19:$C$150001,事業申請出力結果!$B30,事業申請入力データ!$B$19:$B$150001,事業申請出力結果!$C$5)/SUMIF(事業申請入力データ!N$19:N$150001,"対象",事業申請入力データ!$F$19:$F$150001),0)</f>
        <v>0</v>
      </c>
      <c r="I30" s="110">
        <f>IFERROR(事業申請入力データ!O$18*SUMIFS(事業申請入力データ!$F$19:$F$150001,事業申請入力データ!O$19:O$150001,"対象",事業申請入力データ!$C$19:$C$150001,事業申請出力結果!$B30,事業申請入力データ!$B$19:$B$150001,事業申請出力結果!$C$5)/SUMIF(事業申請入力データ!O$19:O$150001,"対象",事業申請入力データ!$F$19:$F$150001),0)</f>
        <v>0</v>
      </c>
      <c r="J30" s="110">
        <f>IFERROR(事業申請入力データ!P$18*SUMIFS(事業申請入力データ!$F$19:$F$150001,事業申請入力データ!P$19:P$150001,"対象",事業申請入力データ!$C$19:$C$150001,事業申請出力結果!$B30,事業申請入力データ!$B$19:$B$150001,事業申請出力結果!$C$5)/SUMIF(事業申請入力データ!P$19:P$150001,"対象",事業申請入力データ!$F$19:$F$150001),0)</f>
        <v>0</v>
      </c>
      <c r="K30" s="110">
        <f>IFERROR(事業申請入力データ!Q$18*SUMIFS(事業申請入力データ!$F$19:$F$150001,事業申請入力データ!Q$19:Q$150001,"対象",事業申請入力データ!$C$19:$C$150001,事業申請出力結果!$B30,事業申請入力データ!$B$19:$B$150001,事業申請出力結果!$C$5)/SUMIF(事業申請入力データ!Q$19:Q$150001,"対象",事業申請入力データ!$F$19:$F$150001),0)</f>
        <v>0</v>
      </c>
      <c r="L30" s="110">
        <f>IFERROR(事業申請入力データ!R$18*SUMIFS(事業申請入力データ!$F$19:$F$150001,事業申請入力データ!R$19:R$150001,"対象",事業申請入力データ!$C$19:$C$150001,事業申請出力結果!$B30,事業申請入力データ!$B$19:$B$150001,事業申請出力結果!$C$5)/SUMIF(事業申請入力データ!R$19:R$150001,"対象",事業申請入力データ!$F$19:$F$150001),0)</f>
        <v>0</v>
      </c>
      <c r="M30" s="110">
        <f>IFERROR(事業申請入力データ!S$18*SUMIFS(事業申請入力データ!$F$19:$F$150001,事業申請入力データ!S$19:S$150001,"対象",事業申請入力データ!$C$19:$C$150001,事業申請出力結果!$B30,事業申請入力データ!$B$19:$B$150001,事業申請出力結果!$C$5)/SUMIF(事業申請入力データ!S$19:S$150001,"対象",事業申請入力データ!$F$19:$F$150001),0)</f>
        <v>0</v>
      </c>
      <c r="N30" s="110">
        <f>IFERROR(事業申請入力データ!W$18*SUMIFS(事業申請入力データ!$F$19:$F$150001,事業申請入力データ!W$19:W$150001,"対象",事業申請入力データ!$C$19:$C$150001,事業申請出力結果!$B30,事業申請入力データ!$B$19:$B$150001,事業申請出力結果!$C$5)/SUMIF(事業申請入力データ!W$19:W$150001,"対象",事業申請入力データ!$F$19:$F$150001),0)</f>
        <v>0</v>
      </c>
      <c r="O30" s="110">
        <f>IFERROR(事業申請入力データ!X$18*SUMIFS(事業申請入力データ!$F$19:$F$150001,事業申請入力データ!X$19:X$150001,"対象",事業申請入力データ!$C$19:$C$150001,事業申請出力結果!$B30,事業申請入力データ!$B$19:$B$150001,事業申請出力結果!$C$5)/SUMIF(事業申請入力データ!X$19:X$150001,"対象",事業申請入力データ!$F$19:$F$150001),0)</f>
        <v>0</v>
      </c>
      <c r="P30" s="110">
        <f>IFERROR(事業申請入力データ!Y$18*SUMIFS(事業申請入力データ!$F$19:$F$150001,事業申請入力データ!Y$19:Y$150001,"対象",事業申請入力データ!$C$19:$C$150001,事業申請出力結果!$B30,事業申請入力データ!$B$19:$B$150001,事業申請出力結果!$C$5)/SUMIF(事業申請入力データ!Y$19:Y$150001,"対象",事業申請入力データ!$F$19:$F$150001),0)</f>
        <v>0</v>
      </c>
      <c r="Q30" s="87">
        <f t="shared" si="0"/>
        <v>0</v>
      </c>
      <c r="R30" s="88">
        <f>IFERROR(LOOKUP(事業申請出力結果!$C$5,事業申請入力データ!$B$8:$B$14,事業申請入力データ!$E$8:$E$14),0)</f>
        <v>0</v>
      </c>
      <c r="S30" s="89">
        <f t="shared" si="1"/>
        <v>0</v>
      </c>
      <c r="T30" s="331"/>
      <c r="V30" s="309" t="s">
        <v>59</v>
      </c>
      <c r="W30" s="376" t="s">
        <v>78</v>
      </c>
      <c r="X30" s="377"/>
      <c r="Y30" s="81">
        <f>SUMIF(事業申請入力データ!$C$19:$C$150001,W30,事業申請入力データ!$F$19:$F$150001)</f>
        <v>0</v>
      </c>
      <c r="Z30" s="315">
        <f>SUM(Y30:Y47)</f>
        <v>0</v>
      </c>
      <c r="AA30" s="81">
        <f>SUMIF(事業申請入力データ!$C$19:$C$150001,W30,事業申請入力データ!$H$19:$H$150001)</f>
        <v>0</v>
      </c>
      <c r="AB30" s="394">
        <f>SUM(AA30:AA47)</f>
        <v>0</v>
      </c>
    </row>
    <row r="31" spans="1:28">
      <c r="A31" s="367" t="s">
        <v>18</v>
      </c>
      <c r="B31" s="90" t="s">
        <v>52</v>
      </c>
      <c r="C31" s="77">
        <f>SUMIFS(事業申請入力データ!$F$19:$F$150004,事業申請入力データ!$C$19:$C$150004,B31,事業申請入力データ!$B$19:$B$150004,事業申請出力結果!$C$5)</f>
        <v>0</v>
      </c>
      <c r="D31" s="366">
        <f>SUM(C31:C32)</f>
        <v>0</v>
      </c>
      <c r="E31" s="78">
        <f>SUMIFS(事業申請入力データ!$G$19:$G$150004,事業申請入力データ!$C$19:$C$150004,B31,事業申請入力データ!$B$19:$B$150004,事業申請出力結果!$C$5)</f>
        <v>0</v>
      </c>
      <c r="F31" s="78">
        <f>IFERROR(事業申請入力データ!L$18*SUMIFS(事業申請入力データ!$F$19:$F$150001,事業申請入力データ!L$19:L$150001,"対象",事業申請入力データ!$C$19:$C$150001,事業申請出力結果!$B31,事業申請入力データ!$B$19:$B$150001,事業申請出力結果!$C$5)/SUMIF(事業申請入力データ!L$19:L$150001,"対象",事業申請入力データ!$F$19:$F$150001),0)</f>
        <v>0</v>
      </c>
      <c r="G31" s="78">
        <f>IFERROR(事業申請入力データ!M$18*SUMIFS(事業申請入力データ!$F$19:$F$150001,事業申請入力データ!M$19:M$150001,"対象",事業申請入力データ!$C$19:$C$150001,事業申請出力結果!$B31,事業申請入力データ!$B$19:$B$150001,事業申請出力結果!$C$5)/SUMIF(事業申請入力データ!M$19:M$150001,"対象",事業申請入力データ!$F$19:$F$150001),0)</f>
        <v>0</v>
      </c>
      <c r="H31" s="78">
        <f>IFERROR(事業申請入力データ!N$18*SUMIFS(事業申請入力データ!$F$19:$F$150001,事業申請入力データ!N$19:N$150001,"対象",事業申請入力データ!$C$19:$C$150001,事業申請出力結果!$B31,事業申請入力データ!$B$19:$B$150001,事業申請出力結果!$C$5)/SUMIF(事業申請入力データ!N$19:N$150001,"対象",事業申請入力データ!$F$19:$F$150001),0)</f>
        <v>0</v>
      </c>
      <c r="I31" s="78">
        <f>IFERROR(事業申請入力データ!O$18*SUMIFS(事業申請入力データ!$F$19:$F$150001,事業申請入力データ!O$19:O$150001,"対象",事業申請入力データ!$C$19:$C$150001,事業申請出力結果!$B31,事業申請入力データ!$B$19:$B$150001,事業申請出力結果!$C$5)/SUMIF(事業申請入力データ!O$19:O$150001,"対象",事業申請入力データ!$F$19:$F$150001),0)</f>
        <v>0</v>
      </c>
      <c r="J31" s="78">
        <f>IFERROR(事業申請入力データ!P$18*SUMIFS(事業申請入力データ!$F$19:$F$150001,事業申請入力データ!P$19:P$150001,"対象",事業申請入力データ!$C$19:$C$150001,事業申請出力結果!$B31,事業申請入力データ!$B$19:$B$150001,事業申請出力結果!$C$5)/SUMIF(事業申請入力データ!P$19:P$150001,"対象",事業申請入力データ!$F$19:$F$150001),0)</f>
        <v>0</v>
      </c>
      <c r="K31" s="78">
        <f>IFERROR(事業申請入力データ!Q$18*SUMIFS(事業申請入力データ!$F$19:$F$150001,事業申請入力データ!Q$19:Q$150001,"対象",事業申請入力データ!$C$19:$C$150001,事業申請出力結果!$B31,事業申請入力データ!$B$19:$B$150001,事業申請出力結果!$C$5)/SUMIF(事業申請入力データ!Q$19:Q$150001,"対象",事業申請入力データ!$F$19:$F$150001),0)</f>
        <v>0</v>
      </c>
      <c r="L31" s="78">
        <f>IFERROR(事業申請入力データ!R$18*SUMIFS(事業申請入力データ!$F$19:$F$150001,事業申請入力データ!R$19:R$150001,"対象",事業申請入力データ!$C$19:$C$150001,事業申請出力結果!$B31,事業申請入力データ!$B$19:$B$150001,事業申請出力結果!$C$5)/SUMIF(事業申請入力データ!R$19:R$150001,"対象",事業申請入力データ!$F$19:$F$150001),0)</f>
        <v>0</v>
      </c>
      <c r="M31" s="78">
        <f>IFERROR(事業申請入力データ!S$18*SUMIFS(事業申請入力データ!$F$19:$F$150001,事業申請入力データ!S$19:S$150001,"対象",事業申請入力データ!$C$19:$C$150001,事業申請出力結果!$B31,事業申請入力データ!$B$19:$B$150001,事業申請出力結果!$C$5)/SUMIF(事業申請入力データ!S$19:S$150001,"対象",事業申請入力データ!$F$19:$F$150001),0)</f>
        <v>0</v>
      </c>
      <c r="N31" s="92">
        <f>IFERROR(事業申請入力データ!W$18*SUMIFS(事業申請入力データ!$F$19:$F$150001,事業申請入力データ!W$19:W$150001,"対象",事業申請入力データ!$C$19:$C$150001,事業申請出力結果!$B31,事業申請入力データ!$B$19:$B$150001,事業申請出力結果!$C$5)/SUMIF(事業申請入力データ!W$19:W$150001,"対象",事業申請入力データ!$F$19:$F$150001),0)</f>
        <v>0</v>
      </c>
      <c r="O31" s="92">
        <f>IFERROR(事業申請入力データ!X$18*SUMIFS(事業申請入力データ!$F$19:$F$150001,事業申請入力データ!X$19:X$150001,"対象",事業申請入力データ!$C$19:$C$150001,事業申請出力結果!$B31,事業申請入力データ!$B$19:$B$150001,事業申請出力結果!$C$5)/SUMIF(事業申請入力データ!X$19:X$150001,"対象",事業申請入力データ!$F$19:$F$150001),0)</f>
        <v>0</v>
      </c>
      <c r="P31" s="92">
        <f>IFERROR(事業申請入力データ!Y$18*SUMIFS(事業申請入力データ!$F$19:$F$150001,事業申請入力データ!Y$19:Y$150001,"対象",事業申請入力データ!$C$19:$C$150001,事業申請出力結果!$B31,事業申請入力データ!$B$19:$B$150001,事業申請出力結果!$C$5)/SUMIF(事業申請入力データ!Y$19:Y$150001,"対象",事業申請入力データ!$F$19:$F$150001),0)</f>
        <v>0</v>
      </c>
      <c r="Q31" s="92">
        <f t="shared" si="0"/>
        <v>0</v>
      </c>
      <c r="R31" s="79">
        <f>IFERROR(LOOKUP(事業申請出力結果!$C$5,事業申請入力データ!$B$8:$B$14,事業申請入力データ!$E$8:$E$14),0)</f>
        <v>0</v>
      </c>
      <c r="S31" s="93">
        <f t="shared" si="1"/>
        <v>0</v>
      </c>
      <c r="T31" s="322">
        <f>SUM(S31:S32)</f>
        <v>0</v>
      </c>
      <c r="V31" s="310"/>
      <c r="W31" s="334" t="s">
        <v>214</v>
      </c>
      <c r="X31" s="335"/>
      <c r="Y31" s="73">
        <f>SUMIF(事業申請入力データ!$C$19:$C$150001,W31,事業申請入力データ!$F$19:$F$150001)</f>
        <v>0</v>
      </c>
      <c r="Z31" s="316"/>
      <c r="AA31" s="73">
        <f>SUMIF(事業申請入力データ!$C$19:$C$150001,W31,事業申請入力データ!$H$19:$H$150001)</f>
        <v>0</v>
      </c>
      <c r="AB31" s="395"/>
    </row>
    <row r="32" spans="1:28" ht="19.5" thickBot="1">
      <c r="A32" s="368"/>
      <c r="B32" s="146" t="s">
        <v>53</v>
      </c>
      <c r="C32" s="147">
        <f>SUMIFS(事業申請入力データ!$F$19:$F$150004,事業申請入力データ!$C$19:$C$150004,B32,事業申請入力データ!$B$19:$B$150004,事業申請出力結果!$C$5)</f>
        <v>0</v>
      </c>
      <c r="D32" s="312"/>
      <c r="E32" s="148">
        <f>SUMIFS(事業申請入力データ!$G$19:$G$150004,事業申請入力データ!$C$19:$C$150004,B32,事業申請入力データ!$B$19:$B$150004,事業申請出力結果!$C$5)</f>
        <v>0</v>
      </c>
      <c r="F32" s="149">
        <f>IFERROR(事業申請入力データ!L$18*SUMIFS(事業申請入力データ!$F$19:$F$150001,事業申請入力データ!L$19:L$150001,"対象",事業申請入力データ!$C$19:$C$150001,事業申請出力結果!$B32,事業申請入力データ!$B$19:$B$150001,事業申請出力結果!$C$5)/SUMIF(事業申請入力データ!L$19:L$150001,"対象",事業申請入力データ!$F$19:$F$150001),0)</f>
        <v>0</v>
      </c>
      <c r="G32" s="149">
        <f>IFERROR(事業申請入力データ!M$18*SUMIFS(事業申請入力データ!$F$19:$F$150001,事業申請入力データ!M$19:M$150001,"対象",事業申請入力データ!$C$19:$C$150001,事業申請出力結果!$B32,事業申請入力データ!$B$19:$B$150001,事業申請出力結果!$C$5)/SUMIF(事業申請入力データ!M$19:M$150001,"対象",事業申請入力データ!$F$19:$F$150001),0)</f>
        <v>0</v>
      </c>
      <c r="H32" s="149">
        <f>IFERROR(事業申請入力データ!N$18*SUMIFS(事業申請入力データ!$F$19:$F$150001,事業申請入力データ!N$19:N$150001,"対象",事業申請入力データ!$C$19:$C$150001,事業申請出力結果!$B32,事業申請入力データ!$B$19:$B$150001,事業申請出力結果!$C$5)/SUMIF(事業申請入力データ!N$19:N$150001,"対象",事業申請入力データ!$F$19:$F$150001),0)</f>
        <v>0</v>
      </c>
      <c r="I32" s="149">
        <f>IFERROR(事業申請入力データ!O$18*SUMIFS(事業申請入力データ!$F$19:$F$150001,事業申請入力データ!O$19:O$150001,"対象",事業申請入力データ!$C$19:$C$150001,事業申請出力結果!$B32,事業申請入力データ!$B$19:$B$150001,事業申請出力結果!$C$5)/SUMIF(事業申請入力データ!O$19:O$150001,"対象",事業申請入力データ!$F$19:$F$150001),0)</f>
        <v>0</v>
      </c>
      <c r="J32" s="149">
        <f>IFERROR(事業申請入力データ!P$18*SUMIFS(事業申請入力データ!$F$19:$F$150001,事業申請入力データ!P$19:P$150001,"対象",事業申請入力データ!$C$19:$C$150001,事業申請出力結果!$B32,事業申請入力データ!$B$19:$B$150001,事業申請出力結果!$C$5)/SUMIF(事業申請入力データ!P$19:P$150001,"対象",事業申請入力データ!$F$19:$F$150001),0)</f>
        <v>0</v>
      </c>
      <c r="K32" s="149">
        <f>IFERROR(事業申請入力データ!Q$18*SUMIFS(事業申請入力データ!$F$19:$F$150001,事業申請入力データ!Q$19:Q$150001,"対象",事業申請入力データ!$C$19:$C$150001,事業申請出力結果!$B32,事業申請入力データ!$B$19:$B$150001,事業申請出力結果!$C$5)/SUMIF(事業申請入力データ!Q$19:Q$150001,"対象",事業申請入力データ!$F$19:$F$150001),0)</f>
        <v>0</v>
      </c>
      <c r="L32" s="149">
        <f>IFERROR(事業申請入力データ!R$18*SUMIFS(事業申請入力データ!$F$19:$F$150001,事業申請入力データ!R$19:R$150001,"対象",事業申請入力データ!$C$19:$C$150001,事業申請出力結果!$B32,事業申請入力データ!$B$19:$B$150001,事業申請出力結果!$C$5)/SUMIF(事業申請入力データ!R$19:R$150001,"対象",事業申請入力データ!$F$19:$F$150001),0)</f>
        <v>0</v>
      </c>
      <c r="M32" s="149">
        <f>IFERROR(事業申請入力データ!S$18*SUMIFS(事業申請入力データ!$F$19:$F$150001,事業申請入力データ!S$19:S$150001,"対象",事業申請入力データ!$C$19:$C$150001,事業申請出力結果!$B32,事業申請入力データ!$B$19:$B$150001,事業申請出力結果!$C$5)/SUMIF(事業申請入力データ!S$19:S$150001,"対象",事業申請入力データ!$F$19:$F$150001),0)</f>
        <v>0</v>
      </c>
      <c r="N32" s="149">
        <f>IFERROR(事業申請入力データ!W$18*SUMIFS(事業申請入力データ!$F$19:$F$150001,事業申請入力データ!W$19:W$150001,"対象",事業申請入力データ!$C$19:$C$150001,事業申請出力結果!$B32,事業申請入力データ!$B$19:$B$150001,事業申請出力結果!$C$5)/SUMIF(事業申請入力データ!W$19:W$150001,"対象",事業申請入力データ!$F$19:$F$150001),0)</f>
        <v>0</v>
      </c>
      <c r="O32" s="149">
        <f>IFERROR(事業申請入力データ!X$18*SUMIFS(事業申請入力データ!$F$19:$F$150001,事業申請入力データ!X$19:X$150001,"対象",事業申請入力データ!$C$19:$C$150001,事業申請出力結果!$B32,事業申請入力データ!$B$19:$B$150001,事業申請出力結果!$C$5)/SUMIF(事業申請入力データ!X$19:X$150001,"対象",事業申請入力データ!$F$19:$F$150001),0)</f>
        <v>0</v>
      </c>
      <c r="P32" s="149">
        <f>IFERROR(事業申請入力データ!Y$18*SUMIFS(事業申請入力データ!$F$19:$F$150001,事業申請入力データ!Y$19:Y$150001,"対象",事業申請入力データ!$C$19:$C$150001,事業申請出力結果!$B32,事業申請入力データ!$B$19:$B$150001,事業申請出力結果!$C$5)/SUMIF(事業申請入力データ!Y$19:Y$150001,"対象",事業申請入力データ!$F$19:$F$150001),0)</f>
        <v>0</v>
      </c>
      <c r="Q32" s="148">
        <f t="shared" si="0"/>
        <v>0</v>
      </c>
      <c r="R32" s="150">
        <f>IFERROR(LOOKUP(事業申請出力結果!$C$5,事業申請入力データ!$B$8:$B$14,事業申請入力データ!$E$8:$E$14),0)</f>
        <v>0</v>
      </c>
      <c r="S32" s="151">
        <f t="shared" si="1"/>
        <v>0</v>
      </c>
      <c r="T32" s="336"/>
      <c r="V32" s="310"/>
      <c r="W32" s="334" t="s">
        <v>79</v>
      </c>
      <c r="X32" s="335"/>
      <c r="Y32" s="73">
        <f>SUMIF(事業申請入力データ!$C$19:$C$150001,W32,事業申請入力データ!$F$19:$F$150001)</f>
        <v>0</v>
      </c>
      <c r="Z32" s="316"/>
      <c r="AA32" s="73">
        <f>SUMIF(事業申請入力データ!$C$19:$C$150001,W32,事業申請入力データ!$H$19:$H$150001)</f>
        <v>0</v>
      </c>
      <c r="AB32" s="395"/>
    </row>
    <row r="33" spans="1:28" ht="19.5" thickBot="1">
      <c r="A33" s="301" t="s">
        <v>178</v>
      </c>
      <c r="B33" s="302"/>
      <c r="C33" s="303">
        <f>SUM(C7:C32)</f>
        <v>0</v>
      </c>
      <c r="D33" s="303"/>
      <c r="E33" s="152">
        <f>SUM(E7:E32)</f>
        <v>0</v>
      </c>
      <c r="F33" s="152">
        <f t="shared" ref="F33:T33" si="2">SUM(F7:F32)</f>
        <v>0</v>
      </c>
      <c r="G33" s="152">
        <f t="shared" si="2"/>
        <v>0</v>
      </c>
      <c r="H33" s="152">
        <f t="shared" si="2"/>
        <v>0</v>
      </c>
      <c r="I33" s="152">
        <f t="shared" si="2"/>
        <v>0</v>
      </c>
      <c r="J33" s="152">
        <f t="shared" si="2"/>
        <v>0</v>
      </c>
      <c r="K33" s="152">
        <f t="shared" si="2"/>
        <v>0</v>
      </c>
      <c r="L33" s="152">
        <f t="shared" si="2"/>
        <v>0</v>
      </c>
      <c r="M33" s="152">
        <f t="shared" si="2"/>
        <v>0</v>
      </c>
      <c r="N33" s="152">
        <f t="shared" si="2"/>
        <v>0</v>
      </c>
      <c r="O33" s="152">
        <f t="shared" si="2"/>
        <v>0</v>
      </c>
      <c r="P33" s="152">
        <f t="shared" ref="P33" si="3">SUM(P7:P32)</f>
        <v>0</v>
      </c>
      <c r="Q33" s="152">
        <f t="shared" si="0"/>
        <v>0</v>
      </c>
      <c r="R33" s="152" t="s">
        <v>179</v>
      </c>
      <c r="S33" s="153">
        <f t="shared" si="2"/>
        <v>0</v>
      </c>
      <c r="T33" s="154">
        <f t="shared" si="2"/>
        <v>0</v>
      </c>
      <c r="V33" s="310"/>
      <c r="W33" s="334" t="s">
        <v>80</v>
      </c>
      <c r="X33" s="335"/>
      <c r="Y33" s="73">
        <f>SUMIF(事業申請入力データ!$C$19:$C$150001,W33,事業申請入力データ!$F$19:$F$150001)</f>
        <v>0</v>
      </c>
      <c r="Z33" s="316"/>
      <c r="AA33" s="73">
        <f>SUMIF(事業申請入力データ!$C$19:$C$150001,W33,事業申請入力データ!$H$19:$H$150001)</f>
        <v>0</v>
      </c>
      <c r="AB33" s="395"/>
    </row>
    <row r="34" spans="1:28" ht="19.5" thickBot="1">
      <c r="V34" s="310"/>
      <c r="W34" s="334" t="s">
        <v>81</v>
      </c>
      <c r="X34" s="335"/>
      <c r="Y34" s="73">
        <f>SUMIF(事業申請入力データ!$C$19:$C$150001,W34,事業申請入力データ!$F$19:$F$150001)</f>
        <v>0</v>
      </c>
      <c r="Z34" s="316"/>
      <c r="AA34" s="73">
        <f>SUMIF(事業申請入力データ!$C$19:$C$150001,W34,事業申請入力データ!$H$19:$H$150001)</f>
        <v>0</v>
      </c>
      <c r="AB34" s="395"/>
    </row>
    <row r="35" spans="1:28" ht="26.25" thickBot="1">
      <c r="B35" s="104" t="s">
        <v>191</v>
      </c>
      <c r="C35" s="267">
        <f>事業申請入力データ!$B$9</f>
        <v>0</v>
      </c>
      <c r="V35" s="310"/>
      <c r="W35" s="334" t="s">
        <v>82</v>
      </c>
      <c r="X35" s="335"/>
      <c r="Y35" s="73">
        <f>SUMIF(事業申請入力データ!$C$19:$C$150001,W35,事業申請入力データ!$F$19:$F$150001)</f>
        <v>0</v>
      </c>
      <c r="Z35" s="316"/>
      <c r="AA35" s="73">
        <f>SUMIF(事業申請入力データ!$C$19:$C$150001,W35,事業申請入力データ!$H$19:$H$150001)</f>
        <v>0</v>
      </c>
      <c r="AB35" s="395"/>
    </row>
    <row r="36" spans="1:28" ht="35.1" customHeight="1" thickBot="1">
      <c r="A36" s="332" t="s">
        <v>135</v>
      </c>
      <c r="B36" s="337"/>
      <c r="C36" s="318" t="s">
        <v>123</v>
      </c>
      <c r="D36" s="319"/>
      <c r="E36" s="129" t="s">
        <v>84</v>
      </c>
      <c r="F36" s="129" t="s">
        <v>125</v>
      </c>
      <c r="G36" s="129" t="s">
        <v>126</v>
      </c>
      <c r="H36" s="129" t="s">
        <v>127</v>
      </c>
      <c r="I36" s="129" t="s">
        <v>128</v>
      </c>
      <c r="J36" s="129" t="s">
        <v>129</v>
      </c>
      <c r="K36" s="129" t="s">
        <v>130</v>
      </c>
      <c r="L36" s="129" t="s">
        <v>131</v>
      </c>
      <c r="M36" s="129" t="s">
        <v>174</v>
      </c>
      <c r="N36" s="129" t="s">
        <v>132</v>
      </c>
      <c r="O36" s="129" t="s">
        <v>133</v>
      </c>
      <c r="P36" s="129" t="s">
        <v>175</v>
      </c>
      <c r="Q36" s="130" t="s">
        <v>134</v>
      </c>
      <c r="R36" s="131" t="s">
        <v>45</v>
      </c>
      <c r="S36" s="324" t="s">
        <v>124</v>
      </c>
      <c r="T36" s="325"/>
      <c r="V36" s="310"/>
      <c r="W36" s="334" t="s">
        <v>60</v>
      </c>
      <c r="X36" s="335"/>
      <c r="Y36" s="73">
        <f>SUMIF(事業申請入力データ!$C$19:$C$150001,W36,事業申請入力データ!$F$19:$F$150001)</f>
        <v>0</v>
      </c>
      <c r="Z36" s="316"/>
      <c r="AA36" s="73">
        <f>SUMIF(事業申請入力データ!$C$19:$C$150001,W36,事業申請入力データ!$H$19:$H$150001)</f>
        <v>0</v>
      </c>
      <c r="AB36" s="395"/>
    </row>
    <row r="37" spans="1:28">
      <c r="A37" s="306" t="s">
        <v>7</v>
      </c>
      <c r="B37" s="60" t="s">
        <v>72</v>
      </c>
      <c r="C37" s="107">
        <f>SUMIFS(事業申請入力データ!$F$19:$F$150001,事業申請入力データ!$C$19:$C$150001,B37,事業申請入力データ!$B$19:$B$150001,事業申請出力結果!$C$35)</f>
        <v>0</v>
      </c>
      <c r="D37" s="314">
        <f>SUM(C37:C42)</f>
        <v>0</v>
      </c>
      <c r="E37" s="109">
        <f>SUMIFS(事業申請入力データ!$G$19:$G$150004,事業申請入力データ!$C$19:$C$150004,B37,事業申請入力データ!$B$19:$B$150004,事業申請出力結果!$C$35)</f>
        <v>0</v>
      </c>
      <c r="F37" s="109">
        <f>IFERROR(事業申請入力データ!L$18*SUMIFS(事業申請入力データ!$F$19:$F$150001,事業申請入力データ!L$19:L$150001,"対象",事業申請入力データ!$C$19:$C$150001,事業申請出力結果!$B37,事業申請入力データ!$B$19:$B$150001,事業申請出力結果!$C$35)/SUMIF(事業申請入力データ!L$19:L$150001,"対象",事業申請入力データ!$F$19:$F$150001),0)</f>
        <v>0</v>
      </c>
      <c r="G37" s="109">
        <f>IFERROR(事業申請入力データ!M$18*SUMIFS(事業申請入力データ!$F$19:$F$150001,事業申請入力データ!M$19:M$150001,"対象",事業申請入力データ!$C$19:$C$150001,事業申請出力結果!$B37,事業申請入力データ!$B$19:$B$150001,事業申請出力結果!$C$35)/SUMIF(事業申請入力データ!M$19:M$150001,"対象",事業申請入力データ!$F$19:$F$150001),0)</f>
        <v>0</v>
      </c>
      <c r="H37" s="109">
        <f>IFERROR(事業申請入力データ!N$18*SUMIFS(事業申請入力データ!$F$19:$F$150001,事業申請入力データ!N$19:N$150001,"対象",事業申請入力データ!$C$19:$C$150001,事業申請出力結果!$B37,事業申請入力データ!$B$19:$B$150001,事業申請出力結果!$C$35)/SUMIF(事業申請入力データ!N$19:N$150001,"対象",事業申請入力データ!$F$19:$F$150001),0)</f>
        <v>0</v>
      </c>
      <c r="I37" s="109">
        <f>IFERROR(事業申請入力データ!O$18*SUMIFS(事業申請入力データ!$F$19:$F$150001,事業申請入力データ!O$19:O$150001,"対象",事業申請入力データ!$C$19:$C$150001,事業申請出力結果!$B37,事業申請入力データ!$B$19:$B$150001,事業申請出力結果!$C$35)/SUMIF(事業申請入力データ!O$19:O$150001,"対象",事業申請入力データ!$F$19:$F$150001),0)</f>
        <v>0</v>
      </c>
      <c r="J37" s="109">
        <f>IFERROR(事業申請入力データ!P$18*SUMIFS(事業申請入力データ!$F$19:$F$150001,事業申請入力データ!P$19:P$150001,"対象",事業申請入力データ!$C$19:$C$150001,事業申請出力結果!$B37,事業申請入力データ!$B$19:$B$150001,事業申請出力結果!$C$35)/SUMIF(事業申請入力データ!P$19:P$150001,"対象",事業申請入力データ!$F$19:$F$150001),0)</f>
        <v>0</v>
      </c>
      <c r="K37" s="109">
        <f>IFERROR(事業申請入力データ!Q$18*SUMIFS(事業申請入力データ!$F$19:$F$150001,事業申請入力データ!Q$19:Q$150001,"対象",事業申請入力データ!$C$19:$C$150001,事業申請出力結果!$B37,事業申請入力データ!$B$19:$B$150001,事業申請出力結果!$C$35)/SUMIF(事業申請入力データ!Q$19:Q$150001,"対象",事業申請入力データ!$F$19:$F$150001),0)</f>
        <v>0</v>
      </c>
      <c r="L37" s="109">
        <f>IFERROR(事業申請入力データ!R$18*SUMIFS(事業申請入力データ!$F$19:$F$150001,事業申請入力データ!R$19:R$150001,"対象",事業申請入力データ!$C$19:$C$150001,事業申請出力結果!$B37,事業申請入力データ!$B$19:$B$150001,事業申請出力結果!$C$35)/SUMIF(事業申請入力データ!R$19:R$150001,"対象",事業申請入力データ!$F$19:$F$150001),0)</f>
        <v>0</v>
      </c>
      <c r="M37" s="109">
        <f>IFERROR(事業申請入力データ!S$18*SUMIFS(事業申請入力データ!$F$19:$F$150001,事業申請入力データ!S$19:S$150001,"対象",事業申請入力データ!$C$19:$C$150001,事業申請出力結果!$B37,事業申請入力データ!$B$19:$B$150001,事業申請出力結果!$C$35)/SUMIF(事業申請入力データ!S$19:S$150001,"対象",事業申請入力データ!$F$19:$F$150001),0)</f>
        <v>0</v>
      </c>
      <c r="N37" s="109">
        <f>IFERROR(事業申請入力データ!W$18*SUMIFS(事業申請入力データ!$F$19:$F$150001,事業申請入力データ!W$19:W$150001,"対象",事業申請入力データ!$C$19:$C$150001,事業申請出力結果!$B37,事業申請入力データ!$B$19:$B$150001,事業申請出力結果!$C$35)/SUMIF(事業申請入力データ!W$19:W$150001,"対象",事業申請入力データ!$F$19:$F$150001),0)</f>
        <v>0</v>
      </c>
      <c r="O37" s="109">
        <f>IFERROR(事業申請入力データ!X$18*SUMIFS(事業申請入力データ!$F$19:$F$150001,事業申請入力データ!X$19:X$150001,"対象",事業申請入力データ!$C$19:$C$150001,事業申請出力結果!$B37,事業申請入力データ!$B$19:$B$150001,事業申請出力結果!$C$35)/SUMIF(事業申請入力データ!X$19:X$150001,"対象",事業申請入力データ!$F$19:$F$150001),0)</f>
        <v>0</v>
      </c>
      <c r="P37" s="109">
        <f>IFERROR(事業申請入力データ!Y$18*SUMIFS(事業申請入力データ!$F$19:$F$150001,事業申請入力データ!Y$19:Y$150001,"対象",事業申請入力データ!$C$19:$C$150001,事業申請出力結果!$B37,事業申請入力データ!$B$19:$B$150001,事業申請出力結果!$C$35)/SUMIF(事業申請入力データ!Y$19:Y$150001,"対象",事業申請入力データ!$F$19:$F$150001),0)</f>
        <v>0</v>
      </c>
      <c r="Q37" s="62">
        <f>SUM(E37:P37)</f>
        <v>0</v>
      </c>
      <c r="R37" s="142">
        <f>IFERROR(LOOKUP(事業申請出力結果!$C$35,事業申請入力データ!$B$8:$B$14,事業申請入力データ!$E$8:$E$14),0)</f>
        <v>0</v>
      </c>
      <c r="S37" s="64">
        <f>ROUNDDOWN(Q37*R37,0)</f>
        <v>0</v>
      </c>
      <c r="T37" s="326">
        <f>SUM(S37:S42)</f>
        <v>0</v>
      </c>
      <c r="V37" s="310"/>
      <c r="W37" s="334" t="s">
        <v>61</v>
      </c>
      <c r="X37" s="335"/>
      <c r="Y37" s="73">
        <f>SUMIF(事業申請入力データ!$C$19:$C$150001,W37,事業申請入力データ!$F$19:$F$150001)</f>
        <v>0</v>
      </c>
      <c r="Z37" s="316"/>
      <c r="AA37" s="73">
        <f>SUMIF(事業申請入力データ!$C$19:$C$150001,W37,事業申請入力データ!$H$19:$H$150001)</f>
        <v>0</v>
      </c>
      <c r="AB37" s="395"/>
    </row>
    <row r="38" spans="1:28">
      <c r="A38" s="307"/>
      <c r="B38" s="4" t="s">
        <v>73</v>
      </c>
      <c r="C38" s="107">
        <f>SUMIFS(事業申請入力データ!$F$19:$F$150001,事業申請入力データ!$C$19:$C$150001,B38,事業申請入力データ!$B$19:$B$150001,事業申請出力結果!$C$35)</f>
        <v>0</v>
      </c>
      <c r="D38" s="314"/>
      <c r="E38" s="52">
        <f>SUMIFS(事業申請入力データ!$G$19:$G$150004,事業申請入力データ!$C$19:$C$150004,B38,事業申請入力データ!$B$19:$B$150004,事業申請出力結果!$C$35)</f>
        <v>0</v>
      </c>
      <c r="F38" s="109">
        <f>IFERROR(事業申請入力データ!L$18*SUMIFS(事業申請入力データ!$F$19:$F$150001,事業申請入力データ!L$19:L$150001,"対象",事業申請入力データ!$C$19:$C$150001,事業申請出力結果!$B38,事業申請入力データ!$B$19:$B$150001,事業申請出力結果!$C$35)/SUMIF(事業申請入力データ!L$19:L$150001,"対象",事業申請入力データ!$F$19:$F$150001),0)</f>
        <v>0</v>
      </c>
      <c r="G38" s="109">
        <f>IFERROR(事業申請入力データ!M$18*SUMIFS(事業申請入力データ!$F$19:$F$150001,事業申請入力データ!M$19:M$150001,"対象",事業申請入力データ!$C$19:$C$150001,事業申請出力結果!$B38,事業申請入力データ!$B$19:$B$150001,事業申請出力結果!$C$35)/SUMIF(事業申請入力データ!M$19:M$150001,"対象",事業申請入力データ!$F$19:$F$150001),0)</f>
        <v>0</v>
      </c>
      <c r="H38" s="109">
        <f>IFERROR(事業申請入力データ!N$18*SUMIFS(事業申請入力データ!$F$19:$F$150001,事業申請入力データ!N$19:N$150001,"対象",事業申請入力データ!$C$19:$C$150001,事業申請出力結果!$B38,事業申請入力データ!$B$19:$B$150001,事業申請出力結果!$C$35)/SUMIF(事業申請入力データ!N$19:N$150001,"対象",事業申請入力データ!$F$19:$F$150001),0)</f>
        <v>0</v>
      </c>
      <c r="I38" s="109">
        <f>IFERROR(事業申請入力データ!O$18*SUMIFS(事業申請入力データ!$F$19:$F$150001,事業申請入力データ!O$19:O$150001,"対象",事業申請入力データ!$C$19:$C$150001,事業申請出力結果!$B38,事業申請入力データ!$B$19:$B$150001,事業申請出力結果!$C$35)/SUMIF(事業申請入力データ!O$19:O$150001,"対象",事業申請入力データ!$F$19:$F$150001),0)</f>
        <v>0</v>
      </c>
      <c r="J38" s="109">
        <f>IFERROR(事業申請入力データ!P$18*SUMIFS(事業申請入力データ!$F$19:$F$150001,事業申請入力データ!P$19:P$150001,"対象",事業申請入力データ!$C$19:$C$150001,事業申請出力結果!$B38,事業申請入力データ!$B$19:$B$150001,事業申請出力結果!$C$35)/SUMIF(事業申請入力データ!P$19:P$150001,"対象",事業申請入力データ!$F$19:$F$150001),0)</f>
        <v>0</v>
      </c>
      <c r="K38" s="109">
        <f>IFERROR(事業申請入力データ!Q$18*SUMIFS(事業申請入力データ!$F$19:$F$150001,事業申請入力データ!Q$19:Q$150001,"対象",事業申請入力データ!$C$19:$C$150001,事業申請出力結果!$B38,事業申請入力データ!$B$19:$B$150001,事業申請出力結果!$C$35)/SUMIF(事業申請入力データ!Q$19:Q$150001,"対象",事業申請入力データ!$F$19:$F$150001),0)</f>
        <v>0</v>
      </c>
      <c r="L38" s="109">
        <f>IFERROR(事業申請入力データ!R$18*SUMIFS(事業申請入力データ!$F$19:$F$150001,事業申請入力データ!R$19:R$150001,"対象",事業申請入力データ!$C$19:$C$150001,事業申請出力結果!$B38,事業申請入力データ!$B$19:$B$150001,事業申請出力結果!$C$35)/SUMIF(事業申請入力データ!R$19:R$150001,"対象",事業申請入力データ!$F$19:$F$150001),0)</f>
        <v>0</v>
      </c>
      <c r="M38" s="109">
        <f>IFERROR(事業申請入力データ!S$18*SUMIFS(事業申請入力データ!$F$19:$F$150001,事業申請入力データ!S$19:S$150001,"対象",事業申請入力データ!$C$19:$C$150001,事業申請出力結果!$B38,事業申請入力データ!$B$19:$B$150001,事業申請出力結果!$C$35)/SUMIF(事業申請入力データ!S$19:S$150001,"対象",事業申請入力データ!$F$19:$F$150001),0)</f>
        <v>0</v>
      </c>
      <c r="N38" s="52">
        <f>IFERROR(事業申請入力データ!W$18*SUMIFS(事業申請入力データ!$F$19:$F$150001,事業申請入力データ!W$19:W$150001,"対象",事業申請入力データ!$C$19:$C$150001,事業申請出力結果!$B38,事業申請入力データ!$B$19:$B$150001,事業申請出力結果!$C$35)/SUMIF(事業申請入力データ!W$19:W$150001,"対象",事業申請入力データ!$F$19:$F$150001),0)</f>
        <v>0</v>
      </c>
      <c r="O38" s="52">
        <f>IFERROR(事業申請入力データ!X$18*SUMIFS(事業申請入力データ!$F$19:$F$150001,事業申請入力データ!X$19:X$150001,"対象",事業申請入力データ!$C$19:$C$150001,事業申請出力結果!$B38,事業申請入力データ!$B$19:$B$150001,事業申請出力結果!$C$35)/SUMIF(事業申請入力データ!X$19:X$150001,"対象",事業申請入力データ!$F$19:$F$150001),0)</f>
        <v>0</v>
      </c>
      <c r="P38" s="52">
        <f>IFERROR(事業申請入力データ!Y$18*SUMIFS(事業申請入力データ!$F$19:$F$150001,事業申請入力データ!Y$19:Y$150001,"対象",事業申請入力データ!$C$19:$C$150001,事業申請出力結果!$B38,事業申請入力データ!$B$19:$B$150001,事業申請出力結果!$C$35)/SUMIF(事業申請入力データ!Y$19:Y$150001,"対象",事業申請入力データ!$F$19:$F$150001),0)</f>
        <v>0</v>
      </c>
      <c r="Q38" s="52">
        <f t="shared" ref="Q38:Q63" si="4">SUM(E38:P38)</f>
        <v>0</v>
      </c>
      <c r="R38" s="58">
        <f>IFERROR(LOOKUP(事業申請出力結果!$C$35,事業申請入力データ!$B$8:$B$14,事業申請入力データ!$E$8:$E$14),0)</f>
        <v>0</v>
      </c>
      <c r="S38" s="65">
        <f>ROUNDDOWN(Q38*R38,0)</f>
        <v>0</v>
      </c>
      <c r="T38" s="327"/>
      <c r="V38" s="310"/>
      <c r="W38" s="334" t="s">
        <v>62</v>
      </c>
      <c r="X38" s="335"/>
      <c r="Y38" s="73">
        <f>SUMIF(事業申請入力データ!$C$19:$C$150001,W38,事業申請入力データ!$F$19:$F$150001)</f>
        <v>0</v>
      </c>
      <c r="Z38" s="316"/>
      <c r="AA38" s="73">
        <f>SUMIF(事業申請入力データ!$C$19:$C$150001,W38,事業申請入力データ!$H$19:$H$150001)</f>
        <v>0</v>
      </c>
      <c r="AB38" s="395"/>
    </row>
    <row r="39" spans="1:28">
      <c r="A39" s="307"/>
      <c r="B39" s="4" t="s">
        <v>74</v>
      </c>
      <c r="C39" s="107">
        <f>SUMIFS(事業申請入力データ!$F$19:$F$150001,事業申請入力データ!$C$19:$C$150001,B39,事業申請入力データ!$B$19:$B$150001,事業申請出力結果!$C$35)</f>
        <v>0</v>
      </c>
      <c r="D39" s="314"/>
      <c r="E39" s="52">
        <f>SUMIFS(事業申請入力データ!$G$19:$G$150004,事業申請入力データ!$C$19:$C$150004,B39,事業申請入力データ!$B$19:$B$150004,事業申請出力結果!$C$35)</f>
        <v>0</v>
      </c>
      <c r="F39" s="109">
        <f>IFERROR(事業申請入力データ!L$18*SUMIFS(事業申請入力データ!$F$19:$F$150001,事業申請入力データ!L$19:L$150001,"対象",事業申請入力データ!$C$19:$C$150001,事業申請出力結果!$B39,事業申請入力データ!$B$19:$B$150001,事業申請出力結果!$C$35)/SUMIF(事業申請入力データ!L$19:L$150001,"対象",事業申請入力データ!$F$19:$F$150001),0)</f>
        <v>0</v>
      </c>
      <c r="G39" s="109">
        <f>IFERROR(事業申請入力データ!M$18*SUMIFS(事業申請入力データ!$F$19:$F$150001,事業申請入力データ!M$19:M$150001,"対象",事業申請入力データ!$C$19:$C$150001,事業申請出力結果!$B39,事業申請入力データ!$B$19:$B$150001,事業申請出力結果!$C$35)/SUMIF(事業申請入力データ!M$19:M$150001,"対象",事業申請入力データ!$F$19:$F$150001),0)</f>
        <v>0</v>
      </c>
      <c r="H39" s="109">
        <f>IFERROR(事業申請入力データ!N$18*SUMIFS(事業申請入力データ!$F$19:$F$150001,事業申請入力データ!N$19:N$150001,"対象",事業申請入力データ!$C$19:$C$150001,事業申請出力結果!$B39,事業申請入力データ!$B$19:$B$150001,事業申請出力結果!$C$35)/SUMIF(事業申請入力データ!N$19:N$150001,"対象",事業申請入力データ!$F$19:$F$150001),0)</f>
        <v>0</v>
      </c>
      <c r="I39" s="109">
        <f>IFERROR(事業申請入力データ!O$18*SUMIFS(事業申請入力データ!$F$19:$F$150001,事業申請入力データ!O$19:O$150001,"対象",事業申請入力データ!$C$19:$C$150001,事業申請出力結果!$B39,事業申請入力データ!$B$19:$B$150001,事業申請出力結果!$C$35)/SUMIF(事業申請入力データ!O$19:O$150001,"対象",事業申請入力データ!$F$19:$F$150001),0)</f>
        <v>0</v>
      </c>
      <c r="J39" s="109">
        <f>IFERROR(事業申請入力データ!P$18*SUMIFS(事業申請入力データ!$F$19:$F$150001,事業申請入力データ!P$19:P$150001,"対象",事業申請入力データ!$C$19:$C$150001,事業申請出力結果!$B39,事業申請入力データ!$B$19:$B$150001,事業申請出力結果!$C$35)/SUMIF(事業申請入力データ!P$19:P$150001,"対象",事業申請入力データ!$F$19:$F$150001),0)</f>
        <v>0</v>
      </c>
      <c r="K39" s="109">
        <f>IFERROR(事業申請入力データ!Q$18*SUMIFS(事業申請入力データ!$F$19:$F$150001,事業申請入力データ!Q$19:Q$150001,"対象",事業申請入力データ!$C$19:$C$150001,事業申請出力結果!$B39,事業申請入力データ!$B$19:$B$150001,事業申請出力結果!$C$35)/SUMIF(事業申請入力データ!Q$19:Q$150001,"対象",事業申請入力データ!$F$19:$F$150001),0)</f>
        <v>0</v>
      </c>
      <c r="L39" s="109">
        <f>IFERROR(事業申請入力データ!R$18*SUMIFS(事業申請入力データ!$F$19:$F$150001,事業申請入力データ!R$19:R$150001,"対象",事業申請入力データ!$C$19:$C$150001,事業申請出力結果!$B39,事業申請入力データ!$B$19:$B$150001,事業申請出力結果!$C$35)/SUMIF(事業申請入力データ!R$19:R$150001,"対象",事業申請入力データ!$F$19:$F$150001),0)</f>
        <v>0</v>
      </c>
      <c r="M39" s="109">
        <f>IFERROR(事業申請入力データ!S$18*SUMIFS(事業申請入力データ!$F$19:$F$150001,事業申請入力データ!S$19:S$150001,"対象",事業申請入力データ!$C$19:$C$150001,事業申請出力結果!$B39,事業申請入力データ!$B$19:$B$150001,事業申請出力結果!$C$35)/SUMIF(事業申請入力データ!S$19:S$150001,"対象",事業申請入力データ!$F$19:$F$150001),0)</f>
        <v>0</v>
      </c>
      <c r="N39" s="52">
        <f>IFERROR(事業申請入力データ!W$18*SUMIFS(事業申請入力データ!$F$19:$F$150001,事業申請入力データ!W$19:W$150001,"対象",事業申請入力データ!$C$19:$C$150001,事業申請出力結果!$B39,事業申請入力データ!$B$19:$B$150001,事業申請出力結果!$C$35)/SUMIF(事業申請入力データ!W$19:W$150001,"対象",事業申請入力データ!$F$19:$F$150001),0)</f>
        <v>0</v>
      </c>
      <c r="O39" s="52">
        <f>IFERROR(事業申請入力データ!X$18*SUMIFS(事業申請入力データ!$F$19:$F$150001,事業申請入力データ!X$19:X$150001,"対象",事業申請入力データ!$C$19:$C$150001,事業申請出力結果!$B39,事業申請入力データ!$B$19:$B$150001,事業申請出力結果!$C$35)/SUMIF(事業申請入力データ!X$19:X$150001,"対象",事業申請入力データ!$F$19:$F$150001),0)</f>
        <v>0</v>
      </c>
      <c r="P39" s="52">
        <f>IFERROR(事業申請入力データ!Y$18*SUMIFS(事業申請入力データ!$F$19:$F$150001,事業申請入力データ!Y$19:Y$150001,"対象",事業申請入力データ!$C$19:$C$150001,事業申請出力結果!$B39,事業申請入力データ!$B$19:$B$150001,事業申請出力結果!$C$35)/SUMIF(事業申請入力データ!Y$19:Y$150001,"対象",事業申請入力データ!$F$19:$F$150001),0)</f>
        <v>0</v>
      </c>
      <c r="Q39" s="52">
        <f t="shared" si="4"/>
        <v>0</v>
      </c>
      <c r="R39" s="58">
        <f>IFERROR(LOOKUP(事業申請出力結果!$C$35,事業申請入力データ!$B$8:$B$14,事業申請入力データ!$E$8:$E$14),0)</f>
        <v>0</v>
      </c>
      <c r="S39" s="65">
        <f t="shared" ref="S39:S62" si="5">ROUNDDOWN(Q39*R39,0)</f>
        <v>0</v>
      </c>
      <c r="T39" s="327"/>
      <c r="V39" s="310"/>
      <c r="W39" s="334" t="s">
        <v>63</v>
      </c>
      <c r="X39" s="335"/>
      <c r="Y39" s="73">
        <f>SUMIF(事業申請入力データ!$C$19:$C$150001,W39,事業申請入力データ!$F$19:$F$150001)</f>
        <v>0</v>
      </c>
      <c r="Z39" s="316"/>
      <c r="AA39" s="73">
        <f>SUMIF(事業申請入力データ!$C$19:$C$150001,W39,事業申請入力データ!$H$19:$H$150001)</f>
        <v>0</v>
      </c>
      <c r="AB39" s="395"/>
    </row>
    <row r="40" spans="1:28">
      <c r="A40" s="307"/>
      <c r="B40" s="4" t="s">
        <v>75</v>
      </c>
      <c r="C40" s="107">
        <f>SUMIFS(事業申請入力データ!$F$19:$F$150001,事業申請入力データ!$C$19:$C$150001,B40,事業申請入力データ!$B$19:$B$150001,事業申請出力結果!$C$35)</f>
        <v>0</v>
      </c>
      <c r="D40" s="314"/>
      <c r="E40" s="52">
        <f>SUMIFS(事業申請入力データ!$G$19:$G$150004,事業申請入力データ!$C$19:$C$150004,B40,事業申請入力データ!$B$19:$B$150004,事業申請出力結果!$C$35)</f>
        <v>0</v>
      </c>
      <c r="F40" s="109">
        <f>IFERROR(事業申請入力データ!L$18*SUMIFS(事業申請入力データ!$F$19:$F$150001,事業申請入力データ!L$19:L$150001,"対象",事業申請入力データ!$C$19:$C$150001,事業申請出力結果!$B40,事業申請入力データ!$B$19:$B$150001,事業申請出力結果!$C$35)/SUMIF(事業申請入力データ!L$19:L$150001,"対象",事業申請入力データ!$F$19:$F$150001),0)</f>
        <v>0</v>
      </c>
      <c r="G40" s="109">
        <f>IFERROR(事業申請入力データ!M$18*SUMIFS(事業申請入力データ!$F$19:$F$150001,事業申請入力データ!M$19:M$150001,"対象",事業申請入力データ!$C$19:$C$150001,事業申請出力結果!$B40,事業申請入力データ!$B$19:$B$150001,事業申請出力結果!$C$35)/SUMIF(事業申請入力データ!M$19:M$150001,"対象",事業申請入力データ!$F$19:$F$150001),0)</f>
        <v>0</v>
      </c>
      <c r="H40" s="109">
        <f>IFERROR(事業申請入力データ!N$18*SUMIFS(事業申請入力データ!$F$19:$F$150001,事業申請入力データ!N$19:N$150001,"対象",事業申請入力データ!$C$19:$C$150001,事業申請出力結果!$B40,事業申請入力データ!$B$19:$B$150001,事業申請出力結果!$C$35)/SUMIF(事業申請入力データ!N$19:N$150001,"対象",事業申請入力データ!$F$19:$F$150001),0)</f>
        <v>0</v>
      </c>
      <c r="I40" s="109">
        <f>IFERROR(事業申請入力データ!O$18*SUMIFS(事業申請入力データ!$F$19:$F$150001,事業申請入力データ!O$19:O$150001,"対象",事業申請入力データ!$C$19:$C$150001,事業申請出力結果!$B40,事業申請入力データ!$B$19:$B$150001,事業申請出力結果!$C$35)/SUMIF(事業申請入力データ!O$19:O$150001,"対象",事業申請入力データ!$F$19:$F$150001),0)</f>
        <v>0</v>
      </c>
      <c r="J40" s="109">
        <f>IFERROR(事業申請入力データ!P$18*SUMIFS(事業申請入力データ!$F$19:$F$150001,事業申請入力データ!P$19:P$150001,"対象",事業申請入力データ!$C$19:$C$150001,事業申請出力結果!$B40,事業申請入力データ!$B$19:$B$150001,事業申請出力結果!$C$35)/SUMIF(事業申請入力データ!P$19:P$150001,"対象",事業申請入力データ!$F$19:$F$150001),0)</f>
        <v>0</v>
      </c>
      <c r="K40" s="109">
        <f>IFERROR(事業申請入力データ!Q$18*SUMIFS(事業申請入力データ!$F$19:$F$150001,事業申請入力データ!Q$19:Q$150001,"対象",事業申請入力データ!$C$19:$C$150001,事業申請出力結果!$B40,事業申請入力データ!$B$19:$B$150001,事業申請出力結果!$C$35)/SUMIF(事業申請入力データ!Q$19:Q$150001,"対象",事業申請入力データ!$F$19:$F$150001),0)</f>
        <v>0</v>
      </c>
      <c r="L40" s="109">
        <f>IFERROR(事業申請入力データ!R$18*SUMIFS(事業申請入力データ!$F$19:$F$150001,事業申請入力データ!R$19:R$150001,"対象",事業申請入力データ!$C$19:$C$150001,事業申請出力結果!$B40,事業申請入力データ!$B$19:$B$150001,事業申請出力結果!$C$35)/SUMIF(事業申請入力データ!R$19:R$150001,"対象",事業申請入力データ!$F$19:$F$150001),0)</f>
        <v>0</v>
      </c>
      <c r="M40" s="109">
        <f>IFERROR(事業申請入力データ!S$18*SUMIFS(事業申請入力データ!$F$19:$F$150001,事業申請入力データ!S$19:S$150001,"対象",事業申請入力データ!$C$19:$C$150001,事業申請出力結果!$B40,事業申請入力データ!$B$19:$B$150001,事業申請出力結果!$C$35)/SUMIF(事業申請入力データ!S$19:S$150001,"対象",事業申請入力データ!$F$19:$F$150001),0)</f>
        <v>0</v>
      </c>
      <c r="N40" s="52">
        <f>IFERROR(事業申請入力データ!W$18*SUMIFS(事業申請入力データ!$F$19:$F$150001,事業申請入力データ!W$19:W$150001,"対象",事業申請入力データ!$C$19:$C$150001,事業申請出力結果!$B40,事業申請入力データ!$B$19:$B$150001,事業申請出力結果!$C$35)/SUMIF(事業申請入力データ!W$19:W$150001,"対象",事業申請入力データ!$F$19:$F$150001),0)</f>
        <v>0</v>
      </c>
      <c r="O40" s="52">
        <f>IFERROR(事業申請入力データ!X$18*SUMIFS(事業申請入力データ!$F$19:$F$150001,事業申請入力データ!X$19:X$150001,"対象",事業申請入力データ!$C$19:$C$150001,事業申請出力結果!$B40,事業申請入力データ!$B$19:$B$150001,事業申請出力結果!$C$35)/SUMIF(事業申請入力データ!X$19:X$150001,"対象",事業申請入力データ!$F$19:$F$150001),0)</f>
        <v>0</v>
      </c>
      <c r="P40" s="52">
        <f>IFERROR(事業申請入力データ!Y$18*SUMIFS(事業申請入力データ!$F$19:$F$150001,事業申請入力データ!Y$19:Y$150001,"対象",事業申請入力データ!$C$19:$C$150001,事業申請出力結果!$B40,事業申請入力データ!$B$19:$B$150001,事業申請出力結果!$C$35)/SUMIF(事業申請入力データ!Y$19:Y$150001,"対象",事業申請入力データ!$F$19:$F$150001),0)</f>
        <v>0</v>
      </c>
      <c r="Q40" s="52">
        <f t="shared" si="4"/>
        <v>0</v>
      </c>
      <c r="R40" s="58">
        <f>IFERROR(LOOKUP(事業申請出力結果!$C$35,事業申請入力データ!$B$8:$B$14,事業申請入力データ!$E$8:$E$14),0)</f>
        <v>0</v>
      </c>
      <c r="S40" s="65">
        <f t="shared" si="5"/>
        <v>0</v>
      </c>
      <c r="T40" s="327"/>
      <c r="V40" s="310"/>
      <c r="W40" s="334" t="s">
        <v>64</v>
      </c>
      <c r="X40" s="335"/>
      <c r="Y40" s="73">
        <f>SUMIF(事業申請入力データ!$C$19:$C$150001,W40,事業申請入力データ!$F$19:$F$150001)</f>
        <v>0</v>
      </c>
      <c r="Z40" s="316"/>
      <c r="AA40" s="73">
        <f>SUMIF(事業申請入力データ!$C$19:$C$150001,W40,事業申請入力データ!$H$19:$H$150001)</f>
        <v>0</v>
      </c>
      <c r="AB40" s="395"/>
    </row>
    <row r="41" spans="1:28">
      <c r="A41" s="307"/>
      <c r="B41" s="4" t="s">
        <v>76</v>
      </c>
      <c r="C41" s="107">
        <f>SUMIFS(事業申請入力データ!$F$19:$F$150001,事業申請入力データ!$C$19:$C$150001,B41,事業申請入力データ!$B$19:$B$150001,事業申請出力結果!$C$35)</f>
        <v>0</v>
      </c>
      <c r="D41" s="314"/>
      <c r="E41" s="52">
        <f>SUMIFS(事業申請入力データ!$G$19:$G$150004,事業申請入力データ!$C$19:$C$150004,B41,事業申請入力データ!$B$19:$B$150004,事業申請出力結果!$C$35)</f>
        <v>0</v>
      </c>
      <c r="F41" s="109">
        <f>IFERROR(事業申請入力データ!L$18*SUMIFS(事業申請入力データ!$F$19:$F$150001,事業申請入力データ!L$19:L$150001,"対象",事業申請入力データ!$C$19:$C$150001,事業申請出力結果!$B41,事業申請入力データ!$B$19:$B$150001,事業申請出力結果!$C$35)/SUMIF(事業申請入力データ!L$19:L$150001,"対象",事業申請入力データ!$F$19:$F$150001),0)</f>
        <v>0</v>
      </c>
      <c r="G41" s="109">
        <f>IFERROR(事業申請入力データ!M$18*SUMIFS(事業申請入力データ!$F$19:$F$150001,事業申請入力データ!M$19:M$150001,"対象",事業申請入力データ!$C$19:$C$150001,事業申請出力結果!$B41,事業申請入力データ!$B$19:$B$150001,事業申請出力結果!$C$35)/SUMIF(事業申請入力データ!M$19:M$150001,"対象",事業申請入力データ!$F$19:$F$150001),0)</f>
        <v>0</v>
      </c>
      <c r="H41" s="109">
        <f>IFERROR(事業申請入力データ!N$18*SUMIFS(事業申請入力データ!$F$19:$F$150001,事業申請入力データ!N$19:N$150001,"対象",事業申請入力データ!$C$19:$C$150001,事業申請出力結果!$B41,事業申請入力データ!$B$19:$B$150001,事業申請出力結果!$C$35)/SUMIF(事業申請入力データ!N$19:N$150001,"対象",事業申請入力データ!$F$19:$F$150001),0)</f>
        <v>0</v>
      </c>
      <c r="I41" s="109">
        <f>IFERROR(事業申請入力データ!O$18*SUMIFS(事業申請入力データ!$F$19:$F$150001,事業申請入力データ!O$19:O$150001,"対象",事業申請入力データ!$C$19:$C$150001,事業申請出力結果!$B41,事業申請入力データ!$B$19:$B$150001,事業申請出力結果!$C$35)/SUMIF(事業申請入力データ!O$19:O$150001,"対象",事業申請入力データ!$F$19:$F$150001),0)</f>
        <v>0</v>
      </c>
      <c r="J41" s="109">
        <f>IFERROR(事業申請入力データ!P$18*SUMIFS(事業申請入力データ!$F$19:$F$150001,事業申請入力データ!P$19:P$150001,"対象",事業申請入力データ!$C$19:$C$150001,事業申請出力結果!$B41,事業申請入力データ!$B$19:$B$150001,事業申請出力結果!$C$35)/SUMIF(事業申請入力データ!P$19:P$150001,"対象",事業申請入力データ!$F$19:$F$150001),0)</f>
        <v>0</v>
      </c>
      <c r="K41" s="109">
        <f>IFERROR(事業申請入力データ!Q$18*SUMIFS(事業申請入力データ!$F$19:$F$150001,事業申請入力データ!Q$19:Q$150001,"対象",事業申請入力データ!$C$19:$C$150001,事業申請出力結果!$B41,事業申請入力データ!$B$19:$B$150001,事業申請出力結果!$C$35)/SUMIF(事業申請入力データ!Q$19:Q$150001,"対象",事業申請入力データ!$F$19:$F$150001),0)</f>
        <v>0</v>
      </c>
      <c r="L41" s="109">
        <f>IFERROR(事業申請入力データ!R$18*SUMIFS(事業申請入力データ!$F$19:$F$150001,事業申請入力データ!R$19:R$150001,"対象",事業申請入力データ!$C$19:$C$150001,事業申請出力結果!$B41,事業申請入力データ!$B$19:$B$150001,事業申請出力結果!$C$35)/SUMIF(事業申請入力データ!R$19:R$150001,"対象",事業申請入力データ!$F$19:$F$150001),0)</f>
        <v>0</v>
      </c>
      <c r="M41" s="109">
        <f>IFERROR(事業申請入力データ!S$18*SUMIFS(事業申請入力データ!$F$19:$F$150001,事業申請入力データ!S$19:S$150001,"対象",事業申請入力データ!$C$19:$C$150001,事業申請出力結果!$B41,事業申請入力データ!$B$19:$B$150001,事業申請出力結果!$C$35)/SUMIF(事業申請入力データ!S$19:S$150001,"対象",事業申請入力データ!$F$19:$F$150001),0)</f>
        <v>0</v>
      </c>
      <c r="N41" s="52">
        <f>IFERROR(事業申請入力データ!W$18*SUMIFS(事業申請入力データ!$F$19:$F$150001,事業申請入力データ!W$19:W$150001,"対象",事業申請入力データ!$C$19:$C$150001,事業申請出力結果!$B41,事業申請入力データ!$B$19:$B$150001,事業申請出力結果!$C$35)/SUMIF(事業申請入力データ!W$19:W$150001,"対象",事業申請入力データ!$F$19:$F$150001),0)</f>
        <v>0</v>
      </c>
      <c r="O41" s="52">
        <f>IFERROR(事業申請入力データ!X$18*SUMIFS(事業申請入力データ!$F$19:$F$150001,事業申請入力データ!X$19:X$150001,"対象",事業申請入力データ!$C$19:$C$150001,事業申請出力結果!$B41,事業申請入力データ!$B$19:$B$150001,事業申請出力結果!$C$35)/SUMIF(事業申請入力データ!X$19:X$150001,"対象",事業申請入力データ!$F$19:$F$150001),0)</f>
        <v>0</v>
      </c>
      <c r="P41" s="52">
        <f>IFERROR(事業申請入力データ!Y$18*SUMIFS(事業申請入力データ!$F$19:$F$150001,事業申請入力データ!Y$19:Y$150001,"対象",事業申請入力データ!$C$19:$C$150001,事業申請出力結果!$B41,事業申請入力データ!$B$19:$B$150001,事業申請出力結果!$C$35)/SUMIF(事業申請入力データ!Y$19:Y$150001,"対象",事業申請入力データ!$F$19:$F$150001),0)</f>
        <v>0</v>
      </c>
      <c r="Q41" s="52">
        <f t="shared" si="4"/>
        <v>0</v>
      </c>
      <c r="R41" s="58">
        <f>IFERROR(LOOKUP(事業申請出力結果!$C$35,事業申請入力データ!$B$8:$B$14,事業申請入力データ!$E$8:$E$14),0)</f>
        <v>0</v>
      </c>
      <c r="S41" s="65">
        <f t="shared" si="5"/>
        <v>0</v>
      </c>
      <c r="T41" s="327"/>
      <c r="V41" s="310"/>
      <c r="W41" s="334" t="s">
        <v>65</v>
      </c>
      <c r="X41" s="335"/>
      <c r="Y41" s="73">
        <f>SUMIF(事業申請入力データ!$C$19:$C$150001,W41,事業申請入力データ!$F$19:$F$150001)</f>
        <v>0</v>
      </c>
      <c r="Z41" s="316"/>
      <c r="AA41" s="73">
        <f>SUMIF(事業申請入力データ!$C$19:$C$150001,W41,事業申請入力データ!$H$19:$H$150001)</f>
        <v>0</v>
      </c>
      <c r="AB41" s="395"/>
    </row>
    <row r="42" spans="1:28" ht="19.5" thickBot="1">
      <c r="A42" s="308"/>
      <c r="B42" s="59" t="s">
        <v>77</v>
      </c>
      <c r="C42" s="67">
        <f>SUMIFS(事業申請入力データ!$F$19:$F$150001,事業申請入力データ!$C$19:$C$150001,B42,事業申請入力データ!$B$19:$B$150001,事業申請出力結果!$C$35)</f>
        <v>0</v>
      </c>
      <c r="D42" s="314"/>
      <c r="E42" s="68">
        <f>SUMIFS(事業申請入力データ!$G$19:$G$150004,事業申請入力データ!$C$19:$C$150004,B42,事業申請入力データ!$B$19:$B$150004,事業申請出力結果!$C$35)</f>
        <v>0</v>
      </c>
      <c r="F42" s="68">
        <f>IFERROR(事業申請入力データ!L$18*SUMIFS(事業申請入力データ!$F$19:$F$150001,事業申請入力データ!L$19:L$150001,"対象",事業申請入力データ!$C$19:$C$150001,事業申請出力結果!$B42,事業申請入力データ!$B$19:$B$150001,事業申請出力結果!$C$35)/SUMIF(事業申請入力データ!L$19:L$150001,"対象",事業申請入力データ!$F$19:$F$150001),0)</f>
        <v>0</v>
      </c>
      <c r="G42" s="68">
        <f>IFERROR(事業申請入力データ!M$18*SUMIFS(事業申請入力データ!$F$19:$F$150001,事業申請入力データ!M$19:M$150001,"対象",事業申請入力データ!$C$19:$C$150001,事業申請出力結果!$B42,事業申請入力データ!$B$19:$B$150001,事業申請出力結果!$C$35)/SUMIF(事業申請入力データ!M$19:M$150001,"対象",事業申請入力データ!$F$19:$F$150001),0)</f>
        <v>0</v>
      </c>
      <c r="H42" s="68">
        <f>IFERROR(事業申請入力データ!N$18*SUMIFS(事業申請入力データ!$F$19:$F$150001,事業申請入力データ!N$19:N$150001,"対象",事業申請入力データ!$C$19:$C$150001,事業申請出力結果!$B42,事業申請入力データ!$B$19:$B$150001,事業申請出力結果!$C$35)/SUMIF(事業申請入力データ!N$19:N$150001,"対象",事業申請入力データ!$F$19:$F$150001),0)</f>
        <v>0</v>
      </c>
      <c r="I42" s="68">
        <f>IFERROR(事業申請入力データ!O$18*SUMIFS(事業申請入力データ!$F$19:$F$150001,事業申請入力データ!O$19:O$150001,"対象",事業申請入力データ!$C$19:$C$150001,事業申請出力結果!$B42,事業申請入力データ!$B$19:$B$150001,事業申請出力結果!$C$35)/SUMIF(事業申請入力データ!O$19:O$150001,"対象",事業申請入力データ!$F$19:$F$150001),0)</f>
        <v>0</v>
      </c>
      <c r="J42" s="68">
        <f>IFERROR(事業申請入力データ!P$18*SUMIFS(事業申請入力データ!$F$19:$F$150001,事業申請入力データ!P$19:P$150001,"対象",事業申請入力データ!$C$19:$C$150001,事業申請出力結果!$B42,事業申請入力データ!$B$19:$B$150001,事業申請出力結果!$C$35)/SUMIF(事業申請入力データ!P$19:P$150001,"対象",事業申請入力データ!$F$19:$F$150001),0)</f>
        <v>0</v>
      </c>
      <c r="K42" s="68">
        <f>IFERROR(事業申請入力データ!Q$18*SUMIFS(事業申請入力データ!$F$19:$F$150001,事業申請入力データ!Q$19:Q$150001,"対象",事業申請入力データ!$C$19:$C$150001,事業申請出力結果!$B42,事業申請入力データ!$B$19:$B$150001,事業申請出力結果!$C$35)/SUMIF(事業申請入力データ!Q$19:Q$150001,"対象",事業申請入力データ!$F$19:$F$150001),0)</f>
        <v>0</v>
      </c>
      <c r="L42" s="68">
        <f>IFERROR(事業申請入力データ!R$18*SUMIFS(事業申請入力データ!$F$19:$F$150001,事業申請入力データ!R$19:R$150001,"対象",事業申請入力データ!$C$19:$C$150001,事業申請出力結果!$B42,事業申請入力データ!$B$19:$B$150001,事業申請出力結果!$C$35)/SUMIF(事業申請入力データ!R$19:R$150001,"対象",事業申請入力データ!$F$19:$F$150001),0)</f>
        <v>0</v>
      </c>
      <c r="M42" s="68">
        <f>IFERROR(事業申請入力データ!S$18*SUMIFS(事業申請入力データ!$F$19:$F$150001,事業申請入力データ!S$19:S$150001,"対象",事業申請入力データ!$C$19:$C$150001,事業申請出力結果!$B42,事業申請入力データ!$B$19:$B$150001,事業申請出力結果!$C$35)/SUMIF(事業申請入力データ!S$19:S$150001,"対象",事業申請入力データ!$F$19:$F$150001),0)</f>
        <v>0</v>
      </c>
      <c r="N42" s="68">
        <f>IFERROR(事業申請入力データ!W$18*SUMIFS(事業申請入力データ!$F$19:$F$150001,事業申請入力データ!W$19:W$150001,"対象",事業申請入力データ!$C$19:$C$150001,事業申請出力結果!$B42,事業申請入力データ!$B$19:$B$150001,事業申請出力結果!$C$35)/SUMIF(事業申請入力データ!W$19:W$150001,"対象",事業申請入力データ!$F$19:$F$150001),0)</f>
        <v>0</v>
      </c>
      <c r="O42" s="68">
        <f>IFERROR(事業申請入力データ!X$18*SUMIFS(事業申請入力データ!$F$19:$F$150001,事業申請入力データ!X$19:X$150001,"対象",事業申請入力データ!$C$19:$C$150001,事業申請出力結果!$B42,事業申請入力データ!$B$19:$B$150001,事業申請出力結果!$C$35)/SUMIF(事業申請入力データ!X$19:X$150001,"対象",事業申請入力データ!$F$19:$F$150001),0)</f>
        <v>0</v>
      </c>
      <c r="P42" s="68">
        <f>IFERROR(事業申請入力データ!Y$18*SUMIFS(事業申請入力データ!$F$19:$F$150001,事業申請入力データ!Y$19:Y$150001,"対象",事業申請入力データ!$C$19:$C$150001,事業申請出力結果!$B42,事業申請入力データ!$B$19:$B$150001,事業申請出力結果!$C$35)/SUMIF(事業申請入力データ!Y$19:Y$150001,"対象",事業申請入力データ!$F$19:$F$150001),0)</f>
        <v>0</v>
      </c>
      <c r="Q42" s="68">
        <f t="shared" si="4"/>
        <v>0</v>
      </c>
      <c r="R42" s="69">
        <f>IFERROR(LOOKUP(事業申請出力結果!$C$35,事業申請入力データ!$B$8:$B$14,事業申請入力データ!$E$8:$E$14),0)</f>
        <v>0</v>
      </c>
      <c r="S42" s="70">
        <f t="shared" si="5"/>
        <v>0</v>
      </c>
      <c r="T42" s="328"/>
      <c r="V42" s="310"/>
      <c r="W42" s="334" t="s">
        <v>66</v>
      </c>
      <c r="X42" s="335"/>
      <c r="Y42" s="73">
        <f>SUMIF(事業申請入力データ!$C$19:$C$150001,W42,事業申請入力データ!$F$19:$F$150001)</f>
        <v>0</v>
      </c>
      <c r="Z42" s="316"/>
      <c r="AA42" s="73">
        <f>SUMIF(事業申請入力データ!$C$19:$C$150001,W42,事業申請入力データ!$H$19:$H$150001)</f>
        <v>0</v>
      </c>
      <c r="AB42" s="395"/>
    </row>
    <row r="43" spans="1:28">
      <c r="A43" s="309" t="s">
        <v>105</v>
      </c>
      <c r="B43" s="80" t="s">
        <v>78</v>
      </c>
      <c r="C43" s="106">
        <f>SUMIFS(事業申請入力データ!$F$19:$F$150001,事業申請入力データ!$C$19:$C$150001,B43,事業申請入力データ!$B$19:$B$150001,事業申請出力結果!$C$35)</f>
        <v>0</v>
      </c>
      <c r="D43" s="315">
        <f>SUM(C43:C60)</f>
        <v>0</v>
      </c>
      <c r="E43" s="108">
        <f>SUMIFS(事業申請入力データ!$G$19:$G$150004,事業申請入力データ!$C$19:$C$150004,B43,事業申請入力データ!$B$19:$B$150004,事業申請出力結果!$C$35)</f>
        <v>0</v>
      </c>
      <c r="F43" s="82">
        <f>IFERROR(事業申請入力データ!L$18*SUMIFS(事業申請入力データ!$F$19:$F$150001,事業申請入力データ!L$19:L$150001,"対象",事業申請入力データ!$C$19:$C$150001,事業申請出力結果!$B43,事業申請入力データ!$B$19:$B$150001,事業申請出力結果!$C$35)/SUMIF(事業申請入力データ!L$19:L$150001,"対象",事業申請入力データ!$F$19:$F$150001),0)</f>
        <v>0</v>
      </c>
      <c r="G43" s="82">
        <f>IFERROR(事業申請入力データ!M$18*SUMIFS(事業申請入力データ!$F$19:$F$150001,事業申請入力データ!M$19:M$150001,"対象",事業申請入力データ!$C$19:$C$150001,事業申請出力結果!$B43,事業申請入力データ!$B$19:$B$150001,事業申請出力結果!$C$35)/SUMIF(事業申請入力データ!M$19:M$150001,"対象",事業申請入力データ!$F$19:$F$150001),0)</f>
        <v>0</v>
      </c>
      <c r="H43" s="82">
        <f>IFERROR(事業申請入力データ!N$18*SUMIFS(事業申請入力データ!$F$19:$F$150001,事業申請入力データ!N$19:N$150001,"対象",事業申請入力データ!$C$19:$C$150001,事業申請出力結果!$B43,事業申請入力データ!$B$19:$B$150001,事業申請出力結果!$C$35)/SUMIF(事業申請入力データ!N$19:N$150001,"対象",事業申請入力データ!$F$19:$F$150001),0)</f>
        <v>0</v>
      </c>
      <c r="I43" s="82">
        <f>IFERROR(事業申請入力データ!O$18*SUMIFS(事業申請入力データ!$F$19:$F$150001,事業申請入力データ!O$19:O$150001,"対象",事業申請入力データ!$C$19:$C$150001,事業申請出力結果!$B43,事業申請入力データ!$B$19:$B$150001,事業申請出力結果!$C$35)/SUMIF(事業申請入力データ!O$19:O$150001,"対象",事業申請入力データ!$F$19:$F$150001),0)</f>
        <v>0</v>
      </c>
      <c r="J43" s="82">
        <f>IFERROR(事業申請入力データ!P$18*SUMIFS(事業申請入力データ!$F$19:$F$150001,事業申請入力データ!P$19:P$150001,"対象",事業申請入力データ!$C$19:$C$150001,事業申請出力結果!$B43,事業申請入力データ!$B$19:$B$150001,事業申請出力結果!$C$35)/SUMIF(事業申請入力データ!P$19:P$150001,"対象",事業申請入力データ!$F$19:$F$150001),0)</f>
        <v>0</v>
      </c>
      <c r="K43" s="82">
        <f>IFERROR(事業申請入力データ!Q$18*SUMIFS(事業申請入力データ!$F$19:$F$150001,事業申請入力データ!Q$19:Q$150001,"対象",事業申請入力データ!$C$19:$C$150001,事業申請出力結果!$B43,事業申請入力データ!$B$19:$B$150001,事業申請出力結果!$C$35)/SUMIF(事業申請入力データ!Q$19:Q$150001,"対象",事業申請入力データ!$F$19:$F$150001),0)</f>
        <v>0</v>
      </c>
      <c r="L43" s="82">
        <f>IFERROR(事業申請入力データ!R$18*SUMIFS(事業申請入力データ!$F$19:$F$150001,事業申請入力データ!R$19:R$150001,"対象",事業申請入力データ!$C$19:$C$150001,事業申請出力結果!$B43,事業申請入力データ!$B$19:$B$150001,事業申請出力結果!$C$35)/SUMIF(事業申請入力データ!R$19:R$150001,"対象",事業申請入力データ!$F$19:$F$150001),0)</f>
        <v>0</v>
      </c>
      <c r="M43" s="82">
        <f>IFERROR(事業申請入力データ!S$18*SUMIFS(事業申請入力データ!$F$19:$F$150001,事業申請入力データ!S$19:S$150001,"対象",事業申請入力データ!$C$19:$C$150001,事業申請出力結果!$B43,事業申請入力データ!$B$19:$B$150001,事業申請出力結果!$C$35)/SUMIF(事業申請入力データ!S$19:S$150001,"対象",事業申請入力データ!$F$19:$F$150001),0)</f>
        <v>0</v>
      </c>
      <c r="N43" s="108">
        <f>IFERROR(事業申請入力データ!W$18*SUMIFS(事業申請入力データ!$F$19:$F$150001,事業申請入力データ!W$19:W$150001,"対象",事業申請入力データ!$C$19:$C$150001,事業申請出力結果!$B43,事業申請入力データ!$B$19:$B$150001,事業申請出力結果!$C$35)/SUMIF(事業申請入力データ!W$19:W$150001,"対象",事業申請入力データ!$F$19:$F$150001),0)</f>
        <v>0</v>
      </c>
      <c r="O43" s="108">
        <f>IFERROR(事業申請入力データ!X$18*SUMIFS(事業申請入力データ!$F$19:$F$150001,事業申請入力データ!X$19:X$150001,"対象",事業申請入力データ!$C$19:$C$150001,事業申請出力結果!$B43,事業申請入力データ!$B$19:$B$150001,事業申請出力結果!$C$35)/SUMIF(事業申請入力データ!X$19:X$150001,"対象",事業申請入力データ!$F$19:$F$150001),0)</f>
        <v>0</v>
      </c>
      <c r="P43" s="108">
        <f>IFERROR(事業申請入力データ!Y$18*SUMIFS(事業申請入力データ!$F$19:$F$150001,事業申請入力データ!Y$19:Y$150001,"対象",事業申請入力データ!$C$19:$C$150001,事業申請出力結果!$B43,事業申請入力データ!$B$19:$B$150001,事業申請出力結果!$C$35)/SUMIF(事業申請入力データ!Y$19:Y$150001,"対象",事業申請入力データ!$F$19:$F$150001),0)</f>
        <v>0</v>
      </c>
      <c r="Q43" s="82">
        <f t="shared" si="4"/>
        <v>0</v>
      </c>
      <c r="R43" s="141">
        <f>IFERROR(LOOKUP(事業申請出力結果!$C$35,事業申請入力データ!$B$8:$B$14,事業申請入力データ!$E$8:$E$14),0)</f>
        <v>0</v>
      </c>
      <c r="S43" s="83">
        <f t="shared" si="5"/>
        <v>0</v>
      </c>
      <c r="T43" s="329">
        <f>SUM(S43:S60)</f>
        <v>0</v>
      </c>
      <c r="V43" s="310"/>
      <c r="W43" s="334" t="s">
        <v>67</v>
      </c>
      <c r="X43" s="335"/>
      <c r="Y43" s="73">
        <f>SUMIF(事業申請入力データ!$C$19:$C$150001,W43,事業申請入力データ!$F$19:$F$150001)</f>
        <v>0</v>
      </c>
      <c r="Z43" s="316"/>
      <c r="AA43" s="73">
        <f>SUMIF(事業申請入力データ!$C$19:$C$150001,W43,事業申請入力データ!$H$19:$H$150001)</f>
        <v>0</v>
      </c>
      <c r="AB43" s="395"/>
    </row>
    <row r="44" spans="1:28">
      <c r="A44" s="310"/>
      <c r="B44" s="72" t="s">
        <v>171</v>
      </c>
      <c r="C44" s="106">
        <f>SUMIFS(事業申請入力データ!$F$19:$F$150001,事業申請入力データ!$C$19:$C$150001,B44,事業申請入力データ!$B$19:$B$150001,事業申請出力結果!$C$35)</f>
        <v>0</v>
      </c>
      <c r="D44" s="316"/>
      <c r="E44" s="74">
        <f>SUMIFS(事業申請入力データ!$G$19:$G$150004,事業申請入力データ!$C$19:$C$150004,B44,事業申請入力データ!$B$19:$B$150004,事業申請出力結果!$C$35)</f>
        <v>0</v>
      </c>
      <c r="F44" s="108">
        <f>IFERROR(事業申請入力データ!L$18*SUMIFS(事業申請入力データ!$F$19:$F$150001,事業申請入力データ!L$19:L$150001,"対象",事業申請入力データ!$C$19:$C$150001,事業申請出力結果!$B44,事業申請入力データ!$B$19:$B$150001,事業申請出力結果!$C$35)/SUMIF(事業申請入力データ!L$19:L$150001,"対象",事業申請入力データ!$F$19:$F$150001),0)</f>
        <v>0</v>
      </c>
      <c r="G44" s="108">
        <f>IFERROR(事業申請入力データ!M$18*SUMIFS(事業申請入力データ!$F$19:$F$150001,事業申請入力データ!M$19:M$150001,"対象",事業申請入力データ!$C$19:$C$150001,事業申請出力結果!$B44,事業申請入力データ!$B$19:$B$150001,事業申請出力結果!$C$35)/SUMIF(事業申請入力データ!M$19:M$150001,"対象",事業申請入力データ!$F$19:$F$150001),0)</f>
        <v>0</v>
      </c>
      <c r="H44" s="108">
        <f>IFERROR(事業申請入力データ!N$18*SUMIFS(事業申請入力データ!$F$19:$F$150001,事業申請入力データ!N$19:N$150001,"対象",事業申請入力データ!$C$19:$C$150001,事業申請出力結果!$B44,事業申請入力データ!$B$19:$B$150001,事業申請出力結果!$C$35)/SUMIF(事業申請入力データ!N$19:N$150001,"対象",事業申請入力データ!$F$19:$F$150001),0)</f>
        <v>0</v>
      </c>
      <c r="I44" s="108">
        <f>IFERROR(事業申請入力データ!O$18*SUMIFS(事業申請入力データ!$F$19:$F$150001,事業申請入力データ!O$19:O$150001,"対象",事業申請入力データ!$C$19:$C$150001,事業申請出力結果!$B44,事業申請入力データ!$B$19:$B$150001,事業申請出力結果!$C$35)/SUMIF(事業申請入力データ!O$19:O$150001,"対象",事業申請入力データ!$F$19:$F$150001),0)</f>
        <v>0</v>
      </c>
      <c r="J44" s="108">
        <f>IFERROR(事業申請入力データ!P$18*SUMIFS(事業申請入力データ!$F$19:$F$150001,事業申請入力データ!P$19:P$150001,"対象",事業申請入力データ!$C$19:$C$150001,事業申請出力結果!$B44,事業申請入力データ!$B$19:$B$150001,事業申請出力結果!$C$35)/SUMIF(事業申請入力データ!P$19:P$150001,"対象",事業申請入力データ!$F$19:$F$150001),0)</f>
        <v>0</v>
      </c>
      <c r="K44" s="108">
        <f>IFERROR(事業申請入力データ!Q$18*SUMIFS(事業申請入力データ!$F$19:$F$150001,事業申請入力データ!Q$19:Q$150001,"対象",事業申請入力データ!$C$19:$C$150001,事業申請出力結果!$B44,事業申請入力データ!$B$19:$B$150001,事業申請出力結果!$C$35)/SUMIF(事業申請入力データ!Q$19:Q$150001,"対象",事業申請入力データ!$F$19:$F$150001),0)</f>
        <v>0</v>
      </c>
      <c r="L44" s="108">
        <f>IFERROR(事業申請入力データ!R$18*SUMIFS(事業申請入力データ!$F$19:$F$150001,事業申請入力データ!R$19:R$150001,"対象",事業申請入力データ!$C$19:$C$150001,事業申請出力結果!$B44,事業申請入力データ!$B$19:$B$150001,事業申請出力結果!$C$35)/SUMIF(事業申請入力データ!R$19:R$150001,"対象",事業申請入力データ!$F$19:$F$150001),0)</f>
        <v>0</v>
      </c>
      <c r="M44" s="108">
        <f>IFERROR(事業申請入力データ!S$18*SUMIFS(事業申請入力データ!$F$19:$F$150001,事業申請入力データ!S$19:S$150001,"対象",事業申請入力データ!$C$19:$C$150001,事業申請出力結果!$B44,事業申請入力データ!$B$19:$B$150001,事業申請出力結果!$C$35)/SUMIF(事業申請入力データ!S$19:S$150001,"対象",事業申請入力データ!$F$19:$F$150001),0)</f>
        <v>0</v>
      </c>
      <c r="N44" s="74">
        <f>IFERROR(事業申請入力データ!W$18*SUMIFS(事業申請入力データ!$F$19:$F$150001,事業申請入力データ!W$19:W$150001,"対象",事業申請入力データ!$C$19:$C$150001,事業申請出力結果!$B44,事業申請入力データ!$B$19:$B$150001,事業申請出力結果!$C$35)/SUMIF(事業申請入力データ!W$19:W$150001,"対象",事業申請入力データ!$F$19:$F$150001),0)</f>
        <v>0</v>
      </c>
      <c r="O44" s="74">
        <f>IFERROR(事業申請入力データ!X$18*SUMIFS(事業申請入力データ!$F$19:$F$150001,事業申請入力データ!X$19:X$150001,"対象",事業申請入力データ!$C$19:$C$150001,事業申請出力結果!$B44,事業申請入力データ!$B$19:$B$150001,事業申請出力結果!$C$35)/SUMIF(事業申請入力データ!X$19:X$150001,"対象",事業申請入力データ!$F$19:$F$150001),0)</f>
        <v>0</v>
      </c>
      <c r="P44" s="74">
        <f>IFERROR(事業申請入力データ!Y$18*SUMIFS(事業申請入力データ!$F$19:$F$150001,事業申請入力データ!Y$19:Y$150001,"対象",事業申請入力データ!$C$19:$C$150001,事業申請出力結果!$B44,事業申請入力データ!$B$19:$B$150001,事業申請出力結果!$C$35)/SUMIF(事業申請入力データ!Y$19:Y$150001,"対象",事業申請入力データ!$F$19:$F$150001),0)</f>
        <v>0</v>
      </c>
      <c r="Q44" s="74">
        <f t="shared" si="4"/>
        <v>0</v>
      </c>
      <c r="R44" s="75">
        <f>IFERROR(LOOKUP(事業申請出力結果!$C$35,事業申請入力データ!$B$8:$B$14,事業申請入力データ!$E$8:$E$14),0)</f>
        <v>0</v>
      </c>
      <c r="S44" s="84">
        <f t="shared" si="5"/>
        <v>0</v>
      </c>
      <c r="T44" s="330"/>
      <c r="V44" s="310"/>
      <c r="W44" s="334" t="s">
        <v>68</v>
      </c>
      <c r="X44" s="335"/>
      <c r="Y44" s="73">
        <f>SUMIF(事業申請入力データ!$C$19:$C$150001,W44,事業申請入力データ!$F$19:$F$150001)</f>
        <v>0</v>
      </c>
      <c r="Z44" s="316"/>
      <c r="AA44" s="73">
        <f>SUMIF(事業申請入力データ!$C$19:$C$150001,W44,事業申請入力データ!$H$19:$H$150001)</f>
        <v>0</v>
      </c>
      <c r="AB44" s="395"/>
    </row>
    <row r="45" spans="1:28">
      <c r="A45" s="310"/>
      <c r="B45" s="72" t="s">
        <v>79</v>
      </c>
      <c r="C45" s="106">
        <f>SUMIFS(事業申請入力データ!$F$19:$F$150001,事業申請入力データ!$C$19:$C$150001,B45,事業申請入力データ!$B$19:$B$150001,事業申請出力結果!$C$35)</f>
        <v>0</v>
      </c>
      <c r="D45" s="316"/>
      <c r="E45" s="74">
        <f>SUMIFS(事業申請入力データ!$G$19:$G$150004,事業申請入力データ!$C$19:$C$150004,B45,事業申請入力データ!$B$19:$B$150004,事業申請出力結果!$C$35)</f>
        <v>0</v>
      </c>
      <c r="F45" s="108">
        <f>IFERROR(事業申請入力データ!L$18*SUMIFS(事業申請入力データ!$F$19:$F$150001,事業申請入力データ!L$19:L$150001,"対象",事業申請入力データ!$C$19:$C$150001,事業申請出力結果!$B45,事業申請入力データ!$B$19:$B$150001,事業申請出力結果!$C$35)/SUMIF(事業申請入力データ!L$19:L$150001,"対象",事業申請入力データ!$F$19:$F$150001),0)</f>
        <v>0</v>
      </c>
      <c r="G45" s="108">
        <f>IFERROR(事業申請入力データ!M$18*SUMIFS(事業申請入力データ!$F$19:$F$150001,事業申請入力データ!M$19:M$150001,"対象",事業申請入力データ!$C$19:$C$150001,事業申請出力結果!$B45,事業申請入力データ!$B$19:$B$150001,事業申請出力結果!$C$35)/SUMIF(事業申請入力データ!M$19:M$150001,"対象",事業申請入力データ!$F$19:$F$150001),0)</f>
        <v>0</v>
      </c>
      <c r="H45" s="108">
        <f>IFERROR(事業申請入力データ!N$18*SUMIFS(事業申請入力データ!$F$19:$F$150001,事業申請入力データ!N$19:N$150001,"対象",事業申請入力データ!$C$19:$C$150001,事業申請出力結果!$B45,事業申請入力データ!$B$19:$B$150001,事業申請出力結果!$C$35)/SUMIF(事業申請入力データ!N$19:N$150001,"対象",事業申請入力データ!$F$19:$F$150001),0)</f>
        <v>0</v>
      </c>
      <c r="I45" s="108">
        <f>IFERROR(事業申請入力データ!O$18*SUMIFS(事業申請入力データ!$F$19:$F$150001,事業申請入力データ!O$19:O$150001,"対象",事業申請入力データ!$C$19:$C$150001,事業申請出力結果!$B45,事業申請入力データ!$B$19:$B$150001,事業申請出力結果!$C$35)/SUMIF(事業申請入力データ!O$19:O$150001,"対象",事業申請入力データ!$F$19:$F$150001),0)</f>
        <v>0</v>
      </c>
      <c r="J45" s="108">
        <f>IFERROR(事業申請入力データ!P$18*SUMIFS(事業申請入力データ!$F$19:$F$150001,事業申請入力データ!P$19:P$150001,"対象",事業申請入力データ!$C$19:$C$150001,事業申請出力結果!$B45,事業申請入力データ!$B$19:$B$150001,事業申請出力結果!$C$35)/SUMIF(事業申請入力データ!P$19:P$150001,"対象",事業申請入力データ!$F$19:$F$150001),0)</f>
        <v>0</v>
      </c>
      <c r="K45" s="108">
        <f>IFERROR(事業申請入力データ!Q$18*SUMIFS(事業申請入力データ!$F$19:$F$150001,事業申請入力データ!Q$19:Q$150001,"対象",事業申請入力データ!$C$19:$C$150001,事業申請出力結果!$B45,事業申請入力データ!$B$19:$B$150001,事業申請出力結果!$C$35)/SUMIF(事業申請入力データ!Q$19:Q$150001,"対象",事業申請入力データ!$F$19:$F$150001),0)</f>
        <v>0</v>
      </c>
      <c r="L45" s="108">
        <f>IFERROR(事業申請入力データ!R$18*SUMIFS(事業申請入力データ!$F$19:$F$150001,事業申請入力データ!R$19:R$150001,"対象",事業申請入力データ!$C$19:$C$150001,事業申請出力結果!$B45,事業申請入力データ!$B$19:$B$150001,事業申請出力結果!$C$35)/SUMIF(事業申請入力データ!R$19:R$150001,"対象",事業申請入力データ!$F$19:$F$150001),0)</f>
        <v>0</v>
      </c>
      <c r="M45" s="108">
        <f>IFERROR(事業申請入力データ!S$18*SUMIFS(事業申請入力データ!$F$19:$F$150001,事業申請入力データ!S$19:S$150001,"対象",事業申請入力データ!$C$19:$C$150001,事業申請出力結果!$B45,事業申請入力データ!$B$19:$B$150001,事業申請出力結果!$C$35)/SUMIF(事業申請入力データ!S$19:S$150001,"対象",事業申請入力データ!$F$19:$F$150001),0)</f>
        <v>0</v>
      </c>
      <c r="N45" s="74">
        <f>IFERROR(事業申請入力データ!W$18*SUMIFS(事業申請入力データ!$F$19:$F$150001,事業申請入力データ!W$19:W$150001,"対象",事業申請入力データ!$C$19:$C$150001,事業申請出力結果!$B45,事業申請入力データ!$B$19:$B$150001,事業申請出力結果!$C$35)/SUMIF(事業申請入力データ!W$19:W$150001,"対象",事業申請入力データ!$F$19:$F$150001),0)</f>
        <v>0</v>
      </c>
      <c r="O45" s="74">
        <f>IFERROR(事業申請入力データ!X$18*SUMIFS(事業申請入力データ!$F$19:$F$150001,事業申請入力データ!X$19:X$150001,"対象",事業申請入力データ!$C$19:$C$150001,事業申請出力結果!$B45,事業申請入力データ!$B$19:$B$150001,事業申請出力結果!$C$35)/SUMIF(事業申請入力データ!X$19:X$150001,"対象",事業申請入力データ!$F$19:$F$150001),0)</f>
        <v>0</v>
      </c>
      <c r="P45" s="74">
        <f>IFERROR(事業申請入力データ!Y$18*SUMIFS(事業申請入力データ!$F$19:$F$150001,事業申請入力データ!Y$19:Y$150001,"対象",事業申請入力データ!$C$19:$C$150001,事業申請出力結果!$B45,事業申請入力データ!$B$19:$B$150001,事業申請出力結果!$C$35)/SUMIF(事業申請入力データ!Y$19:Y$150001,"対象",事業申請入力データ!$F$19:$F$150001),0)</f>
        <v>0</v>
      </c>
      <c r="Q45" s="74">
        <f t="shared" si="4"/>
        <v>0</v>
      </c>
      <c r="R45" s="75">
        <f>IFERROR(LOOKUP(事業申請出力結果!$C$35,事業申請入力データ!$B$8:$B$14,事業申請入力データ!$E$8:$E$14),0)</f>
        <v>0</v>
      </c>
      <c r="S45" s="84">
        <f t="shared" si="5"/>
        <v>0</v>
      </c>
      <c r="T45" s="330"/>
      <c r="V45" s="310"/>
      <c r="W45" s="334" t="s">
        <v>69</v>
      </c>
      <c r="X45" s="335"/>
      <c r="Y45" s="73">
        <f>SUMIF(事業申請入力データ!$C$19:$C$150001,W45,事業申請入力データ!$F$19:$F$150001)</f>
        <v>0</v>
      </c>
      <c r="Z45" s="316"/>
      <c r="AA45" s="73">
        <f>SUMIF(事業申請入力データ!$C$19:$C$150001,W45,事業申請入力データ!$H$19:$H$150001)</f>
        <v>0</v>
      </c>
      <c r="AB45" s="395"/>
    </row>
    <row r="46" spans="1:28">
      <c r="A46" s="310"/>
      <c r="B46" s="72" t="s">
        <v>80</v>
      </c>
      <c r="C46" s="106">
        <f>SUMIFS(事業申請入力データ!$F$19:$F$150001,事業申請入力データ!$C$19:$C$150001,B46,事業申請入力データ!$B$19:$B$150001,事業申請出力結果!$C$35)</f>
        <v>0</v>
      </c>
      <c r="D46" s="316"/>
      <c r="E46" s="74">
        <f>SUMIFS(事業申請入力データ!$G$19:$G$150004,事業申請入力データ!$C$19:$C$150004,B46,事業申請入力データ!$B$19:$B$150004,事業申請出力結果!$C$35)</f>
        <v>0</v>
      </c>
      <c r="F46" s="108">
        <f>IFERROR(事業申請入力データ!L$18*SUMIFS(事業申請入力データ!$F$19:$F$150001,事業申請入力データ!L$19:L$150001,"対象",事業申請入力データ!$C$19:$C$150001,事業申請出力結果!$B46,事業申請入力データ!$B$19:$B$150001,事業申請出力結果!$C$35)/SUMIF(事業申請入力データ!L$19:L$150001,"対象",事業申請入力データ!$F$19:$F$150001),0)</f>
        <v>0</v>
      </c>
      <c r="G46" s="108">
        <f>IFERROR(事業申請入力データ!M$18*SUMIFS(事業申請入力データ!$F$19:$F$150001,事業申請入力データ!M$19:M$150001,"対象",事業申請入力データ!$C$19:$C$150001,事業申請出力結果!$B46,事業申請入力データ!$B$19:$B$150001,事業申請出力結果!$C$35)/SUMIF(事業申請入力データ!M$19:M$150001,"対象",事業申請入力データ!$F$19:$F$150001),0)</f>
        <v>0</v>
      </c>
      <c r="H46" s="108">
        <f>IFERROR(事業申請入力データ!N$18*SUMIFS(事業申請入力データ!$F$19:$F$150001,事業申請入力データ!N$19:N$150001,"対象",事業申請入力データ!$C$19:$C$150001,事業申請出力結果!$B46,事業申請入力データ!$B$19:$B$150001,事業申請出力結果!$C$35)/SUMIF(事業申請入力データ!N$19:N$150001,"対象",事業申請入力データ!$F$19:$F$150001),0)</f>
        <v>0</v>
      </c>
      <c r="I46" s="108">
        <f>IFERROR(事業申請入力データ!O$18*SUMIFS(事業申請入力データ!$F$19:$F$150001,事業申請入力データ!O$19:O$150001,"対象",事業申請入力データ!$C$19:$C$150001,事業申請出力結果!$B46,事業申請入力データ!$B$19:$B$150001,事業申請出力結果!$C$35)/SUMIF(事業申請入力データ!O$19:O$150001,"対象",事業申請入力データ!$F$19:$F$150001),0)</f>
        <v>0</v>
      </c>
      <c r="J46" s="108">
        <f>IFERROR(事業申請入力データ!P$18*SUMIFS(事業申請入力データ!$F$19:$F$150001,事業申請入力データ!P$19:P$150001,"対象",事業申請入力データ!$C$19:$C$150001,事業申請出力結果!$B46,事業申請入力データ!$B$19:$B$150001,事業申請出力結果!$C$35)/SUMIF(事業申請入力データ!P$19:P$150001,"対象",事業申請入力データ!$F$19:$F$150001),0)</f>
        <v>0</v>
      </c>
      <c r="K46" s="108">
        <f>IFERROR(事業申請入力データ!Q$18*SUMIFS(事業申請入力データ!$F$19:$F$150001,事業申請入力データ!Q$19:Q$150001,"対象",事業申請入力データ!$C$19:$C$150001,事業申請出力結果!$B46,事業申請入力データ!$B$19:$B$150001,事業申請出力結果!$C$35)/SUMIF(事業申請入力データ!Q$19:Q$150001,"対象",事業申請入力データ!$F$19:$F$150001),0)</f>
        <v>0</v>
      </c>
      <c r="L46" s="108">
        <f>IFERROR(事業申請入力データ!R$18*SUMIFS(事業申請入力データ!$F$19:$F$150001,事業申請入力データ!R$19:R$150001,"対象",事業申請入力データ!$C$19:$C$150001,事業申請出力結果!$B46,事業申請入力データ!$B$19:$B$150001,事業申請出力結果!$C$35)/SUMIF(事業申請入力データ!R$19:R$150001,"対象",事業申請入力データ!$F$19:$F$150001),0)</f>
        <v>0</v>
      </c>
      <c r="M46" s="108">
        <f>IFERROR(事業申請入力データ!S$18*SUMIFS(事業申請入力データ!$F$19:$F$150001,事業申請入力データ!S$19:S$150001,"対象",事業申請入力データ!$C$19:$C$150001,事業申請出力結果!$B46,事業申請入力データ!$B$19:$B$150001,事業申請出力結果!$C$35)/SUMIF(事業申請入力データ!S$19:S$150001,"対象",事業申請入力データ!$F$19:$F$150001),0)</f>
        <v>0</v>
      </c>
      <c r="N46" s="74">
        <f>IFERROR(事業申請入力データ!W$18*SUMIFS(事業申請入力データ!$F$19:$F$150001,事業申請入力データ!W$19:W$150001,"対象",事業申請入力データ!$C$19:$C$150001,事業申請出力結果!$B46,事業申請入力データ!$B$19:$B$150001,事業申請出力結果!$C$35)/SUMIF(事業申請入力データ!W$19:W$150001,"対象",事業申請入力データ!$F$19:$F$150001),0)</f>
        <v>0</v>
      </c>
      <c r="O46" s="74">
        <f>IFERROR(事業申請入力データ!X$18*SUMIFS(事業申請入力データ!$F$19:$F$150001,事業申請入力データ!X$19:X$150001,"対象",事業申請入力データ!$C$19:$C$150001,事業申請出力結果!$B46,事業申請入力データ!$B$19:$B$150001,事業申請出力結果!$C$35)/SUMIF(事業申請入力データ!X$19:X$150001,"対象",事業申請入力データ!$F$19:$F$150001),0)</f>
        <v>0</v>
      </c>
      <c r="P46" s="74">
        <f>IFERROR(事業申請入力データ!Y$18*SUMIFS(事業申請入力データ!$F$19:$F$150001,事業申請入力データ!Y$19:Y$150001,"対象",事業申請入力データ!$C$19:$C$150001,事業申請出力結果!$B46,事業申請入力データ!$B$19:$B$150001,事業申請出力結果!$C$35)/SUMIF(事業申請入力データ!Y$19:Y$150001,"対象",事業申請入力データ!$F$19:$F$150001),0)</f>
        <v>0</v>
      </c>
      <c r="Q46" s="74">
        <f t="shared" si="4"/>
        <v>0</v>
      </c>
      <c r="R46" s="75">
        <f>IFERROR(LOOKUP(事業申請出力結果!$C$35,事業申請入力データ!$B$8:$B$14,事業申請入力データ!$E$8:$E$14),0)</f>
        <v>0</v>
      </c>
      <c r="S46" s="84">
        <f t="shared" si="5"/>
        <v>0</v>
      </c>
      <c r="T46" s="330"/>
      <c r="V46" s="310"/>
      <c r="W46" s="334" t="s">
        <v>70</v>
      </c>
      <c r="X46" s="335"/>
      <c r="Y46" s="73">
        <f>SUMIF(事業申請入力データ!$C$19:$C$150001,W46,事業申請入力データ!$F$19:$F$150001)</f>
        <v>0</v>
      </c>
      <c r="Z46" s="316"/>
      <c r="AA46" s="73">
        <f>SUMIF(事業申請入力データ!$C$19:$C$150001,W46,事業申請入力データ!$H$19:$H$150001)</f>
        <v>0</v>
      </c>
      <c r="AB46" s="395"/>
    </row>
    <row r="47" spans="1:28" ht="19.5" thickBot="1">
      <c r="A47" s="310"/>
      <c r="B47" s="72" t="s">
        <v>81</v>
      </c>
      <c r="C47" s="106">
        <f>SUMIFS(事業申請入力データ!$F$19:$F$150001,事業申請入力データ!$C$19:$C$150001,B47,事業申請入力データ!$B$19:$B$150001,事業申請出力結果!$C$35)</f>
        <v>0</v>
      </c>
      <c r="D47" s="316"/>
      <c r="E47" s="74">
        <f>SUMIFS(事業申請入力データ!$G$19:$G$150004,事業申請入力データ!$C$19:$C$150004,B47,事業申請入力データ!$B$19:$B$150004,事業申請出力結果!$C$35)</f>
        <v>0</v>
      </c>
      <c r="F47" s="108">
        <f>IFERROR(事業申請入力データ!L$18*SUMIFS(事業申請入力データ!$F$19:$F$150001,事業申請入力データ!L$19:L$150001,"対象",事業申請入力データ!$C$19:$C$150001,事業申請出力結果!$B47,事業申請入力データ!$B$19:$B$150001,事業申請出力結果!$C$35)/SUMIF(事業申請入力データ!L$19:L$150001,"対象",事業申請入力データ!$F$19:$F$150001),0)</f>
        <v>0</v>
      </c>
      <c r="G47" s="108">
        <f>IFERROR(事業申請入力データ!M$18*SUMIFS(事業申請入力データ!$F$19:$F$150001,事業申請入力データ!M$19:M$150001,"対象",事業申請入力データ!$C$19:$C$150001,事業申請出力結果!$B47,事業申請入力データ!$B$19:$B$150001,事業申請出力結果!$C$35)/SUMIF(事業申請入力データ!M$19:M$150001,"対象",事業申請入力データ!$F$19:$F$150001),0)</f>
        <v>0</v>
      </c>
      <c r="H47" s="108">
        <f>IFERROR(事業申請入力データ!N$18*SUMIFS(事業申請入力データ!$F$19:$F$150001,事業申請入力データ!N$19:N$150001,"対象",事業申請入力データ!$C$19:$C$150001,事業申請出力結果!$B47,事業申請入力データ!$B$19:$B$150001,事業申請出力結果!$C$35)/SUMIF(事業申請入力データ!N$19:N$150001,"対象",事業申請入力データ!$F$19:$F$150001),0)</f>
        <v>0</v>
      </c>
      <c r="I47" s="108">
        <f>IFERROR(事業申請入力データ!O$18*SUMIFS(事業申請入力データ!$F$19:$F$150001,事業申請入力データ!O$19:O$150001,"対象",事業申請入力データ!$C$19:$C$150001,事業申請出力結果!$B47,事業申請入力データ!$B$19:$B$150001,事業申請出力結果!$C$35)/SUMIF(事業申請入力データ!O$19:O$150001,"対象",事業申請入力データ!$F$19:$F$150001),0)</f>
        <v>0</v>
      </c>
      <c r="J47" s="108">
        <f>IFERROR(事業申請入力データ!P$18*SUMIFS(事業申請入力データ!$F$19:$F$150001,事業申請入力データ!P$19:P$150001,"対象",事業申請入力データ!$C$19:$C$150001,事業申請出力結果!$B47,事業申請入力データ!$B$19:$B$150001,事業申請出力結果!$C$35)/SUMIF(事業申請入力データ!P$19:P$150001,"対象",事業申請入力データ!$F$19:$F$150001),0)</f>
        <v>0</v>
      </c>
      <c r="K47" s="108">
        <f>IFERROR(事業申請入力データ!Q$18*SUMIFS(事業申請入力データ!$F$19:$F$150001,事業申請入力データ!Q$19:Q$150001,"対象",事業申請入力データ!$C$19:$C$150001,事業申請出力結果!$B47,事業申請入力データ!$B$19:$B$150001,事業申請出力結果!$C$35)/SUMIF(事業申請入力データ!Q$19:Q$150001,"対象",事業申請入力データ!$F$19:$F$150001),0)</f>
        <v>0</v>
      </c>
      <c r="L47" s="108">
        <f>IFERROR(事業申請入力データ!R$18*SUMIFS(事業申請入力データ!$F$19:$F$150001,事業申請入力データ!R$19:R$150001,"対象",事業申請入力データ!$C$19:$C$150001,事業申請出力結果!$B47,事業申請入力データ!$B$19:$B$150001,事業申請出力結果!$C$35)/SUMIF(事業申請入力データ!R$19:R$150001,"対象",事業申請入力データ!$F$19:$F$150001),0)</f>
        <v>0</v>
      </c>
      <c r="M47" s="108">
        <f>IFERROR(事業申請入力データ!S$18*SUMIFS(事業申請入力データ!$F$19:$F$150001,事業申請入力データ!S$19:S$150001,"対象",事業申請入力データ!$C$19:$C$150001,事業申請出力結果!$B47,事業申請入力データ!$B$19:$B$150001,事業申請出力結果!$C$35)/SUMIF(事業申請入力データ!S$19:S$150001,"対象",事業申請入力データ!$F$19:$F$150001),0)</f>
        <v>0</v>
      </c>
      <c r="N47" s="74">
        <f>IFERROR(事業申請入力データ!W$18*SUMIFS(事業申請入力データ!$F$19:$F$150001,事業申請入力データ!W$19:W$150001,"対象",事業申請入力データ!$C$19:$C$150001,事業申請出力結果!$B47,事業申請入力データ!$B$19:$B$150001,事業申請出力結果!$C$35)/SUMIF(事業申請入力データ!W$19:W$150001,"対象",事業申請入力データ!$F$19:$F$150001),0)</f>
        <v>0</v>
      </c>
      <c r="O47" s="74">
        <f>IFERROR(事業申請入力データ!X$18*SUMIFS(事業申請入力データ!$F$19:$F$150001,事業申請入力データ!X$19:X$150001,"対象",事業申請入力データ!$C$19:$C$150001,事業申請出力結果!$B47,事業申請入力データ!$B$19:$B$150001,事業申請出力結果!$C$35)/SUMIF(事業申請入力データ!X$19:X$150001,"対象",事業申請入力データ!$F$19:$F$150001),0)</f>
        <v>0</v>
      </c>
      <c r="P47" s="74">
        <f>IFERROR(事業申請入力データ!Y$18*SUMIFS(事業申請入力データ!$F$19:$F$150001,事業申請入力データ!Y$19:Y$150001,"対象",事業申請入力データ!$C$19:$C$150001,事業申請出力結果!$B47,事業申請入力データ!$B$19:$B$150001,事業申請出力結果!$C$35)/SUMIF(事業申請入力データ!Y$19:Y$150001,"対象",事業申請入力データ!$F$19:$F$150001),0)</f>
        <v>0</v>
      </c>
      <c r="Q47" s="74">
        <f t="shared" si="4"/>
        <v>0</v>
      </c>
      <c r="R47" s="75">
        <f>IFERROR(LOOKUP(事業申請出力結果!$C$35,事業申請入力データ!$B$8:$B$14,事業申請入力データ!$E$8:$E$14),0)</f>
        <v>0</v>
      </c>
      <c r="S47" s="84">
        <f t="shared" si="5"/>
        <v>0</v>
      </c>
      <c r="T47" s="330"/>
      <c r="V47" s="311"/>
      <c r="W47" s="403" t="s">
        <v>71</v>
      </c>
      <c r="X47" s="404"/>
      <c r="Y47" s="86">
        <f>SUMIF(事業申請入力データ!$C$19:$C$150001,W47,事業申請入力データ!$F$19:$F$150001)</f>
        <v>0</v>
      </c>
      <c r="Z47" s="317"/>
      <c r="AA47" s="86">
        <f>SUMIF(事業申請入力データ!$C$19:$C$150001,W47,事業申請入力データ!$H$19:$H$150001)</f>
        <v>0</v>
      </c>
      <c r="AB47" s="396"/>
    </row>
    <row r="48" spans="1:28">
      <c r="A48" s="310"/>
      <c r="B48" s="72" t="s">
        <v>82</v>
      </c>
      <c r="C48" s="106">
        <f>SUMIFS(事業申請入力データ!$F$19:$F$150001,事業申請入力データ!$C$19:$C$150001,B48,事業申請入力データ!$B$19:$B$150001,事業申請出力結果!$C$35)</f>
        <v>0</v>
      </c>
      <c r="D48" s="316"/>
      <c r="E48" s="74">
        <f>SUMIFS(事業申請入力データ!$G$19:$G$150004,事業申請入力データ!$C$19:$C$150004,B48,事業申請入力データ!$B$19:$B$150004,事業申請出力結果!$C$35)</f>
        <v>0</v>
      </c>
      <c r="F48" s="108">
        <f>IFERROR(事業申請入力データ!L$18*SUMIFS(事業申請入力データ!$F$19:$F$150001,事業申請入力データ!L$19:L$150001,"対象",事業申請入力データ!$C$19:$C$150001,事業申請出力結果!$B48,事業申請入力データ!$B$19:$B$150001,事業申請出力結果!$C$35)/SUMIF(事業申請入力データ!L$19:L$150001,"対象",事業申請入力データ!$F$19:$F$150001),0)</f>
        <v>0</v>
      </c>
      <c r="G48" s="108">
        <f>IFERROR(事業申請入力データ!M$18*SUMIFS(事業申請入力データ!$F$19:$F$150001,事業申請入力データ!M$19:M$150001,"対象",事業申請入力データ!$C$19:$C$150001,事業申請出力結果!$B48,事業申請入力データ!$B$19:$B$150001,事業申請出力結果!$C$35)/SUMIF(事業申請入力データ!M$19:M$150001,"対象",事業申請入力データ!$F$19:$F$150001),0)</f>
        <v>0</v>
      </c>
      <c r="H48" s="108">
        <f>IFERROR(事業申請入力データ!N$18*SUMIFS(事業申請入力データ!$F$19:$F$150001,事業申請入力データ!N$19:N$150001,"対象",事業申請入力データ!$C$19:$C$150001,事業申請出力結果!$B48,事業申請入力データ!$B$19:$B$150001,事業申請出力結果!$C$35)/SUMIF(事業申請入力データ!N$19:N$150001,"対象",事業申請入力データ!$F$19:$F$150001),0)</f>
        <v>0</v>
      </c>
      <c r="I48" s="108">
        <f>IFERROR(事業申請入力データ!O$18*SUMIFS(事業申請入力データ!$F$19:$F$150001,事業申請入力データ!O$19:O$150001,"対象",事業申請入力データ!$C$19:$C$150001,事業申請出力結果!$B48,事業申請入力データ!$B$19:$B$150001,事業申請出力結果!$C$35)/SUMIF(事業申請入力データ!O$19:O$150001,"対象",事業申請入力データ!$F$19:$F$150001),0)</f>
        <v>0</v>
      </c>
      <c r="J48" s="108">
        <f>IFERROR(事業申請入力データ!P$18*SUMIFS(事業申請入力データ!$F$19:$F$150001,事業申請入力データ!P$19:P$150001,"対象",事業申請入力データ!$C$19:$C$150001,事業申請出力結果!$B48,事業申請入力データ!$B$19:$B$150001,事業申請出力結果!$C$35)/SUMIF(事業申請入力データ!P$19:P$150001,"対象",事業申請入力データ!$F$19:$F$150001),0)</f>
        <v>0</v>
      </c>
      <c r="K48" s="108">
        <f>IFERROR(事業申請入力データ!Q$18*SUMIFS(事業申請入力データ!$F$19:$F$150001,事業申請入力データ!Q$19:Q$150001,"対象",事業申請入力データ!$C$19:$C$150001,事業申請出力結果!$B48,事業申請入力データ!$B$19:$B$150001,事業申請出力結果!$C$35)/SUMIF(事業申請入力データ!Q$19:Q$150001,"対象",事業申請入力データ!$F$19:$F$150001),0)</f>
        <v>0</v>
      </c>
      <c r="L48" s="108">
        <f>IFERROR(事業申請入力データ!R$18*SUMIFS(事業申請入力データ!$F$19:$F$150001,事業申請入力データ!R$19:R$150001,"対象",事業申請入力データ!$C$19:$C$150001,事業申請出力結果!$B48,事業申請入力データ!$B$19:$B$150001,事業申請出力結果!$C$35)/SUMIF(事業申請入力データ!R$19:R$150001,"対象",事業申請入力データ!$F$19:$F$150001),0)</f>
        <v>0</v>
      </c>
      <c r="M48" s="108">
        <f>IFERROR(事業申請入力データ!S$18*SUMIFS(事業申請入力データ!$F$19:$F$150001,事業申請入力データ!S$19:S$150001,"対象",事業申請入力データ!$C$19:$C$150001,事業申請出力結果!$B48,事業申請入力データ!$B$19:$B$150001,事業申請出力結果!$C$35)/SUMIF(事業申請入力データ!S$19:S$150001,"対象",事業申請入力データ!$F$19:$F$150001),0)</f>
        <v>0</v>
      </c>
      <c r="N48" s="74">
        <f>IFERROR(事業申請入力データ!W$18*SUMIFS(事業申請入力データ!$F$19:$F$150001,事業申請入力データ!W$19:W$150001,"対象",事業申請入力データ!$C$19:$C$150001,事業申請出力結果!$B48,事業申請入力データ!$B$19:$B$150001,事業申請出力結果!$C$35)/SUMIF(事業申請入力データ!W$19:W$150001,"対象",事業申請入力データ!$F$19:$F$150001),0)</f>
        <v>0</v>
      </c>
      <c r="O48" s="74">
        <f>IFERROR(事業申請入力データ!X$18*SUMIFS(事業申請入力データ!$F$19:$F$150001,事業申請入力データ!X$19:X$150001,"対象",事業申請入力データ!$C$19:$C$150001,事業申請出力結果!$B48,事業申請入力データ!$B$19:$B$150001,事業申請出力結果!$C$35)/SUMIF(事業申請入力データ!X$19:X$150001,"対象",事業申請入力データ!$F$19:$F$150001),0)</f>
        <v>0</v>
      </c>
      <c r="P48" s="74">
        <f>IFERROR(事業申請入力データ!Y$18*SUMIFS(事業申請入力データ!$F$19:$F$150001,事業申請入力データ!Y$19:Y$150001,"対象",事業申請入力データ!$C$19:$C$150001,事業申請出力結果!$B48,事業申請入力データ!$B$19:$B$150001,事業申請出力結果!$C$35)/SUMIF(事業申請入力データ!Y$19:Y$150001,"対象",事業申請入力データ!$F$19:$F$150001),0)</f>
        <v>0</v>
      </c>
      <c r="Q48" s="74">
        <f t="shared" si="4"/>
        <v>0</v>
      </c>
      <c r="R48" s="75">
        <f>IFERROR(LOOKUP(事業申請出力結果!$C$35,事業申請入力データ!$B$8:$B$14,事業申請入力データ!$E$8:$E$14),0)</f>
        <v>0</v>
      </c>
      <c r="S48" s="84">
        <f t="shared" si="5"/>
        <v>0</v>
      </c>
      <c r="T48" s="330"/>
      <c r="V48" s="367" t="s">
        <v>18</v>
      </c>
      <c r="W48" s="401" t="s">
        <v>52</v>
      </c>
      <c r="X48" s="402"/>
      <c r="Y48" s="91">
        <f>SUMIF(事業申請入力データ!$C$19:$C$150001,W48,事業申請入力データ!$F$19:$F$150001)</f>
        <v>0</v>
      </c>
      <c r="Z48" s="366">
        <f>SUM(Y48:Y49)</f>
        <v>0</v>
      </c>
      <c r="AA48" s="91">
        <f>SUMIF(事業申請入力データ!$C$19:$C$150001,W48,事業申請入力データ!$H$19:$H$150001)</f>
        <v>0</v>
      </c>
      <c r="AB48" s="397">
        <f>SUM(AA48:AA49)</f>
        <v>0</v>
      </c>
    </row>
    <row r="49" spans="1:28" ht="19.5" thickBot="1">
      <c r="A49" s="310"/>
      <c r="B49" s="72" t="s">
        <v>60</v>
      </c>
      <c r="C49" s="106">
        <f>SUMIFS(事業申請入力データ!$F$19:$F$150001,事業申請入力データ!$C$19:$C$150001,B49,事業申請入力データ!$B$19:$B$150001,事業申請出力結果!$C$35)</f>
        <v>0</v>
      </c>
      <c r="D49" s="316"/>
      <c r="E49" s="74">
        <f>SUMIFS(事業申請入力データ!$G$19:$G$150004,事業申請入力データ!$C$19:$C$150004,B49,事業申請入力データ!$B$19:$B$150004,事業申請出力結果!$C$35)</f>
        <v>0</v>
      </c>
      <c r="F49" s="108">
        <f>IFERROR(事業申請入力データ!L$18*SUMIFS(事業申請入力データ!$F$19:$F$150001,事業申請入力データ!L$19:L$150001,"対象",事業申請入力データ!$C$19:$C$150001,事業申請出力結果!$B49,事業申請入力データ!$B$19:$B$150001,事業申請出力結果!$C$35)/SUMIF(事業申請入力データ!L$19:L$150001,"対象",事業申請入力データ!$F$19:$F$150001),0)</f>
        <v>0</v>
      </c>
      <c r="G49" s="108">
        <f>IFERROR(事業申請入力データ!M$18*SUMIFS(事業申請入力データ!$F$19:$F$150001,事業申請入力データ!M$19:M$150001,"対象",事業申請入力データ!$C$19:$C$150001,事業申請出力結果!$B49,事業申請入力データ!$B$19:$B$150001,事業申請出力結果!$C$35)/SUMIF(事業申請入力データ!M$19:M$150001,"対象",事業申請入力データ!$F$19:$F$150001),0)</f>
        <v>0</v>
      </c>
      <c r="H49" s="108">
        <f>IFERROR(事業申請入力データ!N$18*SUMIFS(事業申請入力データ!$F$19:$F$150001,事業申請入力データ!N$19:N$150001,"対象",事業申請入力データ!$C$19:$C$150001,事業申請出力結果!$B49,事業申請入力データ!$B$19:$B$150001,事業申請出力結果!$C$35)/SUMIF(事業申請入力データ!N$19:N$150001,"対象",事業申請入力データ!$F$19:$F$150001),0)</f>
        <v>0</v>
      </c>
      <c r="I49" s="108">
        <f>IFERROR(事業申請入力データ!O$18*SUMIFS(事業申請入力データ!$F$19:$F$150001,事業申請入力データ!O$19:O$150001,"対象",事業申請入力データ!$C$19:$C$150001,事業申請出力結果!$B49,事業申請入力データ!$B$19:$B$150001,事業申請出力結果!$C$35)/SUMIF(事業申請入力データ!O$19:O$150001,"対象",事業申請入力データ!$F$19:$F$150001),0)</f>
        <v>0</v>
      </c>
      <c r="J49" s="108">
        <f>IFERROR(事業申請入力データ!P$18*SUMIFS(事業申請入力データ!$F$19:$F$150001,事業申請入力データ!P$19:P$150001,"対象",事業申請入力データ!$C$19:$C$150001,事業申請出力結果!$B49,事業申請入力データ!$B$19:$B$150001,事業申請出力結果!$C$35)/SUMIF(事業申請入力データ!P$19:P$150001,"対象",事業申請入力データ!$F$19:$F$150001),0)</f>
        <v>0</v>
      </c>
      <c r="K49" s="108">
        <f>IFERROR(事業申請入力データ!Q$18*SUMIFS(事業申請入力データ!$F$19:$F$150001,事業申請入力データ!Q$19:Q$150001,"対象",事業申請入力データ!$C$19:$C$150001,事業申請出力結果!$B49,事業申請入力データ!$B$19:$B$150001,事業申請出力結果!$C$35)/SUMIF(事業申請入力データ!Q$19:Q$150001,"対象",事業申請入力データ!$F$19:$F$150001),0)</f>
        <v>0</v>
      </c>
      <c r="L49" s="108">
        <f>IFERROR(事業申請入力データ!R$18*SUMIFS(事業申請入力データ!$F$19:$F$150001,事業申請入力データ!R$19:R$150001,"対象",事業申請入力データ!$C$19:$C$150001,事業申請出力結果!$B49,事業申請入力データ!$B$19:$B$150001,事業申請出力結果!$C$35)/SUMIF(事業申請入力データ!R$19:R$150001,"対象",事業申請入力データ!$F$19:$F$150001),0)</f>
        <v>0</v>
      </c>
      <c r="M49" s="108">
        <f>IFERROR(事業申請入力データ!S$18*SUMIFS(事業申請入力データ!$F$19:$F$150001,事業申請入力データ!S$19:S$150001,"対象",事業申請入力データ!$C$19:$C$150001,事業申請出力結果!$B49,事業申請入力データ!$B$19:$B$150001,事業申請出力結果!$C$35)/SUMIF(事業申請入力データ!S$19:S$150001,"対象",事業申請入力データ!$F$19:$F$150001),0)</f>
        <v>0</v>
      </c>
      <c r="N49" s="74">
        <f>IFERROR(事業申請入力データ!W$18*SUMIFS(事業申請入力データ!$F$19:$F$150001,事業申請入力データ!W$19:W$150001,"対象",事業申請入力データ!$C$19:$C$150001,事業申請出力結果!$B49,事業申請入力データ!$B$19:$B$150001,事業申請出力結果!$C$35)/SUMIF(事業申請入力データ!W$19:W$150001,"対象",事業申請入力データ!$F$19:$F$150001),0)</f>
        <v>0</v>
      </c>
      <c r="O49" s="74">
        <f>IFERROR(事業申請入力データ!X$18*SUMIFS(事業申請入力データ!$F$19:$F$150001,事業申請入力データ!X$19:X$150001,"対象",事業申請入力データ!$C$19:$C$150001,事業申請出力結果!$B49,事業申請入力データ!$B$19:$B$150001,事業申請出力結果!$C$35)/SUMIF(事業申請入力データ!X$19:X$150001,"対象",事業申請入力データ!$F$19:$F$150001),0)</f>
        <v>0</v>
      </c>
      <c r="P49" s="74">
        <f>IFERROR(事業申請入力データ!Y$18*SUMIFS(事業申請入力データ!$F$19:$F$150001,事業申請入力データ!Y$19:Y$150001,"対象",事業申請入力データ!$C$19:$C$150001,事業申請出力結果!$B49,事業申請入力データ!$B$19:$B$150001,事業申請出力結果!$C$35)/SUMIF(事業申請入力データ!Y$19:Y$150001,"対象",事業申請入力データ!$F$19:$F$150001),0)</f>
        <v>0</v>
      </c>
      <c r="Q49" s="74">
        <f t="shared" si="4"/>
        <v>0</v>
      </c>
      <c r="R49" s="75">
        <f>IFERROR(LOOKUP(事業申請出力結果!$C$35,事業申請入力データ!$B$8:$B$14,事業申請入力データ!$E$8:$E$14),0)</f>
        <v>0</v>
      </c>
      <c r="S49" s="84">
        <f t="shared" si="5"/>
        <v>0</v>
      </c>
      <c r="T49" s="330"/>
      <c r="V49" s="305"/>
      <c r="W49" s="399" t="s">
        <v>53</v>
      </c>
      <c r="X49" s="400"/>
      <c r="Y49" s="95">
        <f>SUMIF(事業申請入力データ!$C$19:$C$150001,W49,事業申請入力データ!$F$19:$F$150001)</f>
        <v>0</v>
      </c>
      <c r="Z49" s="313"/>
      <c r="AA49" s="95">
        <f>SUMIF(事業申請入力データ!$C$19:$C$150001,W49,事業申請入力データ!$H$19:$H$150001)</f>
        <v>0</v>
      </c>
      <c r="AB49" s="398"/>
    </row>
    <row r="50" spans="1:28">
      <c r="A50" s="310"/>
      <c r="B50" s="72" t="s">
        <v>61</v>
      </c>
      <c r="C50" s="106">
        <f>SUMIFS(事業申請入力データ!$F$19:$F$150001,事業申請入力データ!$C$19:$C$150001,B50,事業申請入力データ!$B$19:$B$150001,事業申請出力結果!$C$35)</f>
        <v>0</v>
      </c>
      <c r="D50" s="316"/>
      <c r="E50" s="74">
        <f>SUMIFS(事業申請入力データ!$G$19:$G$150004,事業申請入力データ!$C$19:$C$150004,B50,事業申請入力データ!$B$19:$B$150004,事業申請出力結果!$C$35)</f>
        <v>0</v>
      </c>
      <c r="F50" s="108">
        <f>IFERROR(事業申請入力データ!L$18*SUMIFS(事業申請入力データ!$F$19:$F$150001,事業申請入力データ!L$19:L$150001,"対象",事業申請入力データ!$C$19:$C$150001,事業申請出力結果!$B50,事業申請入力データ!$B$19:$B$150001,事業申請出力結果!$C$35)/SUMIF(事業申請入力データ!L$19:L$150001,"対象",事業申請入力データ!$F$19:$F$150001),0)</f>
        <v>0</v>
      </c>
      <c r="G50" s="108">
        <f>IFERROR(事業申請入力データ!M$18*SUMIFS(事業申請入力データ!$F$19:$F$150001,事業申請入力データ!M$19:M$150001,"対象",事業申請入力データ!$C$19:$C$150001,事業申請出力結果!$B50,事業申請入力データ!$B$19:$B$150001,事業申請出力結果!$C$35)/SUMIF(事業申請入力データ!M$19:M$150001,"対象",事業申請入力データ!$F$19:$F$150001),0)</f>
        <v>0</v>
      </c>
      <c r="H50" s="108">
        <f>IFERROR(事業申請入力データ!N$18*SUMIFS(事業申請入力データ!$F$19:$F$150001,事業申請入力データ!N$19:N$150001,"対象",事業申請入力データ!$C$19:$C$150001,事業申請出力結果!$B50,事業申請入力データ!$B$19:$B$150001,事業申請出力結果!$C$35)/SUMIF(事業申請入力データ!N$19:N$150001,"対象",事業申請入力データ!$F$19:$F$150001),0)</f>
        <v>0</v>
      </c>
      <c r="I50" s="108">
        <f>IFERROR(事業申請入力データ!O$18*SUMIFS(事業申請入力データ!$F$19:$F$150001,事業申請入力データ!O$19:O$150001,"対象",事業申請入力データ!$C$19:$C$150001,事業申請出力結果!$B50,事業申請入力データ!$B$19:$B$150001,事業申請出力結果!$C$35)/SUMIF(事業申請入力データ!O$19:O$150001,"対象",事業申請入力データ!$F$19:$F$150001),0)</f>
        <v>0</v>
      </c>
      <c r="J50" s="108">
        <f>IFERROR(事業申請入力データ!P$18*SUMIFS(事業申請入力データ!$F$19:$F$150001,事業申請入力データ!P$19:P$150001,"対象",事業申請入力データ!$C$19:$C$150001,事業申請出力結果!$B50,事業申請入力データ!$B$19:$B$150001,事業申請出力結果!$C$35)/SUMIF(事業申請入力データ!P$19:P$150001,"対象",事業申請入力データ!$F$19:$F$150001),0)</f>
        <v>0</v>
      </c>
      <c r="K50" s="108">
        <f>IFERROR(事業申請入力データ!Q$18*SUMIFS(事業申請入力データ!$F$19:$F$150001,事業申請入力データ!Q$19:Q$150001,"対象",事業申請入力データ!$C$19:$C$150001,事業申請出力結果!$B50,事業申請入力データ!$B$19:$B$150001,事業申請出力結果!$C$35)/SUMIF(事業申請入力データ!Q$19:Q$150001,"対象",事業申請入力データ!$F$19:$F$150001),0)</f>
        <v>0</v>
      </c>
      <c r="L50" s="108">
        <f>IFERROR(事業申請入力データ!R$18*SUMIFS(事業申請入力データ!$F$19:$F$150001,事業申請入力データ!R$19:R$150001,"対象",事業申請入力データ!$C$19:$C$150001,事業申請出力結果!$B50,事業申請入力データ!$B$19:$B$150001,事業申請出力結果!$C$35)/SUMIF(事業申請入力データ!R$19:R$150001,"対象",事業申請入力データ!$F$19:$F$150001),0)</f>
        <v>0</v>
      </c>
      <c r="M50" s="108">
        <f>IFERROR(事業申請入力データ!S$18*SUMIFS(事業申請入力データ!$F$19:$F$150001,事業申請入力データ!S$19:S$150001,"対象",事業申請入力データ!$C$19:$C$150001,事業申請出力結果!$B50,事業申請入力データ!$B$19:$B$150001,事業申請出力結果!$C$35)/SUMIF(事業申請入力データ!S$19:S$150001,"対象",事業申請入力データ!$F$19:$F$150001),0)</f>
        <v>0</v>
      </c>
      <c r="N50" s="74">
        <f>IFERROR(事業申請入力データ!W$18*SUMIFS(事業申請入力データ!$F$19:$F$150001,事業申請入力データ!W$19:W$150001,"対象",事業申請入力データ!$C$19:$C$150001,事業申請出力結果!$B50,事業申請入力データ!$B$19:$B$150001,事業申請出力結果!$C$35)/SUMIF(事業申請入力データ!W$19:W$150001,"対象",事業申請入力データ!$F$19:$F$150001),0)</f>
        <v>0</v>
      </c>
      <c r="O50" s="74">
        <f>IFERROR(事業申請入力データ!X$18*SUMIFS(事業申請入力データ!$F$19:$F$150001,事業申請入力データ!X$19:X$150001,"対象",事業申請入力データ!$C$19:$C$150001,事業申請出力結果!$B50,事業申請入力データ!$B$19:$B$150001,事業申請出力結果!$C$35)/SUMIF(事業申請入力データ!X$19:X$150001,"対象",事業申請入力データ!$F$19:$F$150001),0)</f>
        <v>0</v>
      </c>
      <c r="P50" s="74">
        <f>IFERROR(事業申請入力データ!Y$18*SUMIFS(事業申請入力データ!$F$19:$F$150001,事業申請入力データ!Y$19:Y$150001,"対象",事業申請入力データ!$C$19:$C$150001,事業申請出力結果!$B50,事業申請入力データ!$B$19:$B$150001,事業申請出力結果!$C$35)/SUMIF(事業申請入力データ!Y$19:Y$150001,"対象",事業申請入力データ!$F$19:$F$150001),0)</f>
        <v>0</v>
      </c>
      <c r="Q50" s="74">
        <f t="shared" si="4"/>
        <v>0</v>
      </c>
      <c r="R50" s="75">
        <f>IFERROR(LOOKUP(事業申請出力結果!$C$35,事業申請入力データ!$B$8:$B$14,事業申請入力データ!$E$8:$E$14),0)</f>
        <v>0</v>
      </c>
      <c r="S50" s="84">
        <f t="shared" si="5"/>
        <v>0</v>
      </c>
      <c r="T50" s="330"/>
    </row>
    <row r="51" spans="1:28">
      <c r="A51" s="310"/>
      <c r="B51" s="72" t="s">
        <v>62</v>
      </c>
      <c r="C51" s="106">
        <f>SUMIFS(事業申請入力データ!$F$19:$F$150001,事業申請入力データ!$C$19:$C$150001,B51,事業申請入力データ!$B$19:$B$150001,事業申請出力結果!$C$35)</f>
        <v>0</v>
      </c>
      <c r="D51" s="316"/>
      <c r="E51" s="74">
        <f>SUMIFS(事業申請入力データ!$G$19:$G$150004,事業申請入力データ!$C$19:$C$150004,B51,事業申請入力データ!$B$19:$B$150004,事業申請出力結果!$C$35)</f>
        <v>0</v>
      </c>
      <c r="F51" s="108">
        <f>IFERROR(事業申請入力データ!L$18*SUMIFS(事業申請入力データ!$F$19:$F$150001,事業申請入力データ!L$19:L$150001,"対象",事業申請入力データ!$C$19:$C$150001,事業申請出力結果!$B51,事業申請入力データ!$B$19:$B$150001,事業申請出力結果!$C$35)/SUMIF(事業申請入力データ!L$19:L$150001,"対象",事業申請入力データ!$F$19:$F$150001),0)</f>
        <v>0</v>
      </c>
      <c r="G51" s="108">
        <f>IFERROR(事業申請入力データ!M$18*SUMIFS(事業申請入力データ!$F$19:$F$150001,事業申請入力データ!M$19:M$150001,"対象",事業申請入力データ!$C$19:$C$150001,事業申請出力結果!$B51,事業申請入力データ!$B$19:$B$150001,事業申請出力結果!$C$35)/SUMIF(事業申請入力データ!M$19:M$150001,"対象",事業申請入力データ!$F$19:$F$150001),0)</f>
        <v>0</v>
      </c>
      <c r="H51" s="108">
        <f>IFERROR(事業申請入力データ!N$18*SUMIFS(事業申請入力データ!$F$19:$F$150001,事業申請入力データ!N$19:N$150001,"対象",事業申請入力データ!$C$19:$C$150001,事業申請出力結果!$B51,事業申請入力データ!$B$19:$B$150001,事業申請出力結果!$C$35)/SUMIF(事業申請入力データ!N$19:N$150001,"対象",事業申請入力データ!$F$19:$F$150001),0)</f>
        <v>0</v>
      </c>
      <c r="I51" s="108">
        <f>IFERROR(事業申請入力データ!O$18*SUMIFS(事業申請入力データ!$F$19:$F$150001,事業申請入力データ!O$19:O$150001,"対象",事業申請入力データ!$C$19:$C$150001,事業申請出力結果!$B51,事業申請入力データ!$B$19:$B$150001,事業申請出力結果!$C$35)/SUMIF(事業申請入力データ!O$19:O$150001,"対象",事業申請入力データ!$F$19:$F$150001),0)</f>
        <v>0</v>
      </c>
      <c r="J51" s="108">
        <f>IFERROR(事業申請入力データ!P$18*SUMIFS(事業申請入力データ!$F$19:$F$150001,事業申請入力データ!P$19:P$150001,"対象",事業申請入力データ!$C$19:$C$150001,事業申請出力結果!$B51,事業申請入力データ!$B$19:$B$150001,事業申請出力結果!$C$35)/SUMIF(事業申請入力データ!P$19:P$150001,"対象",事業申請入力データ!$F$19:$F$150001),0)</f>
        <v>0</v>
      </c>
      <c r="K51" s="108">
        <f>IFERROR(事業申請入力データ!Q$18*SUMIFS(事業申請入力データ!$F$19:$F$150001,事業申請入力データ!Q$19:Q$150001,"対象",事業申請入力データ!$C$19:$C$150001,事業申請出力結果!$B51,事業申請入力データ!$B$19:$B$150001,事業申請出力結果!$C$35)/SUMIF(事業申請入力データ!Q$19:Q$150001,"対象",事業申請入力データ!$F$19:$F$150001),0)</f>
        <v>0</v>
      </c>
      <c r="L51" s="108">
        <f>IFERROR(事業申請入力データ!R$18*SUMIFS(事業申請入力データ!$F$19:$F$150001,事業申請入力データ!R$19:R$150001,"対象",事業申請入力データ!$C$19:$C$150001,事業申請出力結果!$B51,事業申請入力データ!$B$19:$B$150001,事業申請出力結果!$C$35)/SUMIF(事業申請入力データ!R$19:R$150001,"対象",事業申請入力データ!$F$19:$F$150001),0)</f>
        <v>0</v>
      </c>
      <c r="M51" s="108">
        <f>IFERROR(事業申請入力データ!S$18*SUMIFS(事業申請入力データ!$F$19:$F$150001,事業申請入力データ!S$19:S$150001,"対象",事業申請入力データ!$C$19:$C$150001,事業申請出力結果!$B51,事業申請入力データ!$B$19:$B$150001,事業申請出力結果!$C$35)/SUMIF(事業申請入力データ!S$19:S$150001,"対象",事業申請入力データ!$F$19:$F$150001),0)</f>
        <v>0</v>
      </c>
      <c r="N51" s="74">
        <f>IFERROR(事業申請入力データ!W$18*SUMIFS(事業申請入力データ!$F$19:$F$150001,事業申請入力データ!W$19:W$150001,"対象",事業申請入力データ!$C$19:$C$150001,事業申請出力結果!$B51,事業申請入力データ!$B$19:$B$150001,事業申請出力結果!$C$35)/SUMIF(事業申請入力データ!W$19:W$150001,"対象",事業申請入力データ!$F$19:$F$150001),0)</f>
        <v>0</v>
      </c>
      <c r="O51" s="74">
        <f>IFERROR(事業申請入力データ!X$18*SUMIFS(事業申請入力データ!$F$19:$F$150001,事業申請入力データ!X$19:X$150001,"対象",事業申請入力データ!$C$19:$C$150001,事業申請出力結果!$B51,事業申請入力データ!$B$19:$B$150001,事業申請出力結果!$C$35)/SUMIF(事業申請入力データ!X$19:X$150001,"対象",事業申請入力データ!$F$19:$F$150001),0)</f>
        <v>0</v>
      </c>
      <c r="P51" s="74">
        <f>IFERROR(事業申請入力データ!Y$18*SUMIFS(事業申請入力データ!$F$19:$F$150001,事業申請入力データ!Y$19:Y$150001,"対象",事業申請入力データ!$C$19:$C$150001,事業申請出力結果!$B51,事業申請入力データ!$B$19:$B$150001,事業申請出力結果!$C$35)/SUMIF(事業申請入力データ!Y$19:Y$150001,"対象",事業申請入力データ!$F$19:$F$150001),0)</f>
        <v>0</v>
      </c>
      <c r="Q51" s="74">
        <f t="shared" si="4"/>
        <v>0</v>
      </c>
      <c r="R51" s="75">
        <f>IFERROR(LOOKUP(事業申請出力結果!$C$35,事業申請入力データ!$B$8:$B$14,事業申請入力データ!$E$8:$E$14),0)</f>
        <v>0</v>
      </c>
      <c r="S51" s="84">
        <f t="shared" si="5"/>
        <v>0</v>
      </c>
      <c r="T51" s="330"/>
    </row>
    <row r="52" spans="1:28">
      <c r="A52" s="310"/>
      <c r="B52" s="72" t="s">
        <v>63</v>
      </c>
      <c r="C52" s="106">
        <f>SUMIFS(事業申請入力データ!$F$19:$F$150001,事業申請入力データ!$C$19:$C$150001,B52,事業申請入力データ!$B$19:$B$150001,事業申請出力結果!$C$35)</f>
        <v>0</v>
      </c>
      <c r="D52" s="316"/>
      <c r="E52" s="74">
        <f>SUMIFS(事業申請入力データ!$G$19:$G$150004,事業申請入力データ!$C$19:$C$150004,B52,事業申請入力データ!$B$19:$B$150004,事業申請出力結果!$C$35)</f>
        <v>0</v>
      </c>
      <c r="F52" s="108">
        <f>IFERROR(事業申請入力データ!L$18*SUMIFS(事業申請入力データ!$F$19:$F$150001,事業申請入力データ!L$19:L$150001,"対象",事業申請入力データ!$C$19:$C$150001,事業申請出力結果!$B52,事業申請入力データ!$B$19:$B$150001,事業申請出力結果!$C$35)/SUMIF(事業申請入力データ!L$19:L$150001,"対象",事業申請入力データ!$F$19:$F$150001),0)</f>
        <v>0</v>
      </c>
      <c r="G52" s="108">
        <f>IFERROR(事業申請入力データ!M$18*SUMIFS(事業申請入力データ!$F$19:$F$150001,事業申請入力データ!M$19:M$150001,"対象",事業申請入力データ!$C$19:$C$150001,事業申請出力結果!$B52,事業申請入力データ!$B$19:$B$150001,事業申請出力結果!$C$35)/SUMIF(事業申請入力データ!M$19:M$150001,"対象",事業申請入力データ!$F$19:$F$150001),0)</f>
        <v>0</v>
      </c>
      <c r="H52" s="108">
        <f>IFERROR(事業申請入力データ!N$18*SUMIFS(事業申請入力データ!$F$19:$F$150001,事業申請入力データ!N$19:N$150001,"対象",事業申請入力データ!$C$19:$C$150001,事業申請出力結果!$B52,事業申請入力データ!$B$19:$B$150001,事業申請出力結果!$C$35)/SUMIF(事業申請入力データ!N$19:N$150001,"対象",事業申請入力データ!$F$19:$F$150001),0)</f>
        <v>0</v>
      </c>
      <c r="I52" s="108">
        <f>IFERROR(事業申請入力データ!O$18*SUMIFS(事業申請入力データ!$F$19:$F$150001,事業申請入力データ!O$19:O$150001,"対象",事業申請入力データ!$C$19:$C$150001,事業申請出力結果!$B52,事業申請入力データ!$B$19:$B$150001,事業申請出力結果!$C$35)/SUMIF(事業申請入力データ!O$19:O$150001,"対象",事業申請入力データ!$F$19:$F$150001),0)</f>
        <v>0</v>
      </c>
      <c r="J52" s="108">
        <f>IFERROR(事業申請入力データ!P$18*SUMIFS(事業申請入力データ!$F$19:$F$150001,事業申請入力データ!P$19:P$150001,"対象",事業申請入力データ!$C$19:$C$150001,事業申請出力結果!$B52,事業申請入力データ!$B$19:$B$150001,事業申請出力結果!$C$35)/SUMIF(事業申請入力データ!P$19:P$150001,"対象",事業申請入力データ!$F$19:$F$150001),0)</f>
        <v>0</v>
      </c>
      <c r="K52" s="108">
        <f>IFERROR(事業申請入力データ!Q$18*SUMIFS(事業申請入力データ!$F$19:$F$150001,事業申請入力データ!Q$19:Q$150001,"対象",事業申請入力データ!$C$19:$C$150001,事業申請出力結果!$B52,事業申請入力データ!$B$19:$B$150001,事業申請出力結果!$C$35)/SUMIF(事業申請入力データ!Q$19:Q$150001,"対象",事業申請入力データ!$F$19:$F$150001),0)</f>
        <v>0</v>
      </c>
      <c r="L52" s="108">
        <f>IFERROR(事業申請入力データ!R$18*SUMIFS(事業申請入力データ!$F$19:$F$150001,事業申請入力データ!R$19:R$150001,"対象",事業申請入力データ!$C$19:$C$150001,事業申請出力結果!$B52,事業申請入力データ!$B$19:$B$150001,事業申請出力結果!$C$35)/SUMIF(事業申請入力データ!R$19:R$150001,"対象",事業申請入力データ!$F$19:$F$150001),0)</f>
        <v>0</v>
      </c>
      <c r="M52" s="108">
        <f>IFERROR(事業申請入力データ!S$18*SUMIFS(事業申請入力データ!$F$19:$F$150001,事業申請入力データ!S$19:S$150001,"対象",事業申請入力データ!$C$19:$C$150001,事業申請出力結果!$B52,事業申請入力データ!$B$19:$B$150001,事業申請出力結果!$C$35)/SUMIF(事業申請入力データ!S$19:S$150001,"対象",事業申請入力データ!$F$19:$F$150001),0)</f>
        <v>0</v>
      </c>
      <c r="N52" s="74">
        <f>IFERROR(事業申請入力データ!W$18*SUMIFS(事業申請入力データ!$F$19:$F$150001,事業申請入力データ!W$19:W$150001,"対象",事業申請入力データ!$C$19:$C$150001,事業申請出力結果!$B52,事業申請入力データ!$B$19:$B$150001,事業申請出力結果!$C$35)/SUMIF(事業申請入力データ!W$19:W$150001,"対象",事業申請入力データ!$F$19:$F$150001),0)</f>
        <v>0</v>
      </c>
      <c r="O52" s="74">
        <f>IFERROR(事業申請入力データ!X$18*SUMIFS(事業申請入力データ!$F$19:$F$150001,事業申請入力データ!X$19:X$150001,"対象",事業申請入力データ!$C$19:$C$150001,事業申請出力結果!$B52,事業申請入力データ!$B$19:$B$150001,事業申請出力結果!$C$35)/SUMIF(事業申請入力データ!X$19:X$150001,"対象",事業申請入力データ!$F$19:$F$150001),0)</f>
        <v>0</v>
      </c>
      <c r="P52" s="74">
        <f>IFERROR(事業申請入力データ!Y$18*SUMIFS(事業申請入力データ!$F$19:$F$150001,事業申請入力データ!Y$19:Y$150001,"対象",事業申請入力データ!$C$19:$C$150001,事業申請出力結果!$B52,事業申請入力データ!$B$19:$B$150001,事業申請出力結果!$C$35)/SUMIF(事業申請入力データ!Y$19:Y$150001,"対象",事業申請入力データ!$F$19:$F$150001),0)</f>
        <v>0</v>
      </c>
      <c r="Q52" s="74">
        <f t="shared" si="4"/>
        <v>0</v>
      </c>
      <c r="R52" s="75">
        <f>IFERROR(LOOKUP(事業申請出力結果!$C$35,事業申請入力データ!$B$8:$B$14,事業申請入力データ!$E$8:$E$14),0)</f>
        <v>0</v>
      </c>
      <c r="S52" s="84">
        <f t="shared" si="5"/>
        <v>0</v>
      </c>
      <c r="T52" s="330"/>
    </row>
    <row r="53" spans="1:28">
      <c r="A53" s="310"/>
      <c r="B53" s="72" t="s">
        <v>64</v>
      </c>
      <c r="C53" s="106">
        <f>SUMIFS(事業申請入力データ!$F$19:$F$150001,事業申請入力データ!$C$19:$C$150001,B53,事業申請入力データ!$B$19:$B$150001,事業申請出力結果!$C$35)</f>
        <v>0</v>
      </c>
      <c r="D53" s="316"/>
      <c r="E53" s="74">
        <f>SUMIFS(事業申請入力データ!$G$19:$G$150004,事業申請入力データ!$C$19:$C$150004,B53,事業申請入力データ!$B$19:$B$150004,事業申請出力結果!$C$35)</f>
        <v>0</v>
      </c>
      <c r="F53" s="108">
        <f>IFERROR(事業申請入力データ!L$18*SUMIFS(事業申請入力データ!$F$19:$F$150001,事業申請入力データ!L$19:L$150001,"対象",事業申請入力データ!$C$19:$C$150001,事業申請出力結果!$B53,事業申請入力データ!$B$19:$B$150001,事業申請出力結果!$C$35)/SUMIF(事業申請入力データ!L$19:L$150001,"対象",事業申請入力データ!$F$19:$F$150001),0)</f>
        <v>0</v>
      </c>
      <c r="G53" s="108">
        <f>IFERROR(事業申請入力データ!M$18*SUMIFS(事業申請入力データ!$F$19:$F$150001,事業申請入力データ!M$19:M$150001,"対象",事業申請入力データ!$C$19:$C$150001,事業申請出力結果!$B53,事業申請入力データ!$B$19:$B$150001,事業申請出力結果!$C$35)/SUMIF(事業申請入力データ!M$19:M$150001,"対象",事業申請入力データ!$F$19:$F$150001),0)</f>
        <v>0</v>
      </c>
      <c r="H53" s="108">
        <f>IFERROR(事業申請入力データ!N$18*SUMIFS(事業申請入力データ!$F$19:$F$150001,事業申請入力データ!N$19:N$150001,"対象",事業申請入力データ!$C$19:$C$150001,事業申請出力結果!$B53,事業申請入力データ!$B$19:$B$150001,事業申請出力結果!$C$35)/SUMIF(事業申請入力データ!N$19:N$150001,"対象",事業申請入力データ!$F$19:$F$150001),0)</f>
        <v>0</v>
      </c>
      <c r="I53" s="108">
        <f>IFERROR(事業申請入力データ!O$18*SUMIFS(事業申請入力データ!$F$19:$F$150001,事業申請入力データ!O$19:O$150001,"対象",事業申請入力データ!$C$19:$C$150001,事業申請出力結果!$B53,事業申請入力データ!$B$19:$B$150001,事業申請出力結果!$C$35)/SUMIF(事業申請入力データ!O$19:O$150001,"対象",事業申請入力データ!$F$19:$F$150001),0)</f>
        <v>0</v>
      </c>
      <c r="J53" s="108">
        <f>IFERROR(事業申請入力データ!P$18*SUMIFS(事業申請入力データ!$F$19:$F$150001,事業申請入力データ!P$19:P$150001,"対象",事業申請入力データ!$C$19:$C$150001,事業申請出力結果!$B53,事業申請入力データ!$B$19:$B$150001,事業申請出力結果!$C$35)/SUMIF(事業申請入力データ!P$19:P$150001,"対象",事業申請入力データ!$F$19:$F$150001),0)</f>
        <v>0</v>
      </c>
      <c r="K53" s="108">
        <f>IFERROR(事業申請入力データ!Q$18*SUMIFS(事業申請入力データ!$F$19:$F$150001,事業申請入力データ!Q$19:Q$150001,"対象",事業申請入力データ!$C$19:$C$150001,事業申請出力結果!$B53,事業申請入力データ!$B$19:$B$150001,事業申請出力結果!$C$35)/SUMIF(事業申請入力データ!Q$19:Q$150001,"対象",事業申請入力データ!$F$19:$F$150001),0)</f>
        <v>0</v>
      </c>
      <c r="L53" s="108">
        <f>IFERROR(事業申請入力データ!R$18*SUMIFS(事業申請入力データ!$F$19:$F$150001,事業申請入力データ!R$19:R$150001,"対象",事業申請入力データ!$C$19:$C$150001,事業申請出力結果!$B53,事業申請入力データ!$B$19:$B$150001,事業申請出力結果!$C$35)/SUMIF(事業申請入力データ!R$19:R$150001,"対象",事業申請入力データ!$F$19:$F$150001),0)</f>
        <v>0</v>
      </c>
      <c r="M53" s="108">
        <f>IFERROR(事業申請入力データ!S$18*SUMIFS(事業申請入力データ!$F$19:$F$150001,事業申請入力データ!S$19:S$150001,"対象",事業申請入力データ!$C$19:$C$150001,事業申請出力結果!$B53,事業申請入力データ!$B$19:$B$150001,事業申請出力結果!$C$35)/SUMIF(事業申請入力データ!S$19:S$150001,"対象",事業申請入力データ!$F$19:$F$150001),0)</f>
        <v>0</v>
      </c>
      <c r="N53" s="74">
        <f>IFERROR(事業申請入力データ!W$18*SUMIFS(事業申請入力データ!$F$19:$F$150001,事業申請入力データ!W$19:W$150001,"対象",事業申請入力データ!$C$19:$C$150001,事業申請出力結果!$B53,事業申請入力データ!$B$19:$B$150001,事業申請出力結果!$C$35)/SUMIF(事業申請入力データ!W$19:W$150001,"対象",事業申請入力データ!$F$19:$F$150001),0)</f>
        <v>0</v>
      </c>
      <c r="O53" s="74">
        <f>IFERROR(事業申請入力データ!X$18*SUMIFS(事業申請入力データ!$F$19:$F$150001,事業申請入力データ!X$19:X$150001,"対象",事業申請入力データ!$C$19:$C$150001,事業申請出力結果!$B53,事業申請入力データ!$B$19:$B$150001,事業申請出力結果!$C$35)/SUMIF(事業申請入力データ!X$19:X$150001,"対象",事業申請入力データ!$F$19:$F$150001),0)</f>
        <v>0</v>
      </c>
      <c r="P53" s="74">
        <f>IFERROR(事業申請入力データ!Y$18*SUMIFS(事業申請入力データ!$F$19:$F$150001,事業申請入力データ!Y$19:Y$150001,"対象",事業申請入力データ!$C$19:$C$150001,事業申請出力結果!$B53,事業申請入力データ!$B$19:$B$150001,事業申請出力結果!$C$35)/SUMIF(事業申請入力データ!Y$19:Y$150001,"対象",事業申請入力データ!$F$19:$F$150001),0)</f>
        <v>0</v>
      </c>
      <c r="Q53" s="74">
        <f t="shared" si="4"/>
        <v>0</v>
      </c>
      <c r="R53" s="75">
        <f>IFERROR(LOOKUP(事業申請出力結果!$C$35,事業申請入力データ!$B$8:$B$14,事業申請入力データ!$E$8:$E$14),0)</f>
        <v>0</v>
      </c>
      <c r="S53" s="84">
        <f t="shared" si="5"/>
        <v>0</v>
      </c>
      <c r="T53" s="330"/>
    </row>
    <row r="54" spans="1:28">
      <c r="A54" s="310"/>
      <c r="B54" s="72" t="s">
        <v>65</v>
      </c>
      <c r="C54" s="106">
        <f>SUMIFS(事業申請入力データ!$F$19:$F$150001,事業申請入力データ!$C$19:$C$150001,B54,事業申請入力データ!$B$19:$B$150001,事業申請出力結果!$C$35)</f>
        <v>0</v>
      </c>
      <c r="D54" s="316"/>
      <c r="E54" s="74">
        <f>SUMIFS(事業申請入力データ!$G$19:$G$150004,事業申請入力データ!$C$19:$C$150004,B54,事業申請入力データ!$B$19:$B$150004,事業申請出力結果!$C$35)</f>
        <v>0</v>
      </c>
      <c r="F54" s="108">
        <f>IFERROR(事業申請入力データ!L$18*SUMIFS(事業申請入力データ!$F$19:$F$150001,事業申請入力データ!L$19:L$150001,"対象",事業申請入力データ!$C$19:$C$150001,事業申請出力結果!$B54,事業申請入力データ!$B$19:$B$150001,事業申請出力結果!$C$35)/SUMIF(事業申請入力データ!L$19:L$150001,"対象",事業申請入力データ!$F$19:$F$150001),0)</f>
        <v>0</v>
      </c>
      <c r="G54" s="108">
        <f>IFERROR(事業申請入力データ!M$18*SUMIFS(事業申請入力データ!$F$19:$F$150001,事業申請入力データ!M$19:M$150001,"対象",事業申請入力データ!$C$19:$C$150001,事業申請出力結果!$B54,事業申請入力データ!$B$19:$B$150001,事業申請出力結果!$C$35)/SUMIF(事業申請入力データ!M$19:M$150001,"対象",事業申請入力データ!$F$19:$F$150001),0)</f>
        <v>0</v>
      </c>
      <c r="H54" s="108">
        <f>IFERROR(事業申請入力データ!N$18*SUMIFS(事業申請入力データ!$F$19:$F$150001,事業申請入力データ!N$19:N$150001,"対象",事業申請入力データ!$C$19:$C$150001,事業申請出力結果!$B54,事業申請入力データ!$B$19:$B$150001,事業申請出力結果!$C$35)/SUMIF(事業申請入力データ!N$19:N$150001,"対象",事業申請入力データ!$F$19:$F$150001),0)</f>
        <v>0</v>
      </c>
      <c r="I54" s="108">
        <f>IFERROR(事業申請入力データ!O$18*SUMIFS(事業申請入力データ!$F$19:$F$150001,事業申請入力データ!O$19:O$150001,"対象",事業申請入力データ!$C$19:$C$150001,事業申請出力結果!$B54,事業申請入力データ!$B$19:$B$150001,事業申請出力結果!$C$35)/SUMIF(事業申請入力データ!O$19:O$150001,"対象",事業申請入力データ!$F$19:$F$150001),0)</f>
        <v>0</v>
      </c>
      <c r="J54" s="108">
        <f>IFERROR(事業申請入力データ!P$18*SUMIFS(事業申請入力データ!$F$19:$F$150001,事業申請入力データ!P$19:P$150001,"対象",事業申請入力データ!$C$19:$C$150001,事業申請出力結果!$B54,事業申請入力データ!$B$19:$B$150001,事業申請出力結果!$C$35)/SUMIF(事業申請入力データ!P$19:P$150001,"対象",事業申請入力データ!$F$19:$F$150001),0)</f>
        <v>0</v>
      </c>
      <c r="K54" s="108">
        <f>IFERROR(事業申請入力データ!Q$18*SUMIFS(事業申請入力データ!$F$19:$F$150001,事業申請入力データ!Q$19:Q$150001,"対象",事業申請入力データ!$C$19:$C$150001,事業申請出力結果!$B54,事業申請入力データ!$B$19:$B$150001,事業申請出力結果!$C$35)/SUMIF(事業申請入力データ!Q$19:Q$150001,"対象",事業申請入力データ!$F$19:$F$150001),0)</f>
        <v>0</v>
      </c>
      <c r="L54" s="108">
        <f>IFERROR(事業申請入力データ!R$18*SUMIFS(事業申請入力データ!$F$19:$F$150001,事業申請入力データ!R$19:R$150001,"対象",事業申請入力データ!$C$19:$C$150001,事業申請出力結果!$B54,事業申請入力データ!$B$19:$B$150001,事業申請出力結果!$C$35)/SUMIF(事業申請入力データ!R$19:R$150001,"対象",事業申請入力データ!$F$19:$F$150001),0)</f>
        <v>0</v>
      </c>
      <c r="M54" s="108">
        <f>IFERROR(事業申請入力データ!S$18*SUMIFS(事業申請入力データ!$F$19:$F$150001,事業申請入力データ!S$19:S$150001,"対象",事業申請入力データ!$C$19:$C$150001,事業申請出力結果!$B54,事業申請入力データ!$B$19:$B$150001,事業申請出力結果!$C$35)/SUMIF(事業申請入力データ!S$19:S$150001,"対象",事業申請入力データ!$F$19:$F$150001),0)</f>
        <v>0</v>
      </c>
      <c r="N54" s="74">
        <f>IFERROR(事業申請入力データ!W$18*SUMIFS(事業申請入力データ!$F$19:$F$150001,事業申請入力データ!W$19:W$150001,"対象",事業申請入力データ!$C$19:$C$150001,事業申請出力結果!$B54,事業申請入力データ!$B$19:$B$150001,事業申請出力結果!$C$35)/SUMIF(事業申請入力データ!W$19:W$150001,"対象",事業申請入力データ!$F$19:$F$150001),0)</f>
        <v>0</v>
      </c>
      <c r="O54" s="74">
        <f>IFERROR(事業申請入力データ!X$18*SUMIFS(事業申請入力データ!$F$19:$F$150001,事業申請入力データ!X$19:X$150001,"対象",事業申請入力データ!$C$19:$C$150001,事業申請出力結果!$B54,事業申請入力データ!$B$19:$B$150001,事業申請出力結果!$C$35)/SUMIF(事業申請入力データ!X$19:X$150001,"対象",事業申請入力データ!$F$19:$F$150001),0)</f>
        <v>0</v>
      </c>
      <c r="P54" s="74">
        <f>IFERROR(事業申請入力データ!Y$18*SUMIFS(事業申請入力データ!$F$19:$F$150001,事業申請入力データ!Y$19:Y$150001,"対象",事業申請入力データ!$C$19:$C$150001,事業申請出力結果!$B54,事業申請入力データ!$B$19:$B$150001,事業申請出力結果!$C$35)/SUMIF(事業申請入力データ!Y$19:Y$150001,"対象",事業申請入力データ!$F$19:$F$150001),0)</f>
        <v>0</v>
      </c>
      <c r="Q54" s="74">
        <f t="shared" si="4"/>
        <v>0</v>
      </c>
      <c r="R54" s="75">
        <f>IFERROR(LOOKUP(事業申請出力結果!$C$35,事業申請入力データ!$B$8:$B$14,事業申請入力データ!$E$8:$E$14),0)</f>
        <v>0</v>
      </c>
      <c r="S54" s="84">
        <f t="shared" si="5"/>
        <v>0</v>
      </c>
      <c r="T54" s="330"/>
    </row>
    <row r="55" spans="1:28">
      <c r="A55" s="310"/>
      <c r="B55" s="72" t="s">
        <v>66</v>
      </c>
      <c r="C55" s="106">
        <f>SUMIFS(事業申請入力データ!$F$19:$F$150001,事業申請入力データ!$C$19:$C$150001,B55,事業申請入力データ!$B$19:$B$150001,事業申請出力結果!$C$35)</f>
        <v>0</v>
      </c>
      <c r="D55" s="316"/>
      <c r="E55" s="74">
        <f>SUMIFS(事業申請入力データ!$G$19:$G$150004,事業申請入力データ!$C$19:$C$150004,B55,事業申請入力データ!$B$19:$B$150004,事業申請出力結果!$C$35)</f>
        <v>0</v>
      </c>
      <c r="F55" s="108">
        <f>IFERROR(事業申請入力データ!L$18*SUMIFS(事業申請入力データ!$F$19:$F$150001,事業申請入力データ!L$19:L$150001,"対象",事業申請入力データ!$C$19:$C$150001,事業申請出力結果!$B55,事業申請入力データ!$B$19:$B$150001,事業申請出力結果!$C$35)/SUMIF(事業申請入力データ!L$19:L$150001,"対象",事業申請入力データ!$F$19:$F$150001),0)</f>
        <v>0</v>
      </c>
      <c r="G55" s="108">
        <f>IFERROR(事業申請入力データ!M$18*SUMIFS(事業申請入力データ!$F$19:$F$150001,事業申請入力データ!M$19:M$150001,"対象",事業申請入力データ!$C$19:$C$150001,事業申請出力結果!$B55,事業申請入力データ!$B$19:$B$150001,事業申請出力結果!$C$35)/SUMIF(事業申請入力データ!M$19:M$150001,"対象",事業申請入力データ!$F$19:$F$150001),0)</f>
        <v>0</v>
      </c>
      <c r="H55" s="108">
        <f>IFERROR(事業申請入力データ!N$18*SUMIFS(事業申請入力データ!$F$19:$F$150001,事業申請入力データ!N$19:N$150001,"対象",事業申請入力データ!$C$19:$C$150001,事業申請出力結果!$B55,事業申請入力データ!$B$19:$B$150001,事業申請出力結果!$C$35)/SUMIF(事業申請入力データ!N$19:N$150001,"対象",事業申請入力データ!$F$19:$F$150001),0)</f>
        <v>0</v>
      </c>
      <c r="I55" s="108">
        <f>IFERROR(事業申請入力データ!O$18*SUMIFS(事業申請入力データ!$F$19:$F$150001,事業申請入力データ!O$19:O$150001,"対象",事業申請入力データ!$C$19:$C$150001,事業申請出力結果!$B55,事業申請入力データ!$B$19:$B$150001,事業申請出力結果!$C$35)/SUMIF(事業申請入力データ!O$19:O$150001,"対象",事業申請入力データ!$F$19:$F$150001),0)</f>
        <v>0</v>
      </c>
      <c r="J55" s="108">
        <f>IFERROR(事業申請入力データ!P$18*SUMIFS(事業申請入力データ!$F$19:$F$150001,事業申請入力データ!P$19:P$150001,"対象",事業申請入力データ!$C$19:$C$150001,事業申請出力結果!$B55,事業申請入力データ!$B$19:$B$150001,事業申請出力結果!$C$35)/SUMIF(事業申請入力データ!P$19:P$150001,"対象",事業申請入力データ!$F$19:$F$150001),0)</f>
        <v>0</v>
      </c>
      <c r="K55" s="108">
        <f>IFERROR(事業申請入力データ!Q$18*SUMIFS(事業申請入力データ!$F$19:$F$150001,事業申請入力データ!Q$19:Q$150001,"対象",事業申請入力データ!$C$19:$C$150001,事業申請出力結果!$B55,事業申請入力データ!$B$19:$B$150001,事業申請出力結果!$C$35)/SUMIF(事業申請入力データ!Q$19:Q$150001,"対象",事業申請入力データ!$F$19:$F$150001),0)</f>
        <v>0</v>
      </c>
      <c r="L55" s="108">
        <f>IFERROR(事業申請入力データ!R$18*SUMIFS(事業申請入力データ!$F$19:$F$150001,事業申請入力データ!R$19:R$150001,"対象",事業申請入力データ!$C$19:$C$150001,事業申請出力結果!$B55,事業申請入力データ!$B$19:$B$150001,事業申請出力結果!$C$35)/SUMIF(事業申請入力データ!R$19:R$150001,"対象",事業申請入力データ!$F$19:$F$150001),0)</f>
        <v>0</v>
      </c>
      <c r="M55" s="108">
        <f>IFERROR(事業申請入力データ!S$18*SUMIFS(事業申請入力データ!$F$19:$F$150001,事業申請入力データ!S$19:S$150001,"対象",事業申請入力データ!$C$19:$C$150001,事業申請出力結果!$B55,事業申請入力データ!$B$19:$B$150001,事業申請出力結果!$C$35)/SUMIF(事業申請入力データ!S$19:S$150001,"対象",事業申請入力データ!$F$19:$F$150001),0)</f>
        <v>0</v>
      </c>
      <c r="N55" s="74">
        <f>IFERROR(事業申請入力データ!W$18*SUMIFS(事業申請入力データ!$F$19:$F$150001,事業申請入力データ!W$19:W$150001,"対象",事業申請入力データ!$C$19:$C$150001,事業申請出力結果!$B55,事業申請入力データ!$B$19:$B$150001,事業申請出力結果!$C$35)/SUMIF(事業申請入力データ!W$19:W$150001,"対象",事業申請入力データ!$F$19:$F$150001),0)</f>
        <v>0</v>
      </c>
      <c r="O55" s="74">
        <f>IFERROR(事業申請入力データ!X$18*SUMIFS(事業申請入力データ!$F$19:$F$150001,事業申請入力データ!X$19:X$150001,"対象",事業申請入力データ!$C$19:$C$150001,事業申請出力結果!$B55,事業申請入力データ!$B$19:$B$150001,事業申請出力結果!$C$35)/SUMIF(事業申請入力データ!X$19:X$150001,"対象",事業申請入力データ!$F$19:$F$150001),0)</f>
        <v>0</v>
      </c>
      <c r="P55" s="74">
        <f>IFERROR(事業申請入力データ!Y$18*SUMIFS(事業申請入力データ!$F$19:$F$150001,事業申請入力データ!Y$19:Y$150001,"対象",事業申請入力データ!$C$19:$C$150001,事業申請出力結果!$B55,事業申請入力データ!$B$19:$B$150001,事業申請出力結果!$C$35)/SUMIF(事業申請入力データ!Y$19:Y$150001,"対象",事業申請入力データ!$F$19:$F$150001),0)</f>
        <v>0</v>
      </c>
      <c r="Q55" s="74">
        <f t="shared" si="4"/>
        <v>0</v>
      </c>
      <c r="R55" s="75">
        <f>IFERROR(LOOKUP(事業申請出力結果!$C$35,事業申請入力データ!$B$8:$B$14,事業申請入力データ!$E$8:$E$14),0)</f>
        <v>0</v>
      </c>
      <c r="S55" s="84">
        <f t="shared" si="5"/>
        <v>0</v>
      </c>
      <c r="T55" s="330"/>
    </row>
    <row r="56" spans="1:28">
      <c r="A56" s="310"/>
      <c r="B56" s="72" t="s">
        <v>67</v>
      </c>
      <c r="C56" s="106">
        <f>SUMIFS(事業申請入力データ!$F$19:$F$150001,事業申請入力データ!$C$19:$C$150001,B56,事業申請入力データ!$B$19:$B$150001,事業申請出力結果!$C$35)</f>
        <v>0</v>
      </c>
      <c r="D56" s="316"/>
      <c r="E56" s="74">
        <f>SUMIFS(事業申請入力データ!$G$19:$G$150004,事業申請入力データ!$C$19:$C$150004,B56,事業申請入力データ!$B$19:$B$150004,事業申請出力結果!$C$35)</f>
        <v>0</v>
      </c>
      <c r="F56" s="108">
        <f>IFERROR(事業申請入力データ!L$18*SUMIFS(事業申請入力データ!$F$19:$F$150001,事業申請入力データ!L$19:L$150001,"対象",事業申請入力データ!$C$19:$C$150001,事業申請出力結果!$B56,事業申請入力データ!$B$19:$B$150001,事業申請出力結果!$C$35)/SUMIF(事業申請入力データ!L$19:L$150001,"対象",事業申請入力データ!$F$19:$F$150001),0)</f>
        <v>0</v>
      </c>
      <c r="G56" s="108">
        <f>IFERROR(事業申請入力データ!M$18*SUMIFS(事業申請入力データ!$F$19:$F$150001,事業申請入力データ!M$19:M$150001,"対象",事業申請入力データ!$C$19:$C$150001,事業申請出力結果!$B56,事業申請入力データ!$B$19:$B$150001,事業申請出力結果!$C$35)/SUMIF(事業申請入力データ!M$19:M$150001,"対象",事業申請入力データ!$F$19:$F$150001),0)</f>
        <v>0</v>
      </c>
      <c r="H56" s="108">
        <f>IFERROR(事業申請入力データ!N$18*SUMIFS(事業申請入力データ!$F$19:$F$150001,事業申請入力データ!N$19:N$150001,"対象",事業申請入力データ!$C$19:$C$150001,事業申請出力結果!$B56,事業申請入力データ!$B$19:$B$150001,事業申請出力結果!$C$35)/SUMIF(事業申請入力データ!N$19:N$150001,"対象",事業申請入力データ!$F$19:$F$150001),0)</f>
        <v>0</v>
      </c>
      <c r="I56" s="108">
        <f>IFERROR(事業申請入力データ!O$18*SUMIFS(事業申請入力データ!$F$19:$F$150001,事業申請入力データ!O$19:O$150001,"対象",事業申請入力データ!$C$19:$C$150001,事業申請出力結果!$B56,事業申請入力データ!$B$19:$B$150001,事業申請出力結果!$C$35)/SUMIF(事業申請入力データ!O$19:O$150001,"対象",事業申請入力データ!$F$19:$F$150001),0)</f>
        <v>0</v>
      </c>
      <c r="J56" s="108">
        <f>IFERROR(事業申請入力データ!P$18*SUMIFS(事業申請入力データ!$F$19:$F$150001,事業申請入力データ!P$19:P$150001,"対象",事業申請入力データ!$C$19:$C$150001,事業申請出力結果!$B56,事業申請入力データ!$B$19:$B$150001,事業申請出力結果!$C$35)/SUMIF(事業申請入力データ!P$19:P$150001,"対象",事業申請入力データ!$F$19:$F$150001),0)</f>
        <v>0</v>
      </c>
      <c r="K56" s="108">
        <f>IFERROR(事業申請入力データ!Q$18*SUMIFS(事業申請入力データ!$F$19:$F$150001,事業申請入力データ!Q$19:Q$150001,"対象",事業申請入力データ!$C$19:$C$150001,事業申請出力結果!$B56,事業申請入力データ!$B$19:$B$150001,事業申請出力結果!$C$35)/SUMIF(事業申請入力データ!Q$19:Q$150001,"対象",事業申請入力データ!$F$19:$F$150001),0)</f>
        <v>0</v>
      </c>
      <c r="L56" s="108">
        <f>IFERROR(事業申請入力データ!R$18*SUMIFS(事業申請入力データ!$F$19:$F$150001,事業申請入力データ!R$19:R$150001,"対象",事業申請入力データ!$C$19:$C$150001,事業申請出力結果!$B56,事業申請入力データ!$B$19:$B$150001,事業申請出力結果!$C$35)/SUMIF(事業申請入力データ!R$19:R$150001,"対象",事業申請入力データ!$F$19:$F$150001),0)</f>
        <v>0</v>
      </c>
      <c r="M56" s="108">
        <f>IFERROR(事業申請入力データ!S$18*SUMIFS(事業申請入力データ!$F$19:$F$150001,事業申請入力データ!S$19:S$150001,"対象",事業申請入力データ!$C$19:$C$150001,事業申請出力結果!$B56,事業申請入力データ!$B$19:$B$150001,事業申請出力結果!$C$35)/SUMIF(事業申請入力データ!S$19:S$150001,"対象",事業申請入力データ!$F$19:$F$150001),0)</f>
        <v>0</v>
      </c>
      <c r="N56" s="74">
        <f>IFERROR(事業申請入力データ!W$18*SUMIFS(事業申請入力データ!$F$19:$F$150001,事業申請入力データ!W$19:W$150001,"対象",事業申請入力データ!$C$19:$C$150001,事業申請出力結果!$B56,事業申請入力データ!$B$19:$B$150001,事業申請出力結果!$C$35)/SUMIF(事業申請入力データ!W$19:W$150001,"対象",事業申請入力データ!$F$19:$F$150001),0)</f>
        <v>0</v>
      </c>
      <c r="O56" s="74">
        <f>IFERROR(事業申請入力データ!X$18*SUMIFS(事業申請入力データ!$F$19:$F$150001,事業申請入力データ!X$19:X$150001,"対象",事業申請入力データ!$C$19:$C$150001,事業申請出力結果!$B56,事業申請入力データ!$B$19:$B$150001,事業申請出力結果!$C$35)/SUMIF(事業申請入力データ!X$19:X$150001,"対象",事業申請入力データ!$F$19:$F$150001),0)</f>
        <v>0</v>
      </c>
      <c r="P56" s="74">
        <f>IFERROR(事業申請入力データ!Y$18*SUMIFS(事業申請入力データ!$F$19:$F$150001,事業申請入力データ!Y$19:Y$150001,"対象",事業申請入力データ!$C$19:$C$150001,事業申請出力結果!$B56,事業申請入力データ!$B$19:$B$150001,事業申請出力結果!$C$35)/SUMIF(事業申請入力データ!Y$19:Y$150001,"対象",事業申請入力データ!$F$19:$F$150001),0)</f>
        <v>0</v>
      </c>
      <c r="Q56" s="74">
        <f t="shared" si="4"/>
        <v>0</v>
      </c>
      <c r="R56" s="75">
        <f>IFERROR(LOOKUP(事業申請出力結果!$C$35,事業申請入力データ!$B$8:$B$14,事業申請入力データ!$E$8:$E$14),0)</f>
        <v>0</v>
      </c>
      <c r="S56" s="84">
        <f t="shared" si="5"/>
        <v>0</v>
      </c>
      <c r="T56" s="330"/>
    </row>
    <row r="57" spans="1:28">
      <c r="A57" s="310"/>
      <c r="B57" s="72" t="s">
        <v>68</v>
      </c>
      <c r="C57" s="106">
        <f>SUMIFS(事業申請入力データ!$F$19:$F$150001,事業申請入力データ!$C$19:$C$150001,B57,事業申請入力データ!$B$19:$B$150001,事業申請出力結果!$C$35)</f>
        <v>0</v>
      </c>
      <c r="D57" s="316"/>
      <c r="E57" s="74">
        <f>SUMIFS(事業申請入力データ!$G$19:$G$150004,事業申請入力データ!$C$19:$C$150004,B57,事業申請入力データ!$B$19:$B$150004,事業申請出力結果!$C$35)</f>
        <v>0</v>
      </c>
      <c r="F57" s="108">
        <f>IFERROR(事業申請入力データ!L$18*SUMIFS(事業申請入力データ!$F$19:$F$150001,事業申請入力データ!L$19:L$150001,"対象",事業申請入力データ!$C$19:$C$150001,事業申請出力結果!$B57,事業申請入力データ!$B$19:$B$150001,事業申請出力結果!$C$35)/SUMIF(事業申請入力データ!L$19:L$150001,"対象",事業申請入力データ!$F$19:$F$150001),0)</f>
        <v>0</v>
      </c>
      <c r="G57" s="108">
        <f>IFERROR(事業申請入力データ!M$18*SUMIFS(事業申請入力データ!$F$19:$F$150001,事業申請入力データ!M$19:M$150001,"対象",事業申請入力データ!$C$19:$C$150001,事業申請出力結果!$B57,事業申請入力データ!$B$19:$B$150001,事業申請出力結果!$C$35)/SUMIF(事業申請入力データ!M$19:M$150001,"対象",事業申請入力データ!$F$19:$F$150001),0)</f>
        <v>0</v>
      </c>
      <c r="H57" s="108">
        <f>IFERROR(事業申請入力データ!N$18*SUMIFS(事業申請入力データ!$F$19:$F$150001,事業申請入力データ!N$19:N$150001,"対象",事業申請入力データ!$C$19:$C$150001,事業申請出力結果!$B57,事業申請入力データ!$B$19:$B$150001,事業申請出力結果!$C$35)/SUMIF(事業申請入力データ!N$19:N$150001,"対象",事業申請入力データ!$F$19:$F$150001),0)</f>
        <v>0</v>
      </c>
      <c r="I57" s="108">
        <f>IFERROR(事業申請入力データ!O$18*SUMIFS(事業申請入力データ!$F$19:$F$150001,事業申請入力データ!O$19:O$150001,"対象",事業申請入力データ!$C$19:$C$150001,事業申請出力結果!$B57,事業申請入力データ!$B$19:$B$150001,事業申請出力結果!$C$35)/SUMIF(事業申請入力データ!O$19:O$150001,"対象",事業申請入力データ!$F$19:$F$150001),0)</f>
        <v>0</v>
      </c>
      <c r="J57" s="108">
        <f>IFERROR(事業申請入力データ!P$18*SUMIFS(事業申請入力データ!$F$19:$F$150001,事業申請入力データ!P$19:P$150001,"対象",事業申請入力データ!$C$19:$C$150001,事業申請出力結果!$B57,事業申請入力データ!$B$19:$B$150001,事業申請出力結果!$C$35)/SUMIF(事業申請入力データ!P$19:P$150001,"対象",事業申請入力データ!$F$19:$F$150001),0)</f>
        <v>0</v>
      </c>
      <c r="K57" s="108">
        <f>IFERROR(事業申請入力データ!Q$18*SUMIFS(事業申請入力データ!$F$19:$F$150001,事業申請入力データ!Q$19:Q$150001,"対象",事業申請入力データ!$C$19:$C$150001,事業申請出力結果!$B57,事業申請入力データ!$B$19:$B$150001,事業申請出力結果!$C$35)/SUMIF(事業申請入力データ!Q$19:Q$150001,"対象",事業申請入力データ!$F$19:$F$150001),0)</f>
        <v>0</v>
      </c>
      <c r="L57" s="108">
        <f>IFERROR(事業申請入力データ!R$18*SUMIFS(事業申請入力データ!$F$19:$F$150001,事業申請入力データ!R$19:R$150001,"対象",事業申請入力データ!$C$19:$C$150001,事業申請出力結果!$B57,事業申請入力データ!$B$19:$B$150001,事業申請出力結果!$C$35)/SUMIF(事業申請入力データ!R$19:R$150001,"対象",事業申請入力データ!$F$19:$F$150001),0)</f>
        <v>0</v>
      </c>
      <c r="M57" s="108">
        <f>IFERROR(事業申請入力データ!S$18*SUMIFS(事業申請入力データ!$F$19:$F$150001,事業申請入力データ!S$19:S$150001,"対象",事業申請入力データ!$C$19:$C$150001,事業申請出力結果!$B57,事業申請入力データ!$B$19:$B$150001,事業申請出力結果!$C$35)/SUMIF(事業申請入力データ!S$19:S$150001,"対象",事業申請入力データ!$F$19:$F$150001),0)</f>
        <v>0</v>
      </c>
      <c r="N57" s="74">
        <f>IFERROR(事業申請入力データ!W$18*SUMIFS(事業申請入力データ!$F$19:$F$150001,事業申請入力データ!W$19:W$150001,"対象",事業申請入力データ!$C$19:$C$150001,事業申請出力結果!$B57,事業申請入力データ!$B$19:$B$150001,事業申請出力結果!$C$35)/SUMIF(事業申請入力データ!W$19:W$150001,"対象",事業申請入力データ!$F$19:$F$150001),0)</f>
        <v>0</v>
      </c>
      <c r="O57" s="74">
        <f>IFERROR(事業申請入力データ!X$18*SUMIFS(事業申請入力データ!$F$19:$F$150001,事業申請入力データ!X$19:X$150001,"対象",事業申請入力データ!$C$19:$C$150001,事業申請出力結果!$B57,事業申請入力データ!$B$19:$B$150001,事業申請出力結果!$C$35)/SUMIF(事業申請入力データ!X$19:X$150001,"対象",事業申請入力データ!$F$19:$F$150001),0)</f>
        <v>0</v>
      </c>
      <c r="P57" s="74">
        <f>IFERROR(事業申請入力データ!Y$18*SUMIFS(事業申請入力データ!$F$19:$F$150001,事業申請入力データ!Y$19:Y$150001,"対象",事業申請入力データ!$C$19:$C$150001,事業申請出力結果!$B57,事業申請入力データ!$B$19:$B$150001,事業申請出力結果!$C$35)/SUMIF(事業申請入力データ!Y$19:Y$150001,"対象",事業申請入力データ!$F$19:$F$150001),0)</f>
        <v>0</v>
      </c>
      <c r="Q57" s="74">
        <f t="shared" si="4"/>
        <v>0</v>
      </c>
      <c r="R57" s="75">
        <f>IFERROR(LOOKUP(事業申請出力結果!$C$35,事業申請入力データ!$B$8:$B$14,事業申請入力データ!$E$8:$E$14),0)</f>
        <v>0</v>
      </c>
      <c r="S57" s="84">
        <f t="shared" si="5"/>
        <v>0</v>
      </c>
      <c r="T57" s="330"/>
    </row>
    <row r="58" spans="1:28">
      <c r="A58" s="310"/>
      <c r="B58" s="72" t="s">
        <v>69</v>
      </c>
      <c r="C58" s="106">
        <f>SUMIFS(事業申請入力データ!$F$19:$F$150001,事業申請入力データ!$C$19:$C$150001,B58,事業申請入力データ!$B$19:$B$150001,事業申請出力結果!$C$35)</f>
        <v>0</v>
      </c>
      <c r="D58" s="316"/>
      <c r="E58" s="74">
        <f>SUMIFS(事業申請入力データ!$G$19:$G$150004,事業申請入力データ!$C$19:$C$150004,B58,事業申請入力データ!$B$19:$B$150004,事業申請出力結果!$C$35)</f>
        <v>0</v>
      </c>
      <c r="F58" s="108">
        <f>IFERROR(事業申請入力データ!L$18*SUMIFS(事業申請入力データ!$F$19:$F$150001,事業申請入力データ!L$19:L$150001,"対象",事業申請入力データ!$C$19:$C$150001,事業申請出力結果!$B58,事業申請入力データ!$B$19:$B$150001,事業申請出力結果!$C$35)/SUMIF(事業申請入力データ!L$19:L$150001,"対象",事業申請入力データ!$F$19:$F$150001),0)</f>
        <v>0</v>
      </c>
      <c r="G58" s="108">
        <f>IFERROR(事業申請入力データ!M$18*SUMIFS(事業申請入力データ!$F$19:$F$150001,事業申請入力データ!M$19:M$150001,"対象",事業申請入力データ!$C$19:$C$150001,事業申請出力結果!$B58,事業申請入力データ!$B$19:$B$150001,事業申請出力結果!$C$35)/SUMIF(事業申請入力データ!M$19:M$150001,"対象",事業申請入力データ!$F$19:$F$150001),0)</f>
        <v>0</v>
      </c>
      <c r="H58" s="108">
        <f>IFERROR(事業申請入力データ!N$18*SUMIFS(事業申請入力データ!$F$19:$F$150001,事業申請入力データ!N$19:N$150001,"対象",事業申請入力データ!$C$19:$C$150001,事業申請出力結果!$B58,事業申請入力データ!$B$19:$B$150001,事業申請出力結果!$C$35)/SUMIF(事業申請入力データ!N$19:N$150001,"対象",事業申請入力データ!$F$19:$F$150001),0)</f>
        <v>0</v>
      </c>
      <c r="I58" s="108">
        <f>IFERROR(事業申請入力データ!O$18*SUMIFS(事業申請入力データ!$F$19:$F$150001,事業申請入力データ!O$19:O$150001,"対象",事業申請入力データ!$C$19:$C$150001,事業申請出力結果!$B58,事業申請入力データ!$B$19:$B$150001,事業申請出力結果!$C$35)/SUMIF(事業申請入力データ!O$19:O$150001,"対象",事業申請入力データ!$F$19:$F$150001),0)</f>
        <v>0</v>
      </c>
      <c r="J58" s="108">
        <f>IFERROR(事業申請入力データ!P$18*SUMIFS(事業申請入力データ!$F$19:$F$150001,事業申請入力データ!P$19:P$150001,"対象",事業申請入力データ!$C$19:$C$150001,事業申請出力結果!$B58,事業申請入力データ!$B$19:$B$150001,事業申請出力結果!$C$35)/SUMIF(事業申請入力データ!P$19:P$150001,"対象",事業申請入力データ!$F$19:$F$150001),0)</f>
        <v>0</v>
      </c>
      <c r="K58" s="108">
        <f>IFERROR(事業申請入力データ!Q$18*SUMIFS(事業申請入力データ!$F$19:$F$150001,事業申請入力データ!Q$19:Q$150001,"対象",事業申請入力データ!$C$19:$C$150001,事業申請出力結果!$B58,事業申請入力データ!$B$19:$B$150001,事業申請出力結果!$C$35)/SUMIF(事業申請入力データ!Q$19:Q$150001,"対象",事業申請入力データ!$F$19:$F$150001),0)</f>
        <v>0</v>
      </c>
      <c r="L58" s="108">
        <f>IFERROR(事業申請入力データ!R$18*SUMIFS(事業申請入力データ!$F$19:$F$150001,事業申請入力データ!R$19:R$150001,"対象",事業申請入力データ!$C$19:$C$150001,事業申請出力結果!$B58,事業申請入力データ!$B$19:$B$150001,事業申請出力結果!$C$35)/SUMIF(事業申請入力データ!R$19:R$150001,"対象",事業申請入力データ!$F$19:$F$150001),0)</f>
        <v>0</v>
      </c>
      <c r="M58" s="108">
        <f>IFERROR(事業申請入力データ!S$18*SUMIFS(事業申請入力データ!$F$19:$F$150001,事業申請入力データ!S$19:S$150001,"対象",事業申請入力データ!$C$19:$C$150001,事業申請出力結果!$B58,事業申請入力データ!$B$19:$B$150001,事業申請出力結果!$C$35)/SUMIF(事業申請入力データ!S$19:S$150001,"対象",事業申請入力データ!$F$19:$F$150001),0)</f>
        <v>0</v>
      </c>
      <c r="N58" s="74">
        <f>IFERROR(事業申請入力データ!W$18*SUMIFS(事業申請入力データ!$F$19:$F$150001,事業申請入力データ!W$19:W$150001,"対象",事業申請入力データ!$C$19:$C$150001,事業申請出力結果!$B58,事業申請入力データ!$B$19:$B$150001,事業申請出力結果!$C$35)/SUMIF(事業申請入力データ!W$19:W$150001,"対象",事業申請入力データ!$F$19:$F$150001),0)</f>
        <v>0</v>
      </c>
      <c r="O58" s="74">
        <f>IFERROR(事業申請入力データ!X$18*SUMIFS(事業申請入力データ!$F$19:$F$150001,事業申請入力データ!X$19:X$150001,"対象",事業申請入力データ!$C$19:$C$150001,事業申請出力結果!$B58,事業申請入力データ!$B$19:$B$150001,事業申請出力結果!$C$35)/SUMIF(事業申請入力データ!X$19:X$150001,"対象",事業申請入力データ!$F$19:$F$150001),0)</f>
        <v>0</v>
      </c>
      <c r="P58" s="74">
        <f>IFERROR(事業申請入力データ!Y$18*SUMIFS(事業申請入力データ!$F$19:$F$150001,事業申請入力データ!Y$19:Y$150001,"対象",事業申請入力データ!$C$19:$C$150001,事業申請出力結果!$B58,事業申請入力データ!$B$19:$B$150001,事業申請出力結果!$C$35)/SUMIF(事業申請入力データ!Y$19:Y$150001,"対象",事業申請入力データ!$F$19:$F$150001),0)</f>
        <v>0</v>
      </c>
      <c r="Q58" s="74">
        <f t="shared" si="4"/>
        <v>0</v>
      </c>
      <c r="R58" s="75">
        <f>IFERROR(LOOKUP(事業申請出力結果!$C$35,事業申請入力データ!$B$8:$B$14,事業申請入力データ!$E$8:$E$14),0)</f>
        <v>0</v>
      </c>
      <c r="S58" s="84">
        <f t="shared" si="5"/>
        <v>0</v>
      </c>
      <c r="T58" s="330"/>
    </row>
    <row r="59" spans="1:28">
      <c r="A59" s="310"/>
      <c r="B59" s="72" t="s">
        <v>70</v>
      </c>
      <c r="C59" s="106">
        <f>SUMIFS(事業申請入力データ!$F$19:$F$150001,事業申請入力データ!$C$19:$C$150001,B59,事業申請入力データ!$B$19:$B$150001,事業申請出力結果!$C$35)</f>
        <v>0</v>
      </c>
      <c r="D59" s="316"/>
      <c r="E59" s="74">
        <f>SUMIFS(事業申請入力データ!$G$19:$G$150004,事業申請入力データ!$C$19:$C$150004,B59,事業申請入力データ!$B$19:$B$150004,事業申請出力結果!$C$35)</f>
        <v>0</v>
      </c>
      <c r="F59" s="108">
        <f>IFERROR(事業申請入力データ!L$18*SUMIFS(事業申請入力データ!$F$19:$F$150001,事業申請入力データ!L$19:L$150001,"対象",事業申請入力データ!$C$19:$C$150001,事業申請出力結果!$B59,事業申請入力データ!$B$19:$B$150001,事業申請出力結果!$C$35)/SUMIF(事業申請入力データ!L$19:L$150001,"対象",事業申請入力データ!$F$19:$F$150001),0)</f>
        <v>0</v>
      </c>
      <c r="G59" s="108">
        <f>IFERROR(事業申請入力データ!M$18*SUMIFS(事業申請入力データ!$F$19:$F$150001,事業申請入力データ!M$19:M$150001,"対象",事業申請入力データ!$C$19:$C$150001,事業申請出力結果!$B59,事業申請入力データ!$B$19:$B$150001,事業申請出力結果!$C$35)/SUMIF(事業申請入力データ!M$19:M$150001,"対象",事業申請入力データ!$F$19:$F$150001),0)</f>
        <v>0</v>
      </c>
      <c r="H59" s="108">
        <f>IFERROR(事業申請入力データ!N$18*SUMIFS(事業申請入力データ!$F$19:$F$150001,事業申請入力データ!N$19:N$150001,"対象",事業申請入力データ!$C$19:$C$150001,事業申請出力結果!$B59,事業申請入力データ!$B$19:$B$150001,事業申請出力結果!$C$35)/SUMIF(事業申請入力データ!N$19:N$150001,"対象",事業申請入力データ!$F$19:$F$150001),0)</f>
        <v>0</v>
      </c>
      <c r="I59" s="108">
        <f>IFERROR(事業申請入力データ!O$18*SUMIFS(事業申請入力データ!$F$19:$F$150001,事業申請入力データ!O$19:O$150001,"対象",事業申請入力データ!$C$19:$C$150001,事業申請出力結果!$B59,事業申請入力データ!$B$19:$B$150001,事業申請出力結果!$C$35)/SUMIF(事業申請入力データ!O$19:O$150001,"対象",事業申請入力データ!$F$19:$F$150001),0)</f>
        <v>0</v>
      </c>
      <c r="J59" s="108">
        <f>IFERROR(事業申請入力データ!P$18*SUMIFS(事業申請入力データ!$F$19:$F$150001,事業申請入力データ!P$19:P$150001,"対象",事業申請入力データ!$C$19:$C$150001,事業申請出力結果!$B59,事業申請入力データ!$B$19:$B$150001,事業申請出力結果!$C$35)/SUMIF(事業申請入力データ!P$19:P$150001,"対象",事業申請入力データ!$F$19:$F$150001),0)</f>
        <v>0</v>
      </c>
      <c r="K59" s="108">
        <f>IFERROR(事業申請入力データ!Q$18*SUMIFS(事業申請入力データ!$F$19:$F$150001,事業申請入力データ!Q$19:Q$150001,"対象",事業申請入力データ!$C$19:$C$150001,事業申請出力結果!$B59,事業申請入力データ!$B$19:$B$150001,事業申請出力結果!$C$35)/SUMIF(事業申請入力データ!Q$19:Q$150001,"対象",事業申請入力データ!$F$19:$F$150001),0)</f>
        <v>0</v>
      </c>
      <c r="L59" s="108">
        <f>IFERROR(事業申請入力データ!R$18*SUMIFS(事業申請入力データ!$F$19:$F$150001,事業申請入力データ!R$19:R$150001,"対象",事業申請入力データ!$C$19:$C$150001,事業申請出力結果!$B59,事業申請入力データ!$B$19:$B$150001,事業申請出力結果!$C$35)/SUMIF(事業申請入力データ!R$19:R$150001,"対象",事業申請入力データ!$F$19:$F$150001),0)</f>
        <v>0</v>
      </c>
      <c r="M59" s="108">
        <f>IFERROR(事業申請入力データ!S$18*SUMIFS(事業申請入力データ!$F$19:$F$150001,事業申請入力データ!S$19:S$150001,"対象",事業申請入力データ!$C$19:$C$150001,事業申請出力結果!$B59,事業申請入力データ!$B$19:$B$150001,事業申請出力結果!$C$35)/SUMIF(事業申請入力データ!S$19:S$150001,"対象",事業申請入力データ!$F$19:$F$150001),0)</f>
        <v>0</v>
      </c>
      <c r="N59" s="74">
        <f>IFERROR(事業申請入力データ!W$18*SUMIFS(事業申請入力データ!$F$19:$F$150001,事業申請入力データ!W$19:W$150001,"対象",事業申請入力データ!$C$19:$C$150001,事業申請出力結果!$B59,事業申請入力データ!$B$19:$B$150001,事業申請出力結果!$C$35)/SUMIF(事業申請入力データ!W$19:W$150001,"対象",事業申請入力データ!$F$19:$F$150001),0)</f>
        <v>0</v>
      </c>
      <c r="O59" s="74">
        <f>IFERROR(事業申請入力データ!X$18*SUMIFS(事業申請入力データ!$F$19:$F$150001,事業申請入力データ!X$19:X$150001,"対象",事業申請入力データ!$C$19:$C$150001,事業申請出力結果!$B59,事業申請入力データ!$B$19:$B$150001,事業申請出力結果!$C$35)/SUMIF(事業申請入力データ!X$19:X$150001,"対象",事業申請入力データ!$F$19:$F$150001),0)</f>
        <v>0</v>
      </c>
      <c r="P59" s="74">
        <f>IFERROR(事業申請入力データ!Y$18*SUMIFS(事業申請入力データ!$F$19:$F$150001,事業申請入力データ!Y$19:Y$150001,"対象",事業申請入力データ!$C$19:$C$150001,事業申請出力結果!$B59,事業申請入力データ!$B$19:$B$150001,事業申請出力結果!$C$35)/SUMIF(事業申請入力データ!Y$19:Y$150001,"対象",事業申請入力データ!$F$19:$F$150001),0)</f>
        <v>0</v>
      </c>
      <c r="Q59" s="74">
        <f t="shared" si="4"/>
        <v>0</v>
      </c>
      <c r="R59" s="75">
        <f>IFERROR(LOOKUP(事業申請出力結果!$C$35,事業申請入力データ!$B$8:$B$14,事業申請入力データ!$E$8:$E$14),0)</f>
        <v>0</v>
      </c>
      <c r="S59" s="84">
        <f t="shared" si="5"/>
        <v>0</v>
      </c>
      <c r="T59" s="330"/>
    </row>
    <row r="60" spans="1:28" ht="19.5" thickBot="1">
      <c r="A60" s="311"/>
      <c r="B60" s="85" t="s">
        <v>71</v>
      </c>
      <c r="C60" s="86">
        <f>SUMIFS(事業申請入力データ!$F$19:$F$150001,事業申請入力データ!$C$19:$C$150001,B60,事業申請入力データ!$B$19:$B$150001,事業申請出力結果!$C$35)</f>
        <v>0</v>
      </c>
      <c r="D60" s="317"/>
      <c r="E60" s="87">
        <f>SUMIFS(事業申請入力データ!$G$19:$G$150004,事業申請入力データ!$C$19:$C$150004,B60,事業申請入力データ!$B$19:$B$150004,事業申請出力結果!$C$35)</f>
        <v>0</v>
      </c>
      <c r="F60" s="110">
        <f>IFERROR(事業申請入力データ!L$18*SUMIFS(事業申請入力データ!$F$19:$F$150001,事業申請入力データ!L$19:L$150001,"対象",事業申請入力データ!$C$19:$C$150001,事業申請出力結果!$B60,事業申請入力データ!$B$19:$B$150001,事業申請出力結果!$C$35)/SUMIF(事業申請入力データ!L$19:L$150001,"対象",事業申請入力データ!$F$19:$F$150001),0)</f>
        <v>0</v>
      </c>
      <c r="G60" s="110">
        <f>IFERROR(事業申請入力データ!M$18*SUMIFS(事業申請入力データ!$F$19:$F$150001,事業申請入力データ!M$19:M$150001,"対象",事業申請入力データ!$C$19:$C$150001,事業申請出力結果!$B60,事業申請入力データ!$B$19:$B$150001,事業申請出力結果!$C$35)/SUMIF(事業申請入力データ!M$19:M$150001,"対象",事業申請入力データ!$F$19:$F$150001),0)</f>
        <v>0</v>
      </c>
      <c r="H60" s="110">
        <f>IFERROR(事業申請入力データ!N$18*SUMIFS(事業申請入力データ!$F$19:$F$150001,事業申請入力データ!N$19:N$150001,"対象",事業申請入力データ!$C$19:$C$150001,事業申請出力結果!$B60,事業申請入力データ!$B$19:$B$150001,事業申請出力結果!$C$35)/SUMIF(事業申請入力データ!N$19:N$150001,"対象",事業申請入力データ!$F$19:$F$150001),0)</f>
        <v>0</v>
      </c>
      <c r="I60" s="110">
        <f>IFERROR(事業申請入力データ!O$18*SUMIFS(事業申請入力データ!$F$19:$F$150001,事業申請入力データ!O$19:O$150001,"対象",事業申請入力データ!$C$19:$C$150001,事業申請出力結果!$B60,事業申請入力データ!$B$19:$B$150001,事業申請出力結果!$C$35)/SUMIF(事業申請入力データ!O$19:O$150001,"対象",事業申請入力データ!$F$19:$F$150001),0)</f>
        <v>0</v>
      </c>
      <c r="J60" s="110">
        <f>IFERROR(事業申請入力データ!P$18*SUMIFS(事業申請入力データ!$F$19:$F$150001,事業申請入力データ!P$19:P$150001,"対象",事業申請入力データ!$C$19:$C$150001,事業申請出力結果!$B60,事業申請入力データ!$B$19:$B$150001,事業申請出力結果!$C$35)/SUMIF(事業申請入力データ!P$19:P$150001,"対象",事業申請入力データ!$F$19:$F$150001),0)</f>
        <v>0</v>
      </c>
      <c r="K60" s="110">
        <f>IFERROR(事業申請入力データ!Q$18*SUMIFS(事業申請入力データ!$F$19:$F$150001,事業申請入力データ!Q$19:Q$150001,"対象",事業申請入力データ!$C$19:$C$150001,事業申請出力結果!$B60,事業申請入力データ!$B$19:$B$150001,事業申請出力結果!$C$35)/SUMIF(事業申請入力データ!Q$19:Q$150001,"対象",事業申請入力データ!$F$19:$F$150001),0)</f>
        <v>0</v>
      </c>
      <c r="L60" s="110">
        <f>IFERROR(事業申請入力データ!R$18*SUMIFS(事業申請入力データ!$F$19:$F$150001,事業申請入力データ!R$19:R$150001,"対象",事業申請入力データ!$C$19:$C$150001,事業申請出力結果!$B60,事業申請入力データ!$B$19:$B$150001,事業申請出力結果!$C$35)/SUMIF(事業申請入力データ!R$19:R$150001,"対象",事業申請入力データ!$F$19:$F$150001),0)</f>
        <v>0</v>
      </c>
      <c r="M60" s="110">
        <f>IFERROR(事業申請入力データ!S$18*SUMIFS(事業申請入力データ!$F$19:$F$150001,事業申請入力データ!S$19:S$150001,"対象",事業申請入力データ!$C$19:$C$150001,事業申請出力結果!$B60,事業申請入力データ!$B$19:$B$150001,事業申請出力結果!$C$35)/SUMIF(事業申請入力データ!S$19:S$150001,"対象",事業申請入力データ!$F$19:$F$150001),0)</f>
        <v>0</v>
      </c>
      <c r="N60" s="87">
        <f>IFERROR(事業申請入力データ!W$18*SUMIFS(事業申請入力データ!$F$19:$F$150001,事業申請入力データ!W$19:W$150001,"対象",事業申請入力データ!$C$19:$C$150001,事業申請出力結果!$B60,事業申請入力データ!$B$19:$B$150001,事業申請出力結果!$C$35)/SUMIF(事業申請入力データ!W$19:W$150001,"対象",事業申請入力データ!$F$19:$F$150001),0)</f>
        <v>0</v>
      </c>
      <c r="O60" s="87">
        <f>IFERROR(事業申請入力データ!X$18*SUMIFS(事業申請入力データ!$F$19:$F$150001,事業申請入力データ!X$19:X$150001,"対象",事業申請入力データ!$C$19:$C$150001,事業申請出力結果!$B60,事業申請入力データ!$B$19:$B$150001,事業申請出力結果!$C$35)/SUMIF(事業申請入力データ!X$19:X$150001,"対象",事業申請入力データ!$F$19:$F$150001),0)</f>
        <v>0</v>
      </c>
      <c r="P60" s="87">
        <f>IFERROR(事業申請入力データ!Y$18*SUMIFS(事業申請入力データ!$F$19:$F$150001,事業申請入力データ!Y$19:Y$150001,"対象",事業申請入力データ!$C$19:$C$150001,事業申請出力結果!$B60,事業申請入力データ!$B$19:$B$150001,事業申請出力結果!$C$35)/SUMIF(事業申請入力データ!Y$19:Y$150001,"対象",事業申請入力データ!$F$19:$F$150001),0)</f>
        <v>0</v>
      </c>
      <c r="Q60" s="87">
        <f t="shared" si="4"/>
        <v>0</v>
      </c>
      <c r="R60" s="88">
        <f>IFERROR(LOOKUP(事業申請出力結果!$C$35,事業申請入力データ!$B$8:$B$14,事業申請入力データ!$E$8:$E$14),0)</f>
        <v>0</v>
      </c>
      <c r="S60" s="89">
        <f t="shared" si="5"/>
        <v>0</v>
      </c>
      <c r="T60" s="331"/>
    </row>
    <row r="61" spans="1:28">
      <c r="A61" s="304" t="s">
        <v>18</v>
      </c>
      <c r="B61" s="76" t="s">
        <v>52</v>
      </c>
      <c r="C61" s="91">
        <f>SUMIFS(事業申請入力データ!$F$19:$F$150001,事業申請入力データ!$C$19:$C$150001,B61,事業申請入力データ!$B$19:$B$150001,事業申請出力結果!$C$35)</f>
        <v>0</v>
      </c>
      <c r="D61" s="312">
        <f>SUM(C61:C62)</f>
        <v>0</v>
      </c>
      <c r="E61" s="78">
        <f>SUMIFS(事業申請入力データ!$G$19:$G$150004,事業申請入力データ!$C$19:$C$150004,B61,事業申請入力データ!$B$19:$B$150004,事業申請出力結果!$C$35)</f>
        <v>0</v>
      </c>
      <c r="F61" s="78">
        <f>IFERROR(事業申請入力データ!L$18*SUMIFS(事業申請入力データ!$F$19:$F$150001,事業申請入力データ!L$19:L$150001,"対象",事業申請入力データ!$C$19:$C$150001,事業申請出力結果!$B61,事業申請入力データ!$B$19:$B$150001,事業申請出力結果!$C$35)/SUMIF(事業申請入力データ!L$19:L$150001,"対象",事業申請入力データ!$F$19:$F$150001),0)</f>
        <v>0</v>
      </c>
      <c r="G61" s="78">
        <f>IFERROR(事業申請入力データ!M$18*SUMIFS(事業申請入力データ!$F$19:$F$150001,事業申請入力データ!M$19:M$150001,"対象",事業申請入力データ!$C$19:$C$150001,事業申請出力結果!$B61,事業申請入力データ!$B$19:$B$150001,事業申請出力結果!$C$35)/SUMIF(事業申請入力データ!M$19:M$150001,"対象",事業申請入力データ!$F$19:$F$150001),0)</f>
        <v>0</v>
      </c>
      <c r="H61" s="78">
        <f>IFERROR(事業申請入力データ!N$18*SUMIFS(事業申請入力データ!$F$19:$F$150001,事業申請入力データ!N$19:N$150001,"対象",事業申請入力データ!$C$19:$C$150001,事業申請出力結果!$B61,事業申請入力データ!$B$19:$B$150001,事業申請出力結果!$C$35)/SUMIF(事業申請入力データ!N$19:N$150001,"対象",事業申請入力データ!$F$19:$F$150001),0)</f>
        <v>0</v>
      </c>
      <c r="I61" s="78">
        <f>IFERROR(事業申請入力データ!O$18*SUMIFS(事業申請入力データ!$F$19:$F$150001,事業申請入力データ!O$19:O$150001,"対象",事業申請入力データ!$C$19:$C$150001,事業申請出力結果!$B61,事業申請入力データ!$B$19:$B$150001,事業申請出力結果!$C$35)/SUMIF(事業申請入力データ!O$19:O$150001,"対象",事業申請入力データ!$F$19:$F$150001),0)</f>
        <v>0</v>
      </c>
      <c r="J61" s="78">
        <f>IFERROR(事業申請入力データ!P$18*SUMIFS(事業申請入力データ!$F$19:$F$150001,事業申請入力データ!P$19:P$150001,"対象",事業申請入力データ!$C$19:$C$150001,事業申請出力結果!$B61,事業申請入力データ!$B$19:$B$150001,事業申請出力結果!$C$35)/SUMIF(事業申請入力データ!P$19:P$150001,"対象",事業申請入力データ!$F$19:$F$150001),0)</f>
        <v>0</v>
      </c>
      <c r="K61" s="78">
        <f>IFERROR(事業申請入力データ!Q$18*SUMIFS(事業申請入力データ!$F$19:$F$150001,事業申請入力データ!Q$19:Q$150001,"対象",事業申請入力データ!$C$19:$C$150001,事業申請出力結果!$B61,事業申請入力データ!$B$19:$B$150001,事業申請出力結果!$C$35)/SUMIF(事業申請入力データ!Q$19:Q$150001,"対象",事業申請入力データ!$F$19:$F$150001),0)</f>
        <v>0</v>
      </c>
      <c r="L61" s="78">
        <f>IFERROR(事業申請入力データ!R$18*SUMIFS(事業申請入力データ!$F$19:$F$150001,事業申請入力データ!R$19:R$150001,"対象",事業申請入力データ!$C$19:$C$150001,事業申請出力結果!$B61,事業申請入力データ!$B$19:$B$150001,事業申請出力結果!$C$35)/SUMIF(事業申請入力データ!R$19:R$150001,"対象",事業申請入力データ!$F$19:$F$150001),0)</f>
        <v>0</v>
      </c>
      <c r="M61" s="78">
        <f>IFERROR(事業申請入力データ!S$18*SUMIFS(事業申請入力データ!$F$19:$F$150001,事業申請入力データ!S$19:S$150001,"対象",事業申請入力データ!$C$19:$C$150001,事業申請出力結果!$B61,事業申請入力データ!$B$19:$B$150001,事業申請出力結果!$C$35)/SUMIF(事業申請入力データ!S$19:S$150001,"対象",事業申請入力データ!$F$19:$F$150001),0)</f>
        <v>0</v>
      </c>
      <c r="N61" s="78">
        <f>IFERROR(事業申請入力データ!W$18*SUMIFS(事業申請入力データ!$F$19:$F$150001,事業申請入力データ!W$19:W$150001,"対象",事業申請入力データ!$C$19:$C$150001,事業申請出力結果!$B61,事業申請入力データ!$B$19:$B$150001,事業申請出力結果!$C$35)/SUMIF(事業申請入力データ!W$19:W$150001,"対象",事業申請入力データ!$F$19:$F$150001),0)</f>
        <v>0</v>
      </c>
      <c r="O61" s="78">
        <f>IFERROR(事業申請入力データ!X$18*SUMIFS(事業申請入力データ!$F$19:$F$150001,事業申請入力データ!X$19:X$150001,"対象",事業申請入力データ!$C$19:$C$150001,事業申請出力結果!$B61,事業申請入力データ!$B$19:$B$150001,事業申請出力結果!$C$35)/SUMIF(事業申請入力データ!X$19:X$150001,"対象",事業申請入力データ!$F$19:$F$150001),0)</f>
        <v>0</v>
      </c>
      <c r="P61" s="78">
        <f>IFERROR(事業申請入力データ!Y$18*SUMIFS(事業申請入力データ!$F$19:$F$150001,事業申請入力データ!Y$19:Y$150001,"対象",事業申請入力データ!$C$19:$C$150001,事業申請出力結果!$B61,事業申請入力データ!$B$19:$B$150001,事業申請出力結果!$C$35)/SUMIF(事業申請入力データ!Y$19:Y$150001,"対象",事業申請入力データ!$F$19:$F$150001),0)</f>
        <v>0</v>
      </c>
      <c r="Q61" s="92">
        <f t="shared" si="4"/>
        <v>0</v>
      </c>
      <c r="R61" s="79">
        <f>IFERROR(LOOKUP(事業申請出力結果!$C$35,事業申請入力データ!$B$8:$B$14,事業申請入力データ!$E$8:$E$14),0)</f>
        <v>0</v>
      </c>
      <c r="S61" s="93">
        <f t="shared" si="5"/>
        <v>0</v>
      </c>
      <c r="T61" s="322">
        <f>SUM(S61:S62)</f>
        <v>0</v>
      </c>
    </row>
    <row r="62" spans="1:28" ht="19.5" thickBot="1">
      <c r="A62" s="305"/>
      <c r="B62" s="94" t="s">
        <v>53</v>
      </c>
      <c r="C62" s="137">
        <f>SUMIFS(事業申請入力データ!$F$19:$F$150001,事業申請入力データ!$C$19:$C$150001,B62,事業申請入力データ!$B$19:$B$150001,事業申請出力結果!$C$35)</f>
        <v>0</v>
      </c>
      <c r="D62" s="313"/>
      <c r="E62" s="96">
        <f>SUMIFS(事業申請入力データ!$G$19:$G$150004,事業申請入力データ!$C$19:$C$150004,B62,事業申請入力データ!$B$19:$B$150004,事業申請出力結果!$C$35)</f>
        <v>0</v>
      </c>
      <c r="F62" s="114">
        <f>IFERROR(事業申請入力データ!L$18*SUMIFS(事業申請入力データ!$F$19:$F$150001,事業申請入力データ!L$19:L$150001,"対象",事業申請入力データ!$C$19:$C$150001,事業申請出力結果!$B62,事業申請入力データ!$B$19:$B$150001,事業申請出力結果!$C$35)/SUMIF(事業申請入力データ!L$19:L$150001,"対象",事業申請入力データ!$F$19:$F$150001),0)</f>
        <v>0</v>
      </c>
      <c r="G62" s="114">
        <f>IFERROR(事業申請入力データ!M$18*SUMIFS(事業申請入力データ!$F$19:$F$150001,事業申請入力データ!M$19:M$150001,"対象",事業申請入力データ!$C$19:$C$150001,事業申請出力結果!$B62,事業申請入力データ!$B$19:$B$150001,事業申請出力結果!$C$35)/SUMIF(事業申請入力データ!M$19:M$150001,"対象",事業申請入力データ!$F$19:$F$150001),0)</f>
        <v>0</v>
      </c>
      <c r="H62" s="114">
        <f>IFERROR(事業申請入力データ!N$18*SUMIFS(事業申請入力データ!$F$19:$F$150001,事業申請入力データ!N$19:N$150001,"対象",事業申請入力データ!$C$19:$C$150001,事業申請出力結果!$B62,事業申請入力データ!$B$19:$B$150001,事業申請出力結果!$C$35)/SUMIF(事業申請入力データ!N$19:N$150001,"対象",事業申請入力データ!$F$19:$F$150001),0)</f>
        <v>0</v>
      </c>
      <c r="I62" s="114">
        <f>IFERROR(事業申請入力データ!O$18*SUMIFS(事業申請入力データ!$F$19:$F$150001,事業申請入力データ!O$19:O$150001,"対象",事業申請入力データ!$C$19:$C$150001,事業申請出力結果!$B62,事業申請入力データ!$B$19:$B$150001,事業申請出力結果!$C$35)/SUMIF(事業申請入力データ!O$19:O$150001,"対象",事業申請入力データ!$F$19:$F$150001),0)</f>
        <v>0</v>
      </c>
      <c r="J62" s="114">
        <f>IFERROR(事業申請入力データ!P$18*SUMIFS(事業申請入力データ!$F$19:$F$150001,事業申請入力データ!P$19:P$150001,"対象",事業申請入力データ!$C$19:$C$150001,事業申請出力結果!$B62,事業申請入力データ!$B$19:$B$150001,事業申請出力結果!$C$35)/SUMIF(事業申請入力データ!P$19:P$150001,"対象",事業申請入力データ!$F$19:$F$150001),0)</f>
        <v>0</v>
      </c>
      <c r="K62" s="114">
        <f>IFERROR(事業申請入力データ!Q$18*SUMIFS(事業申請入力データ!$F$19:$F$150001,事業申請入力データ!Q$19:Q$150001,"対象",事業申請入力データ!$C$19:$C$150001,事業申請出力結果!$B62,事業申請入力データ!$B$19:$B$150001,事業申請出力結果!$C$35)/SUMIF(事業申請入力データ!Q$19:Q$150001,"対象",事業申請入力データ!$F$19:$F$150001),0)</f>
        <v>0</v>
      </c>
      <c r="L62" s="114">
        <f>IFERROR(事業申請入力データ!R$18*SUMIFS(事業申請入力データ!$F$19:$F$150001,事業申請入力データ!R$19:R$150001,"対象",事業申請入力データ!$C$19:$C$150001,事業申請出力結果!$B62,事業申請入力データ!$B$19:$B$150001,事業申請出力結果!$C$35)/SUMIF(事業申請入力データ!R$19:R$150001,"対象",事業申請入力データ!$F$19:$F$150001),0)</f>
        <v>0</v>
      </c>
      <c r="M62" s="114">
        <f>IFERROR(事業申請入力データ!S$18*SUMIFS(事業申請入力データ!$F$19:$F$150001,事業申請入力データ!S$19:S$150001,"対象",事業申請入力データ!$C$19:$C$150001,事業申請出力結果!$B62,事業申請入力データ!$B$19:$B$150001,事業申請出力結果!$C$35)/SUMIF(事業申請入力データ!S$19:S$150001,"対象",事業申請入力データ!$F$19:$F$150001),0)</f>
        <v>0</v>
      </c>
      <c r="N62" s="96">
        <f>IFERROR(事業申請入力データ!W$18*SUMIFS(事業申請入力データ!$F$19:$F$150001,事業申請入力データ!W$19:W$150001,"対象",事業申請入力データ!$C$19:$C$150001,事業申請出力結果!$B62,事業申請入力データ!$B$19:$B$150001,事業申請出力結果!$C$35)/SUMIF(事業申請入力データ!W$19:W$150001,"対象",事業申請入力データ!$F$19:$F$150001),0)</f>
        <v>0</v>
      </c>
      <c r="O62" s="96">
        <f>IFERROR(事業申請入力データ!X$18*SUMIFS(事業申請入力データ!$F$19:$F$150001,事業申請入力データ!X$19:X$150001,"対象",事業申請入力データ!$C$19:$C$150001,事業申請出力結果!$B62,事業申請入力データ!$B$19:$B$150001,事業申請出力結果!$C$35)/SUMIF(事業申請入力データ!X$19:X$150001,"対象",事業申請入力データ!$F$19:$F$150001),0)</f>
        <v>0</v>
      </c>
      <c r="P62" s="96">
        <f>IFERROR(事業申請入力データ!Y$18*SUMIFS(事業申請入力データ!$F$19:$F$150001,事業申請入力データ!Y$19:Y$150001,"対象",事業申請入力データ!$C$19:$C$150001,事業申請出力結果!$B62,事業申請入力データ!$B$19:$B$150001,事業申請出力結果!$C$35)/SUMIF(事業申請入力データ!Y$19:Y$150001,"対象",事業申請入力データ!$F$19:$F$150001),0)</f>
        <v>0</v>
      </c>
      <c r="Q62" s="148">
        <f t="shared" si="4"/>
        <v>0</v>
      </c>
      <c r="R62" s="97">
        <f>IFERROR(LOOKUP(事業申請出力結果!$C$35,事業申請入力データ!$B$8:$B$14,事業申請入力データ!$E$8:$E$14),0)</f>
        <v>0</v>
      </c>
      <c r="S62" s="98">
        <f t="shared" si="5"/>
        <v>0</v>
      </c>
      <c r="T62" s="323"/>
    </row>
    <row r="63" spans="1:28" ht="19.5" thickBot="1">
      <c r="A63" s="301" t="s">
        <v>178</v>
      </c>
      <c r="B63" s="302"/>
      <c r="C63" s="303">
        <f>SUM(C37:C62)</f>
        <v>0</v>
      </c>
      <c r="D63" s="303"/>
      <c r="E63" s="152">
        <f>SUM(E37:E62)</f>
        <v>0</v>
      </c>
      <c r="F63" s="152">
        <f t="shared" ref="F63" si="6">SUM(F37:F62)</f>
        <v>0</v>
      </c>
      <c r="G63" s="152">
        <f t="shared" ref="G63" si="7">SUM(G37:G62)</f>
        <v>0</v>
      </c>
      <c r="H63" s="152">
        <f t="shared" ref="H63" si="8">SUM(H37:H62)</f>
        <v>0</v>
      </c>
      <c r="I63" s="152">
        <f t="shared" ref="I63" si="9">SUM(I37:I62)</f>
        <v>0</v>
      </c>
      <c r="J63" s="152">
        <f t="shared" ref="J63" si="10">SUM(J37:J62)</f>
        <v>0</v>
      </c>
      <c r="K63" s="152">
        <f t="shared" ref="K63" si="11">SUM(K37:K62)</f>
        <v>0</v>
      </c>
      <c r="L63" s="152">
        <f t="shared" ref="L63:M63" si="12">SUM(L37:L62)</f>
        <v>0</v>
      </c>
      <c r="M63" s="152">
        <f t="shared" si="12"/>
        <v>0</v>
      </c>
      <c r="N63" s="152">
        <f t="shared" ref="N63" si="13">SUM(N37:N62)</f>
        <v>0</v>
      </c>
      <c r="O63" s="152">
        <f t="shared" ref="O63:P63" si="14">SUM(O37:O62)</f>
        <v>0</v>
      </c>
      <c r="P63" s="152">
        <f t="shared" si="14"/>
        <v>0</v>
      </c>
      <c r="Q63" s="152">
        <f t="shared" si="4"/>
        <v>0</v>
      </c>
      <c r="R63" s="152" t="s">
        <v>179</v>
      </c>
      <c r="S63" s="153">
        <f t="shared" ref="S63" si="15">SUM(S37:S62)</f>
        <v>0</v>
      </c>
      <c r="T63" s="154">
        <f t="shared" ref="T63" si="16">SUM(T37:T62)</f>
        <v>0</v>
      </c>
    </row>
    <row r="64" spans="1:28" ht="19.5" thickBot="1"/>
    <row r="65" spans="1:20" ht="26.25" thickBot="1">
      <c r="B65" s="104" t="s">
        <v>191</v>
      </c>
      <c r="C65" s="267">
        <f>事業申請入力データ!$B$10</f>
        <v>0</v>
      </c>
      <c r="D65" s="113"/>
    </row>
    <row r="66" spans="1:20" ht="35.1" customHeight="1" thickBot="1">
      <c r="A66" s="332" t="s">
        <v>135</v>
      </c>
      <c r="B66" s="337"/>
      <c r="C66" s="318" t="s">
        <v>123</v>
      </c>
      <c r="D66" s="319"/>
      <c r="E66" s="129" t="s">
        <v>84</v>
      </c>
      <c r="F66" s="129" t="s">
        <v>125</v>
      </c>
      <c r="G66" s="129" t="s">
        <v>126</v>
      </c>
      <c r="H66" s="129" t="s">
        <v>127</v>
      </c>
      <c r="I66" s="129" t="s">
        <v>128</v>
      </c>
      <c r="J66" s="129" t="s">
        <v>129</v>
      </c>
      <c r="K66" s="129" t="s">
        <v>130</v>
      </c>
      <c r="L66" s="129" t="s">
        <v>131</v>
      </c>
      <c r="M66" s="129" t="s">
        <v>174</v>
      </c>
      <c r="N66" s="129" t="s">
        <v>132</v>
      </c>
      <c r="O66" s="129" t="s">
        <v>133</v>
      </c>
      <c r="P66" s="129" t="s">
        <v>175</v>
      </c>
      <c r="Q66" s="130" t="s">
        <v>134</v>
      </c>
      <c r="R66" s="131" t="s">
        <v>45</v>
      </c>
      <c r="S66" s="324" t="s">
        <v>124</v>
      </c>
      <c r="T66" s="325"/>
    </row>
    <row r="67" spans="1:20">
      <c r="A67" s="306" t="s">
        <v>7</v>
      </c>
      <c r="B67" s="60" t="s">
        <v>72</v>
      </c>
      <c r="C67" s="107">
        <f>SUMIFS(事業申請入力データ!$F$19:$F$150001,事業申請入力データ!$C$19:$C$150001,B67,事業申請入力データ!$B$19:$B$150001,事業申請出力結果!$C$65)</f>
        <v>0</v>
      </c>
      <c r="D67" s="314">
        <f>SUM(C67:C72)</f>
        <v>0</v>
      </c>
      <c r="E67" s="109">
        <f>SUMIFS(事業申請入力データ!$G$19:$G$150004,事業申請入力データ!$C$19:$C$150004,B67,事業申請入力データ!$B$19:$B$150004,事業申請出力結果!$C$65)</f>
        <v>0</v>
      </c>
      <c r="F67" s="62">
        <f>IFERROR(事業申請入力データ!L$18*SUMIFS(事業申請入力データ!$F$19:$F$150001,事業申請入力データ!L$19:L$150001,"対象",事業申請入力データ!$C$19:$C$150001,事業申請出力結果!$B67,事業申請入力データ!$B$19:$B$150001,事業申請出力結果!$C$65)/SUMIF(事業申請入力データ!L$19:L$150001,"対象",事業申請入力データ!$F$19:$F$150001),0)</f>
        <v>0</v>
      </c>
      <c r="G67" s="62">
        <f>IFERROR(事業申請入力データ!M$18*SUMIFS(事業申請入力データ!$F$19:$F$150001,事業申請入力データ!M$19:M$150001,"対象",事業申請入力データ!$C$19:$C$150001,事業申請出力結果!$B67,事業申請入力データ!$B$19:$B$150001,事業申請出力結果!$C$65)/SUMIF(事業申請入力データ!M$19:M$150001,"対象",事業申請入力データ!$F$19:$F$150001),0)</f>
        <v>0</v>
      </c>
      <c r="H67" s="62">
        <f>IFERROR(事業申請入力データ!N$18*SUMIFS(事業申請入力データ!$F$19:$F$150001,事業申請入力データ!N$19:N$150001,"対象",事業申請入力データ!$C$19:$C$150001,事業申請出力結果!$B67,事業申請入力データ!$B$19:$B$150001,事業申請出力結果!$C$65)/SUMIF(事業申請入力データ!N$19:N$150001,"対象",事業申請入力データ!$F$19:$F$150001),0)</f>
        <v>0</v>
      </c>
      <c r="I67" s="62">
        <f>IFERROR(事業申請入力データ!O$18*SUMIFS(事業申請入力データ!$F$19:$F$150001,事業申請入力データ!O$19:O$150001,"対象",事業申請入力データ!$C$19:$C$150001,事業申請出力結果!$B67,事業申請入力データ!$B$19:$B$150001,事業申請出力結果!$C$65)/SUMIF(事業申請入力データ!O$19:O$150001,"対象",事業申請入力データ!$F$19:$F$150001),0)</f>
        <v>0</v>
      </c>
      <c r="J67" s="62">
        <f>IFERROR(事業申請入力データ!P$18*SUMIFS(事業申請入力データ!$F$19:$F$150001,事業申請入力データ!P$19:P$150001,"対象",事業申請入力データ!$C$19:$C$150001,事業申請出力結果!$B67,事業申請入力データ!$B$19:$B$150001,事業申請出力結果!$C$65)/SUMIF(事業申請入力データ!P$19:P$150001,"対象",事業申請入力データ!$F$19:$F$150001),0)</f>
        <v>0</v>
      </c>
      <c r="K67" s="62">
        <f>IFERROR(事業申請入力データ!Q$18*SUMIFS(事業申請入力データ!$F$19:$F$150001,事業申請入力データ!Q$19:Q$150001,"対象",事業申請入力データ!$C$19:$C$150001,事業申請出力結果!$B67,事業申請入力データ!$B$19:$B$150001,事業申請出力結果!$C$65)/SUMIF(事業申請入力データ!Q$19:Q$150001,"対象",事業申請入力データ!$F$19:$F$150001),0)</f>
        <v>0</v>
      </c>
      <c r="L67" s="62">
        <f>IFERROR(事業申請入力データ!R$18*SUMIFS(事業申請入力データ!$F$19:$F$150001,事業申請入力データ!R$19:R$150001,"対象",事業申請入力データ!$C$19:$C$150001,事業申請出力結果!$B67,事業申請入力データ!$B$19:$B$150001,事業申請出力結果!$C$65)/SUMIF(事業申請入力データ!R$19:R$150001,"対象",事業申請入力データ!$F$19:$F$150001),0)</f>
        <v>0</v>
      </c>
      <c r="M67" s="62">
        <f>IFERROR(事業申請入力データ!S$18*SUMIFS(事業申請入力データ!$F$19:$F$150001,事業申請入力データ!S$19:S$150001,"対象",事業申請入力データ!$C$19:$C$150001,事業申請出力結果!$B67,事業申請入力データ!$B$19:$B$150001,事業申請出力結果!$C$65)/SUMIF(事業申請入力データ!S$19:S$150001,"対象",事業申請入力データ!$F$19:$F$150001),0)</f>
        <v>0</v>
      </c>
      <c r="N67" s="109">
        <f>IFERROR(事業申請入力データ!W$18*SUMIFS(事業申請入力データ!$F$19:$F$150001,事業申請入力データ!W$19:W$150001,"対象",事業申請入力データ!$C$19:$C$150001,事業申請出力結果!$B67,事業申請入力データ!$B$19:$B$150001,事業申請出力結果!$C$65)/SUMIF(事業申請入力データ!W$19:W$150001,"対象",事業申請入力データ!$F$19:$F$150001),0)</f>
        <v>0</v>
      </c>
      <c r="O67" s="109">
        <f>IFERROR(事業申請入力データ!X$18*SUMIFS(事業申請入力データ!$F$19:$F$150001,事業申請入力データ!X$19:X$150001,"対象",事業申請入力データ!$C$19:$C$150001,事業申請出力結果!$B67,事業申請入力データ!$B$19:$B$150001,事業申請出力結果!$C$65)/SUMIF(事業申請入力データ!X$19:X$150001,"対象",事業申請入力データ!$F$19:$F$150001),0)</f>
        <v>0</v>
      </c>
      <c r="P67" s="109">
        <f>IFERROR(事業申請入力データ!Y$18*SUMIFS(事業申請入力データ!$F$19:$F$150001,事業申請入力データ!Y$19:Y$150001,"対象",事業申請入力データ!$C$19:$C$150001,事業申請出力結果!$B67,事業申請入力データ!$B$19:$B$150001,事業申請出力結果!$C$65)/SUMIF(事業申請入力データ!Y$19:Y$150001,"対象",事業申請入力データ!$F$19:$F$150001),0)</f>
        <v>0</v>
      </c>
      <c r="Q67" s="62">
        <f>SUM(E67:P67)</f>
        <v>0</v>
      </c>
      <c r="R67" s="142">
        <f>IFERROR(LOOKUP(事業申請出力結果!$C$65,事業申請入力データ!$B$8:$B$14,事業申請入力データ!$E$8:$E$14),0)</f>
        <v>0</v>
      </c>
      <c r="S67" s="64">
        <f>ROUNDDOWN(Q67*R67,0)</f>
        <v>0</v>
      </c>
      <c r="T67" s="326">
        <f>SUM(S67:S72)</f>
        <v>0</v>
      </c>
    </row>
    <row r="68" spans="1:20">
      <c r="A68" s="307"/>
      <c r="B68" s="4" t="s">
        <v>73</v>
      </c>
      <c r="C68" s="107">
        <f>SUMIFS(事業申請入力データ!$F$19:$F$150001,事業申請入力データ!$C$19:$C$150001,B68,事業申請入力データ!$B$19:$B$150001,事業申請出力結果!$C$65)</f>
        <v>0</v>
      </c>
      <c r="D68" s="314"/>
      <c r="E68" s="52">
        <f>SUMIFS(事業申請入力データ!$G$19:$G$150004,事業申請入力データ!$C$19:$C$150004,B68,事業申請入力データ!$B$19:$B$150004,事業申請出力結果!$C$65)</f>
        <v>0</v>
      </c>
      <c r="F68" s="109">
        <f>IFERROR(事業申請入力データ!L$18*SUMIFS(事業申請入力データ!$F$19:$F$150001,事業申請入力データ!L$19:L$150001,"対象",事業申請入力データ!$C$19:$C$150001,事業申請出力結果!$B68,事業申請入力データ!$B$19:$B$150001,事業申請出力結果!$C$65)/SUMIF(事業申請入力データ!L$19:L$150001,"対象",事業申請入力データ!$F$19:$F$150001),0)</f>
        <v>0</v>
      </c>
      <c r="G68" s="109">
        <f>IFERROR(事業申請入力データ!M$18*SUMIFS(事業申請入力データ!$F$19:$F$150001,事業申請入力データ!M$19:M$150001,"対象",事業申請入力データ!$C$19:$C$150001,事業申請出力結果!$B68,事業申請入力データ!$B$19:$B$150001,事業申請出力結果!$C$65)/SUMIF(事業申請入力データ!M$19:M$150001,"対象",事業申請入力データ!$F$19:$F$150001),0)</f>
        <v>0</v>
      </c>
      <c r="H68" s="109">
        <f>IFERROR(事業申請入力データ!N$18*SUMIFS(事業申請入力データ!$F$19:$F$150001,事業申請入力データ!N$19:N$150001,"対象",事業申請入力データ!$C$19:$C$150001,事業申請出力結果!$B68,事業申請入力データ!$B$19:$B$150001,事業申請出力結果!$C$65)/SUMIF(事業申請入力データ!N$19:N$150001,"対象",事業申請入力データ!$F$19:$F$150001),0)</f>
        <v>0</v>
      </c>
      <c r="I68" s="109">
        <f>IFERROR(事業申請入力データ!O$18*SUMIFS(事業申請入力データ!$F$19:$F$150001,事業申請入力データ!O$19:O$150001,"対象",事業申請入力データ!$C$19:$C$150001,事業申請出力結果!$B68,事業申請入力データ!$B$19:$B$150001,事業申請出力結果!$C$65)/SUMIF(事業申請入力データ!O$19:O$150001,"対象",事業申請入力データ!$F$19:$F$150001),0)</f>
        <v>0</v>
      </c>
      <c r="J68" s="109">
        <f>IFERROR(事業申請入力データ!P$18*SUMIFS(事業申請入力データ!$F$19:$F$150001,事業申請入力データ!P$19:P$150001,"対象",事業申請入力データ!$C$19:$C$150001,事業申請出力結果!$B68,事業申請入力データ!$B$19:$B$150001,事業申請出力結果!$C$65)/SUMIF(事業申請入力データ!P$19:P$150001,"対象",事業申請入力データ!$F$19:$F$150001),0)</f>
        <v>0</v>
      </c>
      <c r="K68" s="109">
        <f>IFERROR(事業申請入力データ!Q$18*SUMIFS(事業申請入力データ!$F$19:$F$150001,事業申請入力データ!Q$19:Q$150001,"対象",事業申請入力データ!$C$19:$C$150001,事業申請出力結果!$B68,事業申請入力データ!$B$19:$B$150001,事業申請出力結果!$C$65)/SUMIF(事業申請入力データ!Q$19:Q$150001,"対象",事業申請入力データ!$F$19:$F$150001),0)</f>
        <v>0</v>
      </c>
      <c r="L68" s="109">
        <f>IFERROR(事業申請入力データ!R$18*SUMIFS(事業申請入力データ!$F$19:$F$150001,事業申請入力データ!R$19:R$150001,"対象",事業申請入力データ!$C$19:$C$150001,事業申請出力結果!$B68,事業申請入力データ!$B$19:$B$150001,事業申請出力結果!$C$65)/SUMIF(事業申請入力データ!R$19:R$150001,"対象",事業申請入力データ!$F$19:$F$150001),0)</f>
        <v>0</v>
      </c>
      <c r="M68" s="109">
        <f>IFERROR(事業申請入力データ!S$18*SUMIFS(事業申請入力データ!$F$19:$F$150001,事業申請入力データ!S$19:S$150001,"対象",事業申請入力データ!$C$19:$C$150001,事業申請出力結果!$B68,事業申請入力データ!$B$19:$B$150001,事業申請出力結果!$C$65)/SUMIF(事業申請入力データ!S$19:S$150001,"対象",事業申請入力データ!$F$19:$F$150001),0)</f>
        <v>0</v>
      </c>
      <c r="N68" s="109">
        <f>IFERROR(事業申請入力データ!W$18*SUMIFS(事業申請入力データ!$F$19:$F$150001,事業申請入力データ!W$19:W$150001,"対象",事業申請入力データ!$C$19:$C$150001,事業申請出力結果!$B68,事業申請入力データ!$B$19:$B$150001,事業申請出力結果!$C$65)/SUMIF(事業申請入力データ!W$19:W$150001,"対象",事業申請入力データ!$F$19:$F$150001),0)</f>
        <v>0</v>
      </c>
      <c r="O68" s="109">
        <f>IFERROR(事業申請入力データ!X$18*SUMIFS(事業申請入力データ!$F$19:$F$150001,事業申請入力データ!X$19:X$150001,"対象",事業申請入力データ!$C$19:$C$150001,事業申請出力結果!$B68,事業申請入力データ!$B$19:$B$150001,事業申請出力結果!$C$65)/SUMIF(事業申請入力データ!X$19:X$150001,"対象",事業申請入力データ!$F$19:$F$150001),0)</f>
        <v>0</v>
      </c>
      <c r="P68" s="109">
        <f>IFERROR(事業申請入力データ!Y$18*SUMIFS(事業申請入力データ!$F$19:$F$150001,事業申請入力データ!Y$19:Y$150001,"対象",事業申請入力データ!$C$19:$C$150001,事業申請出力結果!$B68,事業申請入力データ!$B$19:$B$150001,事業申請出力結果!$C$65)/SUMIF(事業申請入力データ!Y$19:Y$150001,"対象",事業申請入力データ!$F$19:$F$150001),0)</f>
        <v>0</v>
      </c>
      <c r="Q68" s="52">
        <f t="shared" ref="Q68:Q93" si="17">SUM(E68:P68)</f>
        <v>0</v>
      </c>
      <c r="R68" s="58">
        <f>IFERROR(LOOKUP(事業申請出力結果!$C$65,事業申請入力データ!$B$8:$B$14,事業申請入力データ!$E$8:$E$14),0)</f>
        <v>0</v>
      </c>
      <c r="S68" s="65">
        <f>ROUNDDOWN(Q68*R68,0)</f>
        <v>0</v>
      </c>
      <c r="T68" s="327"/>
    </row>
    <row r="69" spans="1:20">
      <c r="A69" s="307"/>
      <c r="B69" s="4" t="s">
        <v>74</v>
      </c>
      <c r="C69" s="107">
        <f>SUMIFS(事業申請入力データ!$F$19:$F$150001,事業申請入力データ!$C$19:$C$150001,B69,事業申請入力データ!$B$19:$B$150001,事業申請出力結果!$C$65)</f>
        <v>0</v>
      </c>
      <c r="D69" s="314"/>
      <c r="E69" s="52">
        <f>SUMIFS(事業申請入力データ!$G$19:$G$150004,事業申請入力データ!$C$19:$C$150004,B69,事業申請入力データ!$B$19:$B$150004,事業申請出力結果!$C$65)</f>
        <v>0</v>
      </c>
      <c r="F69" s="109">
        <f>IFERROR(事業申請入力データ!L$18*SUMIFS(事業申請入力データ!$F$19:$F$150001,事業申請入力データ!L$19:L$150001,"対象",事業申請入力データ!$C$19:$C$150001,事業申請出力結果!$B69,事業申請入力データ!$B$19:$B$150001,事業申請出力結果!$C$65)/SUMIF(事業申請入力データ!L$19:L$150001,"対象",事業申請入力データ!$F$19:$F$150001),0)</f>
        <v>0</v>
      </c>
      <c r="G69" s="109">
        <f>IFERROR(事業申請入力データ!M$18*SUMIFS(事業申請入力データ!$F$19:$F$150001,事業申請入力データ!M$19:M$150001,"対象",事業申請入力データ!$C$19:$C$150001,事業申請出力結果!$B69,事業申請入力データ!$B$19:$B$150001,事業申請出力結果!$C$65)/SUMIF(事業申請入力データ!M$19:M$150001,"対象",事業申請入力データ!$F$19:$F$150001),0)</f>
        <v>0</v>
      </c>
      <c r="H69" s="109">
        <f>IFERROR(事業申請入力データ!N$18*SUMIFS(事業申請入力データ!$F$19:$F$150001,事業申請入力データ!N$19:N$150001,"対象",事業申請入力データ!$C$19:$C$150001,事業申請出力結果!$B69,事業申請入力データ!$B$19:$B$150001,事業申請出力結果!$C$65)/SUMIF(事業申請入力データ!N$19:N$150001,"対象",事業申請入力データ!$F$19:$F$150001),0)</f>
        <v>0</v>
      </c>
      <c r="I69" s="109">
        <f>IFERROR(事業申請入力データ!O$18*SUMIFS(事業申請入力データ!$F$19:$F$150001,事業申請入力データ!O$19:O$150001,"対象",事業申請入力データ!$C$19:$C$150001,事業申請出力結果!$B69,事業申請入力データ!$B$19:$B$150001,事業申請出力結果!$C$65)/SUMIF(事業申請入力データ!O$19:O$150001,"対象",事業申請入力データ!$F$19:$F$150001),0)</f>
        <v>0</v>
      </c>
      <c r="J69" s="109">
        <f>IFERROR(事業申請入力データ!P$18*SUMIFS(事業申請入力データ!$F$19:$F$150001,事業申請入力データ!P$19:P$150001,"対象",事業申請入力データ!$C$19:$C$150001,事業申請出力結果!$B69,事業申請入力データ!$B$19:$B$150001,事業申請出力結果!$C$65)/SUMIF(事業申請入力データ!P$19:P$150001,"対象",事業申請入力データ!$F$19:$F$150001),0)</f>
        <v>0</v>
      </c>
      <c r="K69" s="109">
        <f>IFERROR(事業申請入力データ!Q$18*SUMIFS(事業申請入力データ!$F$19:$F$150001,事業申請入力データ!Q$19:Q$150001,"対象",事業申請入力データ!$C$19:$C$150001,事業申請出力結果!$B69,事業申請入力データ!$B$19:$B$150001,事業申請出力結果!$C$65)/SUMIF(事業申請入力データ!Q$19:Q$150001,"対象",事業申請入力データ!$F$19:$F$150001),0)</f>
        <v>0</v>
      </c>
      <c r="L69" s="109">
        <f>IFERROR(事業申請入力データ!R$18*SUMIFS(事業申請入力データ!$F$19:$F$150001,事業申請入力データ!R$19:R$150001,"対象",事業申請入力データ!$C$19:$C$150001,事業申請出力結果!$B69,事業申請入力データ!$B$19:$B$150001,事業申請出力結果!$C$65)/SUMIF(事業申請入力データ!R$19:R$150001,"対象",事業申請入力データ!$F$19:$F$150001),0)</f>
        <v>0</v>
      </c>
      <c r="M69" s="109">
        <f>IFERROR(事業申請入力データ!S$18*SUMIFS(事業申請入力データ!$F$19:$F$150001,事業申請入力データ!S$19:S$150001,"対象",事業申請入力データ!$C$19:$C$150001,事業申請出力結果!$B69,事業申請入力データ!$B$19:$B$150001,事業申請出力結果!$C$65)/SUMIF(事業申請入力データ!S$19:S$150001,"対象",事業申請入力データ!$F$19:$F$150001),0)</f>
        <v>0</v>
      </c>
      <c r="N69" s="109">
        <f>IFERROR(事業申請入力データ!W$18*SUMIFS(事業申請入力データ!$F$19:$F$150001,事業申請入力データ!W$19:W$150001,"対象",事業申請入力データ!$C$19:$C$150001,事業申請出力結果!$B69,事業申請入力データ!$B$19:$B$150001,事業申請出力結果!$C$65)/SUMIF(事業申請入力データ!W$19:W$150001,"対象",事業申請入力データ!$F$19:$F$150001),0)</f>
        <v>0</v>
      </c>
      <c r="O69" s="109">
        <f>IFERROR(事業申請入力データ!X$18*SUMIFS(事業申請入力データ!$F$19:$F$150001,事業申請入力データ!X$19:X$150001,"対象",事業申請入力データ!$C$19:$C$150001,事業申請出力結果!$B69,事業申請入力データ!$B$19:$B$150001,事業申請出力結果!$C$65)/SUMIF(事業申請入力データ!X$19:X$150001,"対象",事業申請入力データ!$F$19:$F$150001),0)</f>
        <v>0</v>
      </c>
      <c r="P69" s="109">
        <f>IFERROR(事業申請入力データ!Y$18*SUMIFS(事業申請入力データ!$F$19:$F$150001,事業申請入力データ!Y$19:Y$150001,"対象",事業申請入力データ!$C$19:$C$150001,事業申請出力結果!$B69,事業申請入力データ!$B$19:$B$150001,事業申請出力結果!$C$65)/SUMIF(事業申請入力データ!Y$19:Y$150001,"対象",事業申請入力データ!$F$19:$F$150001),0)</f>
        <v>0</v>
      </c>
      <c r="Q69" s="52">
        <f t="shared" si="17"/>
        <v>0</v>
      </c>
      <c r="R69" s="58">
        <f>IFERROR(LOOKUP(事業申請出力結果!$C$65,事業申請入力データ!$B$8:$B$14,事業申請入力データ!$E$8:$E$14),0)</f>
        <v>0</v>
      </c>
      <c r="S69" s="65">
        <f t="shared" ref="S69:S92" si="18">ROUNDDOWN(Q69*R69,0)</f>
        <v>0</v>
      </c>
      <c r="T69" s="327"/>
    </row>
    <row r="70" spans="1:20">
      <c r="A70" s="307"/>
      <c r="B70" s="4" t="s">
        <v>75</v>
      </c>
      <c r="C70" s="107">
        <f>SUMIFS(事業申請入力データ!$F$19:$F$150001,事業申請入力データ!$C$19:$C$150001,B70,事業申請入力データ!$B$19:$B$150001,事業申請出力結果!$C$65)</f>
        <v>0</v>
      </c>
      <c r="D70" s="314"/>
      <c r="E70" s="52">
        <f>SUMIFS(事業申請入力データ!$G$19:$G$150004,事業申請入力データ!$C$19:$C$150004,B70,事業申請入力データ!$B$19:$B$150004,事業申請出力結果!$C$65)</f>
        <v>0</v>
      </c>
      <c r="F70" s="109">
        <f>IFERROR(事業申請入力データ!L$18*SUMIFS(事業申請入力データ!$F$19:$F$150001,事業申請入力データ!L$19:L$150001,"対象",事業申請入力データ!$C$19:$C$150001,事業申請出力結果!$B70,事業申請入力データ!$B$19:$B$150001,事業申請出力結果!$C$65)/SUMIF(事業申請入力データ!L$19:L$150001,"対象",事業申請入力データ!$F$19:$F$150001),0)</f>
        <v>0</v>
      </c>
      <c r="G70" s="109">
        <f>IFERROR(事業申請入力データ!M$18*SUMIFS(事業申請入力データ!$F$19:$F$150001,事業申請入力データ!M$19:M$150001,"対象",事業申請入力データ!$C$19:$C$150001,事業申請出力結果!$B70,事業申請入力データ!$B$19:$B$150001,事業申請出力結果!$C$65)/SUMIF(事業申請入力データ!M$19:M$150001,"対象",事業申請入力データ!$F$19:$F$150001),0)</f>
        <v>0</v>
      </c>
      <c r="H70" s="109">
        <f>IFERROR(事業申請入力データ!N$18*SUMIFS(事業申請入力データ!$F$19:$F$150001,事業申請入力データ!N$19:N$150001,"対象",事業申請入力データ!$C$19:$C$150001,事業申請出力結果!$B70,事業申請入力データ!$B$19:$B$150001,事業申請出力結果!$C$65)/SUMIF(事業申請入力データ!N$19:N$150001,"対象",事業申請入力データ!$F$19:$F$150001),0)</f>
        <v>0</v>
      </c>
      <c r="I70" s="109">
        <f>IFERROR(事業申請入力データ!O$18*SUMIFS(事業申請入力データ!$F$19:$F$150001,事業申請入力データ!O$19:O$150001,"対象",事業申請入力データ!$C$19:$C$150001,事業申請出力結果!$B70,事業申請入力データ!$B$19:$B$150001,事業申請出力結果!$C$65)/SUMIF(事業申請入力データ!O$19:O$150001,"対象",事業申請入力データ!$F$19:$F$150001),0)</f>
        <v>0</v>
      </c>
      <c r="J70" s="109">
        <f>IFERROR(事業申請入力データ!P$18*SUMIFS(事業申請入力データ!$F$19:$F$150001,事業申請入力データ!P$19:P$150001,"対象",事業申請入力データ!$C$19:$C$150001,事業申請出力結果!$B70,事業申請入力データ!$B$19:$B$150001,事業申請出力結果!$C$65)/SUMIF(事業申請入力データ!P$19:P$150001,"対象",事業申請入力データ!$F$19:$F$150001),0)</f>
        <v>0</v>
      </c>
      <c r="K70" s="109">
        <f>IFERROR(事業申請入力データ!Q$18*SUMIFS(事業申請入力データ!$F$19:$F$150001,事業申請入力データ!Q$19:Q$150001,"対象",事業申請入力データ!$C$19:$C$150001,事業申請出力結果!$B70,事業申請入力データ!$B$19:$B$150001,事業申請出力結果!$C$65)/SUMIF(事業申請入力データ!Q$19:Q$150001,"対象",事業申請入力データ!$F$19:$F$150001),0)</f>
        <v>0</v>
      </c>
      <c r="L70" s="109">
        <f>IFERROR(事業申請入力データ!R$18*SUMIFS(事業申請入力データ!$F$19:$F$150001,事業申請入力データ!R$19:R$150001,"対象",事業申請入力データ!$C$19:$C$150001,事業申請出力結果!$B70,事業申請入力データ!$B$19:$B$150001,事業申請出力結果!$C$65)/SUMIF(事業申請入力データ!R$19:R$150001,"対象",事業申請入力データ!$F$19:$F$150001),0)</f>
        <v>0</v>
      </c>
      <c r="M70" s="109">
        <f>IFERROR(事業申請入力データ!S$18*SUMIFS(事業申請入力データ!$F$19:$F$150001,事業申請入力データ!S$19:S$150001,"対象",事業申請入力データ!$C$19:$C$150001,事業申請出力結果!$B70,事業申請入力データ!$B$19:$B$150001,事業申請出力結果!$C$65)/SUMIF(事業申請入力データ!S$19:S$150001,"対象",事業申請入力データ!$F$19:$F$150001),0)</f>
        <v>0</v>
      </c>
      <c r="N70" s="109">
        <f>IFERROR(事業申請入力データ!W$18*SUMIFS(事業申請入力データ!$F$19:$F$150001,事業申請入力データ!W$19:W$150001,"対象",事業申請入力データ!$C$19:$C$150001,事業申請出力結果!$B70,事業申請入力データ!$B$19:$B$150001,事業申請出力結果!$C$65)/SUMIF(事業申請入力データ!W$19:W$150001,"対象",事業申請入力データ!$F$19:$F$150001),0)</f>
        <v>0</v>
      </c>
      <c r="O70" s="109">
        <f>IFERROR(事業申請入力データ!X$18*SUMIFS(事業申請入力データ!$F$19:$F$150001,事業申請入力データ!X$19:X$150001,"対象",事業申請入力データ!$C$19:$C$150001,事業申請出力結果!$B70,事業申請入力データ!$B$19:$B$150001,事業申請出力結果!$C$65)/SUMIF(事業申請入力データ!X$19:X$150001,"対象",事業申請入力データ!$F$19:$F$150001),0)</f>
        <v>0</v>
      </c>
      <c r="P70" s="109">
        <f>IFERROR(事業申請入力データ!Y$18*SUMIFS(事業申請入力データ!$F$19:$F$150001,事業申請入力データ!Y$19:Y$150001,"対象",事業申請入力データ!$C$19:$C$150001,事業申請出力結果!$B70,事業申請入力データ!$B$19:$B$150001,事業申請出力結果!$C$65)/SUMIF(事業申請入力データ!Y$19:Y$150001,"対象",事業申請入力データ!$F$19:$F$150001),0)</f>
        <v>0</v>
      </c>
      <c r="Q70" s="52">
        <f t="shared" si="17"/>
        <v>0</v>
      </c>
      <c r="R70" s="58">
        <f>IFERROR(LOOKUP(事業申請出力結果!$C$65,事業申請入力データ!$B$8:$B$14,事業申請入力データ!$E$8:$E$14),0)</f>
        <v>0</v>
      </c>
      <c r="S70" s="65">
        <f t="shared" si="18"/>
        <v>0</v>
      </c>
      <c r="T70" s="327"/>
    </row>
    <row r="71" spans="1:20">
      <c r="A71" s="307"/>
      <c r="B71" s="4" t="s">
        <v>76</v>
      </c>
      <c r="C71" s="107">
        <f>SUMIFS(事業申請入力データ!$F$19:$F$150001,事業申請入力データ!$C$19:$C$150001,B71,事業申請入力データ!$B$19:$B$150001,事業申請出力結果!$C$65)</f>
        <v>0</v>
      </c>
      <c r="D71" s="314"/>
      <c r="E71" s="52">
        <f>SUMIFS(事業申請入力データ!$G$19:$G$150004,事業申請入力データ!$C$19:$C$150004,B71,事業申請入力データ!$B$19:$B$150004,事業申請出力結果!$C$65)</f>
        <v>0</v>
      </c>
      <c r="F71" s="109">
        <f>IFERROR(事業申請入力データ!L$18*SUMIFS(事業申請入力データ!$F$19:$F$150001,事業申請入力データ!L$19:L$150001,"対象",事業申請入力データ!$C$19:$C$150001,事業申請出力結果!$B71,事業申請入力データ!$B$19:$B$150001,事業申請出力結果!$C$65)/SUMIF(事業申請入力データ!L$19:L$150001,"対象",事業申請入力データ!$F$19:$F$150001),0)</f>
        <v>0</v>
      </c>
      <c r="G71" s="109">
        <f>IFERROR(事業申請入力データ!M$18*SUMIFS(事業申請入力データ!$F$19:$F$150001,事業申請入力データ!M$19:M$150001,"対象",事業申請入力データ!$C$19:$C$150001,事業申請出力結果!$B71,事業申請入力データ!$B$19:$B$150001,事業申請出力結果!$C$65)/SUMIF(事業申請入力データ!M$19:M$150001,"対象",事業申請入力データ!$F$19:$F$150001),0)</f>
        <v>0</v>
      </c>
      <c r="H71" s="109">
        <f>IFERROR(事業申請入力データ!N$18*SUMIFS(事業申請入力データ!$F$19:$F$150001,事業申請入力データ!N$19:N$150001,"対象",事業申請入力データ!$C$19:$C$150001,事業申請出力結果!$B71,事業申請入力データ!$B$19:$B$150001,事業申請出力結果!$C$65)/SUMIF(事業申請入力データ!N$19:N$150001,"対象",事業申請入力データ!$F$19:$F$150001),0)</f>
        <v>0</v>
      </c>
      <c r="I71" s="109">
        <f>IFERROR(事業申請入力データ!O$18*SUMIFS(事業申請入力データ!$F$19:$F$150001,事業申請入力データ!O$19:O$150001,"対象",事業申請入力データ!$C$19:$C$150001,事業申請出力結果!$B71,事業申請入力データ!$B$19:$B$150001,事業申請出力結果!$C$65)/SUMIF(事業申請入力データ!O$19:O$150001,"対象",事業申請入力データ!$F$19:$F$150001),0)</f>
        <v>0</v>
      </c>
      <c r="J71" s="109">
        <f>IFERROR(事業申請入力データ!P$18*SUMIFS(事業申請入力データ!$F$19:$F$150001,事業申請入力データ!P$19:P$150001,"対象",事業申請入力データ!$C$19:$C$150001,事業申請出力結果!$B71,事業申請入力データ!$B$19:$B$150001,事業申請出力結果!$C$65)/SUMIF(事業申請入力データ!P$19:P$150001,"対象",事業申請入力データ!$F$19:$F$150001),0)</f>
        <v>0</v>
      </c>
      <c r="K71" s="109">
        <f>IFERROR(事業申請入力データ!Q$18*SUMIFS(事業申請入力データ!$F$19:$F$150001,事業申請入力データ!Q$19:Q$150001,"対象",事業申請入力データ!$C$19:$C$150001,事業申請出力結果!$B71,事業申請入力データ!$B$19:$B$150001,事業申請出力結果!$C$65)/SUMIF(事業申請入力データ!Q$19:Q$150001,"対象",事業申請入力データ!$F$19:$F$150001),0)</f>
        <v>0</v>
      </c>
      <c r="L71" s="109">
        <f>IFERROR(事業申請入力データ!R$18*SUMIFS(事業申請入力データ!$F$19:$F$150001,事業申請入力データ!R$19:R$150001,"対象",事業申請入力データ!$C$19:$C$150001,事業申請出力結果!$B71,事業申請入力データ!$B$19:$B$150001,事業申請出力結果!$C$65)/SUMIF(事業申請入力データ!R$19:R$150001,"対象",事業申請入力データ!$F$19:$F$150001),0)</f>
        <v>0</v>
      </c>
      <c r="M71" s="109">
        <f>IFERROR(事業申請入力データ!S$18*SUMIFS(事業申請入力データ!$F$19:$F$150001,事業申請入力データ!S$19:S$150001,"対象",事業申請入力データ!$C$19:$C$150001,事業申請出力結果!$B71,事業申請入力データ!$B$19:$B$150001,事業申請出力結果!$C$65)/SUMIF(事業申請入力データ!S$19:S$150001,"対象",事業申請入力データ!$F$19:$F$150001),0)</f>
        <v>0</v>
      </c>
      <c r="N71" s="109">
        <f>IFERROR(事業申請入力データ!W$18*SUMIFS(事業申請入力データ!$F$19:$F$150001,事業申請入力データ!W$19:W$150001,"対象",事業申請入力データ!$C$19:$C$150001,事業申請出力結果!$B71,事業申請入力データ!$B$19:$B$150001,事業申請出力結果!$C$65)/SUMIF(事業申請入力データ!W$19:W$150001,"対象",事業申請入力データ!$F$19:$F$150001),0)</f>
        <v>0</v>
      </c>
      <c r="O71" s="109">
        <f>IFERROR(事業申請入力データ!X$18*SUMIFS(事業申請入力データ!$F$19:$F$150001,事業申請入力データ!X$19:X$150001,"対象",事業申請入力データ!$C$19:$C$150001,事業申請出力結果!$B71,事業申請入力データ!$B$19:$B$150001,事業申請出力結果!$C$65)/SUMIF(事業申請入力データ!X$19:X$150001,"対象",事業申請入力データ!$F$19:$F$150001),0)</f>
        <v>0</v>
      </c>
      <c r="P71" s="109">
        <f>IFERROR(事業申請入力データ!Y$18*SUMIFS(事業申請入力データ!$F$19:$F$150001,事業申請入力データ!Y$19:Y$150001,"対象",事業申請入力データ!$C$19:$C$150001,事業申請出力結果!$B71,事業申請入力データ!$B$19:$B$150001,事業申請出力結果!$C$65)/SUMIF(事業申請入力データ!Y$19:Y$150001,"対象",事業申請入力データ!$F$19:$F$150001),0)</f>
        <v>0</v>
      </c>
      <c r="Q71" s="52">
        <f t="shared" si="17"/>
        <v>0</v>
      </c>
      <c r="R71" s="58">
        <f>IFERROR(LOOKUP(事業申請出力結果!$C$65,事業申請入力データ!$B$8:$B$14,事業申請入力データ!$E$8:$E$14),0)</f>
        <v>0</v>
      </c>
      <c r="S71" s="65">
        <f t="shared" si="18"/>
        <v>0</v>
      </c>
      <c r="T71" s="327"/>
    </row>
    <row r="72" spans="1:20" ht="19.5" thickBot="1">
      <c r="A72" s="308"/>
      <c r="B72" s="59" t="s">
        <v>77</v>
      </c>
      <c r="C72" s="67">
        <f>SUMIFS(事業申請入力データ!$F$19:$F$150001,事業申請入力データ!$C$19:$C$150001,B72,事業申請入力データ!$B$19:$B$150001,事業申請出力結果!$C$65)</f>
        <v>0</v>
      </c>
      <c r="D72" s="314"/>
      <c r="E72" s="68">
        <f>SUMIFS(事業申請入力データ!$G$19:$G$150004,事業申請入力データ!$C$19:$C$150004,B72,事業申請入力データ!$B$19:$B$150004,事業申請出力結果!$C$65)</f>
        <v>0</v>
      </c>
      <c r="F72" s="112">
        <f>IFERROR(事業申請入力データ!L$18*SUMIFS(事業申請入力データ!$F$19:$F$150001,事業申請入力データ!L$19:L$150001,"対象",事業申請入力データ!$C$19:$C$150001,事業申請出力結果!$B72,事業申請入力データ!$B$19:$B$150001,事業申請出力結果!$C$65)/SUMIF(事業申請入力データ!L$19:L$150001,"対象",事業申請入力データ!$F$19:$F$150001),0)</f>
        <v>0</v>
      </c>
      <c r="G72" s="112">
        <f>IFERROR(事業申請入力データ!M$18*SUMIFS(事業申請入力データ!$F$19:$F$150001,事業申請入力データ!M$19:M$150001,"対象",事業申請入力データ!$C$19:$C$150001,事業申請出力結果!$B72,事業申請入力データ!$B$19:$B$150001,事業申請出力結果!$C$65)/SUMIF(事業申請入力データ!M$19:M$150001,"対象",事業申請入力データ!$F$19:$F$150001),0)</f>
        <v>0</v>
      </c>
      <c r="H72" s="112">
        <f>IFERROR(事業申請入力データ!N$18*SUMIFS(事業申請入力データ!$F$19:$F$150001,事業申請入力データ!N$19:N$150001,"対象",事業申請入力データ!$C$19:$C$150001,事業申請出力結果!$B72,事業申請入力データ!$B$19:$B$150001,事業申請出力結果!$C$65)/SUMIF(事業申請入力データ!N$19:N$150001,"対象",事業申請入力データ!$F$19:$F$150001),0)</f>
        <v>0</v>
      </c>
      <c r="I72" s="112">
        <f>IFERROR(事業申請入力データ!O$18*SUMIFS(事業申請入力データ!$F$19:$F$150001,事業申請入力データ!O$19:O$150001,"対象",事業申請入力データ!$C$19:$C$150001,事業申請出力結果!$B72,事業申請入力データ!$B$19:$B$150001,事業申請出力結果!$C$65)/SUMIF(事業申請入力データ!O$19:O$150001,"対象",事業申請入力データ!$F$19:$F$150001),0)</f>
        <v>0</v>
      </c>
      <c r="J72" s="112">
        <f>IFERROR(事業申請入力データ!P$18*SUMIFS(事業申請入力データ!$F$19:$F$150001,事業申請入力データ!P$19:P$150001,"対象",事業申請入力データ!$C$19:$C$150001,事業申請出力結果!$B72,事業申請入力データ!$B$19:$B$150001,事業申請出力結果!$C$65)/SUMIF(事業申請入力データ!P$19:P$150001,"対象",事業申請入力データ!$F$19:$F$150001),0)</f>
        <v>0</v>
      </c>
      <c r="K72" s="112">
        <f>IFERROR(事業申請入力データ!Q$18*SUMIFS(事業申請入力データ!$F$19:$F$150001,事業申請入力データ!Q$19:Q$150001,"対象",事業申請入力データ!$C$19:$C$150001,事業申請出力結果!$B72,事業申請入力データ!$B$19:$B$150001,事業申請出力結果!$C$65)/SUMIF(事業申請入力データ!Q$19:Q$150001,"対象",事業申請入力データ!$F$19:$F$150001),0)</f>
        <v>0</v>
      </c>
      <c r="L72" s="112">
        <f>IFERROR(事業申請入力データ!R$18*SUMIFS(事業申請入力データ!$F$19:$F$150001,事業申請入力データ!R$19:R$150001,"対象",事業申請入力データ!$C$19:$C$150001,事業申請出力結果!$B72,事業申請入力データ!$B$19:$B$150001,事業申請出力結果!$C$65)/SUMIF(事業申請入力データ!R$19:R$150001,"対象",事業申請入力データ!$F$19:$F$150001),0)</f>
        <v>0</v>
      </c>
      <c r="M72" s="112">
        <f>IFERROR(事業申請入力データ!S$18*SUMIFS(事業申請入力データ!$F$19:$F$150001,事業申請入力データ!S$19:S$150001,"対象",事業申請入力データ!$C$19:$C$150001,事業申請出力結果!$B72,事業申請入力データ!$B$19:$B$150001,事業申請出力結果!$C$65)/SUMIF(事業申請入力データ!S$19:S$150001,"対象",事業申請入力データ!$F$19:$F$150001),0)</f>
        <v>0</v>
      </c>
      <c r="N72" s="68">
        <f>IFERROR(事業申請入力データ!W$18*SUMIFS(事業申請入力データ!$F$19:$F$150001,事業申請入力データ!W$19:W$150001,"対象",事業申請入力データ!$C$19:$C$150001,事業申請出力結果!$B72,事業申請入力データ!$B$19:$B$150001,事業申請出力結果!$C$65)/SUMIF(事業申請入力データ!W$19:W$150001,"対象",事業申請入力データ!$F$19:$F$150001),0)</f>
        <v>0</v>
      </c>
      <c r="O72" s="68">
        <f>IFERROR(事業申請入力データ!X$18*SUMIFS(事業申請入力データ!$F$19:$F$150001,事業申請入力データ!X$19:X$150001,"対象",事業申請入力データ!$C$19:$C$150001,事業申請出力結果!$B72,事業申請入力データ!$B$19:$B$150001,事業申請出力結果!$C$65)/SUMIF(事業申請入力データ!X$19:X$150001,"対象",事業申請入力データ!$F$19:$F$150001),0)</f>
        <v>0</v>
      </c>
      <c r="P72" s="68">
        <f>IFERROR(事業申請入力データ!Y$18*SUMIFS(事業申請入力データ!$F$19:$F$150001,事業申請入力データ!Y$19:Y$150001,"対象",事業申請入力データ!$C$19:$C$150001,事業申請出力結果!$B72,事業申請入力データ!$B$19:$B$150001,事業申請出力結果!$C$65)/SUMIF(事業申請入力データ!Y$19:Y$150001,"対象",事業申請入力データ!$F$19:$F$150001),0)</f>
        <v>0</v>
      </c>
      <c r="Q72" s="68">
        <f t="shared" si="17"/>
        <v>0</v>
      </c>
      <c r="R72" s="69">
        <f>IFERROR(LOOKUP(事業申請出力結果!$C$65,事業申請入力データ!$B$8:$B$14,事業申請入力データ!$E$8:$E$14),0)</f>
        <v>0</v>
      </c>
      <c r="S72" s="70">
        <f t="shared" si="18"/>
        <v>0</v>
      </c>
      <c r="T72" s="328"/>
    </row>
    <row r="73" spans="1:20">
      <c r="A73" s="309" t="s">
        <v>105</v>
      </c>
      <c r="B73" s="80" t="s">
        <v>78</v>
      </c>
      <c r="C73" s="106">
        <f>SUMIFS(事業申請入力データ!$F$19:$F$150001,事業申請入力データ!$C$19:$C$150001,B73,事業申請入力データ!$B$19:$B$150001,事業申請出力結果!$C$65)</f>
        <v>0</v>
      </c>
      <c r="D73" s="315">
        <f>SUM(C73:C90)</f>
        <v>0</v>
      </c>
      <c r="E73" s="108">
        <f>SUMIFS(事業申請入力データ!$G$19:$G$150004,事業申請入力データ!$C$19:$C$150004,B73,事業申請入力データ!$B$19:$B$150004,事業申請出力結果!$C$65)</f>
        <v>0</v>
      </c>
      <c r="F73" s="82">
        <f>IFERROR(事業申請入力データ!L$18*SUMIFS(事業申請入力データ!$F$19:$F$150001,事業申請入力データ!L$19:L$150001,"対象",事業申請入力データ!$C$19:$C$150001,事業申請出力結果!$B73,事業申請入力データ!$B$19:$B$150001,事業申請出力結果!$C$65)/SUMIF(事業申請入力データ!L$19:L$150001,"対象",事業申請入力データ!$F$19:$F$150001),0)</f>
        <v>0</v>
      </c>
      <c r="G73" s="82">
        <f>IFERROR(事業申請入力データ!M$18*SUMIFS(事業申請入力データ!$F$19:$F$150001,事業申請入力データ!M$19:M$150001,"対象",事業申請入力データ!$C$19:$C$150001,事業申請出力結果!$B73,事業申請入力データ!$B$19:$B$150001,事業申請出力結果!$C$65)/SUMIF(事業申請入力データ!M$19:M$150001,"対象",事業申請入力データ!$F$19:$F$150001),0)</f>
        <v>0</v>
      </c>
      <c r="H73" s="82">
        <f>IFERROR(事業申請入力データ!N$18*SUMIFS(事業申請入力データ!$F$19:$F$150001,事業申請入力データ!N$19:N$150001,"対象",事業申請入力データ!$C$19:$C$150001,事業申請出力結果!$B73,事業申請入力データ!$B$19:$B$150001,事業申請出力結果!$C$65)/SUMIF(事業申請入力データ!N$19:N$150001,"対象",事業申請入力データ!$F$19:$F$150001),0)</f>
        <v>0</v>
      </c>
      <c r="I73" s="82">
        <f>IFERROR(事業申請入力データ!O$18*SUMIFS(事業申請入力データ!$F$19:$F$150001,事業申請入力データ!O$19:O$150001,"対象",事業申請入力データ!$C$19:$C$150001,事業申請出力結果!$B73,事業申請入力データ!$B$19:$B$150001,事業申請出力結果!$C$65)/SUMIF(事業申請入力データ!O$19:O$150001,"対象",事業申請入力データ!$F$19:$F$150001),0)</f>
        <v>0</v>
      </c>
      <c r="J73" s="82">
        <f>IFERROR(事業申請入力データ!P$18*SUMIFS(事業申請入力データ!$F$19:$F$150001,事業申請入力データ!P$19:P$150001,"対象",事業申請入力データ!$C$19:$C$150001,事業申請出力結果!$B73,事業申請入力データ!$B$19:$B$150001,事業申請出力結果!$C$65)/SUMIF(事業申請入力データ!P$19:P$150001,"対象",事業申請入力データ!$F$19:$F$150001),0)</f>
        <v>0</v>
      </c>
      <c r="K73" s="82">
        <f>IFERROR(事業申請入力データ!Q$18*SUMIFS(事業申請入力データ!$F$19:$F$150001,事業申請入力データ!Q$19:Q$150001,"対象",事業申請入力データ!$C$19:$C$150001,事業申請出力結果!$B73,事業申請入力データ!$B$19:$B$150001,事業申請出力結果!$C$65)/SUMIF(事業申請入力データ!Q$19:Q$150001,"対象",事業申請入力データ!$F$19:$F$150001),0)</f>
        <v>0</v>
      </c>
      <c r="L73" s="82">
        <f>IFERROR(事業申請入力データ!R$18*SUMIFS(事業申請入力データ!$F$19:$F$150001,事業申請入力データ!R$19:R$150001,"対象",事業申請入力データ!$C$19:$C$150001,事業申請出力結果!$B73,事業申請入力データ!$B$19:$B$150001,事業申請出力結果!$C$65)/SUMIF(事業申請入力データ!R$19:R$150001,"対象",事業申請入力データ!$F$19:$F$150001),0)</f>
        <v>0</v>
      </c>
      <c r="M73" s="82">
        <f>IFERROR(事業申請入力データ!S$18*SUMIFS(事業申請入力データ!$F$19:$F$150001,事業申請入力データ!S$19:S$150001,"対象",事業申請入力データ!$C$19:$C$150001,事業申請出力結果!$B73,事業申請入力データ!$B$19:$B$150001,事業申請出力結果!$C$65)/SUMIF(事業申請入力データ!S$19:S$150001,"対象",事業申請入力データ!$F$19:$F$150001),0)</f>
        <v>0</v>
      </c>
      <c r="N73" s="82">
        <f>IFERROR(事業申請入力データ!W$18*SUMIFS(事業申請入力データ!$F$19:$F$150001,事業申請入力データ!W$19:W$150001,"対象",事業申請入力データ!$C$19:$C$150001,事業申請出力結果!$B73,事業申請入力データ!$B$19:$B$150001,事業申請出力結果!$C$65)/SUMIF(事業申請入力データ!W$19:W$150001,"対象",事業申請入力データ!$F$19:$F$150001),0)</f>
        <v>0</v>
      </c>
      <c r="O73" s="82">
        <f>IFERROR(事業申請入力データ!X$18*SUMIFS(事業申請入力データ!$F$19:$F$150001,事業申請入力データ!X$19:X$150001,"対象",事業申請入力データ!$C$19:$C$150001,事業申請出力結果!$B73,事業申請入力データ!$B$19:$B$150001,事業申請出力結果!$C$65)/SUMIF(事業申請入力データ!X$19:X$150001,"対象",事業申請入力データ!$F$19:$F$150001),0)</f>
        <v>0</v>
      </c>
      <c r="P73" s="82">
        <f>IFERROR(事業申請入力データ!Y$18*SUMIFS(事業申請入力データ!$F$19:$F$150001,事業申請入力データ!Y$19:Y$150001,"対象",事業申請入力データ!$C$19:$C$150001,事業申請出力結果!$B73,事業申請入力データ!$B$19:$B$150001,事業申請出力結果!$C$65)/SUMIF(事業申請入力データ!Y$19:Y$150001,"対象",事業申請入力データ!$F$19:$F$150001),0)</f>
        <v>0</v>
      </c>
      <c r="Q73" s="82">
        <f t="shared" si="17"/>
        <v>0</v>
      </c>
      <c r="R73" s="141">
        <f>IFERROR(LOOKUP(事業申請出力結果!$C$65,事業申請入力データ!$B$8:$B$14,事業申請入力データ!$E$8:$E$14),0)</f>
        <v>0</v>
      </c>
      <c r="S73" s="83">
        <f t="shared" si="18"/>
        <v>0</v>
      </c>
      <c r="T73" s="329">
        <f>SUM(S73:S90)</f>
        <v>0</v>
      </c>
    </row>
    <row r="74" spans="1:20">
      <c r="A74" s="310"/>
      <c r="B74" s="72" t="s">
        <v>171</v>
      </c>
      <c r="C74" s="106">
        <f>SUMIFS(事業申請入力データ!$F$19:$F$150001,事業申請入力データ!$C$19:$C$150001,B74,事業申請入力データ!$B$19:$B$150001,事業申請出力結果!$C$65)</f>
        <v>0</v>
      </c>
      <c r="D74" s="316"/>
      <c r="E74" s="74">
        <f>SUMIFS(事業申請入力データ!$G$19:$G$150004,事業申請入力データ!$C$19:$C$150004,B74,事業申請入力データ!$B$19:$B$150004,事業申請出力結果!$C$65)</f>
        <v>0</v>
      </c>
      <c r="F74" s="108">
        <f>IFERROR(事業申請入力データ!L$18*SUMIFS(事業申請入力データ!$F$19:$F$150001,事業申請入力データ!L$19:L$150001,"対象",事業申請入力データ!$C$19:$C$150001,事業申請出力結果!$B74,事業申請入力データ!$B$19:$B$150001,事業申請出力結果!$C$65)/SUMIF(事業申請入力データ!L$19:L$150001,"対象",事業申請入力データ!$F$19:$F$150001),0)</f>
        <v>0</v>
      </c>
      <c r="G74" s="108">
        <f>IFERROR(事業申請入力データ!M$18*SUMIFS(事業申請入力データ!$F$19:$F$150001,事業申請入力データ!M$19:M$150001,"対象",事業申請入力データ!$C$19:$C$150001,事業申請出力結果!$B74,事業申請入力データ!$B$19:$B$150001,事業申請出力結果!$C$65)/SUMIF(事業申請入力データ!M$19:M$150001,"対象",事業申請入力データ!$F$19:$F$150001),0)</f>
        <v>0</v>
      </c>
      <c r="H74" s="108">
        <f>IFERROR(事業申請入力データ!N$18*SUMIFS(事業申請入力データ!$F$19:$F$150001,事業申請入力データ!N$19:N$150001,"対象",事業申請入力データ!$C$19:$C$150001,事業申請出力結果!$B74,事業申請入力データ!$B$19:$B$150001,事業申請出力結果!$C$65)/SUMIF(事業申請入力データ!N$19:N$150001,"対象",事業申請入力データ!$F$19:$F$150001),0)</f>
        <v>0</v>
      </c>
      <c r="I74" s="108">
        <f>IFERROR(事業申請入力データ!O$18*SUMIFS(事業申請入力データ!$F$19:$F$150001,事業申請入力データ!O$19:O$150001,"対象",事業申請入力データ!$C$19:$C$150001,事業申請出力結果!$B74,事業申請入力データ!$B$19:$B$150001,事業申請出力結果!$C$65)/SUMIF(事業申請入力データ!O$19:O$150001,"対象",事業申請入力データ!$F$19:$F$150001),0)</f>
        <v>0</v>
      </c>
      <c r="J74" s="108">
        <f>IFERROR(事業申請入力データ!P$18*SUMIFS(事業申請入力データ!$F$19:$F$150001,事業申請入力データ!P$19:P$150001,"対象",事業申請入力データ!$C$19:$C$150001,事業申請出力結果!$B74,事業申請入力データ!$B$19:$B$150001,事業申請出力結果!$C$65)/SUMIF(事業申請入力データ!P$19:P$150001,"対象",事業申請入力データ!$F$19:$F$150001),0)</f>
        <v>0</v>
      </c>
      <c r="K74" s="108">
        <f>IFERROR(事業申請入力データ!Q$18*SUMIFS(事業申請入力データ!$F$19:$F$150001,事業申請入力データ!Q$19:Q$150001,"対象",事業申請入力データ!$C$19:$C$150001,事業申請出力結果!$B74,事業申請入力データ!$B$19:$B$150001,事業申請出力結果!$C$65)/SUMIF(事業申請入力データ!Q$19:Q$150001,"対象",事業申請入力データ!$F$19:$F$150001),0)</f>
        <v>0</v>
      </c>
      <c r="L74" s="108">
        <f>IFERROR(事業申請入力データ!R$18*SUMIFS(事業申請入力データ!$F$19:$F$150001,事業申請入力データ!R$19:R$150001,"対象",事業申請入力データ!$C$19:$C$150001,事業申請出力結果!$B74,事業申請入力データ!$B$19:$B$150001,事業申請出力結果!$C$65)/SUMIF(事業申請入力データ!R$19:R$150001,"対象",事業申請入力データ!$F$19:$F$150001),0)</f>
        <v>0</v>
      </c>
      <c r="M74" s="108">
        <f>IFERROR(事業申請入力データ!S$18*SUMIFS(事業申請入力データ!$F$19:$F$150001,事業申請入力データ!S$19:S$150001,"対象",事業申請入力データ!$C$19:$C$150001,事業申請出力結果!$B74,事業申請入力データ!$B$19:$B$150001,事業申請出力結果!$C$65)/SUMIF(事業申請入力データ!S$19:S$150001,"対象",事業申請入力データ!$F$19:$F$150001),0)</f>
        <v>0</v>
      </c>
      <c r="N74" s="108">
        <f>IFERROR(事業申請入力データ!W$18*SUMIFS(事業申請入力データ!$F$19:$F$150001,事業申請入力データ!W$19:W$150001,"対象",事業申請入力データ!$C$19:$C$150001,事業申請出力結果!$B74,事業申請入力データ!$B$19:$B$150001,事業申請出力結果!$C$65)/SUMIF(事業申請入力データ!W$19:W$150001,"対象",事業申請入力データ!$F$19:$F$150001),0)</f>
        <v>0</v>
      </c>
      <c r="O74" s="108">
        <f>IFERROR(事業申請入力データ!X$18*SUMIFS(事業申請入力データ!$F$19:$F$150001,事業申請入力データ!X$19:X$150001,"対象",事業申請入力データ!$C$19:$C$150001,事業申請出力結果!$B74,事業申請入力データ!$B$19:$B$150001,事業申請出力結果!$C$65)/SUMIF(事業申請入力データ!X$19:X$150001,"対象",事業申請入力データ!$F$19:$F$150001),0)</f>
        <v>0</v>
      </c>
      <c r="P74" s="108">
        <f>IFERROR(事業申請入力データ!Y$18*SUMIFS(事業申請入力データ!$F$19:$F$150001,事業申請入力データ!Y$19:Y$150001,"対象",事業申請入力データ!$C$19:$C$150001,事業申請出力結果!$B74,事業申請入力データ!$B$19:$B$150001,事業申請出力結果!$C$65)/SUMIF(事業申請入力データ!Y$19:Y$150001,"対象",事業申請入力データ!$F$19:$F$150001),0)</f>
        <v>0</v>
      </c>
      <c r="Q74" s="74">
        <f t="shared" si="17"/>
        <v>0</v>
      </c>
      <c r="R74" s="75">
        <f>IFERROR(LOOKUP(事業申請出力結果!$C$65,事業申請入力データ!$B$8:$B$14,事業申請入力データ!$E$8:$E$14),0)</f>
        <v>0</v>
      </c>
      <c r="S74" s="84">
        <f t="shared" si="18"/>
        <v>0</v>
      </c>
      <c r="T74" s="330"/>
    </row>
    <row r="75" spans="1:20">
      <c r="A75" s="310"/>
      <c r="B75" s="72" t="s">
        <v>79</v>
      </c>
      <c r="C75" s="106">
        <f>SUMIFS(事業申請入力データ!$F$19:$F$150001,事業申請入力データ!$C$19:$C$150001,B75,事業申請入力データ!$B$19:$B$150001,事業申請出力結果!$C$65)</f>
        <v>0</v>
      </c>
      <c r="D75" s="316"/>
      <c r="E75" s="74">
        <f>SUMIFS(事業申請入力データ!$G$19:$G$150004,事業申請入力データ!$C$19:$C$150004,B75,事業申請入力データ!$B$19:$B$150004,事業申請出力結果!$C$65)</f>
        <v>0</v>
      </c>
      <c r="F75" s="108">
        <f>IFERROR(事業申請入力データ!L$18*SUMIFS(事業申請入力データ!$F$19:$F$150001,事業申請入力データ!L$19:L$150001,"対象",事業申請入力データ!$C$19:$C$150001,事業申請出力結果!$B75,事業申請入力データ!$B$19:$B$150001,事業申請出力結果!$C$65)/SUMIF(事業申請入力データ!L$19:L$150001,"対象",事業申請入力データ!$F$19:$F$150001),0)</f>
        <v>0</v>
      </c>
      <c r="G75" s="108">
        <f>IFERROR(事業申請入力データ!M$18*SUMIFS(事業申請入力データ!$F$19:$F$150001,事業申請入力データ!M$19:M$150001,"対象",事業申請入力データ!$C$19:$C$150001,事業申請出力結果!$B75,事業申請入力データ!$B$19:$B$150001,事業申請出力結果!$C$65)/SUMIF(事業申請入力データ!M$19:M$150001,"対象",事業申請入力データ!$F$19:$F$150001),0)</f>
        <v>0</v>
      </c>
      <c r="H75" s="108">
        <f>IFERROR(事業申請入力データ!N$18*SUMIFS(事業申請入力データ!$F$19:$F$150001,事業申請入力データ!N$19:N$150001,"対象",事業申請入力データ!$C$19:$C$150001,事業申請出力結果!$B75,事業申請入力データ!$B$19:$B$150001,事業申請出力結果!$C$65)/SUMIF(事業申請入力データ!N$19:N$150001,"対象",事業申請入力データ!$F$19:$F$150001),0)</f>
        <v>0</v>
      </c>
      <c r="I75" s="108">
        <f>IFERROR(事業申請入力データ!O$18*SUMIFS(事業申請入力データ!$F$19:$F$150001,事業申請入力データ!O$19:O$150001,"対象",事業申請入力データ!$C$19:$C$150001,事業申請出力結果!$B75,事業申請入力データ!$B$19:$B$150001,事業申請出力結果!$C$65)/SUMIF(事業申請入力データ!O$19:O$150001,"対象",事業申請入力データ!$F$19:$F$150001),0)</f>
        <v>0</v>
      </c>
      <c r="J75" s="108">
        <f>IFERROR(事業申請入力データ!P$18*SUMIFS(事業申請入力データ!$F$19:$F$150001,事業申請入力データ!P$19:P$150001,"対象",事業申請入力データ!$C$19:$C$150001,事業申請出力結果!$B75,事業申請入力データ!$B$19:$B$150001,事業申請出力結果!$C$65)/SUMIF(事業申請入力データ!P$19:P$150001,"対象",事業申請入力データ!$F$19:$F$150001),0)</f>
        <v>0</v>
      </c>
      <c r="K75" s="108">
        <f>IFERROR(事業申請入力データ!Q$18*SUMIFS(事業申請入力データ!$F$19:$F$150001,事業申請入力データ!Q$19:Q$150001,"対象",事業申請入力データ!$C$19:$C$150001,事業申請出力結果!$B75,事業申請入力データ!$B$19:$B$150001,事業申請出力結果!$C$65)/SUMIF(事業申請入力データ!Q$19:Q$150001,"対象",事業申請入力データ!$F$19:$F$150001),0)</f>
        <v>0</v>
      </c>
      <c r="L75" s="108">
        <f>IFERROR(事業申請入力データ!R$18*SUMIFS(事業申請入力データ!$F$19:$F$150001,事業申請入力データ!R$19:R$150001,"対象",事業申請入力データ!$C$19:$C$150001,事業申請出力結果!$B75,事業申請入力データ!$B$19:$B$150001,事業申請出力結果!$C$65)/SUMIF(事業申請入力データ!R$19:R$150001,"対象",事業申請入力データ!$F$19:$F$150001),0)</f>
        <v>0</v>
      </c>
      <c r="M75" s="108">
        <f>IFERROR(事業申請入力データ!S$18*SUMIFS(事業申請入力データ!$F$19:$F$150001,事業申請入力データ!S$19:S$150001,"対象",事業申請入力データ!$C$19:$C$150001,事業申請出力結果!$B75,事業申請入力データ!$B$19:$B$150001,事業申請出力結果!$C$65)/SUMIF(事業申請入力データ!S$19:S$150001,"対象",事業申請入力データ!$F$19:$F$150001),0)</f>
        <v>0</v>
      </c>
      <c r="N75" s="108">
        <f>IFERROR(事業申請入力データ!W$18*SUMIFS(事業申請入力データ!$F$19:$F$150001,事業申請入力データ!W$19:W$150001,"対象",事業申請入力データ!$C$19:$C$150001,事業申請出力結果!$B75,事業申請入力データ!$B$19:$B$150001,事業申請出力結果!$C$65)/SUMIF(事業申請入力データ!W$19:W$150001,"対象",事業申請入力データ!$F$19:$F$150001),0)</f>
        <v>0</v>
      </c>
      <c r="O75" s="108">
        <f>IFERROR(事業申請入力データ!X$18*SUMIFS(事業申請入力データ!$F$19:$F$150001,事業申請入力データ!X$19:X$150001,"対象",事業申請入力データ!$C$19:$C$150001,事業申請出力結果!$B75,事業申請入力データ!$B$19:$B$150001,事業申請出力結果!$C$65)/SUMIF(事業申請入力データ!X$19:X$150001,"対象",事業申請入力データ!$F$19:$F$150001),0)</f>
        <v>0</v>
      </c>
      <c r="P75" s="108">
        <f>IFERROR(事業申請入力データ!Y$18*SUMIFS(事業申請入力データ!$F$19:$F$150001,事業申請入力データ!Y$19:Y$150001,"対象",事業申請入力データ!$C$19:$C$150001,事業申請出力結果!$B75,事業申請入力データ!$B$19:$B$150001,事業申請出力結果!$C$65)/SUMIF(事業申請入力データ!Y$19:Y$150001,"対象",事業申請入力データ!$F$19:$F$150001),0)</f>
        <v>0</v>
      </c>
      <c r="Q75" s="74">
        <f t="shared" si="17"/>
        <v>0</v>
      </c>
      <c r="R75" s="75">
        <f>IFERROR(LOOKUP(事業申請出力結果!$C$65,事業申請入力データ!$B$8:$B$14,事業申請入力データ!$E$8:$E$14),0)</f>
        <v>0</v>
      </c>
      <c r="S75" s="84">
        <f t="shared" si="18"/>
        <v>0</v>
      </c>
      <c r="T75" s="330"/>
    </row>
    <row r="76" spans="1:20">
      <c r="A76" s="310"/>
      <c r="B76" s="72" t="s">
        <v>80</v>
      </c>
      <c r="C76" s="106">
        <f>SUMIFS(事業申請入力データ!$F$19:$F$150001,事業申請入力データ!$C$19:$C$150001,B76,事業申請入力データ!$B$19:$B$150001,事業申請出力結果!$C$65)</f>
        <v>0</v>
      </c>
      <c r="D76" s="316"/>
      <c r="E76" s="74">
        <f>SUMIFS(事業申請入力データ!$G$19:$G$150004,事業申請入力データ!$C$19:$C$150004,B76,事業申請入力データ!$B$19:$B$150004,事業申請出力結果!$C$65)</f>
        <v>0</v>
      </c>
      <c r="F76" s="108">
        <f>IFERROR(事業申請入力データ!L$18*SUMIFS(事業申請入力データ!$F$19:$F$150001,事業申請入力データ!L$19:L$150001,"対象",事業申請入力データ!$C$19:$C$150001,事業申請出力結果!$B76,事業申請入力データ!$B$19:$B$150001,事業申請出力結果!$C$65)/SUMIF(事業申請入力データ!L$19:L$150001,"対象",事業申請入力データ!$F$19:$F$150001),0)</f>
        <v>0</v>
      </c>
      <c r="G76" s="108">
        <f>IFERROR(事業申請入力データ!M$18*SUMIFS(事業申請入力データ!$F$19:$F$150001,事業申請入力データ!M$19:M$150001,"対象",事業申請入力データ!$C$19:$C$150001,事業申請出力結果!$B76,事業申請入力データ!$B$19:$B$150001,事業申請出力結果!$C$65)/SUMIF(事業申請入力データ!M$19:M$150001,"対象",事業申請入力データ!$F$19:$F$150001),0)</f>
        <v>0</v>
      </c>
      <c r="H76" s="108">
        <f>IFERROR(事業申請入力データ!N$18*SUMIFS(事業申請入力データ!$F$19:$F$150001,事業申請入力データ!N$19:N$150001,"対象",事業申請入力データ!$C$19:$C$150001,事業申請出力結果!$B76,事業申請入力データ!$B$19:$B$150001,事業申請出力結果!$C$65)/SUMIF(事業申請入力データ!N$19:N$150001,"対象",事業申請入力データ!$F$19:$F$150001),0)</f>
        <v>0</v>
      </c>
      <c r="I76" s="108">
        <f>IFERROR(事業申請入力データ!O$18*SUMIFS(事業申請入力データ!$F$19:$F$150001,事業申請入力データ!O$19:O$150001,"対象",事業申請入力データ!$C$19:$C$150001,事業申請出力結果!$B76,事業申請入力データ!$B$19:$B$150001,事業申請出力結果!$C$65)/SUMIF(事業申請入力データ!O$19:O$150001,"対象",事業申請入力データ!$F$19:$F$150001),0)</f>
        <v>0</v>
      </c>
      <c r="J76" s="108">
        <f>IFERROR(事業申請入力データ!P$18*SUMIFS(事業申請入力データ!$F$19:$F$150001,事業申請入力データ!P$19:P$150001,"対象",事業申請入力データ!$C$19:$C$150001,事業申請出力結果!$B76,事業申請入力データ!$B$19:$B$150001,事業申請出力結果!$C$65)/SUMIF(事業申請入力データ!P$19:P$150001,"対象",事業申請入力データ!$F$19:$F$150001),0)</f>
        <v>0</v>
      </c>
      <c r="K76" s="108">
        <f>IFERROR(事業申請入力データ!Q$18*SUMIFS(事業申請入力データ!$F$19:$F$150001,事業申請入力データ!Q$19:Q$150001,"対象",事業申請入力データ!$C$19:$C$150001,事業申請出力結果!$B76,事業申請入力データ!$B$19:$B$150001,事業申請出力結果!$C$65)/SUMIF(事業申請入力データ!Q$19:Q$150001,"対象",事業申請入力データ!$F$19:$F$150001),0)</f>
        <v>0</v>
      </c>
      <c r="L76" s="108">
        <f>IFERROR(事業申請入力データ!R$18*SUMIFS(事業申請入力データ!$F$19:$F$150001,事業申請入力データ!R$19:R$150001,"対象",事業申請入力データ!$C$19:$C$150001,事業申請出力結果!$B76,事業申請入力データ!$B$19:$B$150001,事業申請出力結果!$C$65)/SUMIF(事業申請入力データ!R$19:R$150001,"対象",事業申請入力データ!$F$19:$F$150001),0)</f>
        <v>0</v>
      </c>
      <c r="M76" s="108">
        <f>IFERROR(事業申請入力データ!S$18*SUMIFS(事業申請入力データ!$F$19:$F$150001,事業申請入力データ!S$19:S$150001,"対象",事業申請入力データ!$C$19:$C$150001,事業申請出力結果!$B76,事業申請入力データ!$B$19:$B$150001,事業申請出力結果!$C$65)/SUMIF(事業申請入力データ!S$19:S$150001,"対象",事業申請入力データ!$F$19:$F$150001),0)</f>
        <v>0</v>
      </c>
      <c r="N76" s="108">
        <f>IFERROR(事業申請入力データ!W$18*SUMIFS(事業申請入力データ!$F$19:$F$150001,事業申請入力データ!W$19:W$150001,"対象",事業申請入力データ!$C$19:$C$150001,事業申請出力結果!$B76,事業申請入力データ!$B$19:$B$150001,事業申請出力結果!$C$65)/SUMIF(事業申請入力データ!W$19:W$150001,"対象",事業申請入力データ!$F$19:$F$150001),0)</f>
        <v>0</v>
      </c>
      <c r="O76" s="108">
        <f>IFERROR(事業申請入力データ!X$18*SUMIFS(事業申請入力データ!$F$19:$F$150001,事業申請入力データ!X$19:X$150001,"対象",事業申請入力データ!$C$19:$C$150001,事業申請出力結果!$B76,事業申請入力データ!$B$19:$B$150001,事業申請出力結果!$C$65)/SUMIF(事業申請入力データ!X$19:X$150001,"対象",事業申請入力データ!$F$19:$F$150001),0)</f>
        <v>0</v>
      </c>
      <c r="P76" s="108">
        <f>IFERROR(事業申請入力データ!Y$18*SUMIFS(事業申請入力データ!$F$19:$F$150001,事業申請入力データ!Y$19:Y$150001,"対象",事業申請入力データ!$C$19:$C$150001,事業申請出力結果!$B76,事業申請入力データ!$B$19:$B$150001,事業申請出力結果!$C$65)/SUMIF(事業申請入力データ!Y$19:Y$150001,"対象",事業申請入力データ!$F$19:$F$150001),0)</f>
        <v>0</v>
      </c>
      <c r="Q76" s="74">
        <f t="shared" si="17"/>
        <v>0</v>
      </c>
      <c r="R76" s="75">
        <f>IFERROR(LOOKUP(事業申請出力結果!$C$65,事業申請入力データ!$B$8:$B$14,事業申請入力データ!$E$8:$E$14),0)</f>
        <v>0</v>
      </c>
      <c r="S76" s="84">
        <f t="shared" si="18"/>
        <v>0</v>
      </c>
      <c r="T76" s="330"/>
    </row>
    <row r="77" spans="1:20">
      <c r="A77" s="310"/>
      <c r="B77" s="72" t="s">
        <v>81</v>
      </c>
      <c r="C77" s="106">
        <f>SUMIFS(事業申請入力データ!$F$19:$F$150001,事業申請入力データ!$C$19:$C$150001,B77,事業申請入力データ!$B$19:$B$150001,事業申請出力結果!$C$65)</f>
        <v>0</v>
      </c>
      <c r="D77" s="316"/>
      <c r="E77" s="74">
        <f>SUMIFS(事業申請入力データ!$G$19:$G$150004,事業申請入力データ!$C$19:$C$150004,B77,事業申請入力データ!$B$19:$B$150004,事業申請出力結果!$C$65)</f>
        <v>0</v>
      </c>
      <c r="F77" s="108">
        <f>IFERROR(事業申請入力データ!L$18*SUMIFS(事業申請入力データ!$F$19:$F$150001,事業申請入力データ!L$19:L$150001,"対象",事業申請入力データ!$C$19:$C$150001,事業申請出力結果!$B77,事業申請入力データ!$B$19:$B$150001,事業申請出力結果!$C$65)/SUMIF(事業申請入力データ!L$19:L$150001,"対象",事業申請入力データ!$F$19:$F$150001),0)</f>
        <v>0</v>
      </c>
      <c r="G77" s="108">
        <f>IFERROR(事業申請入力データ!M$18*SUMIFS(事業申請入力データ!$F$19:$F$150001,事業申請入力データ!M$19:M$150001,"対象",事業申請入力データ!$C$19:$C$150001,事業申請出力結果!$B77,事業申請入力データ!$B$19:$B$150001,事業申請出力結果!$C$65)/SUMIF(事業申請入力データ!M$19:M$150001,"対象",事業申請入力データ!$F$19:$F$150001),0)</f>
        <v>0</v>
      </c>
      <c r="H77" s="108">
        <f>IFERROR(事業申請入力データ!N$18*SUMIFS(事業申請入力データ!$F$19:$F$150001,事業申請入力データ!N$19:N$150001,"対象",事業申請入力データ!$C$19:$C$150001,事業申請出力結果!$B77,事業申請入力データ!$B$19:$B$150001,事業申請出力結果!$C$65)/SUMIF(事業申請入力データ!N$19:N$150001,"対象",事業申請入力データ!$F$19:$F$150001),0)</f>
        <v>0</v>
      </c>
      <c r="I77" s="108">
        <f>IFERROR(事業申請入力データ!O$18*SUMIFS(事業申請入力データ!$F$19:$F$150001,事業申請入力データ!O$19:O$150001,"対象",事業申請入力データ!$C$19:$C$150001,事業申請出力結果!$B77,事業申請入力データ!$B$19:$B$150001,事業申請出力結果!$C$65)/SUMIF(事業申請入力データ!O$19:O$150001,"対象",事業申請入力データ!$F$19:$F$150001),0)</f>
        <v>0</v>
      </c>
      <c r="J77" s="108">
        <f>IFERROR(事業申請入力データ!P$18*SUMIFS(事業申請入力データ!$F$19:$F$150001,事業申請入力データ!P$19:P$150001,"対象",事業申請入力データ!$C$19:$C$150001,事業申請出力結果!$B77,事業申請入力データ!$B$19:$B$150001,事業申請出力結果!$C$65)/SUMIF(事業申請入力データ!P$19:P$150001,"対象",事業申請入力データ!$F$19:$F$150001),0)</f>
        <v>0</v>
      </c>
      <c r="K77" s="108">
        <f>IFERROR(事業申請入力データ!Q$18*SUMIFS(事業申請入力データ!$F$19:$F$150001,事業申請入力データ!Q$19:Q$150001,"対象",事業申請入力データ!$C$19:$C$150001,事業申請出力結果!$B77,事業申請入力データ!$B$19:$B$150001,事業申請出力結果!$C$65)/SUMIF(事業申請入力データ!Q$19:Q$150001,"対象",事業申請入力データ!$F$19:$F$150001),0)</f>
        <v>0</v>
      </c>
      <c r="L77" s="108">
        <f>IFERROR(事業申請入力データ!R$18*SUMIFS(事業申請入力データ!$F$19:$F$150001,事業申請入力データ!R$19:R$150001,"対象",事業申請入力データ!$C$19:$C$150001,事業申請出力結果!$B77,事業申請入力データ!$B$19:$B$150001,事業申請出力結果!$C$65)/SUMIF(事業申請入力データ!R$19:R$150001,"対象",事業申請入力データ!$F$19:$F$150001),0)</f>
        <v>0</v>
      </c>
      <c r="M77" s="108">
        <f>IFERROR(事業申請入力データ!S$18*SUMIFS(事業申請入力データ!$F$19:$F$150001,事業申請入力データ!S$19:S$150001,"対象",事業申請入力データ!$C$19:$C$150001,事業申請出力結果!$B77,事業申請入力データ!$B$19:$B$150001,事業申請出力結果!$C$65)/SUMIF(事業申請入力データ!S$19:S$150001,"対象",事業申請入力データ!$F$19:$F$150001),0)</f>
        <v>0</v>
      </c>
      <c r="N77" s="108">
        <f>IFERROR(事業申請入力データ!W$18*SUMIFS(事業申請入力データ!$F$19:$F$150001,事業申請入力データ!W$19:W$150001,"対象",事業申請入力データ!$C$19:$C$150001,事業申請出力結果!$B77,事業申請入力データ!$B$19:$B$150001,事業申請出力結果!$C$65)/SUMIF(事業申請入力データ!W$19:W$150001,"対象",事業申請入力データ!$F$19:$F$150001),0)</f>
        <v>0</v>
      </c>
      <c r="O77" s="108">
        <f>IFERROR(事業申請入力データ!X$18*SUMIFS(事業申請入力データ!$F$19:$F$150001,事業申請入力データ!X$19:X$150001,"対象",事業申請入力データ!$C$19:$C$150001,事業申請出力結果!$B77,事業申請入力データ!$B$19:$B$150001,事業申請出力結果!$C$65)/SUMIF(事業申請入力データ!X$19:X$150001,"対象",事業申請入力データ!$F$19:$F$150001),0)</f>
        <v>0</v>
      </c>
      <c r="P77" s="108">
        <f>IFERROR(事業申請入力データ!Y$18*SUMIFS(事業申請入力データ!$F$19:$F$150001,事業申請入力データ!Y$19:Y$150001,"対象",事業申請入力データ!$C$19:$C$150001,事業申請出力結果!$B77,事業申請入力データ!$B$19:$B$150001,事業申請出力結果!$C$65)/SUMIF(事業申請入力データ!Y$19:Y$150001,"対象",事業申請入力データ!$F$19:$F$150001),0)</f>
        <v>0</v>
      </c>
      <c r="Q77" s="74">
        <f t="shared" si="17"/>
        <v>0</v>
      </c>
      <c r="R77" s="75">
        <f>IFERROR(LOOKUP(事業申請出力結果!$C$65,事業申請入力データ!$B$8:$B$14,事業申請入力データ!$E$8:$E$14),0)</f>
        <v>0</v>
      </c>
      <c r="S77" s="84">
        <f t="shared" si="18"/>
        <v>0</v>
      </c>
      <c r="T77" s="330"/>
    </row>
    <row r="78" spans="1:20">
      <c r="A78" s="310"/>
      <c r="B78" s="72" t="s">
        <v>82</v>
      </c>
      <c r="C78" s="106">
        <f>SUMIFS(事業申請入力データ!$F$19:$F$150001,事業申請入力データ!$C$19:$C$150001,B78,事業申請入力データ!$B$19:$B$150001,事業申請出力結果!$C$65)</f>
        <v>0</v>
      </c>
      <c r="D78" s="316"/>
      <c r="E78" s="74">
        <f>SUMIFS(事業申請入力データ!$G$19:$G$150004,事業申請入力データ!$C$19:$C$150004,B78,事業申請入力データ!$B$19:$B$150004,事業申請出力結果!$C$65)</f>
        <v>0</v>
      </c>
      <c r="F78" s="108">
        <f>IFERROR(事業申請入力データ!L$18*SUMIFS(事業申請入力データ!$F$19:$F$150001,事業申請入力データ!L$19:L$150001,"対象",事業申請入力データ!$C$19:$C$150001,事業申請出力結果!$B78,事業申請入力データ!$B$19:$B$150001,事業申請出力結果!$C$65)/SUMIF(事業申請入力データ!L$19:L$150001,"対象",事業申請入力データ!$F$19:$F$150001),0)</f>
        <v>0</v>
      </c>
      <c r="G78" s="108">
        <f>IFERROR(事業申請入力データ!M$18*SUMIFS(事業申請入力データ!$F$19:$F$150001,事業申請入力データ!M$19:M$150001,"対象",事業申請入力データ!$C$19:$C$150001,事業申請出力結果!$B78,事業申請入力データ!$B$19:$B$150001,事業申請出力結果!$C$65)/SUMIF(事業申請入力データ!M$19:M$150001,"対象",事業申請入力データ!$F$19:$F$150001),0)</f>
        <v>0</v>
      </c>
      <c r="H78" s="108">
        <f>IFERROR(事業申請入力データ!N$18*SUMIFS(事業申請入力データ!$F$19:$F$150001,事業申請入力データ!N$19:N$150001,"対象",事業申請入力データ!$C$19:$C$150001,事業申請出力結果!$B78,事業申請入力データ!$B$19:$B$150001,事業申請出力結果!$C$65)/SUMIF(事業申請入力データ!N$19:N$150001,"対象",事業申請入力データ!$F$19:$F$150001),0)</f>
        <v>0</v>
      </c>
      <c r="I78" s="108">
        <f>IFERROR(事業申請入力データ!O$18*SUMIFS(事業申請入力データ!$F$19:$F$150001,事業申請入力データ!O$19:O$150001,"対象",事業申請入力データ!$C$19:$C$150001,事業申請出力結果!$B78,事業申請入力データ!$B$19:$B$150001,事業申請出力結果!$C$65)/SUMIF(事業申請入力データ!O$19:O$150001,"対象",事業申請入力データ!$F$19:$F$150001),0)</f>
        <v>0</v>
      </c>
      <c r="J78" s="108">
        <f>IFERROR(事業申請入力データ!P$18*SUMIFS(事業申請入力データ!$F$19:$F$150001,事業申請入力データ!P$19:P$150001,"対象",事業申請入力データ!$C$19:$C$150001,事業申請出力結果!$B78,事業申請入力データ!$B$19:$B$150001,事業申請出力結果!$C$65)/SUMIF(事業申請入力データ!P$19:P$150001,"対象",事業申請入力データ!$F$19:$F$150001),0)</f>
        <v>0</v>
      </c>
      <c r="K78" s="108">
        <f>IFERROR(事業申請入力データ!Q$18*SUMIFS(事業申請入力データ!$F$19:$F$150001,事業申請入力データ!Q$19:Q$150001,"対象",事業申請入力データ!$C$19:$C$150001,事業申請出力結果!$B78,事業申請入力データ!$B$19:$B$150001,事業申請出力結果!$C$65)/SUMIF(事業申請入力データ!Q$19:Q$150001,"対象",事業申請入力データ!$F$19:$F$150001),0)</f>
        <v>0</v>
      </c>
      <c r="L78" s="108">
        <f>IFERROR(事業申請入力データ!R$18*SUMIFS(事業申請入力データ!$F$19:$F$150001,事業申請入力データ!R$19:R$150001,"対象",事業申請入力データ!$C$19:$C$150001,事業申請出力結果!$B78,事業申請入力データ!$B$19:$B$150001,事業申請出力結果!$C$65)/SUMIF(事業申請入力データ!R$19:R$150001,"対象",事業申請入力データ!$F$19:$F$150001),0)</f>
        <v>0</v>
      </c>
      <c r="M78" s="108">
        <f>IFERROR(事業申請入力データ!S$18*SUMIFS(事業申請入力データ!$F$19:$F$150001,事業申請入力データ!S$19:S$150001,"対象",事業申請入力データ!$C$19:$C$150001,事業申請出力結果!$B78,事業申請入力データ!$B$19:$B$150001,事業申請出力結果!$C$65)/SUMIF(事業申請入力データ!S$19:S$150001,"対象",事業申請入力データ!$F$19:$F$150001),0)</f>
        <v>0</v>
      </c>
      <c r="N78" s="108">
        <f>IFERROR(事業申請入力データ!W$18*SUMIFS(事業申請入力データ!$F$19:$F$150001,事業申請入力データ!W$19:W$150001,"対象",事業申請入力データ!$C$19:$C$150001,事業申請出力結果!$B78,事業申請入力データ!$B$19:$B$150001,事業申請出力結果!$C$65)/SUMIF(事業申請入力データ!W$19:W$150001,"対象",事業申請入力データ!$F$19:$F$150001),0)</f>
        <v>0</v>
      </c>
      <c r="O78" s="108">
        <f>IFERROR(事業申請入力データ!X$18*SUMIFS(事業申請入力データ!$F$19:$F$150001,事業申請入力データ!X$19:X$150001,"対象",事業申請入力データ!$C$19:$C$150001,事業申請出力結果!$B78,事業申請入力データ!$B$19:$B$150001,事業申請出力結果!$C$65)/SUMIF(事業申請入力データ!X$19:X$150001,"対象",事業申請入力データ!$F$19:$F$150001),0)</f>
        <v>0</v>
      </c>
      <c r="P78" s="108">
        <f>IFERROR(事業申請入力データ!Y$18*SUMIFS(事業申請入力データ!$F$19:$F$150001,事業申請入力データ!Y$19:Y$150001,"対象",事業申請入力データ!$C$19:$C$150001,事業申請出力結果!$B78,事業申請入力データ!$B$19:$B$150001,事業申請出力結果!$C$65)/SUMIF(事業申請入力データ!Y$19:Y$150001,"対象",事業申請入力データ!$F$19:$F$150001),0)</f>
        <v>0</v>
      </c>
      <c r="Q78" s="74">
        <f t="shared" si="17"/>
        <v>0</v>
      </c>
      <c r="R78" s="75">
        <f>IFERROR(LOOKUP(事業申請出力結果!$C$65,事業申請入力データ!$B$8:$B$14,事業申請入力データ!$E$8:$E$14),0)</f>
        <v>0</v>
      </c>
      <c r="S78" s="84">
        <f t="shared" si="18"/>
        <v>0</v>
      </c>
      <c r="T78" s="330"/>
    </row>
    <row r="79" spans="1:20">
      <c r="A79" s="310"/>
      <c r="B79" s="72" t="s">
        <v>60</v>
      </c>
      <c r="C79" s="106">
        <f>SUMIFS(事業申請入力データ!$F$19:$F$150001,事業申請入力データ!$C$19:$C$150001,B79,事業申請入力データ!$B$19:$B$150001,事業申請出力結果!$C$65)</f>
        <v>0</v>
      </c>
      <c r="D79" s="316"/>
      <c r="E79" s="74">
        <f>SUMIFS(事業申請入力データ!$G$19:$G$150004,事業申請入力データ!$C$19:$C$150004,B79,事業申請入力データ!$B$19:$B$150004,事業申請出力結果!$C$65)</f>
        <v>0</v>
      </c>
      <c r="F79" s="108">
        <f>IFERROR(事業申請入力データ!L$18*SUMIFS(事業申請入力データ!$F$19:$F$150001,事業申請入力データ!L$19:L$150001,"対象",事業申請入力データ!$C$19:$C$150001,事業申請出力結果!$B79,事業申請入力データ!$B$19:$B$150001,事業申請出力結果!$C$65)/SUMIF(事業申請入力データ!L$19:L$150001,"対象",事業申請入力データ!$F$19:$F$150001),0)</f>
        <v>0</v>
      </c>
      <c r="G79" s="108">
        <f>IFERROR(事業申請入力データ!M$18*SUMIFS(事業申請入力データ!$F$19:$F$150001,事業申請入力データ!M$19:M$150001,"対象",事業申請入力データ!$C$19:$C$150001,事業申請出力結果!$B79,事業申請入力データ!$B$19:$B$150001,事業申請出力結果!$C$65)/SUMIF(事業申請入力データ!M$19:M$150001,"対象",事業申請入力データ!$F$19:$F$150001),0)</f>
        <v>0</v>
      </c>
      <c r="H79" s="108">
        <f>IFERROR(事業申請入力データ!N$18*SUMIFS(事業申請入力データ!$F$19:$F$150001,事業申請入力データ!N$19:N$150001,"対象",事業申請入力データ!$C$19:$C$150001,事業申請出力結果!$B79,事業申請入力データ!$B$19:$B$150001,事業申請出力結果!$C$65)/SUMIF(事業申請入力データ!N$19:N$150001,"対象",事業申請入力データ!$F$19:$F$150001),0)</f>
        <v>0</v>
      </c>
      <c r="I79" s="108">
        <f>IFERROR(事業申請入力データ!O$18*SUMIFS(事業申請入力データ!$F$19:$F$150001,事業申請入力データ!O$19:O$150001,"対象",事業申請入力データ!$C$19:$C$150001,事業申請出力結果!$B79,事業申請入力データ!$B$19:$B$150001,事業申請出力結果!$C$65)/SUMIF(事業申請入力データ!O$19:O$150001,"対象",事業申請入力データ!$F$19:$F$150001),0)</f>
        <v>0</v>
      </c>
      <c r="J79" s="108">
        <f>IFERROR(事業申請入力データ!P$18*SUMIFS(事業申請入力データ!$F$19:$F$150001,事業申請入力データ!P$19:P$150001,"対象",事業申請入力データ!$C$19:$C$150001,事業申請出力結果!$B79,事業申請入力データ!$B$19:$B$150001,事業申請出力結果!$C$65)/SUMIF(事業申請入力データ!P$19:P$150001,"対象",事業申請入力データ!$F$19:$F$150001),0)</f>
        <v>0</v>
      </c>
      <c r="K79" s="108">
        <f>IFERROR(事業申請入力データ!Q$18*SUMIFS(事業申請入力データ!$F$19:$F$150001,事業申請入力データ!Q$19:Q$150001,"対象",事業申請入力データ!$C$19:$C$150001,事業申請出力結果!$B79,事業申請入力データ!$B$19:$B$150001,事業申請出力結果!$C$65)/SUMIF(事業申請入力データ!Q$19:Q$150001,"対象",事業申請入力データ!$F$19:$F$150001),0)</f>
        <v>0</v>
      </c>
      <c r="L79" s="108">
        <f>IFERROR(事業申請入力データ!R$18*SUMIFS(事業申請入力データ!$F$19:$F$150001,事業申請入力データ!R$19:R$150001,"対象",事業申請入力データ!$C$19:$C$150001,事業申請出力結果!$B79,事業申請入力データ!$B$19:$B$150001,事業申請出力結果!$C$65)/SUMIF(事業申請入力データ!R$19:R$150001,"対象",事業申請入力データ!$F$19:$F$150001),0)</f>
        <v>0</v>
      </c>
      <c r="M79" s="108">
        <f>IFERROR(事業申請入力データ!S$18*SUMIFS(事業申請入力データ!$F$19:$F$150001,事業申請入力データ!S$19:S$150001,"対象",事業申請入力データ!$C$19:$C$150001,事業申請出力結果!$B79,事業申請入力データ!$B$19:$B$150001,事業申請出力結果!$C$65)/SUMIF(事業申請入力データ!S$19:S$150001,"対象",事業申請入力データ!$F$19:$F$150001),0)</f>
        <v>0</v>
      </c>
      <c r="N79" s="108">
        <f>IFERROR(事業申請入力データ!W$18*SUMIFS(事業申請入力データ!$F$19:$F$150001,事業申請入力データ!W$19:W$150001,"対象",事業申請入力データ!$C$19:$C$150001,事業申請出力結果!$B79,事業申請入力データ!$B$19:$B$150001,事業申請出力結果!$C$65)/SUMIF(事業申請入力データ!W$19:W$150001,"対象",事業申請入力データ!$F$19:$F$150001),0)</f>
        <v>0</v>
      </c>
      <c r="O79" s="108">
        <f>IFERROR(事業申請入力データ!X$18*SUMIFS(事業申請入力データ!$F$19:$F$150001,事業申請入力データ!X$19:X$150001,"対象",事業申請入力データ!$C$19:$C$150001,事業申請出力結果!$B79,事業申請入力データ!$B$19:$B$150001,事業申請出力結果!$C$65)/SUMIF(事業申請入力データ!X$19:X$150001,"対象",事業申請入力データ!$F$19:$F$150001),0)</f>
        <v>0</v>
      </c>
      <c r="P79" s="108">
        <f>IFERROR(事業申請入力データ!Y$18*SUMIFS(事業申請入力データ!$F$19:$F$150001,事業申請入力データ!Y$19:Y$150001,"対象",事業申請入力データ!$C$19:$C$150001,事業申請出力結果!$B79,事業申請入力データ!$B$19:$B$150001,事業申請出力結果!$C$65)/SUMIF(事業申請入力データ!Y$19:Y$150001,"対象",事業申請入力データ!$F$19:$F$150001),0)</f>
        <v>0</v>
      </c>
      <c r="Q79" s="74">
        <f t="shared" si="17"/>
        <v>0</v>
      </c>
      <c r="R79" s="75">
        <f>IFERROR(LOOKUP(事業申請出力結果!$C$65,事業申請入力データ!$B$8:$B$14,事業申請入力データ!$E$8:$E$14),0)</f>
        <v>0</v>
      </c>
      <c r="S79" s="84">
        <f t="shared" si="18"/>
        <v>0</v>
      </c>
      <c r="T79" s="330"/>
    </row>
    <row r="80" spans="1:20">
      <c r="A80" s="310"/>
      <c r="B80" s="72" t="s">
        <v>61</v>
      </c>
      <c r="C80" s="106">
        <f>SUMIFS(事業申請入力データ!$F$19:$F$150001,事業申請入力データ!$C$19:$C$150001,B80,事業申請入力データ!$B$19:$B$150001,事業申請出力結果!$C$65)</f>
        <v>0</v>
      </c>
      <c r="D80" s="316"/>
      <c r="E80" s="74">
        <f>SUMIFS(事業申請入力データ!$G$19:$G$150004,事業申請入力データ!$C$19:$C$150004,B80,事業申請入力データ!$B$19:$B$150004,事業申請出力結果!$C$65)</f>
        <v>0</v>
      </c>
      <c r="F80" s="108">
        <f>IFERROR(事業申請入力データ!L$18*SUMIFS(事業申請入力データ!$F$19:$F$150001,事業申請入力データ!L$19:L$150001,"対象",事業申請入力データ!$C$19:$C$150001,事業申請出力結果!$B80,事業申請入力データ!$B$19:$B$150001,事業申請出力結果!$C$65)/SUMIF(事業申請入力データ!L$19:L$150001,"対象",事業申請入力データ!$F$19:$F$150001),0)</f>
        <v>0</v>
      </c>
      <c r="G80" s="108">
        <f>IFERROR(事業申請入力データ!M$18*SUMIFS(事業申請入力データ!$F$19:$F$150001,事業申請入力データ!M$19:M$150001,"対象",事業申請入力データ!$C$19:$C$150001,事業申請出力結果!$B80,事業申請入力データ!$B$19:$B$150001,事業申請出力結果!$C$65)/SUMIF(事業申請入力データ!M$19:M$150001,"対象",事業申請入力データ!$F$19:$F$150001),0)</f>
        <v>0</v>
      </c>
      <c r="H80" s="108">
        <f>IFERROR(事業申請入力データ!N$18*SUMIFS(事業申請入力データ!$F$19:$F$150001,事業申請入力データ!N$19:N$150001,"対象",事業申請入力データ!$C$19:$C$150001,事業申請出力結果!$B80,事業申請入力データ!$B$19:$B$150001,事業申請出力結果!$C$65)/SUMIF(事業申請入力データ!N$19:N$150001,"対象",事業申請入力データ!$F$19:$F$150001),0)</f>
        <v>0</v>
      </c>
      <c r="I80" s="108">
        <f>IFERROR(事業申請入力データ!O$18*SUMIFS(事業申請入力データ!$F$19:$F$150001,事業申請入力データ!O$19:O$150001,"対象",事業申請入力データ!$C$19:$C$150001,事業申請出力結果!$B80,事業申請入力データ!$B$19:$B$150001,事業申請出力結果!$C$65)/SUMIF(事業申請入力データ!O$19:O$150001,"対象",事業申請入力データ!$F$19:$F$150001),0)</f>
        <v>0</v>
      </c>
      <c r="J80" s="108">
        <f>IFERROR(事業申請入力データ!P$18*SUMIFS(事業申請入力データ!$F$19:$F$150001,事業申請入力データ!P$19:P$150001,"対象",事業申請入力データ!$C$19:$C$150001,事業申請出力結果!$B80,事業申請入力データ!$B$19:$B$150001,事業申請出力結果!$C$65)/SUMIF(事業申請入力データ!P$19:P$150001,"対象",事業申請入力データ!$F$19:$F$150001),0)</f>
        <v>0</v>
      </c>
      <c r="K80" s="108">
        <f>IFERROR(事業申請入力データ!Q$18*SUMIFS(事業申請入力データ!$F$19:$F$150001,事業申請入力データ!Q$19:Q$150001,"対象",事業申請入力データ!$C$19:$C$150001,事業申請出力結果!$B80,事業申請入力データ!$B$19:$B$150001,事業申請出力結果!$C$65)/SUMIF(事業申請入力データ!Q$19:Q$150001,"対象",事業申請入力データ!$F$19:$F$150001),0)</f>
        <v>0</v>
      </c>
      <c r="L80" s="108">
        <f>IFERROR(事業申請入力データ!R$18*SUMIFS(事業申請入力データ!$F$19:$F$150001,事業申請入力データ!R$19:R$150001,"対象",事業申請入力データ!$C$19:$C$150001,事業申請出力結果!$B80,事業申請入力データ!$B$19:$B$150001,事業申請出力結果!$C$65)/SUMIF(事業申請入力データ!R$19:R$150001,"対象",事業申請入力データ!$F$19:$F$150001),0)</f>
        <v>0</v>
      </c>
      <c r="M80" s="108">
        <f>IFERROR(事業申請入力データ!S$18*SUMIFS(事業申請入力データ!$F$19:$F$150001,事業申請入力データ!S$19:S$150001,"対象",事業申請入力データ!$C$19:$C$150001,事業申請出力結果!$B80,事業申請入力データ!$B$19:$B$150001,事業申請出力結果!$C$65)/SUMIF(事業申請入力データ!S$19:S$150001,"対象",事業申請入力データ!$F$19:$F$150001),0)</f>
        <v>0</v>
      </c>
      <c r="N80" s="108">
        <f>IFERROR(事業申請入力データ!W$18*SUMIFS(事業申請入力データ!$F$19:$F$150001,事業申請入力データ!W$19:W$150001,"対象",事業申請入力データ!$C$19:$C$150001,事業申請出力結果!$B80,事業申請入力データ!$B$19:$B$150001,事業申請出力結果!$C$65)/SUMIF(事業申請入力データ!W$19:W$150001,"対象",事業申請入力データ!$F$19:$F$150001),0)</f>
        <v>0</v>
      </c>
      <c r="O80" s="108">
        <f>IFERROR(事業申請入力データ!X$18*SUMIFS(事業申請入力データ!$F$19:$F$150001,事業申請入力データ!X$19:X$150001,"対象",事業申請入力データ!$C$19:$C$150001,事業申請出力結果!$B80,事業申請入力データ!$B$19:$B$150001,事業申請出力結果!$C$65)/SUMIF(事業申請入力データ!X$19:X$150001,"対象",事業申請入力データ!$F$19:$F$150001),0)</f>
        <v>0</v>
      </c>
      <c r="P80" s="108">
        <f>IFERROR(事業申請入力データ!Y$18*SUMIFS(事業申請入力データ!$F$19:$F$150001,事業申請入力データ!Y$19:Y$150001,"対象",事業申請入力データ!$C$19:$C$150001,事業申請出力結果!$B80,事業申請入力データ!$B$19:$B$150001,事業申請出力結果!$C$65)/SUMIF(事業申請入力データ!Y$19:Y$150001,"対象",事業申請入力データ!$F$19:$F$150001),0)</f>
        <v>0</v>
      </c>
      <c r="Q80" s="74">
        <f t="shared" si="17"/>
        <v>0</v>
      </c>
      <c r="R80" s="75">
        <f>IFERROR(LOOKUP(事業申請出力結果!$C$65,事業申請入力データ!$B$8:$B$14,事業申請入力データ!$E$8:$E$14),0)</f>
        <v>0</v>
      </c>
      <c r="S80" s="84">
        <f t="shared" si="18"/>
        <v>0</v>
      </c>
      <c r="T80" s="330"/>
    </row>
    <row r="81" spans="1:20">
      <c r="A81" s="310"/>
      <c r="B81" s="72" t="s">
        <v>62</v>
      </c>
      <c r="C81" s="106">
        <f>SUMIFS(事業申請入力データ!$F$19:$F$150001,事業申請入力データ!$C$19:$C$150001,B81,事業申請入力データ!$B$19:$B$150001,事業申請出力結果!$C$65)</f>
        <v>0</v>
      </c>
      <c r="D81" s="316"/>
      <c r="E81" s="74">
        <f>SUMIFS(事業申請入力データ!$G$19:$G$150004,事業申請入力データ!$C$19:$C$150004,B81,事業申請入力データ!$B$19:$B$150004,事業申請出力結果!$C$65)</f>
        <v>0</v>
      </c>
      <c r="F81" s="108">
        <f>IFERROR(事業申請入力データ!L$18*SUMIFS(事業申請入力データ!$F$19:$F$150001,事業申請入力データ!L$19:L$150001,"対象",事業申請入力データ!$C$19:$C$150001,事業申請出力結果!$B81,事業申請入力データ!$B$19:$B$150001,事業申請出力結果!$C$65)/SUMIF(事業申請入力データ!L$19:L$150001,"対象",事業申請入力データ!$F$19:$F$150001),0)</f>
        <v>0</v>
      </c>
      <c r="G81" s="108">
        <f>IFERROR(事業申請入力データ!M$18*SUMIFS(事業申請入力データ!$F$19:$F$150001,事業申請入力データ!M$19:M$150001,"対象",事業申請入力データ!$C$19:$C$150001,事業申請出力結果!$B81,事業申請入力データ!$B$19:$B$150001,事業申請出力結果!$C$65)/SUMIF(事業申請入力データ!M$19:M$150001,"対象",事業申請入力データ!$F$19:$F$150001),0)</f>
        <v>0</v>
      </c>
      <c r="H81" s="108">
        <f>IFERROR(事業申請入力データ!N$18*SUMIFS(事業申請入力データ!$F$19:$F$150001,事業申請入力データ!N$19:N$150001,"対象",事業申請入力データ!$C$19:$C$150001,事業申請出力結果!$B81,事業申請入力データ!$B$19:$B$150001,事業申請出力結果!$C$65)/SUMIF(事業申請入力データ!N$19:N$150001,"対象",事業申請入力データ!$F$19:$F$150001),0)</f>
        <v>0</v>
      </c>
      <c r="I81" s="108">
        <f>IFERROR(事業申請入力データ!O$18*SUMIFS(事業申請入力データ!$F$19:$F$150001,事業申請入力データ!O$19:O$150001,"対象",事業申請入力データ!$C$19:$C$150001,事業申請出力結果!$B81,事業申請入力データ!$B$19:$B$150001,事業申請出力結果!$C$65)/SUMIF(事業申請入力データ!O$19:O$150001,"対象",事業申請入力データ!$F$19:$F$150001),0)</f>
        <v>0</v>
      </c>
      <c r="J81" s="108">
        <f>IFERROR(事業申請入力データ!P$18*SUMIFS(事業申請入力データ!$F$19:$F$150001,事業申請入力データ!P$19:P$150001,"対象",事業申請入力データ!$C$19:$C$150001,事業申請出力結果!$B81,事業申請入力データ!$B$19:$B$150001,事業申請出力結果!$C$65)/SUMIF(事業申請入力データ!P$19:P$150001,"対象",事業申請入力データ!$F$19:$F$150001),0)</f>
        <v>0</v>
      </c>
      <c r="K81" s="108">
        <f>IFERROR(事業申請入力データ!Q$18*SUMIFS(事業申請入力データ!$F$19:$F$150001,事業申請入力データ!Q$19:Q$150001,"対象",事業申請入力データ!$C$19:$C$150001,事業申請出力結果!$B81,事業申請入力データ!$B$19:$B$150001,事業申請出力結果!$C$65)/SUMIF(事業申請入力データ!Q$19:Q$150001,"対象",事業申請入力データ!$F$19:$F$150001),0)</f>
        <v>0</v>
      </c>
      <c r="L81" s="108">
        <f>IFERROR(事業申請入力データ!R$18*SUMIFS(事業申請入力データ!$F$19:$F$150001,事業申請入力データ!R$19:R$150001,"対象",事業申請入力データ!$C$19:$C$150001,事業申請出力結果!$B81,事業申請入力データ!$B$19:$B$150001,事業申請出力結果!$C$65)/SUMIF(事業申請入力データ!R$19:R$150001,"対象",事業申請入力データ!$F$19:$F$150001),0)</f>
        <v>0</v>
      </c>
      <c r="M81" s="108">
        <f>IFERROR(事業申請入力データ!S$18*SUMIFS(事業申請入力データ!$F$19:$F$150001,事業申請入力データ!S$19:S$150001,"対象",事業申請入力データ!$C$19:$C$150001,事業申請出力結果!$B81,事業申請入力データ!$B$19:$B$150001,事業申請出力結果!$C$65)/SUMIF(事業申請入力データ!S$19:S$150001,"対象",事業申請入力データ!$F$19:$F$150001),0)</f>
        <v>0</v>
      </c>
      <c r="N81" s="108">
        <f>IFERROR(事業申請入力データ!W$18*SUMIFS(事業申請入力データ!$F$19:$F$150001,事業申請入力データ!W$19:W$150001,"対象",事業申請入力データ!$C$19:$C$150001,事業申請出力結果!$B81,事業申請入力データ!$B$19:$B$150001,事業申請出力結果!$C$65)/SUMIF(事業申請入力データ!W$19:W$150001,"対象",事業申請入力データ!$F$19:$F$150001),0)</f>
        <v>0</v>
      </c>
      <c r="O81" s="108">
        <f>IFERROR(事業申請入力データ!X$18*SUMIFS(事業申請入力データ!$F$19:$F$150001,事業申請入力データ!X$19:X$150001,"対象",事業申請入力データ!$C$19:$C$150001,事業申請出力結果!$B81,事業申請入力データ!$B$19:$B$150001,事業申請出力結果!$C$65)/SUMIF(事業申請入力データ!X$19:X$150001,"対象",事業申請入力データ!$F$19:$F$150001),0)</f>
        <v>0</v>
      </c>
      <c r="P81" s="108">
        <f>IFERROR(事業申請入力データ!Y$18*SUMIFS(事業申請入力データ!$F$19:$F$150001,事業申請入力データ!Y$19:Y$150001,"対象",事業申請入力データ!$C$19:$C$150001,事業申請出力結果!$B81,事業申請入力データ!$B$19:$B$150001,事業申請出力結果!$C$65)/SUMIF(事業申請入力データ!Y$19:Y$150001,"対象",事業申請入力データ!$F$19:$F$150001),0)</f>
        <v>0</v>
      </c>
      <c r="Q81" s="74">
        <f t="shared" si="17"/>
        <v>0</v>
      </c>
      <c r="R81" s="75">
        <f>IFERROR(LOOKUP(事業申請出力結果!$C$65,事業申請入力データ!$B$8:$B$14,事業申請入力データ!$E$8:$E$14),0)</f>
        <v>0</v>
      </c>
      <c r="S81" s="84">
        <f t="shared" si="18"/>
        <v>0</v>
      </c>
      <c r="T81" s="330"/>
    </row>
    <row r="82" spans="1:20">
      <c r="A82" s="310"/>
      <c r="B82" s="72" t="s">
        <v>63</v>
      </c>
      <c r="C82" s="106">
        <f>SUMIFS(事業申請入力データ!$F$19:$F$150001,事業申請入力データ!$C$19:$C$150001,B82,事業申請入力データ!$B$19:$B$150001,事業申請出力結果!$C$65)</f>
        <v>0</v>
      </c>
      <c r="D82" s="316"/>
      <c r="E82" s="74">
        <f>SUMIFS(事業申請入力データ!$G$19:$G$150004,事業申請入力データ!$C$19:$C$150004,B82,事業申請入力データ!$B$19:$B$150004,事業申請出力結果!$C$65)</f>
        <v>0</v>
      </c>
      <c r="F82" s="108">
        <f>IFERROR(事業申請入力データ!L$18*SUMIFS(事業申請入力データ!$F$19:$F$150001,事業申請入力データ!L$19:L$150001,"対象",事業申請入力データ!$C$19:$C$150001,事業申請出力結果!$B82,事業申請入力データ!$B$19:$B$150001,事業申請出力結果!$C$65)/SUMIF(事業申請入力データ!L$19:L$150001,"対象",事業申請入力データ!$F$19:$F$150001),0)</f>
        <v>0</v>
      </c>
      <c r="G82" s="108">
        <f>IFERROR(事業申請入力データ!M$18*SUMIFS(事業申請入力データ!$F$19:$F$150001,事業申請入力データ!M$19:M$150001,"対象",事業申請入力データ!$C$19:$C$150001,事業申請出力結果!$B82,事業申請入力データ!$B$19:$B$150001,事業申請出力結果!$C$65)/SUMIF(事業申請入力データ!M$19:M$150001,"対象",事業申請入力データ!$F$19:$F$150001),0)</f>
        <v>0</v>
      </c>
      <c r="H82" s="108">
        <f>IFERROR(事業申請入力データ!N$18*SUMIFS(事業申請入力データ!$F$19:$F$150001,事業申請入力データ!N$19:N$150001,"対象",事業申請入力データ!$C$19:$C$150001,事業申請出力結果!$B82,事業申請入力データ!$B$19:$B$150001,事業申請出力結果!$C$65)/SUMIF(事業申請入力データ!N$19:N$150001,"対象",事業申請入力データ!$F$19:$F$150001),0)</f>
        <v>0</v>
      </c>
      <c r="I82" s="108">
        <f>IFERROR(事業申請入力データ!O$18*SUMIFS(事業申請入力データ!$F$19:$F$150001,事業申請入力データ!O$19:O$150001,"対象",事業申請入力データ!$C$19:$C$150001,事業申請出力結果!$B82,事業申請入力データ!$B$19:$B$150001,事業申請出力結果!$C$65)/SUMIF(事業申請入力データ!O$19:O$150001,"対象",事業申請入力データ!$F$19:$F$150001),0)</f>
        <v>0</v>
      </c>
      <c r="J82" s="108">
        <f>IFERROR(事業申請入力データ!P$18*SUMIFS(事業申請入力データ!$F$19:$F$150001,事業申請入力データ!P$19:P$150001,"対象",事業申請入力データ!$C$19:$C$150001,事業申請出力結果!$B82,事業申請入力データ!$B$19:$B$150001,事業申請出力結果!$C$65)/SUMIF(事業申請入力データ!P$19:P$150001,"対象",事業申請入力データ!$F$19:$F$150001),0)</f>
        <v>0</v>
      </c>
      <c r="K82" s="108">
        <f>IFERROR(事業申請入力データ!Q$18*SUMIFS(事業申請入力データ!$F$19:$F$150001,事業申請入力データ!Q$19:Q$150001,"対象",事業申請入力データ!$C$19:$C$150001,事業申請出力結果!$B82,事業申請入力データ!$B$19:$B$150001,事業申請出力結果!$C$65)/SUMIF(事業申請入力データ!Q$19:Q$150001,"対象",事業申請入力データ!$F$19:$F$150001),0)</f>
        <v>0</v>
      </c>
      <c r="L82" s="108">
        <f>IFERROR(事業申請入力データ!R$18*SUMIFS(事業申請入力データ!$F$19:$F$150001,事業申請入力データ!R$19:R$150001,"対象",事業申請入力データ!$C$19:$C$150001,事業申請出力結果!$B82,事業申請入力データ!$B$19:$B$150001,事業申請出力結果!$C$65)/SUMIF(事業申請入力データ!R$19:R$150001,"対象",事業申請入力データ!$F$19:$F$150001),0)</f>
        <v>0</v>
      </c>
      <c r="M82" s="108">
        <f>IFERROR(事業申請入力データ!S$18*SUMIFS(事業申請入力データ!$F$19:$F$150001,事業申請入力データ!S$19:S$150001,"対象",事業申請入力データ!$C$19:$C$150001,事業申請出力結果!$B82,事業申請入力データ!$B$19:$B$150001,事業申請出力結果!$C$65)/SUMIF(事業申請入力データ!S$19:S$150001,"対象",事業申請入力データ!$F$19:$F$150001),0)</f>
        <v>0</v>
      </c>
      <c r="N82" s="108">
        <f>IFERROR(事業申請入力データ!W$18*SUMIFS(事業申請入力データ!$F$19:$F$150001,事業申請入力データ!W$19:W$150001,"対象",事業申請入力データ!$C$19:$C$150001,事業申請出力結果!$B82,事業申請入力データ!$B$19:$B$150001,事業申請出力結果!$C$65)/SUMIF(事業申請入力データ!W$19:W$150001,"対象",事業申請入力データ!$F$19:$F$150001),0)</f>
        <v>0</v>
      </c>
      <c r="O82" s="108">
        <f>IFERROR(事業申請入力データ!X$18*SUMIFS(事業申請入力データ!$F$19:$F$150001,事業申請入力データ!X$19:X$150001,"対象",事業申請入力データ!$C$19:$C$150001,事業申請出力結果!$B82,事業申請入力データ!$B$19:$B$150001,事業申請出力結果!$C$65)/SUMIF(事業申請入力データ!X$19:X$150001,"対象",事業申請入力データ!$F$19:$F$150001),0)</f>
        <v>0</v>
      </c>
      <c r="P82" s="108">
        <f>IFERROR(事業申請入力データ!Y$18*SUMIFS(事業申請入力データ!$F$19:$F$150001,事業申請入力データ!Y$19:Y$150001,"対象",事業申請入力データ!$C$19:$C$150001,事業申請出力結果!$B82,事業申請入力データ!$B$19:$B$150001,事業申請出力結果!$C$65)/SUMIF(事業申請入力データ!Y$19:Y$150001,"対象",事業申請入力データ!$F$19:$F$150001),0)</f>
        <v>0</v>
      </c>
      <c r="Q82" s="74">
        <f t="shared" si="17"/>
        <v>0</v>
      </c>
      <c r="R82" s="75">
        <f>IFERROR(LOOKUP(事業申請出力結果!$C$65,事業申請入力データ!$B$8:$B$14,事業申請入力データ!$E$8:$E$14),0)</f>
        <v>0</v>
      </c>
      <c r="S82" s="84">
        <f t="shared" si="18"/>
        <v>0</v>
      </c>
      <c r="T82" s="330"/>
    </row>
    <row r="83" spans="1:20">
      <c r="A83" s="310"/>
      <c r="B83" s="72" t="s">
        <v>64</v>
      </c>
      <c r="C83" s="106">
        <f>SUMIFS(事業申請入力データ!$F$19:$F$150001,事業申請入力データ!$C$19:$C$150001,B83,事業申請入力データ!$B$19:$B$150001,事業申請出力結果!$C$65)</f>
        <v>0</v>
      </c>
      <c r="D83" s="316"/>
      <c r="E83" s="74">
        <f>SUMIFS(事業申請入力データ!$G$19:$G$150004,事業申請入力データ!$C$19:$C$150004,B83,事業申請入力データ!$B$19:$B$150004,事業申請出力結果!$C$65)</f>
        <v>0</v>
      </c>
      <c r="F83" s="108">
        <f>IFERROR(事業申請入力データ!L$18*SUMIFS(事業申請入力データ!$F$19:$F$150001,事業申請入力データ!L$19:L$150001,"対象",事業申請入力データ!$C$19:$C$150001,事業申請出力結果!$B83,事業申請入力データ!$B$19:$B$150001,事業申請出力結果!$C$65)/SUMIF(事業申請入力データ!L$19:L$150001,"対象",事業申請入力データ!$F$19:$F$150001),0)</f>
        <v>0</v>
      </c>
      <c r="G83" s="108">
        <f>IFERROR(事業申請入力データ!M$18*SUMIFS(事業申請入力データ!$F$19:$F$150001,事業申請入力データ!M$19:M$150001,"対象",事業申請入力データ!$C$19:$C$150001,事業申請出力結果!$B83,事業申請入力データ!$B$19:$B$150001,事業申請出力結果!$C$65)/SUMIF(事業申請入力データ!M$19:M$150001,"対象",事業申請入力データ!$F$19:$F$150001),0)</f>
        <v>0</v>
      </c>
      <c r="H83" s="108">
        <f>IFERROR(事業申請入力データ!N$18*SUMIFS(事業申請入力データ!$F$19:$F$150001,事業申請入力データ!N$19:N$150001,"対象",事業申請入力データ!$C$19:$C$150001,事業申請出力結果!$B83,事業申請入力データ!$B$19:$B$150001,事業申請出力結果!$C$65)/SUMIF(事業申請入力データ!N$19:N$150001,"対象",事業申請入力データ!$F$19:$F$150001),0)</f>
        <v>0</v>
      </c>
      <c r="I83" s="108">
        <f>IFERROR(事業申請入力データ!O$18*SUMIFS(事業申請入力データ!$F$19:$F$150001,事業申請入力データ!O$19:O$150001,"対象",事業申請入力データ!$C$19:$C$150001,事業申請出力結果!$B83,事業申請入力データ!$B$19:$B$150001,事業申請出力結果!$C$65)/SUMIF(事業申請入力データ!O$19:O$150001,"対象",事業申請入力データ!$F$19:$F$150001),0)</f>
        <v>0</v>
      </c>
      <c r="J83" s="108">
        <f>IFERROR(事業申請入力データ!P$18*SUMIFS(事業申請入力データ!$F$19:$F$150001,事業申請入力データ!P$19:P$150001,"対象",事業申請入力データ!$C$19:$C$150001,事業申請出力結果!$B83,事業申請入力データ!$B$19:$B$150001,事業申請出力結果!$C$65)/SUMIF(事業申請入力データ!P$19:P$150001,"対象",事業申請入力データ!$F$19:$F$150001),0)</f>
        <v>0</v>
      </c>
      <c r="K83" s="108">
        <f>IFERROR(事業申請入力データ!Q$18*SUMIFS(事業申請入力データ!$F$19:$F$150001,事業申請入力データ!Q$19:Q$150001,"対象",事業申請入力データ!$C$19:$C$150001,事業申請出力結果!$B83,事業申請入力データ!$B$19:$B$150001,事業申請出力結果!$C$65)/SUMIF(事業申請入力データ!Q$19:Q$150001,"対象",事業申請入力データ!$F$19:$F$150001),0)</f>
        <v>0</v>
      </c>
      <c r="L83" s="108">
        <f>IFERROR(事業申請入力データ!R$18*SUMIFS(事業申請入力データ!$F$19:$F$150001,事業申請入力データ!R$19:R$150001,"対象",事業申請入力データ!$C$19:$C$150001,事業申請出力結果!$B83,事業申請入力データ!$B$19:$B$150001,事業申請出力結果!$C$65)/SUMIF(事業申請入力データ!R$19:R$150001,"対象",事業申請入力データ!$F$19:$F$150001),0)</f>
        <v>0</v>
      </c>
      <c r="M83" s="108">
        <f>IFERROR(事業申請入力データ!S$18*SUMIFS(事業申請入力データ!$F$19:$F$150001,事業申請入力データ!S$19:S$150001,"対象",事業申請入力データ!$C$19:$C$150001,事業申請出力結果!$B83,事業申請入力データ!$B$19:$B$150001,事業申請出力結果!$C$65)/SUMIF(事業申請入力データ!S$19:S$150001,"対象",事業申請入力データ!$F$19:$F$150001),0)</f>
        <v>0</v>
      </c>
      <c r="N83" s="108">
        <f>IFERROR(事業申請入力データ!W$18*SUMIFS(事業申請入力データ!$F$19:$F$150001,事業申請入力データ!W$19:W$150001,"対象",事業申請入力データ!$C$19:$C$150001,事業申請出力結果!$B83,事業申請入力データ!$B$19:$B$150001,事業申請出力結果!$C$65)/SUMIF(事業申請入力データ!W$19:W$150001,"対象",事業申請入力データ!$F$19:$F$150001),0)</f>
        <v>0</v>
      </c>
      <c r="O83" s="108">
        <f>IFERROR(事業申請入力データ!X$18*SUMIFS(事業申請入力データ!$F$19:$F$150001,事業申請入力データ!X$19:X$150001,"対象",事業申請入力データ!$C$19:$C$150001,事業申請出力結果!$B83,事業申請入力データ!$B$19:$B$150001,事業申請出力結果!$C$65)/SUMIF(事業申請入力データ!X$19:X$150001,"対象",事業申請入力データ!$F$19:$F$150001),0)</f>
        <v>0</v>
      </c>
      <c r="P83" s="108">
        <f>IFERROR(事業申請入力データ!Y$18*SUMIFS(事業申請入力データ!$F$19:$F$150001,事業申請入力データ!Y$19:Y$150001,"対象",事業申請入力データ!$C$19:$C$150001,事業申請出力結果!$B83,事業申請入力データ!$B$19:$B$150001,事業申請出力結果!$C$65)/SUMIF(事業申請入力データ!Y$19:Y$150001,"対象",事業申請入力データ!$F$19:$F$150001),0)</f>
        <v>0</v>
      </c>
      <c r="Q83" s="74">
        <f t="shared" si="17"/>
        <v>0</v>
      </c>
      <c r="R83" s="75">
        <f>IFERROR(LOOKUP(事業申請出力結果!$C$65,事業申請入力データ!$B$8:$B$14,事業申請入力データ!$E$8:$E$14),0)</f>
        <v>0</v>
      </c>
      <c r="S83" s="84">
        <f t="shared" si="18"/>
        <v>0</v>
      </c>
      <c r="T83" s="330"/>
    </row>
    <row r="84" spans="1:20">
      <c r="A84" s="310"/>
      <c r="B84" s="72" t="s">
        <v>65</v>
      </c>
      <c r="C84" s="106">
        <f>SUMIFS(事業申請入力データ!$F$19:$F$150001,事業申請入力データ!$C$19:$C$150001,B84,事業申請入力データ!$B$19:$B$150001,事業申請出力結果!$C$65)</f>
        <v>0</v>
      </c>
      <c r="D84" s="316"/>
      <c r="E84" s="74">
        <f>SUMIFS(事業申請入力データ!$G$19:$G$150004,事業申請入力データ!$C$19:$C$150004,B84,事業申請入力データ!$B$19:$B$150004,事業申請出力結果!$C$65)</f>
        <v>0</v>
      </c>
      <c r="F84" s="108">
        <f>IFERROR(事業申請入力データ!L$18*SUMIFS(事業申請入力データ!$F$19:$F$150001,事業申請入力データ!L$19:L$150001,"対象",事業申請入力データ!$C$19:$C$150001,事業申請出力結果!$B84,事業申請入力データ!$B$19:$B$150001,事業申請出力結果!$C$65)/SUMIF(事業申請入力データ!L$19:L$150001,"対象",事業申請入力データ!$F$19:$F$150001),0)</f>
        <v>0</v>
      </c>
      <c r="G84" s="108">
        <f>IFERROR(事業申請入力データ!M$18*SUMIFS(事業申請入力データ!$F$19:$F$150001,事業申請入力データ!M$19:M$150001,"対象",事業申請入力データ!$C$19:$C$150001,事業申請出力結果!$B84,事業申請入力データ!$B$19:$B$150001,事業申請出力結果!$C$65)/SUMIF(事業申請入力データ!M$19:M$150001,"対象",事業申請入力データ!$F$19:$F$150001),0)</f>
        <v>0</v>
      </c>
      <c r="H84" s="108">
        <f>IFERROR(事業申請入力データ!N$18*SUMIFS(事業申請入力データ!$F$19:$F$150001,事業申請入力データ!N$19:N$150001,"対象",事業申請入力データ!$C$19:$C$150001,事業申請出力結果!$B84,事業申請入力データ!$B$19:$B$150001,事業申請出力結果!$C$65)/SUMIF(事業申請入力データ!N$19:N$150001,"対象",事業申請入力データ!$F$19:$F$150001),0)</f>
        <v>0</v>
      </c>
      <c r="I84" s="108">
        <f>IFERROR(事業申請入力データ!O$18*SUMIFS(事業申請入力データ!$F$19:$F$150001,事業申請入力データ!O$19:O$150001,"対象",事業申請入力データ!$C$19:$C$150001,事業申請出力結果!$B84,事業申請入力データ!$B$19:$B$150001,事業申請出力結果!$C$65)/SUMIF(事業申請入力データ!O$19:O$150001,"対象",事業申請入力データ!$F$19:$F$150001),0)</f>
        <v>0</v>
      </c>
      <c r="J84" s="108">
        <f>IFERROR(事業申請入力データ!P$18*SUMIFS(事業申請入力データ!$F$19:$F$150001,事業申請入力データ!P$19:P$150001,"対象",事業申請入力データ!$C$19:$C$150001,事業申請出力結果!$B84,事業申請入力データ!$B$19:$B$150001,事業申請出力結果!$C$65)/SUMIF(事業申請入力データ!P$19:P$150001,"対象",事業申請入力データ!$F$19:$F$150001),0)</f>
        <v>0</v>
      </c>
      <c r="K84" s="108">
        <f>IFERROR(事業申請入力データ!Q$18*SUMIFS(事業申請入力データ!$F$19:$F$150001,事業申請入力データ!Q$19:Q$150001,"対象",事業申請入力データ!$C$19:$C$150001,事業申請出力結果!$B84,事業申請入力データ!$B$19:$B$150001,事業申請出力結果!$C$65)/SUMIF(事業申請入力データ!Q$19:Q$150001,"対象",事業申請入力データ!$F$19:$F$150001),0)</f>
        <v>0</v>
      </c>
      <c r="L84" s="108">
        <f>IFERROR(事業申請入力データ!R$18*SUMIFS(事業申請入力データ!$F$19:$F$150001,事業申請入力データ!R$19:R$150001,"対象",事業申請入力データ!$C$19:$C$150001,事業申請出力結果!$B84,事業申請入力データ!$B$19:$B$150001,事業申請出力結果!$C$65)/SUMIF(事業申請入力データ!R$19:R$150001,"対象",事業申請入力データ!$F$19:$F$150001),0)</f>
        <v>0</v>
      </c>
      <c r="M84" s="108">
        <f>IFERROR(事業申請入力データ!S$18*SUMIFS(事業申請入力データ!$F$19:$F$150001,事業申請入力データ!S$19:S$150001,"対象",事業申請入力データ!$C$19:$C$150001,事業申請出力結果!$B84,事業申請入力データ!$B$19:$B$150001,事業申請出力結果!$C$65)/SUMIF(事業申請入力データ!S$19:S$150001,"対象",事業申請入力データ!$F$19:$F$150001),0)</f>
        <v>0</v>
      </c>
      <c r="N84" s="108">
        <f>IFERROR(事業申請入力データ!W$18*SUMIFS(事業申請入力データ!$F$19:$F$150001,事業申請入力データ!W$19:W$150001,"対象",事業申請入力データ!$C$19:$C$150001,事業申請出力結果!$B84,事業申請入力データ!$B$19:$B$150001,事業申請出力結果!$C$65)/SUMIF(事業申請入力データ!W$19:W$150001,"対象",事業申請入力データ!$F$19:$F$150001),0)</f>
        <v>0</v>
      </c>
      <c r="O84" s="108">
        <f>IFERROR(事業申請入力データ!X$18*SUMIFS(事業申請入力データ!$F$19:$F$150001,事業申請入力データ!X$19:X$150001,"対象",事業申請入力データ!$C$19:$C$150001,事業申請出力結果!$B84,事業申請入力データ!$B$19:$B$150001,事業申請出力結果!$C$65)/SUMIF(事業申請入力データ!X$19:X$150001,"対象",事業申請入力データ!$F$19:$F$150001),0)</f>
        <v>0</v>
      </c>
      <c r="P84" s="108">
        <f>IFERROR(事業申請入力データ!Y$18*SUMIFS(事業申請入力データ!$F$19:$F$150001,事業申請入力データ!Y$19:Y$150001,"対象",事業申請入力データ!$C$19:$C$150001,事業申請出力結果!$B84,事業申請入力データ!$B$19:$B$150001,事業申請出力結果!$C$65)/SUMIF(事業申請入力データ!Y$19:Y$150001,"対象",事業申請入力データ!$F$19:$F$150001),0)</f>
        <v>0</v>
      </c>
      <c r="Q84" s="74">
        <f t="shared" si="17"/>
        <v>0</v>
      </c>
      <c r="R84" s="75">
        <f>IFERROR(LOOKUP(事業申請出力結果!$C$65,事業申請入力データ!$B$8:$B$14,事業申請入力データ!$E$8:$E$14),0)</f>
        <v>0</v>
      </c>
      <c r="S84" s="84">
        <f t="shared" si="18"/>
        <v>0</v>
      </c>
      <c r="T84" s="330"/>
    </row>
    <row r="85" spans="1:20">
      <c r="A85" s="310"/>
      <c r="B85" s="72" t="s">
        <v>66</v>
      </c>
      <c r="C85" s="106">
        <f>SUMIFS(事業申請入力データ!$F$19:$F$150001,事業申請入力データ!$C$19:$C$150001,B85,事業申請入力データ!$B$19:$B$150001,事業申請出力結果!$C$65)</f>
        <v>0</v>
      </c>
      <c r="D85" s="316"/>
      <c r="E85" s="74">
        <f>SUMIFS(事業申請入力データ!$G$19:$G$150004,事業申請入力データ!$C$19:$C$150004,B85,事業申請入力データ!$B$19:$B$150004,事業申請出力結果!$C$65)</f>
        <v>0</v>
      </c>
      <c r="F85" s="108">
        <f>IFERROR(事業申請入力データ!L$18*SUMIFS(事業申請入力データ!$F$19:$F$150001,事業申請入力データ!L$19:L$150001,"対象",事業申請入力データ!$C$19:$C$150001,事業申請出力結果!$B85,事業申請入力データ!$B$19:$B$150001,事業申請出力結果!$C$65)/SUMIF(事業申請入力データ!L$19:L$150001,"対象",事業申請入力データ!$F$19:$F$150001),0)</f>
        <v>0</v>
      </c>
      <c r="G85" s="108">
        <f>IFERROR(事業申請入力データ!M$18*SUMIFS(事業申請入力データ!$F$19:$F$150001,事業申請入力データ!M$19:M$150001,"対象",事業申請入力データ!$C$19:$C$150001,事業申請出力結果!$B85,事業申請入力データ!$B$19:$B$150001,事業申請出力結果!$C$65)/SUMIF(事業申請入力データ!M$19:M$150001,"対象",事業申請入力データ!$F$19:$F$150001),0)</f>
        <v>0</v>
      </c>
      <c r="H85" s="108">
        <f>IFERROR(事業申請入力データ!N$18*SUMIFS(事業申請入力データ!$F$19:$F$150001,事業申請入力データ!N$19:N$150001,"対象",事業申請入力データ!$C$19:$C$150001,事業申請出力結果!$B85,事業申請入力データ!$B$19:$B$150001,事業申請出力結果!$C$65)/SUMIF(事業申請入力データ!N$19:N$150001,"対象",事業申請入力データ!$F$19:$F$150001),0)</f>
        <v>0</v>
      </c>
      <c r="I85" s="108">
        <f>IFERROR(事業申請入力データ!O$18*SUMIFS(事業申請入力データ!$F$19:$F$150001,事業申請入力データ!O$19:O$150001,"対象",事業申請入力データ!$C$19:$C$150001,事業申請出力結果!$B85,事業申請入力データ!$B$19:$B$150001,事業申請出力結果!$C$65)/SUMIF(事業申請入力データ!O$19:O$150001,"対象",事業申請入力データ!$F$19:$F$150001),0)</f>
        <v>0</v>
      </c>
      <c r="J85" s="108">
        <f>IFERROR(事業申請入力データ!P$18*SUMIFS(事業申請入力データ!$F$19:$F$150001,事業申請入力データ!P$19:P$150001,"対象",事業申請入力データ!$C$19:$C$150001,事業申請出力結果!$B85,事業申請入力データ!$B$19:$B$150001,事業申請出力結果!$C$65)/SUMIF(事業申請入力データ!P$19:P$150001,"対象",事業申請入力データ!$F$19:$F$150001),0)</f>
        <v>0</v>
      </c>
      <c r="K85" s="108">
        <f>IFERROR(事業申請入力データ!Q$18*SUMIFS(事業申請入力データ!$F$19:$F$150001,事業申請入力データ!Q$19:Q$150001,"対象",事業申請入力データ!$C$19:$C$150001,事業申請出力結果!$B85,事業申請入力データ!$B$19:$B$150001,事業申請出力結果!$C$65)/SUMIF(事業申請入力データ!Q$19:Q$150001,"対象",事業申請入力データ!$F$19:$F$150001),0)</f>
        <v>0</v>
      </c>
      <c r="L85" s="108">
        <f>IFERROR(事業申請入力データ!R$18*SUMIFS(事業申請入力データ!$F$19:$F$150001,事業申請入力データ!R$19:R$150001,"対象",事業申請入力データ!$C$19:$C$150001,事業申請出力結果!$B85,事業申請入力データ!$B$19:$B$150001,事業申請出力結果!$C$65)/SUMIF(事業申請入力データ!R$19:R$150001,"対象",事業申請入力データ!$F$19:$F$150001),0)</f>
        <v>0</v>
      </c>
      <c r="M85" s="108">
        <f>IFERROR(事業申請入力データ!S$18*SUMIFS(事業申請入力データ!$F$19:$F$150001,事業申請入力データ!S$19:S$150001,"対象",事業申請入力データ!$C$19:$C$150001,事業申請出力結果!$B85,事業申請入力データ!$B$19:$B$150001,事業申請出力結果!$C$65)/SUMIF(事業申請入力データ!S$19:S$150001,"対象",事業申請入力データ!$F$19:$F$150001),0)</f>
        <v>0</v>
      </c>
      <c r="N85" s="108">
        <f>IFERROR(事業申請入力データ!W$18*SUMIFS(事業申請入力データ!$F$19:$F$150001,事業申請入力データ!W$19:W$150001,"対象",事業申請入力データ!$C$19:$C$150001,事業申請出力結果!$B85,事業申請入力データ!$B$19:$B$150001,事業申請出力結果!$C$65)/SUMIF(事業申請入力データ!W$19:W$150001,"対象",事業申請入力データ!$F$19:$F$150001),0)</f>
        <v>0</v>
      </c>
      <c r="O85" s="108">
        <f>IFERROR(事業申請入力データ!X$18*SUMIFS(事業申請入力データ!$F$19:$F$150001,事業申請入力データ!X$19:X$150001,"対象",事業申請入力データ!$C$19:$C$150001,事業申請出力結果!$B85,事業申請入力データ!$B$19:$B$150001,事業申請出力結果!$C$65)/SUMIF(事業申請入力データ!X$19:X$150001,"対象",事業申請入力データ!$F$19:$F$150001),0)</f>
        <v>0</v>
      </c>
      <c r="P85" s="108">
        <f>IFERROR(事業申請入力データ!Y$18*SUMIFS(事業申請入力データ!$F$19:$F$150001,事業申請入力データ!Y$19:Y$150001,"対象",事業申請入力データ!$C$19:$C$150001,事業申請出力結果!$B85,事業申請入力データ!$B$19:$B$150001,事業申請出力結果!$C$65)/SUMIF(事業申請入力データ!Y$19:Y$150001,"対象",事業申請入力データ!$F$19:$F$150001),0)</f>
        <v>0</v>
      </c>
      <c r="Q85" s="74">
        <f t="shared" si="17"/>
        <v>0</v>
      </c>
      <c r="R85" s="75">
        <f>IFERROR(LOOKUP(事業申請出力結果!$C$65,事業申請入力データ!$B$8:$B$14,事業申請入力データ!$E$8:$E$14),0)</f>
        <v>0</v>
      </c>
      <c r="S85" s="84">
        <f t="shared" si="18"/>
        <v>0</v>
      </c>
      <c r="T85" s="330"/>
    </row>
    <row r="86" spans="1:20">
      <c r="A86" s="310"/>
      <c r="B86" s="72" t="s">
        <v>67</v>
      </c>
      <c r="C86" s="106">
        <f>SUMIFS(事業申請入力データ!$F$19:$F$150001,事業申請入力データ!$C$19:$C$150001,B86,事業申請入力データ!$B$19:$B$150001,事業申請出力結果!$C$65)</f>
        <v>0</v>
      </c>
      <c r="D86" s="316"/>
      <c r="E86" s="74">
        <f>SUMIFS(事業申請入力データ!$G$19:$G$150004,事業申請入力データ!$C$19:$C$150004,B86,事業申請入力データ!$B$19:$B$150004,事業申請出力結果!$C$65)</f>
        <v>0</v>
      </c>
      <c r="F86" s="108">
        <f>IFERROR(事業申請入力データ!L$18*SUMIFS(事業申請入力データ!$F$19:$F$150001,事業申請入力データ!L$19:L$150001,"対象",事業申請入力データ!$C$19:$C$150001,事業申請出力結果!$B86,事業申請入力データ!$B$19:$B$150001,事業申請出力結果!$C$65)/SUMIF(事業申請入力データ!L$19:L$150001,"対象",事業申請入力データ!$F$19:$F$150001),0)</f>
        <v>0</v>
      </c>
      <c r="G86" s="108">
        <f>IFERROR(事業申請入力データ!M$18*SUMIFS(事業申請入力データ!$F$19:$F$150001,事業申請入力データ!M$19:M$150001,"対象",事業申請入力データ!$C$19:$C$150001,事業申請出力結果!$B86,事業申請入力データ!$B$19:$B$150001,事業申請出力結果!$C$65)/SUMIF(事業申請入力データ!M$19:M$150001,"対象",事業申請入力データ!$F$19:$F$150001),0)</f>
        <v>0</v>
      </c>
      <c r="H86" s="108">
        <f>IFERROR(事業申請入力データ!N$18*SUMIFS(事業申請入力データ!$F$19:$F$150001,事業申請入力データ!N$19:N$150001,"対象",事業申請入力データ!$C$19:$C$150001,事業申請出力結果!$B86,事業申請入力データ!$B$19:$B$150001,事業申請出力結果!$C$65)/SUMIF(事業申請入力データ!N$19:N$150001,"対象",事業申請入力データ!$F$19:$F$150001),0)</f>
        <v>0</v>
      </c>
      <c r="I86" s="108">
        <f>IFERROR(事業申請入力データ!O$18*SUMIFS(事業申請入力データ!$F$19:$F$150001,事業申請入力データ!O$19:O$150001,"対象",事業申請入力データ!$C$19:$C$150001,事業申請出力結果!$B86,事業申請入力データ!$B$19:$B$150001,事業申請出力結果!$C$65)/SUMIF(事業申請入力データ!O$19:O$150001,"対象",事業申請入力データ!$F$19:$F$150001),0)</f>
        <v>0</v>
      </c>
      <c r="J86" s="108">
        <f>IFERROR(事業申請入力データ!P$18*SUMIFS(事業申請入力データ!$F$19:$F$150001,事業申請入力データ!P$19:P$150001,"対象",事業申請入力データ!$C$19:$C$150001,事業申請出力結果!$B86,事業申請入力データ!$B$19:$B$150001,事業申請出力結果!$C$65)/SUMIF(事業申請入力データ!P$19:P$150001,"対象",事業申請入力データ!$F$19:$F$150001),0)</f>
        <v>0</v>
      </c>
      <c r="K86" s="108">
        <f>IFERROR(事業申請入力データ!Q$18*SUMIFS(事業申請入力データ!$F$19:$F$150001,事業申請入力データ!Q$19:Q$150001,"対象",事業申請入力データ!$C$19:$C$150001,事業申請出力結果!$B86,事業申請入力データ!$B$19:$B$150001,事業申請出力結果!$C$65)/SUMIF(事業申請入力データ!Q$19:Q$150001,"対象",事業申請入力データ!$F$19:$F$150001),0)</f>
        <v>0</v>
      </c>
      <c r="L86" s="108">
        <f>IFERROR(事業申請入力データ!R$18*SUMIFS(事業申請入力データ!$F$19:$F$150001,事業申請入力データ!R$19:R$150001,"対象",事業申請入力データ!$C$19:$C$150001,事業申請出力結果!$B86,事業申請入力データ!$B$19:$B$150001,事業申請出力結果!$C$65)/SUMIF(事業申請入力データ!R$19:R$150001,"対象",事業申請入力データ!$F$19:$F$150001),0)</f>
        <v>0</v>
      </c>
      <c r="M86" s="108">
        <f>IFERROR(事業申請入力データ!S$18*SUMIFS(事業申請入力データ!$F$19:$F$150001,事業申請入力データ!S$19:S$150001,"対象",事業申請入力データ!$C$19:$C$150001,事業申請出力結果!$B86,事業申請入力データ!$B$19:$B$150001,事業申請出力結果!$C$65)/SUMIF(事業申請入力データ!S$19:S$150001,"対象",事業申請入力データ!$F$19:$F$150001),0)</f>
        <v>0</v>
      </c>
      <c r="N86" s="108">
        <f>IFERROR(事業申請入力データ!W$18*SUMIFS(事業申請入力データ!$F$19:$F$150001,事業申請入力データ!W$19:W$150001,"対象",事業申請入力データ!$C$19:$C$150001,事業申請出力結果!$B86,事業申請入力データ!$B$19:$B$150001,事業申請出力結果!$C$65)/SUMIF(事業申請入力データ!W$19:W$150001,"対象",事業申請入力データ!$F$19:$F$150001),0)</f>
        <v>0</v>
      </c>
      <c r="O86" s="108">
        <f>IFERROR(事業申請入力データ!X$18*SUMIFS(事業申請入力データ!$F$19:$F$150001,事業申請入力データ!X$19:X$150001,"対象",事業申請入力データ!$C$19:$C$150001,事業申請出力結果!$B86,事業申請入力データ!$B$19:$B$150001,事業申請出力結果!$C$65)/SUMIF(事業申請入力データ!X$19:X$150001,"対象",事業申請入力データ!$F$19:$F$150001),0)</f>
        <v>0</v>
      </c>
      <c r="P86" s="108">
        <f>IFERROR(事業申請入力データ!Y$18*SUMIFS(事業申請入力データ!$F$19:$F$150001,事業申請入力データ!Y$19:Y$150001,"対象",事業申請入力データ!$C$19:$C$150001,事業申請出力結果!$B86,事業申請入力データ!$B$19:$B$150001,事業申請出力結果!$C$65)/SUMIF(事業申請入力データ!Y$19:Y$150001,"対象",事業申請入力データ!$F$19:$F$150001),0)</f>
        <v>0</v>
      </c>
      <c r="Q86" s="74">
        <f t="shared" si="17"/>
        <v>0</v>
      </c>
      <c r="R86" s="75">
        <f>IFERROR(LOOKUP(事業申請出力結果!$C$65,事業申請入力データ!$B$8:$B$14,事業申請入力データ!$E$8:$E$14),0)</f>
        <v>0</v>
      </c>
      <c r="S86" s="84">
        <f t="shared" si="18"/>
        <v>0</v>
      </c>
      <c r="T86" s="330"/>
    </row>
    <row r="87" spans="1:20">
      <c r="A87" s="310"/>
      <c r="B87" s="72" t="s">
        <v>68</v>
      </c>
      <c r="C87" s="106">
        <f>SUMIFS(事業申請入力データ!$F$19:$F$150001,事業申請入力データ!$C$19:$C$150001,B87,事業申請入力データ!$B$19:$B$150001,事業申請出力結果!$C$65)</f>
        <v>0</v>
      </c>
      <c r="D87" s="316"/>
      <c r="E87" s="74">
        <f>SUMIFS(事業申請入力データ!$G$19:$G$150004,事業申請入力データ!$C$19:$C$150004,B87,事業申請入力データ!$B$19:$B$150004,事業申請出力結果!$C$65)</f>
        <v>0</v>
      </c>
      <c r="F87" s="108">
        <f>IFERROR(事業申請入力データ!L$18*SUMIFS(事業申請入力データ!$F$19:$F$150001,事業申請入力データ!L$19:L$150001,"対象",事業申請入力データ!$C$19:$C$150001,事業申請出力結果!$B87,事業申請入力データ!$B$19:$B$150001,事業申請出力結果!$C$65)/SUMIF(事業申請入力データ!L$19:L$150001,"対象",事業申請入力データ!$F$19:$F$150001),0)</f>
        <v>0</v>
      </c>
      <c r="G87" s="108">
        <f>IFERROR(事業申請入力データ!M$18*SUMIFS(事業申請入力データ!$F$19:$F$150001,事業申請入力データ!M$19:M$150001,"対象",事業申請入力データ!$C$19:$C$150001,事業申請出力結果!$B87,事業申請入力データ!$B$19:$B$150001,事業申請出力結果!$C$65)/SUMIF(事業申請入力データ!M$19:M$150001,"対象",事業申請入力データ!$F$19:$F$150001),0)</f>
        <v>0</v>
      </c>
      <c r="H87" s="108">
        <f>IFERROR(事業申請入力データ!N$18*SUMIFS(事業申請入力データ!$F$19:$F$150001,事業申請入力データ!N$19:N$150001,"対象",事業申請入力データ!$C$19:$C$150001,事業申請出力結果!$B87,事業申請入力データ!$B$19:$B$150001,事業申請出力結果!$C$65)/SUMIF(事業申請入力データ!N$19:N$150001,"対象",事業申請入力データ!$F$19:$F$150001),0)</f>
        <v>0</v>
      </c>
      <c r="I87" s="108">
        <f>IFERROR(事業申請入力データ!O$18*SUMIFS(事業申請入力データ!$F$19:$F$150001,事業申請入力データ!O$19:O$150001,"対象",事業申請入力データ!$C$19:$C$150001,事業申請出力結果!$B87,事業申請入力データ!$B$19:$B$150001,事業申請出力結果!$C$65)/SUMIF(事業申請入力データ!O$19:O$150001,"対象",事業申請入力データ!$F$19:$F$150001),0)</f>
        <v>0</v>
      </c>
      <c r="J87" s="108">
        <f>IFERROR(事業申請入力データ!P$18*SUMIFS(事業申請入力データ!$F$19:$F$150001,事業申請入力データ!P$19:P$150001,"対象",事業申請入力データ!$C$19:$C$150001,事業申請出力結果!$B87,事業申請入力データ!$B$19:$B$150001,事業申請出力結果!$C$65)/SUMIF(事業申請入力データ!P$19:P$150001,"対象",事業申請入力データ!$F$19:$F$150001),0)</f>
        <v>0</v>
      </c>
      <c r="K87" s="108">
        <f>IFERROR(事業申請入力データ!Q$18*SUMIFS(事業申請入力データ!$F$19:$F$150001,事業申請入力データ!Q$19:Q$150001,"対象",事業申請入力データ!$C$19:$C$150001,事業申請出力結果!$B87,事業申請入力データ!$B$19:$B$150001,事業申請出力結果!$C$65)/SUMIF(事業申請入力データ!Q$19:Q$150001,"対象",事業申請入力データ!$F$19:$F$150001),0)</f>
        <v>0</v>
      </c>
      <c r="L87" s="108">
        <f>IFERROR(事業申請入力データ!R$18*SUMIFS(事業申請入力データ!$F$19:$F$150001,事業申請入力データ!R$19:R$150001,"対象",事業申請入力データ!$C$19:$C$150001,事業申請出力結果!$B87,事業申請入力データ!$B$19:$B$150001,事業申請出力結果!$C$65)/SUMIF(事業申請入力データ!R$19:R$150001,"対象",事業申請入力データ!$F$19:$F$150001),0)</f>
        <v>0</v>
      </c>
      <c r="M87" s="108">
        <f>IFERROR(事業申請入力データ!S$18*SUMIFS(事業申請入力データ!$F$19:$F$150001,事業申請入力データ!S$19:S$150001,"対象",事業申請入力データ!$C$19:$C$150001,事業申請出力結果!$B87,事業申請入力データ!$B$19:$B$150001,事業申請出力結果!$C$65)/SUMIF(事業申請入力データ!S$19:S$150001,"対象",事業申請入力データ!$F$19:$F$150001),0)</f>
        <v>0</v>
      </c>
      <c r="N87" s="108">
        <f>IFERROR(事業申請入力データ!W$18*SUMIFS(事業申請入力データ!$F$19:$F$150001,事業申請入力データ!W$19:W$150001,"対象",事業申請入力データ!$C$19:$C$150001,事業申請出力結果!$B87,事業申請入力データ!$B$19:$B$150001,事業申請出力結果!$C$65)/SUMIF(事業申請入力データ!W$19:W$150001,"対象",事業申請入力データ!$F$19:$F$150001),0)</f>
        <v>0</v>
      </c>
      <c r="O87" s="108">
        <f>IFERROR(事業申請入力データ!X$18*SUMIFS(事業申請入力データ!$F$19:$F$150001,事業申請入力データ!X$19:X$150001,"対象",事業申請入力データ!$C$19:$C$150001,事業申請出力結果!$B87,事業申請入力データ!$B$19:$B$150001,事業申請出力結果!$C$65)/SUMIF(事業申請入力データ!X$19:X$150001,"対象",事業申請入力データ!$F$19:$F$150001),0)</f>
        <v>0</v>
      </c>
      <c r="P87" s="108">
        <f>IFERROR(事業申請入力データ!Y$18*SUMIFS(事業申請入力データ!$F$19:$F$150001,事業申請入力データ!Y$19:Y$150001,"対象",事業申請入力データ!$C$19:$C$150001,事業申請出力結果!$B87,事業申請入力データ!$B$19:$B$150001,事業申請出力結果!$C$65)/SUMIF(事業申請入力データ!Y$19:Y$150001,"対象",事業申請入力データ!$F$19:$F$150001),0)</f>
        <v>0</v>
      </c>
      <c r="Q87" s="74">
        <f t="shared" si="17"/>
        <v>0</v>
      </c>
      <c r="R87" s="75">
        <f>IFERROR(LOOKUP(事業申請出力結果!$C$65,事業申請入力データ!$B$8:$B$14,事業申請入力データ!$E$8:$E$14),0)</f>
        <v>0</v>
      </c>
      <c r="S87" s="84">
        <f t="shared" si="18"/>
        <v>0</v>
      </c>
      <c r="T87" s="330"/>
    </row>
    <row r="88" spans="1:20">
      <c r="A88" s="310"/>
      <c r="B88" s="72" t="s">
        <v>69</v>
      </c>
      <c r="C88" s="106">
        <f>SUMIFS(事業申請入力データ!$F$19:$F$150001,事業申請入力データ!$C$19:$C$150001,B88,事業申請入力データ!$B$19:$B$150001,事業申請出力結果!$C$65)</f>
        <v>0</v>
      </c>
      <c r="D88" s="316"/>
      <c r="E88" s="74">
        <f>SUMIFS(事業申請入力データ!$G$19:$G$150004,事業申請入力データ!$C$19:$C$150004,B88,事業申請入力データ!$B$19:$B$150004,事業申請出力結果!$C$65)</f>
        <v>0</v>
      </c>
      <c r="F88" s="108">
        <f>IFERROR(事業申請入力データ!L$18*SUMIFS(事業申請入力データ!$F$19:$F$150001,事業申請入力データ!L$19:L$150001,"対象",事業申請入力データ!$C$19:$C$150001,事業申請出力結果!$B88,事業申請入力データ!$B$19:$B$150001,事業申請出力結果!$C$65)/SUMIF(事業申請入力データ!L$19:L$150001,"対象",事業申請入力データ!$F$19:$F$150001),0)</f>
        <v>0</v>
      </c>
      <c r="G88" s="108">
        <f>IFERROR(事業申請入力データ!M$18*SUMIFS(事業申請入力データ!$F$19:$F$150001,事業申請入力データ!M$19:M$150001,"対象",事業申請入力データ!$C$19:$C$150001,事業申請出力結果!$B88,事業申請入力データ!$B$19:$B$150001,事業申請出力結果!$C$65)/SUMIF(事業申請入力データ!M$19:M$150001,"対象",事業申請入力データ!$F$19:$F$150001),0)</f>
        <v>0</v>
      </c>
      <c r="H88" s="108">
        <f>IFERROR(事業申請入力データ!N$18*SUMIFS(事業申請入力データ!$F$19:$F$150001,事業申請入力データ!N$19:N$150001,"対象",事業申請入力データ!$C$19:$C$150001,事業申請出力結果!$B88,事業申請入力データ!$B$19:$B$150001,事業申請出力結果!$C$65)/SUMIF(事業申請入力データ!N$19:N$150001,"対象",事業申請入力データ!$F$19:$F$150001),0)</f>
        <v>0</v>
      </c>
      <c r="I88" s="108">
        <f>IFERROR(事業申請入力データ!O$18*SUMIFS(事業申請入力データ!$F$19:$F$150001,事業申請入力データ!O$19:O$150001,"対象",事業申請入力データ!$C$19:$C$150001,事業申請出力結果!$B88,事業申請入力データ!$B$19:$B$150001,事業申請出力結果!$C$65)/SUMIF(事業申請入力データ!O$19:O$150001,"対象",事業申請入力データ!$F$19:$F$150001),0)</f>
        <v>0</v>
      </c>
      <c r="J88" s="108">
        <f>IFERROR(事業申請入力データ!P$18*SUMIFS(事業申請入力データ!$F$19:$F$150001,事業申請入力データ!P$19:P$150001,"対象",事業申請入力データ!$C$19:$C$150001,事業申請出力結果!$B88,事業申請入力データ!$B$19:$B$150001,事業申請出力結果!$C$65)/SUMIF(事業申請入力データ!P$19:P$150001,"対象",事業申請入力データ!$F$19:$F$150001),0)</f>
        <v>0</v>
      </c>
      <c r="K88" s="108">
        <f>IFERROR(事業申請入力データ!Q$18*SUMIFS(事業申請入力データ!$F$19:$F$150001,事業申請入力データ!Q$19:Q$150001,"対象",事業申請入力データ!$C$19:$C$150001,事業申請出力結果!$B88,事業申請入力データ!$B$19:$B$150001,事業申請出力結果!$C$65)/SUMIF(事業申請入力データ!Q$19:Q$150001,"対象",事業申請入力データ!$F$19:$F$150001),0)</f>
        <v>0</v>
      </c>
      <c r="L88" s="108">
        <f>IFERROR(事業申請入力データ!R$18*SUMIFS(事業申請入力データ!$F$19:$F$150001,事業申請入力データ!R$19:R$150001,"対象",事業申請入力データ!$C$19:$C$150001,事業申請出力結果!$B88,事業申請入力データ!$B$19:$B$150001,事業申請出力結果!$C$65)/SUMIF(事業申請入力データ!R$19:R$150001,"対象",事業申請入力データ!$F$19:$F$150001),0)</f>
        <v>0</v>
      </c>
      <c r="M88" s="108">
        <f>IFERROR(事業申請入力データ!S$18*SUMIFS(事業申請入力データ!$F$19:$F$150001,事業申請入力データ!S$19:S$150001,"対象",事業申請入力データ!$C$19:$C$150001,事業申請出力結果!$B88,事業申請入力データ!$B$19:$B$150001,事業申請出力結果!$C$65)/SUMIF(事業申請入力データ!S$19:S$150001,"対象",事業申請入力データ!$F$19:$F$150001),0)</f>
        <v>0</v>
      </c>
      <c r="N88" s="108">
        <f>IFERROR(事業申請入力データ!W$18*SUMIFS(事業申請入力データ!$F$19:$F$150001,事業申請入力データ!W$19:W$150001,"対象",事業申請入力データ!$C$19:$C$150001,事業申請出力結果!$B88,事業申請入力データ!$B$19:$B$150001,事業申請出力結果!$C$65)/SUMIF(事業申請入力データ!W$19:W$150001,"対象",事業申請入力データ!$F$19:$F$150001),0)</f>
        <v>0</v>
      </c>
      <c r="O88" s="108">
        <f>IFERROR(事業申請入力データ!X$18*SUMIFS(事業申請入力データ!$F$19:$F$150001,事業申請入力データ!X$19:X$150001,"対象",事業申請入力データ!$C$19:$C$150001,事業申請出力結果!$B88,事業申請入力データ!$B$19:$B$150001,事業申請出力結果!$C$65)/SUMIF(事業申請入力データ!X$19:X$150001,"対象",事業申請入力データ!$F$19:$F$150001),0)</f>
        <v>0</v>
      </c>
      <c r="P88" s="108">
        <f>IFERROR(事業申請入力データ!Y$18*SUMIFS(事業申請入力データ!$F$19:$F$150001,事業申請入力データ!Y$19:Y$150001,"対象",事業申請入力データ!$C$19:$C$150001,事業申請出力結果!$B88,事業申請入力データ!$B$19:$B$150001,事業申請出力結果!$C$65)/SUMIF(事業申請入力データ!Y$19:Y$150001,"対象",事業申請入力データ!$F$19:$F$150001),0)</f>
        <v>0</v>
      </c>
      <c r="Q88" s="74">
        <f t="shared" si="17"/>
        <v>0</v>
      </c>
      <c r="R88" s="75">
        <f>IFERROR(LOOKUP(事業申請出力結果!$C$65,事業申請入力データ!$B$8:$B$14,事業申請入力データ!$E$8:$E$14),0)</f>
        <v>0</v>
      </c>
      <c r="S88" s="84">
        <f t="shared" si="18"/>
        <v>0</v>
      </c>
      <c r="T88" s="330"/>
    </row>
    <row r="89" spans="1:20">
      <c r="A89" s="310"/>
      <c r="B89" s="72" t="s">
        <v>70</v>
      </c>
      <c r="C89" s="106">
        <f>SUMIFS(事業申請入力データ!$F$19:$F$150001,事業申請入力データ!$C$19:$C$150001,B89,事業申請入力データ!$B$19:$B$150001,事業申請出力結果!$C$65)</f>
        <v>0</v>
      </c>
      <c r="D89" s="316"/>
      <c r="E89" s="74">
        <f>SUMIFS(事業申請入力データ!$G$19:$G$150004,事業申請入力データ!$C$19:$C$150004,B89,事業申請入力データ!$B$19:$B$150004,事業申請出力結果!$C$65)</f>
        <v>0</v>
      </c>
      <c r="F89" s="108">
        <f>IFERROR(事業申請入力データ!L$18*SUMIFS(事業申請入力データ!$F$19:$F$150001,事業申請入力データ!L$19:L$150001,"対象",事業申請入力データ!$C$19:$C$150001,事業申請出力結果!$B89,事業申請入力データ!$B$19:$B$150001,事業申請出力結果!$C$65)/SUMIF(事業申請入力データ!L$19:L$150001,"対象",事業申請入力データ!$F$19:$F$150001),0)</f>
        <v>0</v>
      </c>
      <c r="G89" s="108">
        <f>IFERROR(事業申請入力データ!M$18*SUMIFS(事業申請入力データ!$F$19:$F$150001,事業申請入力データ!M$19:M$150001,"対象",事業申請入力データ!$C$19:$C$150001,事業申請出力結果!$B89,事業申請入力データ!$B$19:$B$150001,事業申請出力結果!$C$65)/SUMIF(事業申請入力データ!M$19:M$150001,"対象",事業申請入力データ!$F$19:$F$150001),0)</f>
        <v>0</v>
      </c>
      <c r="H89" s="108">
        <f>IFERROR(事業申請入力データ!N$18*SUMIFS(事業申請入力データ!$F$19:$F$150001,事業申請入力データ!N$19:N$150001,"対象",事業申請入力データ!$C$19:$C$150001,事業申請出力結果!$B89,事業申請入力データ!$B$19:$B$150001,事業申請出力結果!$C$65)/SUMIF(事業申請入力データ!N$19:N$150001,"対象",事業申請入力データ!$F$19:$F$150001),0)</f>
        <v>0</v>
      </c>
      <c r="I89" s="108">
        <f>IFERROR(事業申請入力データ!O$18*SUMIFS(事業申請入力データ!$F$19:$F$150001,事業申請入力データ!O$19:O$150001,"対象",事業申請入力データ!$C$19:$C$150001,事業申請出力結果!$B89,事業申請入力データ!$B$19:$B$150001,事業申請出力結果!$C$65)/SUMIF(事業申請入力データ!O$19:O$150001,"対象",事業申請入力データ!$F$19:$F$150001),0)</f>
        <v>0</v>
      </c>
      <c r="J89" s="108">
        <f>IFERROR(事業申請入力データ!P$18*SUMIFS(事業申請入力データ!$F$19:$F$150001,事業申請入力データ!P$19:P$150001,"対象",事業申請入力データ!$C$19:$C$150001,事業申請出力結果!$B89,事業申請入力データ!$B$19:$B$150001,事業申請出力結果!$C$65)/SUMIF(事業申請入力データ!P$19:P$150001,"対象",事業申請入力データ!$F$19:$F$150001),0)</f>
        <v>0</v>
      </c>
      <c r="K89" s="108">
        <f>IFERROR(事業申請入力データ!Q$18*SUMIFS(事業申請入力データ!$F$19:$F$150001,事業申請入力データ!Q$19:Q$150001,"対象",事業申請入力データ!$C$19:$C$150001,事業申請出力結果!$B89,事業申請入力データ!$B$19:$B$150001,事業申請出力結果!$C$65)/SUMIF(事業申請入力データ!Q$19:Q$150001,"対象",事業申請入力データ!$F$19:$F$150001),0)</f>
        <v>0</v>
      </c>
      <c r="L89" s="108">
        <f>IFERROR(事業申請入力データ!R$18*SUMIFS(事業申請入力データ!$F$19:$F$150001,事業申請入力データ!R$19:R$150001,"対象",事業申請入力データ!$C$19:$C$150001,事業申請出力結果!$B89,事業申請入力データ!$B$19:$B$150001,事業申請出力結果!$C$65)/SUMIF(事業申請入力データ!R$19:R$150001,"対象",事業申請入力データ!$F$19:$F$150001),0)</f>
        <v>0</v>
      </c>
      <c r="M89" s="108">
        <f>IFERROR(事業申請入力データ!S$18*SUMIFS(事業申請入力データ!$F$19:$F$150001,事業申請入力データ!S$19:S$150001,"対象",事業申請入力データ!$C$19:$C$150001,事業申請出力結果!$B89,事業申請入力データ!$B$19:$B$150001,事業申請出力結果!$C$65)/SUMIF(事業申請入力データ!S$19:S$150001,"対象",事業申請入力データ!$F$19:$F$150001),0)</f>
        <v>0</v>
      </c>
      <c r="N89" s="108">
        <f>IFERROR(事業申請入力データ!W$18*SUMIFS(事業申請入力データ!$F$19:$F$150001,事業申請入力データ!W$19:W$150001,"対象",事業申請入力データ!$C$19:$C$150001,事業申請出力結果!$B89,事業申請入力データ!$B$19:$B$150001,事業申請出力結果!$C$65)/SUMIF(事業申請入力データ!W$19:W$150001,"対象",事業申請入力データ!$F$19:$F$150001),0)</f>
        <v>0</v>
      </c>
      <c r="O89" s="108">
        <f>IFERROR(事業申請入力データ!X$18*SUMIFS(事業申請入力データ!$F$19:$F$150001,事業申請入力データ!X$19:X$150001,"対象",事業申請入力データ!$C$19:$C$150001,事業申請出力結果!$B89,事業申請入力データ!$B$19:$B$150001,事業申請出力結果!$C$65)/SUMIF(事業申請入力データ!X$19:X$150001,"対象",事業申請入力データ!$F$19:$F$150001),0)</f>
        <v>0</v>
      </c>
      <c r="P89" s="108">
        <f>IFERROR(事業申請入力データ!Y$18*SUMIFS(事業申請入力データ!$F$19:$F$150001,事業申請入力データ!Y$19:Y$150001,"対象",事業申請入力データ!$C$19:$C$150001,事業申請出力結果!$B89,事業申請入力データ!$B$19:$B$150001,事業申請出力結果!$C$65)/SUMIF(事業申請入力データ!Y$19:Y$150001,"対象",事業申請入力データ!$F$19:$F$150001),0)</f>
        <v>0</v>
      </c>
      <c r="Q89" s="74">
        <f t="shared" si="17"/>
        <v>0</v>
      </c>
      <c r="R89" s="75">
        <f>IFERROR(LOOKUP(事業申請出力結果!$C$65,事業申請入力データ!$B$8:$B$14,事業申請入力データ!$E$8:$E$14),0)</f>
        <v>0</v>
      </c>
      <c r="S89" s="84">
        <f t="shared" si="18"/>
        <v>0</v>
      </c>
      <c r="T89" s="330"/>
    </row>
    <row r="90" spans="1:20" ht="19.5" thickBot="1">
      <c r="A90" s="311"/>
      <c r="B90" s="85" t="s">
        <v>71</v>
      </c>
      <c r="C90" s="136">
        <f>SUMIFS(事業申請入力データ!$F$19:$F$150001,事業申請入力データ!$C$19:$C$150001,B90,事業申請入力データ!$B$19:$B$150001,事業申請出力結果!$C$65)</f>
        <v>0</v>
      </c>
      <c r="D90" s="317"/>
      <c r="E90" s="87">
        <f>SUMIFS(事業申請入力データ!$G$19:$G$150004,事業申請入力データ!$C$19:$C$150004,B90,事業申請入力データ!$B$19:$B$150004,事業申請出力結果!$C$65)</f>
        <v>0</v>
      </c>
      <c r="F90" s="110">
        <f>IFERROR(事業申請入力データ!L$18*SUMIFS(事業申請入力データ!$F$19:$F$150001,事業申請入力データ!L$19:L$150001,"対象",事業申請入力データ!$C$19:$C$150001,事業申請出力結果!$B90,事業申請入力データ!$B$19:$B$150001,事業申請出力結果!$C$65)/SUMIF(事業申請入力データ!L$19:L$150001,"対象",事業申請入力データ!$F$19:$F$150001),0)</f>
        <v>0</v>
      </c>
      <c r="G90" s="110">
        <f>IFERROR(事業申請入力データ!M$18*SUMIFS(事業申請入力データ!$F$19:$F$150001,事業申請入力データ!M$19:M$150001,"対象",事業申請入力データ!$C$19:$C$150001,事業申請出力結果!$B90,事業申請入力データ!$B$19:$B$150001,事業申請出力結果!$C$65)/SUMIF(事業申請入力データ!M$19:M$150001,"対象",事業申請入力データ!$F$19:$F$150001),0)</f>
        <v>0</v>
      </c>
      <c r="H90" s="110">
        <f>IFERROR(事業申請入力データ!N$18*SUMIFS(事業申請入力データ!$F$19:$F$150001,事業申請入力データ!N$19:N$150001,"対象",事業申請入力データ!$C$19:$C$150001,事業申請出力結果!$B90,事業申請入力データ!$B$19:$B$150001,事業申請出力結果!$C$65)/SUMIF(事業申請入力データ!N$19:N$150001,"対象",事業申請入力データ!$F$19:$F$150001),0)</f>
        <v>0</v>
      </c>
      <c r="I90" s="110">
        <f>IFERROR(事業申請入力データ!O$18*SUMIFS(事業申請入力データ!$F$19:$F$150001,事業申請入力データ!O$19:O$150001,"対象",事業申請入力データ!$C$19:$C$150001,事業申請出力結果!$B90,事業申請入力データ!$B$19:$B$150001,事業申請出力結果!$C$65)/SUMIF(事業申請入力データ!O$19:O$150001,"対象",事業申請入力データ!$F$19:$F$150001),0)</f>
        <v>0</v>
      </c>
      <c r="J90" s="110">
        <f>IFERROR(事業申請入力データ!P$18*SUMIFS(事業申請入力データ!$F$19:$F$150001,事業申請入力データ!P$19:P$150001,"対象",事業申請入力データ!$C$19:$C$150001,事業申請出力結果!$B90,事業申請入力データ!$B$19:$B$150001,事業申請出力結果!$C$65)/SUMIF(事業申請入力データ!P$19:P$150001,"対象",事業申請入力データ!$F$19:$F$150001),0)</f>
        <v>0</v>
      </c>
      <c r="K90" s="110">
        <f>IFERROR(事業申請入力データ!Q$18*SUMIFS(事業申請入力データ!$F$19:$F$150001,事業申請入力データ!Q$19:Q$150001,"対象",事業申請入力データ!$C$19:$C$150001,事業申請出力結果!$B90,事業申請入力データ!$B$19:$B$150001,事業申請出力結果!$C$65)/SUMIF(事業申請入力データ!Q$19:Q$150001,"対象",事業申請入力データ!$F$19:$F$150001),0)</f>
        <v>0</v>
      </c>
      <c r="L90" s="110">
        <f>IFERROR(事業申請入力データ!R$18*SUMIFS(事業申請入力データ!$F$19:$F$150001,事業申請入力データ!R$19:R$150001,"対象",事業申請入力データ!$C$19:$C$150001,事業申請出力結果!$B90,事業申請入力データ!$B$19:$B$150001,事業申請出力結果!$C$65)/SUMIF(事業申請入力データ!R$19:R$150001,"対象",事業申請入力データ!$F$19:$F$150001),0)</f>
        <v>0</v>
      </c>
      <c r="M90" s="110">
        <f>IFERROR(事業申請入力データ!S$18*SUMIFS(事業申請入力データ!$F$19:$F$150001,事業申請入力データ!S$19:S$150001,"対象",事業申請入力データ!$C$19:$C$150001,事業申請出力結果!$B90,事業申請入力データ!$B$19:$B$150001,事業申請出力結果!$C$65)/SUMIF(事業申請入力データ!S$19:S$150001,"対象",事業申請入力データ!$F$19:$F$150001),0)</f>
        <v>0</v>
      </c>
      <c r="N90" s="110">
        <f>IFERROR(事業申請入力データ!W$18*SUMIFS(事業申請入力データ!$F$19:$F$150001,事業申請入力データ!W$19:W$150001,"対象",事業申請入力データ!$C$19:$C$150001,事業申請出力結果!$B90,事業申請入力データ!$B$19:$B$150001,事業申請出力結果!$C$65)/SUMIF(事業申請入力データ!W$19:W$150001,"対象",事業申請入力データ!$F$19:$F$150001),0)</f>
        <v>0</v>
      </c>
      <c r="O90" s="110">
        <f>IFERROR(事業申請入力データ!X$18*SUMIFS(事業申請入力データ!$F$19:$F$150001,事業申請入力データ!X$19:X$150001,"対象",事業申請入力データ!$C$19:$C$150001,事業申請出力結果!$B90,事業申請入力データ!$B$19:$B$150001,事業申請出力結果!$C$65)/SUMIF(事業申請入力データ!X$19:X$150001,"対象",事業申請入力データ!$F$19:$F$150001),0)</f>
        <v>0</v>
      </c>
      <c r="P90" s="110">
        <f>IFERROR(事業申請入力データ!Y$18*SUMIFS(事業申請入力データ!$F$19:$F$150001,事業申請入力データ!Y$19:Y$150001,"対象",事業申請入力データ!$C$19:$C$150001,事業申請出力結果!$B90,事業申請入力データ!$B$19:$B$150001,事業申請出力結果!$C$65)/SUMIF(事業申請入力データ!Y$19:Y$150001,"対象",事業申請入力データ!$F$19:$F$150001),0)</f>
        <v>0</v>
      </c>
      <c r="Q90" s="87">
        <f t="shared" si="17"/>
        <v>0</v>
      </c>
      <c r="R90" s="88">
        <f>IFERROR(LOOKUP(事業申請出力結果!$C$65,事業申請入力データ!$B$8:$B$14,事業申請入力データ!$E$8:$E$14),0)</f>
        <v>0</v>
      </c>
      <c r="S90" s="89">
        <f t="shared" si="18"/>
        <v>0</v>
      </c>
      <c r="T90" s="331"/>
    </row>
    <row r="91" spans="1:20">
      <c r="A91" s="304" t="s">
        <v>18</v>
      </c>
      <c r="B91" s="76" t="s">
        <v>52</v>
      </c>
      <c r="C91" s="77">
        <f>SUMIFS(事業申請入力データ!$F$19:$F$150001,事業申請入力データ!$C$19:$C$150001,B91,事業申請入力データ!$B$19:$B$150001,事業申請出力結果!$C$65)</f>
        <v>0</v>
      </c>
      <c r="D91" s="312">
        <f>SUM(C91:C92)</f>
        <v>0</v>
      </c>
      <c r="E91" s="78">
        <f>SUMIFS(事業申請入力データ!$G$19:$G$150004,事業申請入力データ!$C$19:$C$150004,B91,事業申請入力データ!$B$19:$B$150004,事業申請出力結果!$C$65)</f>
        <v>0</v>
      </c>
      <c r="F91" s="78">
        <f>IFERROR(事業申請入力データ!L$18*SUMIFS(事業申請入力データ!$F$19:$F$150001,事業申請入力データ!L$19:L$150001,"対象",事業申請入力データ!$C$19:$C$150001,事業申請出力結果!$B91,事業申請入力データ!$B$19:$B$150001,事業申請出力結果!$C$65)/SUMIF(事業申請入力データ!L$19:L$150001,"対象",事業申請入力データ!$F$19:$F$150001),0)</f>
        <v>0</v>
      </c>
      <c r="G91" s="78">
        <f>IFERROR(事業申請入力データ!M$18*SUMIFS(事業申請入力データ!$F$19:$F$150001,事業申請入力データ!M$19:M$150001,"対象",事業申請入力データ!$C$19:$C$150001,事業申請出力結果!$B91,事業申請入力データ!$B$19:$B$150001,事業申請出力結果!$C$65)/SUMIF(事業申請入力データ!M$19:M$150001,"対象",事業申請入力データ!$F$19:$F$150001),0)</f>
        <v>0</v>
      </c>
      <c r="H91" s="78">
        <f>IFERROR(事業申請入力データ!N$18*SUMIFS(事業申請入力データ!$F$19:$F$150001,事業申請入力データ!N$19:N$150001,"対象",事業申請入力データ!$C$19:$C$150001,事業申請出力結果!$B91,事業申請入力データ!$B$19:$B$150001,事業申請出力結果!$C$65)/SUMIF(事業申請入力データ!N$19:N$150001,"対象",事業申請入力データ!$F$19:$F$150001),0)</f>
        <v>0</v>
      </c>
      <c r="I91" s="78">
        <f>IFERROR(事業申請入力データ!O$18*SUMIFS(事業申請入力データ!$F$19:$F$150001,事業申請入力データ!O$19:O$150001,"対象",事業申請入力データ!$C$19:$C$150001,事業申請出力結果!$B91,事業申請入力データ!$B$19:$B$150001,事業申請出力結果!$C$65)/SUMIF(事業申請入力データ!O$19:O$150001,"対象",事業申請入力データ!$F$19:$F$150001),0)</f>
        <v>0</v>
      </c>
      <c r="J91" s="78">
        <f>IFERROR(事業申請入力データ!P$18*SUMIFS(事業申請入力データ!$F$19:$F$150001,事業申請入力データ!P$19:P$150001,"対象",事業申請入力データ!$C$19:$C$150001,事業申請出力結果!$B91,事業申請入力データ!$B$19:$B$150001,事業申請出力結果!$C$65)/SUMIF(事業申請入力データ!P$19:P$150001,"対象",事業申請入力データ!$F$19:$F$150001),0)</f>
        <v>0</v>
      </c>
      <c r="K91" s="78">
        <f>IFERROR(事業申請入力データ!Q$18*SUMIFS(事業申請入力データ!$F$19:$F$150001,事業申請入力データ!Q$19:Q$150001,"対象",事業申請入力データ!$C$19:$C$150001,事業申請出力結果!$B91,事業申請入力データ!$B$19:$B$150001,事業申請出力結果!$C$65)/SUMIF(事業申請入力データ!Q$19:Q$150001,"対象",事業申請入力データ!$F$19:$F$150001),0)</f>
        <v>0</v>
      </c>
      <c r="L91" s="78">
        <f>IFERROR(事業申請入力データ!R$18*SUMIFS(事業申請入力データ!$F$19:$F$150001,事業申請入力データ!R$19:R$150001,"対象",事業申請入力データ!$C$19:$C$150001,事業申請出力結果!$B91,事業申請入力データ!$B$19:$B$150001,事業申請出力結果!$C$65)/SUMIF(事業申請入力データ!R$19:R$150001,"対象",事業申請入力データ!$F$19:$F$150001),0)</f>
        <v>0</v>
      </c>
      <c r="M91" s="78">
        <f>IFERROR(事業申請入力データ!S$18*SUMIFS(事業申請入力データ!$F$19:$F$150001,事業申請入力データ!S$19:S$150001,"対象",事業申請入力データ!$C$19:$C$150001,事業申請出力結果!$B91,事業申請入力データ!$B$19:$B$150001,事業申請出力結果!$C$65)/SUMIF(事業申請入力データ!S$19:S$150001,"対象",事業申請入力データ!$F$19:$F$150001),0)</f>
        <v>0</v>
      </c>
      <c r="N91" s="78">
        <f>IFERROR(事業申請入力データ!W$18*SUMIFS(事業申請入力データ!$F$19:$F$150001,事業申請入力データ!W$19:W$150001,"対象",事業申請入力データ!$C$19:$C$150001,事業申請出力結果!$B91,事業申請入力データ!$B$19:$B$150001,事業申請出力結果!$C$65)/SUMIF(事業申請入力データ!W$19:W$150001,"対象",事業申請入力データ!$F$19:$F$150001),0)</f>
        <v>0</v>
      </c>
      <c r="O91" s="78">
        <f>IFERROR(事業申請入力データ!X$18*SUMIFS(事業申請入力データ!$F$19:$F$150001,事業申請入力データ!X$19:X$150001,"対象",事業申請入力データ!$C$19:$C$150001,事業申請出力結果!$B91,事業申請入力データ!$B$19:$B$150001,事業申請出力結果!$C$65)/SUMIF(事業申請入力データ!X$19:X$150001,"対象",事業申請入力データ!$F$19:$F$150001),0)</f>
        <v>0</v>
      </c>
      <c r="P91" s="78">
        <f>IFERROR(事業申請入力データ!Y$18*SUMIFS(事業申請入力データ!$F$19:$F$150001,事業申請入力データ!Y$19:Y$150001,"対象",事業申請入力データ!$C$19:$C$150001,事業申請出力結果!$B91,事業申請入力データ!$B$19:$B$150001,事業申請出力結果!$C$65)/SUMIF(事業申請入力データ!Y$19:Y$150001,"対象",事業申請入力データ!$F$19:$F$150001),0)</f>
        <v>0</v>
      </c>
      <c r="Q91" s="92">
        <f t="shared" si="17"/>
        <v>0</v>
      </c>
      <c r="R91" s="79">
        <f>IFERROR(LOOKUP(事業申請出力結果!$C$65,事業申請入力データ!$B$8:$B$14,事業申請入力データ!$E$8:$E$14),0)</f>
        <v>0</v>
      </c>
      <c r="S91" s="93">
        <f t="shared" si="18"/>
        <v>0</v>
      </c>
      <c r="T91" s="322">
        <f>SUM(S91:S92)</f>
        <v>0</v>
      </c>
    </row>
    <row r="92" spans="1:20" ht="19.5" thickBot="1">
      <c r="A92" s="305"/>
      <c r="B92" s="94" t="s">
        <v>53</v>
      </c>
      <c r="C92" s="137">
        <f>SUMIFS(事業申請入力データ!$F$19:$F$150001,事業申請入力データ!$C$19:$C$150001,B92,事業申請入力データ!$B$19:$B$150001,事業申請出力結果!$C$65)</f>
        <v>0</v>
      </c>
      <c r="D92" s="313"/>
      <c r="E92" s="96">
        <f>SUMIFS(事業申請入力データ!$G$19:$G$150004,事業申請入力データ!$C$19:$C$150004,B92,事業申請入力データ!$B$19:$B$150004,事業申請出力結果!$C$65)</f>
        <v>0</v>
      </c>
      <c r="F92" s="114">
        <f>IFERROR(事業申請入力データ!L$18*SUMIFS(事業申請入力データ!$F$19:$F$150001,事業申請入力データ!L$19:L$150001,"対象",事業申請入力データ!$C$19:$C$150001,事業申請出力結果!$B92,事業申請入力データ!$B$19:$B$150001,事業申請出力結果!$C$65)/SUMIF(事業申請入力データ!L$19:L$150001,"対象",事業申請入力データ!$F$19:$F$150001),0)</f>
        <v>0</v>
      </c>
      <c r="G92" s="114">
        <f>IFERROR(事業申請入力データ!M$18*SUMIFS(事業申請入力データ!$F$19:$F$150001,事業申請入力データ!M$19:M$150001,"対象",事業申請入力データ!$C$19:$C$150001,事業申請出力結果!$B92,事業申請入力データ!$B$19:$B$150001,事業申請出力結果!$C$65)/SUMIF(事業申請入力データ!M$19:M$150001,"対象",事業申請入力データ!$F$19:$F$150001),0)</f>
        <v>0</v>
      </c>
      <c r="H92" s="114">
        <f>IFERROR(事業申請入力データ!N$18*SUMIFS(事業申請入力データ!$F$19:$F$150001,事業申請入力データ!N$19:N$150001,"対象",事業申請入力データ!$C$19:$C$150001,事業申請出力結果!$B92,事業申請入力データ!$B$19:$B$150001,事業申請出力結果!$C$65)/SUMIF(事業申請入力データ!N$19:N$150001,"対象",事業申請入力データ!$F$19:$F$150001),0)</f>
        <v>0</v>
      </c>
      <c r="I92" s="114">
        <f>IFERROR(事業申請入力データ!O$18*SUMIFS(事業申請入力データ!$F$19:$F$150001,事業申請入力データ!O$19:O$150001,"対象",事業申請入力データ!$C$19:$C$150001,事業申請出力結果!$B92,事業申請入力データ!$B$19:$B$150001,事業申請出力結果!$C$65)/SUMIF(事業申請入力データ!O$19:O$150001,"対象",事業申請入力データ!$F$19:$F$150001),0)</f>
        <v>0</v>
      </c>
      <c r="J92" s="114">
        <f>IFERROR(事業申請入力データ!P$18*SUMIFS(事業申請入力データ!$F$19:$F$150001,事業申請入力データ!P$19:P$150001,"対象",事業申請入力データ!$C$19:$C$150001,事業申請出力結果!$B92,事業申請入力データ!$B$19:$B$150001,事業申請出力結果!$C$65)/SUMIF(事業申請入力データ!P$19:P$150001,"対象",事業申請入力データ!$F$19:$F$150001),0)</f>
        <v>0</v>
      </c>
      <c r="K92" s="114">
        <f>IFERROR(事業申請入力データ!Q$18*SUMIFS(事業申請入力データ!$F$19:$F$150001,事業申請入力データ!Q$19:Q$150001,"対象",事業申請入力データ!$C$19:$C$150001,事業申請出力結果!$B92,事業申請入力データ!$B$19:$B$150001,事業申請出力結果!$C$65)/SUMIF(事業申請入力データ!Q$19:Q$150001,"対象",事業申請入力データ!$F$19:$F$150001),0)</f>
        <v>0</v>
      </c>
      <c r="L92" s="114">
        <f>IFERROR(事業申請入力データ!R$18*SUMIFS(事業申請入力データ!$F$19:$F$150001,事業申請入力データ!R$19:R$150001,"対象",事業申請入力データ!$C$19:$C$150001,事業申請出力結果!$B92,事業申請入力データ!$B$19:$B$150001,事業申請出力結果!$C$65)/SUMIF(事業申請入力データ!R$19:R$150001,"対象",事業申請入力データ!$F$19:$F$150001),0)</f>
        <v>0</v>
      </c>
      <c r="M92" s="114">
        <f>IFERROR(事業申請入力データ!S$18*SUMIFS(事業申請入力データ!$F$19:$F$150001,事業申請入力データ!S$19:S$150001,"対象",事業申請入力データ!$C$19:$C$150001,事業申請出力結果!$B92,事業申請入力データ!$B$19:$B$150001,事業申請出力結果!$C$65)/SUMIF(事業申請入力データ!S$19:S$150001,"対象",事業申請入力データ!$F$19:$F$150001),0)</f>
        <v>0</v>
      </c>
      <c r="N92" s="114">
        <f>IFERROR(事業申請入力データ!W$18*SUMIFS(事業申請入力データ!$F$19:$F$150001,事業申請入力データ!W$19:W$150001,"対象",事業申請入力データ!$C$19:$C$150001,事業申請出力結果!$B92,事業申請入力データ!$B$19:$B$150001,事業申請出力結果!$C$65)/SUMIF(事業申請入力データ!W$19:W$150001,"対象",事業申請入力データ!$F$19:$F$150001),0)</f>
        <v>0</v>
      </c>
      <c r="O92" s="114">
        <f>IFERROR(事業申請入力データ!X$18*SUMIFS(事業申請入力データ!$F$19:$F$150001,事業申請入力データ!X$19:X$150001,"対象",事業申請入力データ!$C$19:$C$150001,事業申請出力結果!$B92,事業申請入力データ!$B$19:$B$150001,事業申請出力結果!$C$65)/SUMIF(事業申請入力データ!X$19:X$150001,"対象",事業申請入力データ!$F$19:$F$150001),0)</f>
        <v>0</v>
      </c>
      <c r="P92" s="114">
        <f>IFERROR(事業申請入力データ!Y$18*SUMIFS(事業申請入力データ!$F$19:$F$150001,事業申請入力データ!Y$19:Y$150001,"対象",事業申請入力データ!$C$19:$C$150001,事業申請出力結果!$B92,事業申請入力データ!$B$19:$B$150001,事業申請出力結果!$C$65)/SUMIF(事業申請入力データ!Y$19:Y$150001,"対象",事業申請入力データ!$F$19:$F$150001),0)</f>
        <v>0</v>
      </c>
      <c r="Q92" s="148">
        <f t="shared" si="17"/>
        <v>0</v>
      </c>
      <c r="R92" s="97">
        <f>IFERROR(LOOKUP(事業申請出力結果!$C$65,事業申請入力データ!$B$8:$B$14,事業申請入力データ!$E$8:$E$14),0)</f>
        <v>0</v>
      </c>
      <c r="S92" s="98">
        <f t="shared" si="18"/>
        <v>0</v>
      </c>
      <c r="T92" s="323"/>
    </row>
    <row r="93" spans="1:20" ht="19.5" thickBot="1">
      <c r="A93" s="301" t="s">
        <v>178</v>
      </c>
      <c r="B93" s="302"/>
      <c r="C93" s="303">
        <f>SUM(C67:C92)</f>
        <v>0</v>
      </c>
      <c r="D93" s="303"/>
      <c r="E93" s="152">
        <f>SUM(E67:E92)</f>
        <v>0</v>
      </c>
      <c r="F93" s="152">
        <f t="shared" ref="F93" si="19">SUM(F67:F92)</f>
        <v>0</v>
      </c>
      <c r="G93" s="152">
        <f t="shared" ref="G93" si="20">SUM(G67:G92)</f>
        <v>0</v>
      </c>
      <c r="H93" s="152">
        <f t="shared" ref="H93" si="21">SUM(H67:H92)</f>
        <v>0</v>
      </c>
      <c r="I93" s="152">
        <f t="shared" ref="I93" si="22">SUM(I67:I92)</f>
        <v>0</v>
      </c>
      <c r="J93" s="152">
        <f t="shared" ref="J93" si="23">SUM(J67:J92)</f>
        <v>0</v>
      </c>
      <c r="K93" s="152">
        <f t="shared" ref="K93" si="24">SUM(K67:K92)</f>
        <v>0</v>
      </c>
      <c r="L93" s="152">
        <f t="shared" ref="L93:M93" si="25">SUM(L67:L92)</f>
        <v>0</v>
      </c>
      <c r="M93" s="152">
        <f t="shared" si="25"/>
        <v>0</v>
      </c>
      <c r="N93" s="152">
        <f t="shared" ref="N93" si="26">SUM(N67:N92)</f>
        <v>0</v>
      </c>
      <c r="O93" s="152">
        <f t="shared" ref="O93:P93" si="27">SUM(O67:O92)</f>
        <v>0</v>
      </c>
      <c r="P93" s="152">
        <f t="shared" si="27"/>
        <v>0</v>
      </c>
      <c r="Q93" s="152">
        <f t="shared" si="17"/>
        <v>0</v>
      </c>
      <c r="R93" s="152" t="s">
        <v>179</v>
      </c>
      <c r="S93" s="153">
        <f t="shared" ref="S93" si="28">SUM(S67:S92)</f>
        <v>0</v>
      </c>
      <c r="T93" s="154">
        <f t="shared" ref="T93" si="29">SUM(T67:T92)</f>
        <v>0</v>
      </c>
    </row>
    <row r="94" spans="1:20" ht="19.5" thickBot="1"/>
    <row r="95" spans="1:20" ht="26.25" thickBot="1">
      <c r="B95" s="104" t="s">
        <v>191</v>
      </c>
      <c r="C95" s="267">
        <f>事業申請入力データ!$B$11</f>
        <v>0</v>
      </c>
    </row>
    <row r="96" spans="1:20" ht="35.1" customHeight="1" thickBot="1">
      <c r="A96" s="332" t="s">
        <v>135</v>
      </c>
      <c r="B96" s="337"/>
      <c r="C96" s="318" t="s">
        <v>123</v>
      </c>
      <c r="D96" s="319"/>
      <c r="E96" s="129" t="s">
        <v>84</v>
      </c>
      <c r="F96" s="129" t="s">
        <v>125</v>
      </c>
      <c r="G96" s="129" t="s">
        <v>126</v>
      </c>
      <c r="H96" s="129" t="s">
        <v>127</v>
      </c>
      <c r="I96" s="129" t="s">
        <v>128</v>
      </c>
      <c r="J96" s="129" t="s">
        <v>129</v>
      </c>
      <c r="K96" s="129" t="s">
        <v>130</v>
      </c>
      <c r="L96" s="129" t="s">
        <v>131</v>
      </c>
      <c r="M96" s="129" t="s">
        <v>174</v>
      </c>
      <c r="N96" s="129" t="s">
        <v>132</v>
      </c>
      <c r="O96" s="129" t="s">
        <v>133</v>
      </c>
      <c r="P96" s="129" t="s">
        <v>175</v>
      </c>
      <c r="Q96" s="130" t="s">
        <v>134</v>
      </c>
      <c r="R96" s="131" t="s">
        <v>45</v>
      </c>
      <c r="S96" s="324" t="s">
        <v>124</v>
      </c>
      <c r="T96" s="325"/>
    </row>
    <row r="97" spans="1:20">
      <c r="A97" s="306" t="s">
        <v>7</v>
      </c>
      <c r="B97" s="60" t="s">
        <v>72</v>
      </c>
      <c r="C97" s="107">
        <f>SUMIFS(事業申請入力データ!$F$19:$F$150001,事業申請入力データ!$C$19:$C$150001,B97,事業申請入力データ!$B$19:$B$150001,事業申請出力結果!$C$95)</f>
        <v>0</v>
      </c>
      <c r="D97" s="314">
        <f>SUM(C97:C102)</f>
        <v>0</v>
      </c>
      <c r="E97" s="109">
        <f>SUMIFS(事業申請入力データ!$G$19:$G$150004,事業申請入力データ!$C$19:$C$150004,B97,事業申請入力データ!$B$19:$B$150004,事業申請出力結果!$C$95)</f>
        <v>0</v>
      </c>
      <c r="F97" s="62">
        <f>IFERROR(事業申請入力データ!L$18*SUMIFS(事業申請入力データ!$F$19:$F$150001,事業申請入力データ!L$19:L$150001,"対象",事業申請入力データ!$C$19:$C$150001,事業申請出力結果!$B97,事業申請入力データ!$B$19:$B$150001,事業申請出力結果!$C$95)/SUMIF(事業申請入力データ!L$19:L$150001,"対象",事業申請入力データ!$F$19:$F$150001),0)</f>
        <v>0</v>
      </c>
      <c r="G97" s="62">
        <f>IFERROR(事業申請入力データ!M$18*SUMIFS(事業申請入力データ!$F$19:$F$150001,事業申請入力データ!M$19:M$150001,"対象",事業申請入力データ!$C$19:$C$150001,事業申請出力結果!$B97,事業申請入力データ!$B$19:$B$150001,事業申請出力結果!$C$95)/SUMIF(事業申請入力データ!M$19:M$150001,"対象",事業申請入力データ!$F$19:$F$150001),0)</f>
        <v>0</v>
      </c>
      <c r="H97" s="62">
        <f>IFERROR(事業申請入力データ!N$18*SUMIFS(事業申請入力データ!$F$19:$F$150001,事業申請入力データ!N$19:N$150001,"対象",事業申請入力データ!$C$19:$C$150001,事業申請出力結果!$B97,事業申請入力データ!$B$19:$B$150001,事業申請出力結果!$C$95)/SUMIF(事業申請入力データ!N$19:N$150001,"対象",事業申請入力データ!$F$19:$F$150001),0)</f>
        <v>0</v>
      </c>
      <c r="I97" s="62">
        <f>IFERROR(事業申請入力データ!O$18*SUMIFS(事業申請入力データ!$F$19:$F$150001,事業申請入力データ!O$19:O$150001,"対象",事業申請入力データ!$C$19:$C$150001,事業申請出力結果!$B97,事業申請入力データ!$B$19:$B$150001,事業申請出力結果!$C$95)/SUMIF(事業申請入力データ!O$19:O$150001,"対象",事業申請入力データ!$F$19:$F$150001),0)</f>
        <v>0</v>
      </c>
      <c r="J97" s="62">
        <f>IFERROR(事業申請入力データ!P$18*SUMIFS(事業申請入力データ!$F$19:$F$150001,事業申請入力データ!P$19:P$150001,"対象",事業申請入力データ!$C$19:$C$150001,事業申請出力結果!$B97,事業申請入力データ!$B$19:$B$150001,事業申請出力結果!$C$95)/SUMIF(事業申請入力データ!P$19:P$150001,"対象",事業申請入力データ!$F$19:$F$150001),0)</f>
        <v>0</v>
      </c>
      <c r="K97" s="62">
        <f>IFERROR(事業申請入力データ!Q$18*SUMIFS(事業申請入力データ!$F$19:$F$150001,事業申請入力データ!Q$19:Q$150001,"対象",事業申請入力データ!$C$19:$C$150001,事業申請出力結果!$B97,事業申請入力データ!$B$19:$B$150001,事業申請出力結果!$C$95)/SUMIF(事業申請入力データ!Q$19:Q$150001,"対象",事業申請入力データ!$F$19:$F$150001),0)</f>
        <v>0</v>
      </c>
      <c r="L97" s="62">
        <f>IFERROR(事業申請入力データ!R$18*SUMIFS(事業申請入力データ!$F$19:$F$150001,事業申請入力データ!R$19:R$150001,"対象",事業申請入力データ!$C$19:$C$150001,事業申請出力結果!$B97,事業申請入力データ!$B$19:$B$150001,事業申請出力結果!$C$95)/SUMIF(事業申請入力データ!R$19:R$150001,"対象",事業申請入力データ!$F$19:$F$150001),0)</f>
        <v>0</v>
      </c>
      <c r="M97" s="62">
        <f>IFERROR(事業申請入力データ!S$18*SUMIFS(事業申請入力データ!$F$19:$F$150001,事業申請入力データ!S$19:S$150001,"対象",事業申請入力データ!$C$19:$C$150001,事業申請出力結果!$B97,事業申請入力データ!$B$19:$B$150001,事業申請出力結果!$C$95)/SUMIF(事業申請入力データ!S$19:S$150001,"対象",事業申請入力データ!$F$19:$F$150001),0)</f>
        <v>0</v>
      </c>
      <c r="N97" s="109">
        <f>IFERROR(事業申請入力データ!W$18*SUMIFS(事業申請入力データ!$F$19:$F$150001,事業申請入力データ!W$19:W$150001,"対象",事業申請入力データ!$C$19:$C$150001,事業申請出力結果!$B97,事業申請入力データ!$B$19:$B$150001,事業申請出力結果!$C$95)/SUMIF(事業申請入力データ!W$19:W$150001,"対象",事業申請入力データ!$F$19:$F$150001),0)</f>
        <v>0</v>
      </c>
      <c r="O97" s="109">
        <f>IFERROR(事業申請入力データ!X$18*SUMIFS(事業申請入力データ!$F$19:$F$150001,事業申請入力データ!X$19:X$150001,"対象",事業申請入力データ!$C$19:$C$150001,事業申請出力結果!$B97,事業申請入力データ!$B$19:$B$150001,事業申請出力結果!$C$95)/SUMIF(事業申請入力データ!X$19:X$150001,"対象",事業申請入力データ!$F$19:$F$150001),0)</f>
        <v>0</v>
      </c>
      <c r="P97" s="109">
        <f>IFERROR(事業申請入力データ!Y$18*SUMIFS(事業申請入力データ!$F$19:$F$150001,事業申請入力データ!Y$19:Y$150001,"対象",事業申請入力データ!$C$19:$C$150001,事業申請出力結果!$B97,事業申請入力データ!$B$19:$B$150001,事業申請出力結果!$C$95)/SUMIF(事業申請入力データ!Y$19:Y$150001,"対象",事業申請入力データ!$F$19:$F$150001),0)</f>
        <v>0</v>
      </c>
      <c r="Q97" s="62">
        <f>SUM(E97:P97)</f>
        <v>0</v>
      </c>
      <c r="R97" s="142">
        <f>IFERROR(LOOKUP(事業申請出力結果!$C$95,事業申請入力データ!$B$8:$B$14,事業申請入力データ!$E$8:$E$14),0)</f>
        <v>0</v>
      </c>
      <c r="S97" s="64">
        <f>ROUNDDOWN(Q97*R97,0)</f>
        <v>0</v>
      </c>
      <c r="T97" s="326">
        <f>SUM(S97:S102)</f>
        <v>0</v>
      </c>
    </row>
    <row r="98" spans="1:20">
      <c r="A98" s="307"/>
      <c r="B98" s="4" t="s">
        <v>73</v>
      </c>
      <c r="C98" s="107">
        <f>SUMIFS(事業申請入力データ!$F$19:$F$150001,事業申請入力データ!$C$19:$C$150001,B98,事業申請入力データ!$B$19:$B$150001,事業申請出力結果!$C$95)</f>
        <v>0</v>
      </c>
      <c r="D98" s="314"/>
      <c r="E98" s="52">
        <f>SUMIFS(事業申請入力データ!$G$19:$G$150004,事業申請入力データ!$C$19:$C$150004,B98,事業申請入力データ!$B$19:$B$150004,事業申請出力結果!$C$95)</f>
        <v>0</v>
      </c>
      <c r="F98" s="109">
        <f>IFERROR(事業申請入力データ!L$18*SUMIFS(事業申請入力データ!$F$19:$F$150001,事業申請入力データ!L$19:L$150001,"対象",事業申請入力データ!$C$19:$C$150001,事業申請出力結果!$B98,事業申請入力データ!$B$19:$B$150001,事業申請出力結果!$C$95)/SUMIF(事業申請入力データ!L$19:L$150001,"対象",事業申請入力データ!$F$19:$F$150001),0)</f>
        <v>0</v>
      </c>
      <c r="G98" s="109">
        <f>IFERROR(事業申請入力データ!M$18*SUMIFS(事業申請入力データ!$F$19:$F$150001,事業申請入力データ!M$19:M$150001,"対象",事業申請入力データ!$C$19:$C$150001,事業申請出力結果!$B98,事業申請入力データ!$B$19:$B$150001,事業申請出力結果!$C$95)/SUMIF(事業申請入力データ!M$19:M$150001,"対象",事業申請入力データ!$F$19:$F$150001),0)</f>
        <v>0</v>
      </c>
      <c r="H98" s="109">
        <f>IFERROR(事業申請入力データ!N$18*SUMIFS(事業申請入力データ!$F$19:$F$150001,事業申請入力データ!N$19:N$150001,"対象",事業申請入力データ!$C$19:$C$150001,事業申請出力結果!$B98,事業申請入力データ!$B$19:$B$150001,事業申請出力結果!$C$95)/SUMIF(事業申請入力データ!N$19:N$150001,"対象",事業申請入力データ!$F$19:$F$150001),0)</f>
        <v>0</v>
      </c>
      <c r="I98" s="109">
        <f>IFERROR(事業申請入力データ!O$18*SUMIFS(事業申請入力データ!$F$19:$F$150001,事業申請入力データ!O$19:O$150001,"対象",事業申請入力データ!$C$19:$C$150001,事業申請出力結果!$B98,事業申請入力データ!$B$19:$B$150001,事業申請出力結果!$C$95)/SUMIF(事業申請入力データ!O$19:O$150001,"対象",事業申請入力データ!$F$19:$F$150001),0)</f>
        <v>0</v>
      </c>
      <c r="J98" s="109">
        <f>IFERROR(事業申請入力データ!P$18*SUMIFS(事業申請入力データ!$F$19:$F$150001,事業申請入力データ!P$19:P$150001,"対象",事業申請入力データ!$C$19:$C$150001,事業申請出力結果!$B98,事業申請入力データ!$B$19:$B$150001,事業申請出力結果!$C$95)/SUMIF(事業申請入力データ!P$19:P$150001,"対象",事業申請入力データ!$F$19:$F$150001),0)</f>
        <v>0</v>
      </c>
      <c r="K98" s="109">
        <f>IFERROR(事業申請入力データ!Q$18*SUMIFS(事業申請入力データ!$F$19:$F$150001,事業申請入力データ!Q$19:Q$150001,"対象",事業申請入力データ!$C$19:$C$150001,事業申請出力結果!$B98,事業申請入力データ!$B$19:$B$150001,事業申請出力結果!$C$95)/SUMIF(事業申請入力データ!Q$19:Q$150001,"対象",事業申請入力データ!$F$19:$F$150001),0)</f>
        <v>0</v>
      </c>
      <c r="L98" s="109">
        <f>IFERROR(事業申請入力データ!R$18*SUMIFS(事業申請入力データ!$F$19:$F$150001,事業申請入力データ!R$19:R$150001,"対象",事業申請入力データ!$C$19:$C$150001,事業申請出力結果!$B98,事業申請入力データ!$B$19:$B$150001,事業申請出力結果!$C$95)/SUMIF(事業申請入力データ!R$19:R$150001,"対象",事業申請入力データ!$F$19:$F$150001),0)</f>
        <v>0</v>
      </c>
      <c r="M98" s="109">
        <f>IFERROR(事業申請入力データ!S$18*SUMIFS(事業申請入力データ!$F$19:$F$150001,事業申請入力データ!S$19:S$150001,"対象",事業申請入力データ!$C$19:$C$150001,事業申請出力結果!$B98,事業申請入力データ!$B$19:$B$150001,事業申請出力結果!$C$95)/SUMIF(事業申請入力データ!S$19:S$150001,"対象",事業申請入力データ!$F$19:$F$150001),0)</f>
        <v>0</v>
      </c>
      <c r="N98" s="109">
        <f>IFERROR(事業申請入力データ!W$18*SUMIFS(事業申請入力データ!$F$19:$F$150001,事業申請入力データ!W$19:W$150001,"対象",事業申請入力データ!$C$19:$C$150001,事業申請出力結果!$B98,事業申請入力データ!$B$19:$B$150001,事業申請出力結果!$C$95)/SUMIF(事業申請入力データ!W$19:W$150001,"対象",事業申請入力データ!$F$19:$F$150001),0)</f>
        <v>0</v>
      </c>
      <c r="O98" s="109">
        <f>IFERROR(事業申請入力データ!X$18*SUMIFS(事業申請入力データ!$F$19:$F$150001,事業申請入力データ!X$19:X$150001,"対象",事業申請入力データ!$C$19:$C$150001,事業申請出力結果!$B98,事業申請入力データ!$B$19:$B$150001,事業申請出力結果!$C$95)/SUMIF(事業申請入力データ!X$19:X$150001,"対象",事業申請入力データ!$F$19:$F$150001),0)</f>
        <v>0</v>
      </c>
      <c r="P98" s="109">
        <f>IFERROR(事業申請入力データ!Y$18*SUMIFS(事業申請入力データ!$F$19:$F$150001,事業申請入力データ!Y$19:Y$150001,"対象",事業申請入力データ!$C$19:$C$150001,事業申請出力結果!$B98,事業申請入力データ!$B$19:$B$150001,事業申請出力結果!$C$95)/SUMIF(事業申請入力データ!Y$19:Y$150001,"対象",事業申請入力データ!$F$19:$F$150001),0)</f>
        <v>0</v>
      </c>
      <c r="Q98" s="52">
        <f t="shared" ref="Q98:Q123" si="30">SUM(E98:P98)</f>
        <v>0</v>
      </c>
      <c r="R98" s="58">
        <f>IFERROR(LOOKUP(事業申請出力結果!$C$95,事業申請入力データ!$B$8:$B$14,事業申請入力データ!$E$8:$E$14),0)</f>
        <v>0</v>
      </c>
      <c r="S98" s="65">
        <f>ROUNDDOWN(Q98*R98,0)</f>
        <v>0</v>
      </c>
      <c r="T98" s="327"/>
    </row>
    <row r="99" spans="1:20">
      <c r="A99" s="307"/>
      <c r="B99" s="4" t="s">
        <v>74</v>
      </c>
      <c r="C99" s="107">
        <f>SUMIFS(事業申請入力データ!$F$19:$F$150001,事業申請入力データ!$C$19:$C$150001,B99,事業申請入力データ!$B$19:$B$150001,事業申請出力結果!$C$95)</f>
        <v>0</v>
      </c>
      <c r="D99" s="314"/>
      <c r="E99" s="52">
        <f>SUMIFS(事業申請入力データ!$G$19:$G$150004,事業申請入力データ!$C$19:$C$150004,B99,事業申請入力データ!$B$19:$B$150004,事業申請出力結果!$C$95)</f>
        <v>0</v>
      </c>
      <c r="F99" s="109">
        <f>IFERROR(事業申請入力データ!L$18*SUMIFS(事業申請入力データ!$F$19:$F$150001,事業申請入力データ!L$19:L$150001,"対象",事業申請入力データ!$C$19:$C$150001,事業申請出力結果!$B99,事業申請入力データ!$B$19:$B$150001,事業申請出力結果!$C$95)/SUMIF(事業申請入力データ!L$19:L$150001,"対象",事業申請入力データ!$F$19:$F$150001),0)</f>
        <v>0</v>
      </c>
      <c r="G99" s="109">
        <f>IFERROR(事業申請入力データ!M$18*SUMIFS(事業申請入力データ!$F$19:$F$150001,事業申請入力データ!M$19:M$150001,"対象",事業申請入力データ!$C$19:$C$150001,事業申請出力結果!$B99,事業申請入力データ!$B$19:$B$150001,事業申請出力結果!$C$95)/SUMIF(事業申請入力データ!M$19:M$150001,"対象",事業申請入力データ!$F$19:$F$150001),0)</f>
        <v>0</v>
      </c>
      <c r="H99" s="109">
        <f>IFERROR(事業申請入力データ!N$18*SUMIFS(事業申請入力データ!$F$19:$F$150001,事業申請入力データ!N$19:N$150001,"対象",事業申請入力データ!$C$19:$C$150001,事業申請出力結果!$B99,事業申請入力データ!$B$19:$B$150001,事業申請出力結果!$C$95)/SUMIF(事業申請入力データ!N$19:N$150001,"対象",事業申請入力データ!$F$19:$F$150001),0)</f>
        <v>0</v>
      </c>
      <c r="I99" s="109">
        <f>IFERROR(事業申請入力データ!O$18*SUMIFS(事業申請入力データ!$F$19:$F$150001,事業申請入力データ!O$19:O$150001,"対象",事業申請入力データ!$C$19:$C$150001,事業申請出力結果!$B99,事業申請入力データ!$B$19:$B$150001,事業申請出力結果!$C$95)/SUMIF(事業申請入力データ!O$19:O$150001,"対象",事業申請入力データ!$F$19:$F$150001),0)</f>
        <v>0</v>
      </c>
      <c r="J99" s="109">
        <f>IFERROR(事業申請入力データ!P$18*SUMIFS(事業申請入力データ!$F$19:$F$150001,事業申請入力データ!P$19:P$150001,"対象",事業申請入力データ!$C$19:$C$150001,事業申請出力結果!$B99,事業申請入力データ!$B$19:$B$150001,事業申請出力結果!$C$95)/SUMIF(事業申請入力データ!P$19:P$150001,"対象",事業申請入力データ!$F$19:$F$150001),0)</f>
        <v>0</v>
      </c>
      <c r="K99" s="109">
        <f>IFERROR(事業申請入力データ!Q$18*SUMIFS(事業申請入力データ!$F$19:$F$150001,事業申請入力データ!Q$19:Q$150001,"対象",事業申請入力データ!$C$19:$C$150001,事業申請出力結果!$B99,事業申請入力データ!$B$19:$B$150001,事業申請出力結果!$C$95)/SUMIF(事業申請入力データ!Q$19:Q$150001,"対象",事業申請入力データ!$F$19:$F$150001),0)</f>
        <v>0</v>
      </c>
      <c r="L99" s="109">
        <f>IFERROR(事業申請入力データ!R$18*SUMIFS(事業申請入力データ!$F$19:$F$150001,事業申請入力データ!R$19:R$150001,"対象",事業申請入力データ!$C$19:$C$150001,事業申請出力結果!$B99,事業申請入力データ!$B$19:$B$150001,事業申請出力結果!$C$95)/SUMIF(事業申請入力データ!R$19:R$150001,"対象",事業申請入力データ!$F$19:$F$150001),0)</f>
        <v>0</v>
      </c>
      <c r="M99" s="109">
        <f>IFERROR(事業申請入力データ!S$18*SUMIFS(事業申請入力データ!$F$19:$F$150001,事業申請入力データ!S$19:S$150001,"対象",事業申請入力データ!$C$19:$C$150001,事業申請出力結果!$B99,事業申請入力データ!$B$19:$B$150001,事業申請出力結果!$C$95)/SUMIF(事業申請入力データ!S$19:S$150001,"対象",事業申請入力データ!$F$19:$F$150001),0)</f>
        <v>0</v>
      </c>
      <c r="N99" s="109">
        <f>IFERROR(事業申請入力データ!W$18*SUMIFS(事業申請入力データ!$F$19:$F$150001,事業申請入力データ!W$19:W$150001,"対象",事業申請入力データ!$C$19:$C$150001,事業申請出力結果!$B99,事業申請入力データ!$B$19:$B$150001,事業申請出力結果!$C$95)/SUMIF(事業申請入力データ!W$19:W$150001,"対象",事業申請入力データ!$F$19:$F$150001),0)</f>
        <v>0</v>
      </c>
      <c r="O99" s="109">
        <f>IFERROR(事業申請入力データ!X$18*SUMIFS(事業申請入力データ!$F$19:$F$150001,事業申請入力データ!X$19:X$150001,"対象",事業申請入力データ!$C$19:$C$150001,事業申請出力結果!$B99,事業申請入力データ!$B$19:$B$150001,事業申請出力結果!$C$95)/SUMIF(事業申請入力データ!X$19:X$150001,"対象",事業申請入力データ!$F$19:$F$150001),0)</f>
        <v>0</v>
      </c>
      <c r="P99" s="109">
        <f>IFERROR(事業申請入力データ!Y$18*SUMIFS(事業申請入力データ!$F$19:$F$150001,事業申請入力データ!Y$19:Y$150001,"対象",事業申請入力データ!$C$19:$C$150001,事業申請出力結果!$B99,事業申請入力データ!$B$19:$B$150001,事業申請出力結果!$C$95)/SUMIF(事業申請入力データ!Y$19:Y$150001,"対象",事業申請入力データ!$F$19:$F$150001),0)</f>
        <v>0</v>
      </c>
      <c r="Q99" s="52">
        <f t="shared" si="30"/>
        <v>0</v>
      </c>
      <c r="R99" s="58">
        <f>IFERROR(LOOKUP(事業申請出力結果!$C$95,事業申請入力データ!$B$8:$B$14,事業申請入力データ!$E$8:$E$14),0)</f>
        <v>0</v>
      </c>
      <c r="S99" s="65">
        <f t="shared" ref="S99:S122" si="31">ROUNDDOWN(Q99*R99,0)</f>
        <v>0</v>
      </c>
      <c r="T99" s="327"/>
    </row>
    <row r="100" spans="1:20">
      <c r="A100" s="307"/>
      <c r="B100" s="4" t="s">
        <v>75</v>
      </c>
      <c r="C100" s="107">
        <f>SUMIFS(事業申請入力データ!$F$19:$F$150001,事業申請入力データ!$C$19:$C$150001,B100,事業申請入力データ!$B$19:$B$150001,事業申請出力結果!$C$95)</f>
        <v>0</v>
      </c>
      <c r="D100" s="314"/>
      <c r="E100" s="52">
        <f>SUMIFS(事業申請入力データ!$G$19:$G$150004,事業申請入力データ!$C$19:$C$150004,B100,事業申請入力データ!$B$19:$B$150004,事業申請出力結果!$C$95)</f>
        <v>0</v>
      </c>
      <c r="F100" s="109">
        <f>IFERROR(事業申請入力データ!L$18*SUMIFS(事業申請入力データ!$F$19:$F$150001,事業申請入力データ!L$19:L$150001,"対象",事業申請入力データ!$C$19:$C$150001,事業申請出力結果!$B100,事業申請入力データ!$B$19:$B$150001,事業申請出力結果!$C$95)/SUMIF(事業申請入力データ!L$19:L$150001,"対象",事業申請入力データ!$F$19:$F$150001),0)</f>
        <v>0</v>
      </c>
      <c r="G100" s="109">
        <f>IFERROR(事業申請入力データ!M$18*SUMIFS(事業申請入力データ!$F$19:$F$150001,事業申請入力データ!M$19:M$150001,"対象",事業申請入力データ!$C$19:$C$150001,事業申請出力結果!$B100,事業申請入力データ!$B$19:$B$150001,事業申請出力結果!$C$95)/SUMIF(事業申請入力データ!M$19:M$150001,"対象",事業申請入力データ!$F$19:$F$150001),0)</f>
        <v>0</v>
      </c>
      <c r="H100" s="109">
        <f>IFERROR(事業申請入力データ!N$18*SUMIFS(事業申請入力データ!$F$19:$F$150001,事業申請入力データ!N$19:N$150001,"対象",事業申請入力データ!$C$19:$C$150001,事業申請出力結果!$B100,事業申請入力データ!$B$19:$B$150001,事業申請出力結果!$C$95)/SUMIF(事業申請入力データ!N$19:N$150001,"対象",事業申請入力データ!$F$19:$F$150001),0)</f>
        <v>0</v>
      </c>
      <c r="I100" s="109">
        <f>IFERROR(事業申請入力データ!O$18*SUMIFS(事業申請入力データ!$F$19:$F$150001,事業申請入力データ!O$19:O$150001,"対象",事業申請入力データ!$C$19:$C$150001,事業申請出力結果!$B100,事業申請入力データ!$B$19:$B$150001,事業申請出力結果!$C$95)/SUMIF(事業申請入力データ!O$19:O$150001,"対象",事業申請入力データ!$F$19:$F$150001),0)</f>
        <v>0</v>
      </c>
      <c r="J100" s="109">
        <f>IFERROR(事業申請入力データ!P$18*SUMIFS(事業申請入力データ!$F$19:$F$150001,事業申請入力データ!P$19:P$150001,"対象",事業申請入力データ!$C$19:$C$150001,事業申請出力結果!$B100,事業申請入力データ!$B$19:$B$150001,事業申請出力結果!$C$95)/SUMIF(事業申請入力データ!P$19:P$150001,"対象",事業申請入力データ!$F$19:$F$150001),0)</f>
        <v>0</v>
      </c>
      <c r="K100" s="109">
        <f>IFERROR(事業申請入力データ!Q$18*SUMIFS(事業申請入力データ!$F$19:$F$150001,事業申請入力データ!Q$19:Q$150001,"対象",事業申請入力データ!$C$19:$C$150001,事業申請出力結果!$B100,事業申請入力データ!$B$19:$B$150001,事業申請出力結果!$C$95)/SUMIF(事業申請入力データ!Q$19:Q$150001,"対象",事業申請入力データ!$F$19:$F$150001),0)</f>
        <v>0</v>
      </c>
      <c r="L100" s="109">
        <f>IFERROR(事業申請入力データ!R$18*SUMIFS(事業申請入力データ!$F$19:$F$150001,事業申請入力データ!R$19:R$150001,"対象",事業申請入力データ!$C$19:$C$150001,事業申請出力結果!$B100,事業申請入力データ!$B$19:$B$150001,事業申請出力結果!$C$95)/SUMIF(事業申請入力データ!R$19:R$150001,"対象",事業申請入力データ!$F$19:$F$150001),0)</f>
        <v>0</v>
      </c>
      <c r="M100" s="109">
        <f>IFERROR(事業申請入力データ!S$18*SUMIFS(事業申請入力データ!$F$19:$F$150001,事業申請入力データ!S$19:S$150001,"対象",事業申請入力データ!$C$19:$C$150001,事業申請出力結果!$B100,事業申請入力データ!$B$19:$B$150001,事業申請出力結果!$C$95)/SUMIF(事業申請入力データ!S$19:S$150001,"対象",事業申請入力データ!$F$19:$F$150001),0)</f>
        <v>0</v>
      </c>
      <c r="N100" s="109">
        <f>IFERROR(事業申請入力データ!W$18*SUMIFS(事業申請入力データ!$F$19:$F$150001,事業申請入力データ!W$19:W$150001,"対象",事業申請入力データ!$C$19:$C$150001,事業申請出力結果!$B100,事業申請入力データ!$B$19:$B$150001,事業申請出力結果!$C$95)/SUMIF(事業申請入力データ!W$19:W$150001,"対象",事業申請入力データ!$F$19:$F$150001),0)</f>
        <v>0</v>
      </c>
      <c r="O100" s="109">
        <f>IFERROR(事業申請入力データ!X$18*SUMIFS(事業申請入力データ!$F$19:$F$150001,事業申請入力データ!X$19:X$150001,"対象",事業申請入力データ!$C$19:$C$150001,事業申請出力結果!$B100,事業申請入力データ!$B$19:$B$150001,事業申請出力結果!$C$95)/SUMIF(事業申請入力データ!X$19:X$150001,"対象",事業申請入力データ!$F$19:$F$150001),0)</f>
        <v>0</v>
      </c>
      <c r="P100" s="109">
        <f>IFERROR(事業申請入力データ!Y$18*SUMIFS(事業申請入力データ!$F$19:$F$150001,事業申請入力データ!Y$19:Y$150001,"対象",事業申請入力データ!$C$19:$C$150001,事業申請出力結果!$B100,事業申請入力データ!$B$19:$B$150001,事業申請出力結果!$C$95)/SUMIF(事業申請入力データ!Y$19:Y$150001,"対象",事業申請入力データ!$F$19:$F$150001),0)</f>
        <v>0</v>
      </c>
      <c r="Q100" s="52">
        <f t="shared" si="30"/>
        <v>0</v>
      </c>
      <c r="R100" s="58">
        <f>IFERROR(LOOKUP(事業申請出力結果!$C$95,事業申請入力データ!$B$8:$B$14,事業申請入力データ!$E$8:$E$14),0)</f>
        <v>0</v>
      </c>
      <c r="S100" s="65">
        <f t="shared" si="31"/>
        <v>0</v>
      </c>
      <c r="T100" s="327"/>
    </row>
    <row r="101" spans="1:20">
      <c r="A101" s="307"/>
      <c r="B101" s="4" t="s">
        <v>76</v>
      </c>
      <c r="C101" s="107">
        <f>SUMIFS(事業申請入力データ!$F$19:$F$150001,事業申請入力データ!$C$19:$C$150001,B101,事業申請入力データ!$B$19:$B$150001,事業申請出力結果!$C$95)</f>
        <v>0</v>
      </c>
      <c r="D101" s="314"/>
      <c r="E101" s="52">
        <f>SUMIFS(事業申請入力データ!$G$19:$G$150004,事業申請入力データ!$C$19:$C$150004,B101,事業申請入力データ!$B$19:$B$150004,事業申請出力結果!$C$95)</f>
        <v>0</v>
      </c>
      <c r="F101" s="109">
        <f>IFERROR(事業申請入力データ!L$18*SUMIFS(事業申請入力データ!$F$19:$F$150001,事業申請入力データ!L$19:L$150001,"対象",事業申請入力データ!$C$19:$C$150001,事業申請出力結果!$B101,事業申請入力データ!$B$19:$B$150001,事業申請出力結果!$C$95)/SUMIF(事業申請入力データ!L$19:L$150001,"対象",事業申請入力データ!$F$19:$F$150001),0)</f>
        <v>0</v>
      </c>
      <c r="G101" s="109">
        <f>IFERROR(事業申請入力データ!M$18*SUMIFS(事業申請入力データ!$F$19:$F$150001,事業申請入力データ!M$19:M$150001,"対象",事業申請入力データ!$C$19:$C$150001,事業申請出力結果!$B101,事業申請入力データ!$B$19:$B$150001,事業申請出力結果!$C$95)/SUMIF(事業申請入力データ!M$19:M$150001,"対象",事業申請入力データ!$F$19:$F$150001),0)</f>
        <v>0</v>
      </c>
      <c r="H101" s="109">
        <f>IFERROR(事業申請入力データ!N$18*SUMIFS(事業申請入力データ!$F$19:$F$150001,事業申請入力データ!N$19:N$150001,"対象",事業申請入力データ!$C$19:$C$150001,事業申請出力結果!$B101,事業申請入力データ!$B$19:$B$150001,事業申請出力結果!$C$95)/SUMIF(事業申請入力データ!N$19:N$150001,"対象",事業申請入力データ!$F$19:$F$150001),0)</f>
        <v>0</v>
      </c>
      <c r="I101" s="109">
        <f>IFERROR(事業申請入力データ!O$18*SUMIFS(事業申請入力データ!$F$19:$F$150001,事業申請入力データ!O$19:O$150001,"対象",事業申請入力データ!$C$19:$C$150001,事業申請出力結果!$B101,事業申請入力データ!$B$19:$B$150001,事業申請出力結果!$C$95)/SUMIF(事業申請入力データ!O$19:O$150001,"対象",事業申請入力データ!$F$19:$F$150001),0)</f>
        <v>0</v>
      </c>
      <c r="J101" s="109">
        <f>IFERROR(事業申請入力データ!P$18*SUMIFS(事業申請入力データ!$F$19:$F$150001,事業申請入力データ!P$19:P$150001,"対象",事業申請入力データ!$C$19:$C$150001,事業申請出力結果!$B101,事業申請入力データ!$B$19:$B$150001,事業申請出力結果!$C$95)/SUMIF(事業申請入力データ!P$19:P$150001,"対象",事業申請入力データ!$F$19:$F$150001),0)</f>
        <v>0</v>
      </c>
      <c r="K101" s="109">
        <f>IFERROR(事業申請入力データ!Q$18*SUMIFS(事業申請入力データ!$F$19:$F$150001,事業申請入力データ!Q$19:Q$150001,"対象",事業申請入力データ!$C$19:$C$150001,事業申請出力結果!$B101,事業申請入力データ!$B$19:$B$150001,事業申請出力結果!$C$95)/SUMIF(事業申請入力データ!Q$19:Q$150001,"対象",事業申請入力データ!$F$19:$F$150001),0)</f>
        <v>0</v>
      </c>
      <c r="L101" s="109">
        <f>IFERROR(事業申請入力データ!R$18*SUMIFS(事業申請入力データ!$F$19:$F$150001,事業申請入力データ!R$19:R$150001,"対象",事業申請入力データ!$C$19:$C$150001,事業申請出力結果!$B101,事業申請入力データ!$B$19:$B$150001,事業申請出力結果!$C$95)/SUMIF(事業申請入力データ!R$19:R$150001,"対象",事業申請入力データ!$F$19:$F$150001),0)</f>
        <v>0</v>
      </c>
      <c r="M101" s="109">
        <f>IFERROR(事業申請入力データ!S$18*SUMIFS(事業申請入力データ!$F$19:$F$150001,事業申請入力データ!S$19:S$150001,"対象",事業申請入力データ!$C$19:$C$150001,事業申請出力結果!$B101,事業申請入力データ!$B$19:$B$150001,事業申請出力結果!$C$95)/SUMIF(事業申請入力データ!S$19:S$150001,"対象",事業申請入力データ!$F$19:$F$150001),0)</f>
        <v>0</v>
      </c>
      <c r="N101" s="109">
        <f>IFERROR(事業申請入力データ!W$18*SUMIFS(事業申請入力データ!$F$19:$F$150001,事業申請入力データ!W$19:W$150001,"対象",事業申請入力データ!$C$19:$C$150001,事業申請出力結果!$B101,事業申請入力データ!$B$19:$B$150001,事業申請出力結果!$C$95)/SUMIF(事業申請入力データ!W$19:W$150001,"対象",事業申請入力データ!$F$19:$F$150001),0)</f>
        <v>0</v>
      </c>
      <c r="O101" s="109">
        <f>IFERROR(事業申請入力データ!X$18*SUMIFS(事業申請入力データ!$F$19:$F$150001,事業申請入力データ!X$19:X$150001,"対象",事業申請入力データ!$C$19:$C$150001,事業申請出力結果!$B101,事業申請入力データ!$B$19:$B$150001,事業申請出力結果!$C$95)/SUMIF(事業申請入力データ!X$19:X$150001,"対象",事業申請入力データ!$F$19:$F$150001),0)</f>
        <v>0</v>
      </c>
      <c r="P101" s="109">
        <f>IFERROR(事業申請入力データ!Y$18*SUMIFS(事業申請入力データ!$F$19:$F$150001,事業申請入力データ!Y$19:Y$150001,"対象",事業申請入力データ!$C$19:$C$150001,事業申請出力結果!$B101,事業申請入力データ!$B$19:$B$150001,事業申請出力結果!$C$95)/SUMIF(事業申請入力データ!Y$19:Y$150001,"対象",事業申請入力データ!$F$19:$F$150001),0)</f>
        <v>0</v>
      </c>
      <c r="Q101" s="52">
        <f t="shared" si="30"/>
        <v>0</v>
      </c>
      <c r="R101" s="58">
        <f>IFERROR(LOOKUP(事業申請出力結果!$C$95,事業申請入力データ!$B$8:$B$14,事業申請入力データ!$E$8:$E$14),0)</f>
        <v>0</v>
      </c>
      <c r="S101" s="65">
        <f t="shared" si="31"/>
        <v>0</v>
      </c>
      <c r="T101" s="327"/>
    </row>
    <row r="102" spans="1:20" ht="19.5" thickBot="1">
      <c r="A102" s="365"/>
      <c r="B102" s="66" t="s">
        <v>77</v>
      </c>
      <c r="C102" s="67">
        <f>SUMIFS(事業申請入力データ!$F$19:$F$150001,事業申請入力データ!$C$19:$C$150001,B102,事業申請入力データ!$B$19:$B$150001,事業申請出力結果!$C$95)</f>
        <v>0</v>
      </c>
      <c r="D102" s="339"/>
      <c r="E102" s="68">
        <f>SUMIFS(事業申請入力データ!$G$19:$G$150004,事業申請入力データ!$C$19:$C$150004,B102,事業申請入力データ!$B$19:$B$150004,事業申請出力結果!$C$95)</f>
        <v>0</v>
      </c>
      <c r="F102" s="112">
        <f>IFERROR(事業申請入力データ!L$18*SUMIFS(事業申請入力データ!$F$19:$F$150001,事業申請入力データ!L$19:L$150001,"対象",事業申請入力データ!$C$19:$C$150001,事業申請出力結果!$B102,事業申請入力データ!$B$19:$B$150001,事業申請出力結果!$C$95)/SUMIF(事業申請入力データ!L$19:L$150001,"対象",事業申請入力データ!$F$19:$F$150001),0)</f>
        <v>0</v>
      </c>
      <c r="G102" s="112">
        <f>IFERROR(事業申請入力データ!M$18*SUMIFS(事業申請入力データ!$F$19:$F$150001,事業申請入力データ!M$19:M$150001,"対象",事業申請入力データ!$C$19:$C$150001,事業申請出力結果!$B102,事業申請入力データ!$B$19:$B$150001,事業申請出力結果!$C$95)/SUMIF(事業申請入力データ!M$19:M$150001,"対象",事業申請入力データ!$F$19:$F$150001),0)</f>
        <v>0</v>
      </c>
      <c r="H102" s="112">
        <f>IFERROR(事業申請入力データ!N$18*SUMIFS(事業申請入力データ!$F$19:$F$150001,事業申請入力データ!N$19:N$150001,"対象",事業申請入力データ!$C$19:$C$150001,事業申請出力結果!$B102,事業申請入力データ!$B$19:$B$150001,事業申請出力結果!$C$95)/SUMIF(事業申請入力データ!N$19:N$150001,"対象",事業申請入力データ!$F$19:$F$150001),0)</f>
        <v>0</v>
      </c>
      <c r="I102" s="112">
        <f>IFERROR(事業申請入力データ!O$18*SUMIFS(事業申請入力データ!$F$19:$F$150001,事業申請入力データ!O$19:O$150001,"対象",事業申請入力データ!$C$19:$C$150001,事業申請出力結果!$B102,事業申請入力データ!$B$19:$B$150001,事業申請出力結果!$C$95)/SUMIF(事業申請入力データ!O$19:O$150001,"対象",事業申請入力データ!$F$19:$F$150001),0)</f>
        <v>0</v>
      </c>
      <c r="J102" s="112">
        <f>IFERROR(事業申請入力データ!P$18*SUMIFS(事業申請入力データ!$F$19:$F$150001,事業申請入力データ!P$19:P$150001,"対象",事業申請入力データ!$C$19:$C$150001,事業申請出力結果!$B102,事業申請入力データ!$B$19:$B$150001,事業申請出力結果!$C$95)/SUMIF(事業申請入力データ!P$19:P$150001,"対象",事業申請入力データ!$F$19:$F$150001),0)</f>
        <v>0</v>
      </c>
      <c r="K102" s="112">
        <f>IFERROR(事業申請入力データ!Q$18*SUMIFS(事業申請入力データ!$F$19:$F$150001,事業申請入力データ!Q$19:Q$150001,"対象",事業申請入力データ!$C$19:$C$150001,事業申請出力結果!$B102,事業申請入力データ!$B$19:$B$150001,事業申請出力結果!$C$95)/SUMIF(事業申請入力データ!Q$19:Q$150001,"対象",事業申請入力データ!$F$19:$F$150001),0)</f>
        <v>0</v>
      </c>
      <c r="L102" s="112">
        <f>IFERROR(事業申請入力データ!R$18*SUMIFS(事業申請入力データ!$F$19:$F$150001,事業申請入力データ!R$19:R$150001,"対象",事業申請入力データ!$C$19:$C$150001,事業申請出力結果!$B102,事業申請入力データ!$B$19:$B$150001,事業申請出力結果!$C$95)/SUMIF(事業申請入力データ!R$19:R$150001,"対象",事業申請入力データ!$F$19:$F$150001),0)</f>
        <v>0</v>
      </c>
      <c r="M102" s="112">
        <f>IFERROR(事業申請入力データ!S$18*SUMIFS(事業申請入力データ!$F$19:$F$150001,事業申請入力データ!S$19:S$150001,"対象",事業申請入力データ!$C$19:$C$150001,事業申請出力結果!$B102,事業申請入力データ!$B$19:$B$150001,事業申請出力結果!$C$95)/SUMIF(事業申請入力データ!S$19:S$150001,"対象",事業申請入力データ!$F$19:$F$150001),0)</f>
        <v>0</v>
      </c>
      <c r="N102" s="68">
        <f>IFERROR(事業申請入力データ!W$18*SUMIFS(事業申請入力データ!$F$19:$F$150001,事業申請入力データ!W$19:W$150001,"対象",事業申請入力データ!$C$19:$C$150001,事業申請出力結果!$B102,事業申請入力データ!$B$19:$B$150001,事業申請出力結果!$C$95)/SUMIF(事業申請入力データ!W$19:W$150001,"対象",事業申請入力データ!$F$19:$F$150001),0)</f>
        <v>0</v>
      </c>
      <c r="O102" s="68">
        <f>IFERROR(事業申請入力データ!X$18*SUMIFS(事業申請入力データ!$F$19:$F$150001,事業申請入力データ!X$19:X$150001,"対象",事業申請入力データ!$C$19:$C$150001,事業申請出力結果!$B102,事業申請入力データ!$B$19:$B$150001,事業申請出力結果!$C$95)/SUMIF(事業申請入力データ!X$19:X$150001,"対象",事業申請入力データ!$F$19:$F$150001),0)</f>
        <v>0</v>
      </c>
      <c r="P102" s="68">
        <f>IFERROR(事業申請入力データ!Y$18*SUMIFS(事業申請入力データ!$F$19:$F$150001,事業申請入力データ!Y$19:Y$150001,"対象",事業申請入力データ!$C$19:$C$150001,事業申請出力結果!$B102,事業申請入力データ!$B$19:$B$150001,事業申請出力結果!$C$95)/SUMIF(事業申請入力データ!Y$19:Y$150001,"対象",事業申請入力データ!$F$19:$F$150001),0)</f>
        <v>0</v>
      </c>
      <c r="Q102" s="68">
        <f t="shared" si="30"/>
        <v>0</v>
      </c>
      <c r="R102" s="69">
        <f>IFERROR(LOOKUP(事業申請出力結果!$C$95,事業申請入力データ!$B$8:$B$14,事業申請入力データ!$E$8:$E$14),0)</f>
        <v>0</v>
      </c>
      <c r="S102" s="70">
        <f t="shared" si="31"/>
        <v>0</v>
      </c>
      <c r="T102" s="328"/>
    </row>
    <row r="103" spans="1:20">
      <c r="A103" s="309" t="s">
        <v>105</v>
      </c>
      <c r="B103" s="80" t="s">
        <v>78</v>
      </c>
      <c r="C103" s="106">
        <f>SUMIFS(事業申請入力データ!$F$19:$F$150001,事業申請入力データ!$C$19:$C$150001,B103,事業申請入力データ!$B$19:$B$150001,事業申請出力結果!$C$95)</f>
        <v>0</v>
      </c>
      <c r="D103" s="315">
        <f>SUM(C103:C120)</f>
        <v>0</v>
      </c>
      <c r="E103" s="108">
        <f>SUMIFS(事業申請入力データ!$G$19:$G$150004,事業申請入力データ!$C$19:$C$150004,B103,事業申請入力データ!$B$19:$B$150004,事業申請出力結果!$C$95)</f>
        <v>0</v>
      </c>
      <c r="F103" s="82">
        <f>IFERROR(事業申請入力データ!L$18*SUMIFS(事業申請入力データ!$F$19:$F$150001,事業申請入力データ!L$19:L$150001,"対象",事業申請入力データ!$C$19:$C$150001,事業申請出力結果!$B103,事業申請入力データ!$B$19:$B$150001,事業申請出力結果!$C$95)/SUMIF(事業申請入力データ!L$19:L$150001,"対象",事業申請入力データ!$F$19:$F$150001),0)</f>
        <v>0</v>
      </c>
      <c r="G103" s="82">
        <f>IFERROR(事業申請入力データ!M$18*SUMIFS(事業申請入力データ!$F$19:$F$150001,事業申請入力データ!M$19:M$150001,"対象",事業申請入力データ!$C$19:$C$150001,事業申請出力結果!$B103,事業申請入力データ!$B$19:$B$150001,事業申請出力結果!$C$95)/SUMIF(事業申請入力データ!M$19:M$150001,"対象",事業申請入力データ!$F$19:$F$150001),0)</f>
        <v>0</v>
      </c>
      <c r="H103" s="82">
        <f>IFERROR(事業申請入力データ!N$18*SUMIFS(事業申請入力データ!$F$19:$F$150001,事業申請入力データ!N$19:N$150001,"対象",事業申請入力データ!$C$19:$C$150001,事業申請出力結果!$B103,事業申請入力データ!$B$19:$B$150001,事業申請出力結果!$C$95)/SUMIF(事業申請入力データ!N$19:N$150001,"対象",事業申請入力データ!$F$19:$F$150001),0)</f>
        <v>0</v>
      </c>
      <c r="I103" s="82">
        <f>IFERROR(事業申請入力データ!O$18*SUMIFS(事業申請入力データ!$F$19:$F$150001,事業申請入力データ!O$19:O$150001,"対象",事業申請入力データ!$C$19:$C$150001,事業申請出力結果!$B103,事業申請入力データ!$B$19:$B$150001,事業申請出力結果!$C$95)/SUMIF(事業申請入力データ!O$19:O$150001,"対象",事業申請入力データ!$F$19:$F$150001),0)</f>
        <v>0</v>
      </c>
      <c r="J103" s="82">
        <f>IFERROR(事業申請入力データ!P$18*SUMIFS(事業申請入力データ!$F$19:$F$150001,事業申請入力データ!P$19:P$150001,"対象",事業申請入力データ!$C$19:$C$150001,事業申請出力結果!$B103,事業申請入力データ!$B$19:$B$150001,事業申請出力結果!$C$95)/SUMIF(事業申請入力データ!P$19:P$150001,"対象",事業申請入力データ!$F$19:$F$150001),0)</f>
        <v>0</v>
      </c>
      <c r="K103" s="82">
        <f>IFERROR(事業申請入力データ!Q$18*SUMIFS(事業申請入力データ!$F$19:$F$150001,事業申請入力データ!Q$19:Q$150001,"対象",事業申請入力データ!$C$19:$C$150001,事業申請出力結果!$B103,事業申請入力データ!$B$19:$B$150001,事業申請出力結果!$C$95)/SUMIF(事業申請入力データ!Q$19:Q$150001,"対象",事業申請入力データ!$F$19:$F$150001),0)</f>
        <v>0</v>
      </c>
      <c r="L103" s="82">
        <f>IFERROR(事業申請入力データ!R$18*SUMIFS(事業申請入力データ!$F$19:$F$150001,事業申請入力データ!R$19:R$150001,"対象",事業申請入力データ!$C$19:$C$150001,事業申請出力結果!$B103,事業申請入力データ!$B$19:$B$150001,事業申請出力結果!$C$95)/SUMIF(事業申請入力データ!R$19:R$150001,"対象",事業申請入力データ!$F$19:$F$150001),0)</f>
        <v>0</v>
      </c>
      <c r="M103" s="82">
        <f>IFERROR(事業申請入力データ!S$18*SUMIFS(事業申請入力データ!$F$19:$F$150001,事業申請入力データ!S$19:S$150001,"対象",事業申請入力データ!$C$19:$C$150001,事業申請出力結果!$B103,事業申請入力データ!$B$19:$B$150001,事業申請出力結果!$C$95)/SUMIF(事業申請入力データ!S$19:S$150001,"対象",事業申請入力データ!$F$19:$F$150001),0)</f>
        <v>0</v>
      </c>
      <c r="N103" s="82">
        <f>IFERROR(事業申請入力データ!W$18*SUMIFS(事業申請入力データ!$F$19:$F$150001,事業申請入力データ!W$19:W$150001,"対象",事業申請入力データ!$C$19:$C$150001,事業申請出力結果!$B103,事業申請入力データ!$B$19:$B$150001,事業申請出力結果!$C$95)/SUMIF(事業申請入力データ!W$19:W$150001,"対象",事業申請入力データ!$F$19:$F$150001),0)</f>
        <v>0</v>
      </c>
      <c r="O103" s="82">
        <f>IFERROR(事業申請入力データ!X$18*SUMIFS(事業申請入力データ!$F$19:$F$150001,事業申請入力データ!X$19:X$150001,"対象",事業申請入力データ!$C$19:$C$150001,事業申請出力結果!$B103,事業申請入力データ!$B$19:$B$150001,事業申請出力結果!$C$95)/SUMIF(事業申請入力データ!X$19:X$150001,"対象",事業申請入力データ!$F$19:$F$150001),0)</f>
        <v>0</v>
      </c>
      <c r="P103" s="82">
        <f>IFERROR(事業申請入力データ!Y$18*SUMIFS(事業申請入力データ!$F$19:$F$150001,事業申請入力データ!Y$19:Y$150001,"対象",事業申請入力データ!$C$19:$C$150001,事業申請出力結果!$B103,事業申請入力データ!$B$19:$B$150001,事業申請出力結果!$C$95)/SUMIF(事業申請入力データ!Y$19:Y$150001,"対象",事業申請入力データ!$F$19:$F$150001),0)</f>
        <v>0</v>
      </c>
      <c r="Q103" s="82">
        <f t="shared" si="30"/>
        <v>0</v>
      </c>
      <c r="R103" s="141">
        <f>IFERROR(LOOKUP(事業申請出力結果!$C$95,事業申請入力データ!$B$8:$B$14,事業申請入力データ!$E$8:$E$14),0)</f>
        <v>0</v>
      </c>
      <c r="S103" s="83">
        <f t="shared" si="31"/>
        <v>0</v>
      </c>
      <c r="T103" s="329">
        <f>SUM(S103:S120)</f>
        <v>0</v>
      </c>
    </row>
    <row r="104" spans="1:20">
      <c r="A104" s="310"/>
      <c r="B104" s="72" t="s">
        <v>171</v>
      </c>
      <c r="C104" s="106">
        <f>SUMIFS(事業申請入力データ!$F$19:$F$150001,事業申請入力データ!$C$19:$C$150001,B104,事業申請入力データ!$B$19:$B$150001,事業申請出力結果!$C$95)</f>
        <v>0</v>
      </c>
      <c r="D104" s="316"/>
      <c r="E104" s="74">
        <f>SUMIFS(事業申請入力データ!$G$19:$G$150004,事業申請入力データ!$C$19:$C$150004,B104,事業申請入力データ!$B$19:$B$150004,事業申請出力結果!$C$95)</f>
        <v>0</v>
      </c>
      <c r="F104" s="108">
        <f>IFERROR(事業申請入力データ!L$18*SUMIFS(事業申請入力データ!$F$19:$F$150001,事業申請入力データ!L$19:L$150001,"対象",事業申請入力データ!$C$19:$C$150001,事業申請出力結果!$B104,事業申請入力データ!$B$19:$B$150001,事業申請出力結果!$C$95)/SUMIF(事業申請入力データ!L$19:L$150001,"対象",事業申請入力データ!$F$19:$F$150001),0)</f>
        <v>0</v>
      </c>
      <c r="G104" s="108">
        <f>IFERROR(事業申請入力データ!M$18*SUMIFS(事業申請入力データ!$F$19:$F$150001,事業申請入力データ!M$19:M$150001,"対象",事業申請入力データ!$C$19:$C$150001,事業申請出力結果!$B104,事業申請入力データ!$B$19:$B$150001,事業申請出力結果!$C$95)/SUMIF(事業申請入力データ!M$19:M$150001,"対象",事業申請入力データ!$F$19:$F$150001),0)</f>
        <v>0</v>
      </c>
      <c r="H104" s="108">
        <f>IFERROR(事業申請入力データ!N$18*SUMIFS(事業申請入力データ!$F$19:$F$150001,事業申請入力データ!N$19:N$150001,"対象",事業申請入力データ!$C$19:$C$150001,事業申請出力結果!$B104,事業申請入力データ!$B$19:$B$150001,事業申請出力結果!$C$95)/SUMIF(事業申請入力データ!N$19:N$150001,"対象",事業申請入力データ!$F$19:$F$150001),0)</f>
        <v>0</v>
      </c>
      <c r="I104" s="108">
        <f>IFERROR(事業申請入力データ!O$18*SUMIFS(事業申請入力データ!$F$19:$F$150001,事業申請入力データ!O$19:O$150001,"対象",事業申請入力データ!$C$19:$C$150001,事業申請出力結果!$B104,事業申請入力データ!$B$19:$B$150001,事業申請出力結果!$C$95)/SUMIF(事業申請入力データ!O$19:O$150001,"対象",事業申請入力データ!$F$19:$F$150001),0)</f>
        <v>0</v>
      </c>
      <c r="J104" s="108">
        <f>IFERROR(事業申請入力データ!P$18*SUMIFS(事業申請入力データ!$F$19:$F$150001,事業申請入力データ!P$19:P$150001,"対象",事業申請入力データ!$C$19:$C$150001,事業申請出力結果!$B104,事業申請入力データ!$B$19:$B$150001,事業申請出力結果!$C$95)/SUMIF(事業申請入力データ!P$19:P$150001,"対象",事業申請入力データ!$F$19:$F$150001),0)</f>
        <v>0</v>
      </c>
      <c r="K104" s="108">
        <f>IFERROR(事業申請入力データ!Q$18*SUMIFS(事業申請入力データ!$F$19:$F$150001,事業申請入力データ!Q$19:Q$150001,"対象",事業申請入力データ!$C$19:$C$150001,事業申請出力結果!$B104,事業申請入力データ!$B$19:$B$150001,事業申請出力結果!$C$95)/SUMIF(事業申請入力データ!Q$19:Q$150001,"対象",事業申請入力データ!$F$19:$F$150001),0)</f>
        <v>0</v>
      </c>
      <c r="L104" s="108">
        <f>IFERROR(事業申請入力データ!R$18*SUMIFS(事業申請入力データ!$F$19:$F$150001,事業申請入力データ!R$19:R$150001,"対象",事業申請入力データ!$C$19:$C$150001,事業申請出力結果!$B104,事業申請入力データ!$B$19:$B$150001,事業申請出力結果!$C$95)/SUMIF(事業申請入力データ!R$19:R$150001,"対象",事業申請入力データ!$F$19:$F$150001),0)</f>
        <v>0</v>
      </c>
      <c r="M104" s="108">
        <f>IFERROR(事業申請入力データ!S$18*SUMIFS(事業申請入力データ!$F$19:$F$150001,事業申請入力データ!S$19:S$150001,"対象",事業申請入力データ!$C$19:$C$150001,事業申請出力結果!$B104,事業申請入力データ!$B$19:$B$150001,事業申請出力結果!$C$95)/SUMIF(事業申請入力データ!S$19:S$150001,"対象",事業申請入力データ!$F$19:$F$150001),0)</f>
        <v>0</v>
      </c>
      <c r="N104" s="108">
        <f>IFERROR(事業申請入力データ!W$18*SUMIFS(事業申請入力データ!$F$19:$F$150001,事業申請入力データ!W$19:W$150001,"対象",事業申請入力データ!$C$19:$C$150001,事業申請出力結果!$B104,事業申請入力データ!$B$19:$B$150001,事業申請出力結果!$C$95)/SUMIF(事業申請入力データ!W$19:W$150001,"対象",事業申請入力データ!$F$19:$F$150001),0)</f>
        <v>0</v>
      </c>
      <c r="O104" s="108">
        <f>IFERROR(事業申請入力データ!X$18*SUMIFS(事業申請入力データ!$F$19:$F$150001,事業申請入力データ!X$19:X$150001,"対象",事業申請入力データ!$C$19:$C$150001,事業申請出力結果!$B104,事業申請入力データ!$B$19:$B$150001,事業申請出力結果!$C$95)/SUMIF(事業申請入力データ!X$19:X$150001,"対象",事業申請入力データ!$F$19:$F$150001),0)</f>
        <v>0</v>
      </c>
      <c r="P104" s="108">
        <f>IFERROR(事業申請入力データ!Y$18*SUMIFS(事業申請入力データ!$F$19:$F$150001,事業申請入力データ!Y$19:Y$150001,"対象",事業申請入力データ!$C$19:$C$150001,事業申請出力結果!$B104,事業申請入力データ!$B$19:$B$150001,事業申請出力結果!$C$95)/SUMIF(事業申請入力データ!Y$19:Y$150001,"対象",事業申請入力データ!$F$19:$F$150001),0)</f>
        <v>0</v>
      </c>
      <c r="Q104" s="74">
        <f t="shared" si="30"/>
        <v>0</v>
      </c>
      <c r="R104" s="75">
        <f>IFERROR(LOOKUP(事業申請出力結果!$C$95,事業申請入力データ!$B$8:$B$14,事業申請入力データ!$E$8:$E$14),0)</f>
        <v>0</v>
      </c>
      <c r="S104" s="84">
        <f t="shared" si="31"/>
        <v>0</v>
      </c>
      <c r="T104" s="330"/>
    </row>
    <row r="105" spans="1:20">
      <c r="A105" s="310"/>
      <c r="B105" s="72" t="s">
        <v>79</v>
      </c>
      <c r="C105" s="106">
        <f>SUMIFS(事業申請入力データ!$F$19:$F$150001,事業申請入力データ!$C$19:$C$150001,B105,事業申請入力データ!$B$19:$B$150001,事業申請出力結果!$C$95)</f>
        <v>0</v>
      </c>
      <c r="D105" s="316"/>
      <c r="E105" s="74">
        <f>SUMIFS(事業申請入力データ!$G$19:$G$150004,事業申請入力データ!$C$19:$C$150004,B105,事業申請入力データ!$B$19:$B$150004,事業申請出力結果!$C$95)</f>
        <v>0</v>
      </c>
      <c r="F105" s="108">
        <f>IFERROR(事業申請入力データ!L$18*SUMIFS(事業申請入力データ!$F$19:$F$150001,事業申請入力データ!L$19:L$150001,"対象",事業申請入力データ!$C$19:$C$150001,事業申請出力結果!$B105,事業申請入力データ!$B$19:$B$150001,事業申請出力結果!$C$95)/SUMIF(事業申請入力データ!L$19:L$150001,"対象",事業申請入力データ!$F$19:$F$150001),0)</f>
        <v>0</v>
      </c>
      <c r="G105" s="108">
        <f>IFERROR(事業申請入力データ!M$18*SUMIFS(事業申請入力データ!$F$19:$F$150001,事業申請入力データ!M$19:M$150001,"対象",事業申請入力データ!$C$19:$C$150001,事業申請出力結果!$B105,事業申請入力データ!$B$19:$B$150001,事業申請出力結果!$C$95)/SUMIF(事業申請入力データ!M$19:M$150001,"対象",事業申請入力データ!$F$19:$F$150001),0)</f>
        <v>0</v>
      </c>
      <c r="H105" s="108">
        <f>IFERROR(事業申請入力データ!N$18*SUMIFS(事業申請入力データ!$F$19:$F$150001,事業申請入力データ!N$19:N$150001,"対象",事業申請入力データ!$C$19:$C$150001,事業申請出力結果!$B105,事業申請入力データ!$B$19:$B$150001,事業申請出力結果!$C$95)/SUMIF(事業申請入力データ!N$19:N$150001,"対象",事業申請入力データ!$F$19:$F$150001),0)</f>
        <v>0</v>
      </c>
      <c r="I105" s="108">
        <f>IFERROR(事業申請入力データ!O$18*SUMIFS(事業申請入力データ!$F$19:$F$150001,事業申請入力データ!O$19:O$150001,"対象",事業申請入力データ!$C$19:$C$150001,事業申請出力結果!$B105,事業申請入力データ!$B$19:$B$150001,事業申請出力結果!$C$95)/SUMIF(事業申請入力データ!O$19:O$150001,"対象",事業申請入力データ!$F$19:$F$150001),0)</f>
        <v>0</v>
      </c>
      <c r="J105" s="108">
        <f>IFERROR(事業申請入力データ!P$18*SUMIFS(事業申請入力データ!$F$19:$F$150001,事業申請入力データ!P$19:P$150001,"対象",事業申請入力データ!$C$19:$C$150001,事業申請出力結果!$B105,事業申請入力データ!$B$19:$B$150001,事業申請出力結果!$C$95)/SUMIF(事業申請入力データ!P$19:P$150001,"対象",事業申請入力データ!$F$19:$F$150001),0)</f>
        <v>0</v>
      </c>
      <c r="K105" s="108">
        <f>IFERROR(事業申請入力データ!Q$18*SUMIFS(事業申請入力データ!$F$19:$F$150001,事業申請入力データ!Q$19:Q$150001,"対象",事業申請入力データ!$C$19:$C$150001,事業申請出力結果!$B105,事業申請入力データ!$B$19:$B$150001,事業申請出力結果!$C$95)/SUMIF(事業申請入力データ!Q$19:Q$150001,"対象",事業申請入力データ!$F$19:$F$150001),0)</f>
        <v>0</v>
      </c>
      <c r="L105" s="108">
        <f>IFERROR(事業申請入力データ!R$18*SUMIFS(事業申請入力データ!$F$19:$F$150001,事業申請入力データ!R$19:R$150001,"対象",事業申請入力データ!$C$19:$C$150001,事業申請出力結果!$B105,事業申請入力データ!$B$19:$B$150001,事業申請出力結果!$C$95)/SUMIF(事業申請入力データ!R$19:R$150001,"対象",事業申請入力データ!$F$19:$F$150001),0)</f>
        <v>0</v>
      </c>
      <c r="M105" s="108">
        <f>IFERROR(事業申請入力データ!S$18*SUMIFS(事業申請入力データ!$F$19:$F$150001,事業申請入力データ!S$19:S$150001,"対象",事業申請入力データ!$C$19:$C$150001,事業申請出力結果!$B105,事業申請入力データ!$B$19:$B$150001,事業申請出力結果!$C$95)/SUMIF(事業申請入力データ!S$19:S$150001,"対象",事業申請入力データ!$F$19:$F$150001),0)</f>
        <v>0</v>
      </c>
      <c r="N105" s="108">
        <f>IFERROR(事業申請入力データ!W$18*SUMIFS(事業申請入力データ!$F$19:$F$150001,事業申請入力データ!W$19:W$150001,"対象",事業申請入力データ!$C$19:$C$150001,事業申請出力結果!$B105,事業申請入力データ!$B$19:$B$150001,事業申請出力結果!$C$95)/SUMIF(事業申請入力データ!W$19:W$150001,"対象",事業申請入力データ!$F$19:$F$150001),0)</f>
        <v>0</v>
      </c>
      <c r="O105" s="108">
        <f>IFERROR(事業申請入力データ!X$18*SUMIFS(事業申請入力データ!$F$19:$F$150001,事業申請入力データ!X$19:X$150001,"対象",事業申請入力データ!$C$19:$C$150001,事業申請出力結果!$B105,事業申請入力データ!$B$19:$B$150001,事業申請出力結果!$C$95)/SUMIF(事業申請入力データ!X$19:X$150001,"対象",事業申請入力データ!$F$19:$F$150001),0)</f>
        <v>0</v>
      </c>
      <c r="P105" s="108">
        <f>IFERROR(事業申請入力データ!Y$18*SUMIFS(事業申請入力データ!$F$19:$F$150001,事業申請入力データ!Y$19:Y$150001,"対象",事業申請入力データ!$C$19:$C$150001,事業申請出力結果!$B105,事業申請入力データ!$B$19:$B$150001,事業申請出力結果!$C$95)/SUMIF(事業申請入力データ!Y$19:Y$150001,"対象",事業申請入力データ!$F$19:$F$150001),0)</f>
        <v>0</v>
      </c>
      <c r="Q105" s="74">
        <f t="shared" si="30"/>
        <v>0</v>
      </c>
      <c r="R105" s="75">
        <f>IFERROR(LOOKUP(事業申請出力結果!$C$95,事業申請入力データ!$B$8:$B$14,事業申請入力データ!$E$8:$E$14),0)</f>
        <v>0</v>
      </c>
      <c r="S105" s="84">
        <f t="shared" si="31"/>
        <v>0</v>
      </c>
      <c r="T105" s="330"/>
    </row>
    <row r="106" spans="1:20">
      <c r="A106" s="310"/>
      <c r="B106" s="72" t="s">
        <v>80</v>
      </c>
      <c r="C106" s="106">
        <f>SUMIFS(事業申請入力データ!$F$19:$F$150001,事業申請入力データ!$C$19:$C$150001,B106,事業申請入力データ!$B$19:$B$150001,事業申請出力結果!$C$95)</f>
        <v>0</v>
      </c>
      <c r="D106" s="316"/>
      <c r="E106" s="74">
        <f>SUMIFS(事業申請入力データ!$G$19:$G$150004,事業申請入力データ!$C$19:$C$150004,B106,事業申請入力データ!$B$19:$B$150004,事業申請出力結果!$C$95)</f>
        <v>0</v>
      </c>
      <c r="F106" s="108">
        <f>IFERROR(事業申請入力データ!L$18*SUMIFS(事業申請入力データ!$F$19:$F$150001,事業申請入力データ!L$19:L$150001,"対象",事業申請入力データ!$C$19:$C$150001,事業申請出力結果!$B106,事業申請入力データ!$B$19:$B$150001,事業申請出力結果!$C$95)/SUMIF(事業申請入力データ!L$19:L$150001,"対象",事業申請入力データ!$F$19:$F$150001),0)</f>
        <v>0</v>
      </c>
      <c r="G106" s="108">
        <f>IFERROR(事業申請入力データ!M$18*SUMIFS(事業申請入力データ!$F$19:$F$150001,事業申請入力データ!M$19:M$150001,"対象",事業申請入力データ!$C$19:$C$150001,事業申請出力結果!$B106,事業申請入力データ!$B$19:$B$150001,事業申請出力結果!$C$95)/SUMIF(事業申請入力データ!M$19:M$150001,"対象",事業申請入力データ!$F$19:$F$150001),0)</f>
        <v>0</v>
      </c>
      <c r="H106" s="108">
        <f>IFERROR(事業申請入力データ!N$18*SUMIFS(事業申請入力データ!$F$19:$F$150001,事業申請入力データ!N$19:N$150001,"対象",事業申請入力データ!$C$19:$C$150001,事業申請出力結果!$B106,事業申請入力データ!$B$19:$B$150001,事業申請出力結果!$C$95)/SUMIF(事業申請入力データ!N$19:N$150001,"対象",事業申請入力データ!$F$19:$F$150001),0)</f>
        <v>0</v>
      </c>
      <c r="I106" s="108">
        <f>IFERROR(事業申請入力データ!O$18*SUMIFS(事業申請入力データ!$F$19:$F$150001,事業申請入力データ!O$19:O$150001,"対象",事業申請入力データ!$C$19:$C$150001,事業申請出力結果!$B106,事業申請入力データ!$B$19:$B$150001,事業申請出力結果!$C$95)/SUMIF(事業申請入力データ!O$19:O$150001,"対象",事業申請入力データ!$F$19:$F$150001),0)</f>
        <v>0</v>
      </c>
      <c r="J106" s="108">
        <f>IFERROR(事業申請入力データ!P$18*SUMIFS(事業申請入力データ!$F$19:$F$150001,事業申請入力データ!P$19:P$150001,"対象",事業申請入力データ!$C$19:$C$150001,事業申請出力結果!$B106,事業申請入力データ!$B$19:$B$150001,事業申請出力結果!$C$95)/SUMIF(事業申請入力データ!P$19:P$150001,"対象",事業申請入力データ!$F$19:$F$150001),0)</f>
        <v>0</v>
      </c>
      <c r="K106" s="108">
        <f>IFERROR(事業申請入力データ!Q$18*SUMIFS(事業申請入力データ!$F$19:$F$150001,事業申請入力データ!Q$19:Q$150001,"対象",事業申請入力データ!$C$19:$C$150001,事業申請出力結果!$B106,事業申請入力データ!$B$19:$B$150001,事業申請出力結果!$C$95)/SUMIF(事業申請入力データ!Q$19:Q$150001,"対象",事業申請入力データ!$F$19:$F$150001),0)</f>
        <v>0</v>
      </c>
      <c r="L106" s="108">
        <f>IFERROR(事業申請入力データ!R$18*SUMIFS(事業申請入力データ!$F$19:$F$150001,事業申請入力データ!R$19:R$150001,"対象",事業申請入力データ!$C$19:$C$150001,事業申請出力結果!$B106,事業申請入力データ!$B$19:$B$150001,事業申請出力結果!$C$95)/SUMIF(事業申請入力データ!R$19:R$150001,"対象",事業申請入力データ!$F$19:$F$150001),0)</f>
        <v>0</v>
      </c>
      <c r="M106" s="108">
        <f>IFERROR(事業申請入力データ!S$18*SUMIFS(事業申請入力データ!$F$19:$F$150001,事業申請入力データ!S$19:S$150001,"対象",事業申請入力データ!$C$19:$C$150001,事業申請出力結果!$B106,事業申請入力データ!$B$19:$B$150001,事業申請出力結果!$C$95)/SUMIF(事業申請入力データ!S$19:S$150001,"対象",事業申請入力データ!$F$19:$F$150001),0)</f>
        <v>0</v>
      </c>
      <c r="N106" s="108">
        <f>IFERROR(事業申請入力データ!W$18*SUMIFS(事業申請入力データ!$F$19:$F$150001,事業申請入力データ!W$19:W$150001,"対象",事業申請入力データ!$C$19:$C$150001,事業申請出力結果!$B106,事業申請入力データ!$B$19:$B$150001,事業申請出力結果!$C$95)/SUMIF(事業申請入力データ!W$19:W$150001,"対象",事業申請入力データ!$F$19:$F$150001),0)</f>
        <v>0</v>
      </c>
      <c r="O106" s="108">
        <f>IFERROR(事業申請入力データ!X$18*SUMIFS(事業申請入力データ!$F$19:$F$150001,事業申請入力データ!X$19:X$150001,"対象",事業申請入力データ!$C$19:$C$150001,事業申請出力結果!$B106,事業申請入力データ!$B$19:$B$150001,事業申請出力結果!$C$95)/SUMIF(事業申請入力データ!X$19:X$150001,"対象",事業申請入力データ!$F$19:$F$150001),0)</f>
        <v>0</v>
      </c>
      <c r="P106" s="108">
        <f>IFERROR(事業申請入力データ!Y$18*SUMIFS(事業申請入力データ!$F$19:$F$150001,事業申請入力データ!Y$19:Y$150001,"対象",事業申請入力データ!$C$19:$C$150001,事業申請出力結果!$B106,事業申請入力データ!$B$19:$B$150001,事業申請出力結果!$C$95)/SUMIF(事業申請入力データ!Y$19:Y$150001,"対象",事業申請入力データ!$F$19:$F$150001),0)</f>
        <v>0</v>
      </c>
      <c r="Q106" s="74">
        <f t="shared" si="30"/>
        <v>0</v>
      </c>
      <c r="R106" s="75">
        <f>IFERROR(LOOKUP(事業申請出力結果!$C$95,事業申請入力データ!$B$8:$B$14,事業申請入力データ!$E$8:$E$14),0)</f>
        <v>0</v>
      </c>
      <c r="S106" s="84">
        <f t="shared" si="31"/>
        <v>0</v>
      </c>
      <c r="T106" s="330"/>
    </row>
    <row r="107" spans="1:20">
      <c r="A107" s="310"/>
      <c r="B107" s="72" t="s">
        <v>81</v>
      </c>
      <c r="C107" s="106">
        <f>SUMIFS(事業申請入力データ!$F$19:$F$150001,事業申請入力データ!$C$19:$C$150001,B107,事業申請入力データ!$B$19:$B$150001,事業申請出力結果!$C$95)</f>
        <v>0</v>
      </c>
      <c r="D107" s="316"/>
      <c r="E107" s="74">
        <f>SUMIFS(事業申請入力データ!$G$19:$G$150004,事業申請入力データ!$C$19:$C$150004,B107,事業申請入力データ!$B$19:$B$150004,事業申請出力結果!$C$95)</f>
        <v>0</v>
      </c>
      <c r="F107" s="108">
        <f>IFERROR(事業申請入力データ!L$18*SUMIFS(事業申請入力データ!$F$19:$F$150001,事業申請入力データ!L$19:L$150001,"対象",事業申請入力データ!$C$19:$C$150001,事業申請出力結果!$B107,事業申請入力データ!$B$19:$B$150001,事業申請出力結果!$C$95)/SUMIF(事業申請入力データ!L$19:L$150001,"対象",事業申請入力データ!$F$19:$F$150001),0)</f>
        <v>0</v>
      </c>
      <c r="G107" s="108">
        <f>IFERROR(事業申請入力データ!M$18*SUMIFS(事業申請入力データ!$F$19:$F$150001,事業申請入力データ!M$19:M$150001,"対象",事業申請入力データ!$C$19:$C$150001,事業申請出力結果!$B107,事業申請入力データ!$B$19:$B$150001,事業申請出力結果!$C$95)/SUMIF(事業申請入力データ!M$19:M$150001,"対象",事業申請入力データ!$F$19:$F$150001),0)</f>
        <v>0</v>
      </c>
      <c r="H107" s="108">
        <f>IFERROR(事業申請入力データ!N$18*SUMIFS(事業申請入力データ!$F$19:$F$150001,事業申請入力データ!N$19:N$150001,"対象",事業申請入力データ!$C$19:$C$150001,事業申請出力結果!$B107,事業申請入力データ!$B$19:$B$150001,事業申請出力結果!$C$95)/SUMIF(事業申請入力データ!N$19:N$150001,"対象",事業申請入力データ!$F$19:$F$150001),0)</f>
        <v>0</v>
      </c>
      <c r="I107" s="108">
        <f>IFERROR(事業申請入力データ!O$18*SUMIFS(事業申請入力データ!$F$19:$F$150001,事業申請入力データ!O$19:O$150001,"対象",事業申請入力データ!$C$19:$C$150001,事業申請出力結果!$B107,事業申請入力データ!$B$19:$B$150001,事業申請出力結果!$C$95)/SUMIF(事業申請入力データ!O$19:O$150001,"対象",事業申請入力データ!$F$19:$F$150001),0)</f>
        <v>0</v>
      </c>
      <c r="J107" s="108">
        <f>IFERROR(事業申請入力データ!P$18*SUMIFS(事業申請入力データ!$F$19:$F$150001,事業申請入力データ!P$19:P$150001,"対象",事業申請入力データ!$C$19:$C$150001,事業申請出力結果!$B107,事業申請入力データ!$B$19:$B$150001,事業申請出力結果!$C$95)/SUMIF(事業申請入力データ!P$19:P$150001,"対象",事業申請入力データ!$F$19:$F$150001),0)</f>
        <v>0</v>
      </c>
      <c r="K107" s="108">
        <f>IFERROR(事業申請入力データ!Q$18*SUMIFS(事業申請入力データ!$F$19:$F$150001,事業申請入力データ!Q$19:Q$150001,"対象",事業申請入力データ!$C$19:$C$150001,事業申請出力結果!$B107,事業申請入力データ!$B$19:$B$150001,事業申請出力結果!$C$95)/SUMIF(事業申請入力データ!Q$19:Q$150001,"対象",事業申請入力データ!$F$19:$F$150001),0)</f>
        <v>0</v>
      </c>
      <c r="L107" s="108">
        <f>IFERROR(事業申請入力データ!R$18*SUMIFS(事業申請入力データ!$F$19:$F$150001,事業申請入力データ!R$19:R$150001,"対象",事業申請入力データ!$C$19:$C$150001,事業申請出力結果!$B107,事業申請入力データ!$B$19:$B$150001,事業申請出力結果!$C$95)/SUMIF(事業申請入力データ!R$19:R$150001,"対象",事業申請入力データ!$F$19:$F$150001),0)</f>
        <v>0</v>
      </c>
      <c r="M107" s="108">
        <f>IFERROR(事業申請入力データ!S$18*SUMIFS(事業申請入力データ!$F$19:$F$150001,事業申請入力データ!S$19:S$150001,"対象",事業申請入力データ!$C$19:$C$150001,事業申請出力結果!$B107,事業申請入力データ!$B$19:$B$150001,事業申請出力結果!$C$95)/SUMIF(事業申請入力データ!S$19:S$150001,"対象",事業申請入力データ!$F$19:$F$150001),0)</f>
        <v>0</v>
      </c>
      <c r="N107" s="108">
        <f>IFERROR(事業申請入力データ!W$18*SUMIFS(事業申請入力データ!$F$19:$F$150001,事業申請入力データ!W$19:W$150001,"対象",事業申請入力データ!$C$19:$C$150001,事業申請出力結果!$B107,事業申請入力データ!$B$19:$B$150001,事業申請出力結果!$C$95)/SUMIF(事業申請入力データ!W$19:W$150001,"対象",事業申請入力データ!$F$19:$F$150001),0)</f>
        <v>0</v>
      </c>
      <c r="O107" s="108">
        <f>IFERROR(事業申請入力データ!X$18*SUMIFS(事業申請入力データ!$F$19:$F$150001,事業申請入力データ!X$19:X$150001,"対象",事業申請入力データ!$C$19:$C$150001,事業申請出力結果!$B107,事業申請入力データ!$B$19:$B$150001,事業申請出力結果!$C$95)/SUMIF(事業申請入力データ!X$19:X$150001,"対象",事業申請入力データ!$F$19:$F$150001),0)</f>
        <v>0</v>
      </c>
      <c r="P107" s="108">
        <f>IFERROR(事業申請入力データ!Y$18*SUMIFS(事業申請入力データ!$F$19:$F$150001,事業申請入力データ!Y$19:Y$150001,"対象",事業申請入力データ!$C$19:$C$150001,事業申請出力結果!$B107,事業申請入力データ!$B$19:$B$150001,事業申請出力結果!$C$95)/SUMIF(事業申請入力データ!Y$19:Y$150001,"対象",事業申請入力データ!$F$19:$F$150001),0)</f>
        <v>0</v>
      </c>
      <c r="Q107" s="74">
        <f t="shared" si="30"/>
        <v>0</v>
      </c>
      <c r="R107" s="75">
        <f>IFERROR(LOOKUP(事業申請出力結果!$C$95,事業申請入力データ!$B$8:$B$14,事業申請入力データ!$E$8:$E$14),0)</f>
        <v>0</v>
      </c>
      <c r="S107" s="84">
        <f t="shared" si="31"/>
        <v>0</v>
      </c>
      <c r="T107" s="330"/>
    </row>
    <row r="108" spans="1:20">
      <c r="A108" s="310"/>
      <c r="B108" s="72" t="s">
        <v>82</v>
      </c>
      <c r="C108" s="106">
        <f>SUMIFS(事業申請入力データ!$F$19:$F$150001,事業申請入力データ!$C$19:$C$150001,B108,事業申請入力データ!$B$19:$B$150001,事業申請出力結果!$C$95)</f>
        <v>0</v>
      </c>
      <c r="D108" s="316"/>
      <c r="E108" s="74">
        <f>SUMIFS(事業申請入力データ!$G$19:$G$150004,事業申請入力データ!$C$19:$C$150004,B108,事業申請入力データ!$B$19:$B$150004,事業申請出力結果!$C$95)</f>
        <v>0</v>
      </c>
      <c r="F108" s="108">
        <f>IFERROR(事業申請入力データ!L$18*SUMIFS(事業申請入力データ!$F$19:$F$150001,事業申請入力データ!L$19:L$150001,"対象",事業申請入力データ!$C$19:$C$150001,事業申請出力結果!$B108,事業申請入力データ!$B$19:$B$150001,事業申請出力結果!$C$95)/SUMIF(事業申請入力データ!L$19:L$150001,"対象",事業申請入力データ!$F$19:$F$150001),0)</f>
        <v>0</v>
      </c>
      <c r="G108" s="108">
        <f>IFERROR(事業申請入力データ!M$18*SUMIFS(事業申請入力データ!$F$19:$F$150001,事業申請入力データ!M$19:M$150001,"対象",事業申請入力データ!$C$19:$C$150001,事業申請出力結果!$B108,事業申請入力データ!$B$19:$B$150001,事業申請出力結果!$C$95)/SUMIF(事業申請入力データ!M$19:M$150001,"対象",事業申請入力データ!$F$19:$F$150001),0)</f>
        <v>0</v>
      </c>
      <c r="H108" s="108">
        <f>IFERROR(事業申請入力データ!N$18*SUMIFS(事業申請入力データ!$F$19:$F$150001,事業申請入力データ!N$19:N$150001,"対象",事業申請入力データ!$C$19:$C$150001,事業申請出力結果!$B108,事業申請入力データ!$B$19:$B$150001,事業申請出力結果!$C$95)/SUMIF(事業申請入力データ!N$19:N$150001,"対象",事業申請入力データ!$F$19:$F$150001),0)</f>
        <v>0</v>
      </c>
      <c r="I108" s="108">
        <f>IFERROR(事業申請入力データ!O$18*SUMIFS(事業申請入力データ!$F$19:$F$150001,事業申請入力データ!O$19:O$150001,"対象",事業申請入力データ!$C$19:$C$150001,事業申請出力結果!$B108,事業申請入力データ!$B$19:$B$150001,事業申請出力結果!$C$95)/SUMIF(事業申請入力データ!O$19:O$150001,"対象",事業申請入力データ!$F$19:$F$150001),0)</f>
        <v>0</v>
      </c>
      <c r="J108" s="108">
        <f>IFERROR(事業申請入力データ!P$18*SUMIFS(事業申請入力データ!$F$19:$F$150001,事業申請入力データ!P$19:P$150001,"対象",事業申請入力データ!$C$19:$C$150001,事業申請出力結果!$B108,事業申請入力データ!$B$19:$B$150001,事業申請出力結果!$C$95)/SUMIF(事業申請入力データ!P$19:P$150001,"対象",事業申請入力データ!$F$19:$F$150001),0)</f>
        <v>0</v>
      </c>
      <c r="K108" s="108">
        <f>IFERROR(事業申請入力データ!Q$18*SUMIFS(事業申請入力データ!$F$19:$F$150001,事業申請入力データ!Q$19:Q$150001,"対象",事業申請入力データ!$C$19:$C$150001,事業申請出力結果!$B108,事業申請入力データ!$B$19:$B$150001,事業申請出力結果!$C$95)/SUMIF(事業申請入力データ!Q$19:Q$150001,"対象",事業申請入力データ!$F$19:$F$150001),0)</f>
        <v>0</v>
      </c>
      <c r="L108" s="108">
        <f>IFERROR(事業申請入力データ!R$18*SUMIFS(事業申請入力データ!$F$19:$F$150001,事業申請入力データ!R$19:R$150001,"対象",事業申請入力データ!$C$19:$C$150001,事業申請出力結果!$B108,事業申請入力データ!$B$19:$B$150001,事業申請出力結果!$C$95)/SUMIF(事業申請入力データ!R$19:R$150001,"対象",事業申請入力データ!$F$19:$F$150001),0)</f>
        <v>0</v>
      </c>
      <c r="M108" s="108">
        <f>IFERROR(事業申請入力データ!S$18*SUMIFS(事業申請入力データ!$F$19:$F$150001,事業申請入力データ!S$19:S$150001,"対象",事業申請入力データ!$C$19:$C$150001,事業申請出力結果!$B108,事業申請入力データ!$B$19:$B$150001,事業申請出力結果!$C$95)/SUMIF(事業申請入力データ!S$19:S$150001,"対象",事業申請入力データ!$F$19:$F$150001),0)</f>
        <v>0</v>
      </c>
      <c r="N108" s="108">
        <f>IFERROR(事業申請入力データ!W$18*SUMIFS(事業申請入力データ!$F$19:$F$150001,事業申請入力データ!W$19:W$150001,"対象",事業申請入力データ!$C$19:$C$150001,事業申請出力結果!$B108,事業申請入力データ!$B$19:$B$150001,事業申請出力結果!$C$95)/SUMIF(事業申請入力データ!W$19:W$150001,"対象",事業申請入力データ!$F$19:$F$150001),0)</f>
        <v>0</v>
      </c>
      <c r="O108" s="108">
        <f>IFERROR(事業申請入力データ!X$18*SUMIFS(事業申請入力データ!$F$19:$F$150001,事業申請入力データ!X$19:X$150001,"対象",事業申請入力データ!$C$19:$C$150001,事業申請出力結果!$B108,事業申請入力データ!$B$19:$B$150001,事業申請出力結果!$C$95)/SUMIF(事業申請入力データ!X$19:X$150001,"対象",事業申請入力データ!$F$19:$F$150001),0)</f>
        <v>0</v>
      </c>
      <c r="P108" s="108">
        <f>IFERROR(事業申請入力データ!Y$18*SUMIFS(事業申請入力データ!$F$19:$F$150001,事業申請入力データ!Y$19:Y$150001,"対象",事業申請入力データ!$C$19:$C$150001,事業申請出力結果!$B108,事業申請入力データ!$B$19:$B$150001,事業申請出力結果!$C$95)/SUMIF(事業申請入力データ!Y$19:Y$150001,"対象",事業申請入力データ!$F$19:$F$150001),0)</f>
        <v>0</v>
      </c>
      <c r="Q108" s="74">
        <f t="shared" si="30"/>
        <v>0</v>
      </c>
      <c r="R108" s="75">
        <f>IFERROR(LOOKUP(事業申請出力結果!$C$95,事業申請入力データ!$B$8:$B$14,事業申請入力データ!$E$8:$E$14),0)</f>
        <v>0</v>
      </c>
      <c r="S108" s="84">
        <f t="shared" si="31"/>
        <v>0</v>
      </c>
      <c r="T108" s="330"/>
    </row>
    <row r="109" spans="1:20">
      <c r="A109" s="310"/>
      <c r="B109" s="72" t="s">
        <v>60</v>
      </c>
      <c r="C109" s="106">
        <f>SUMIFS(事業申請入力データ!$F$19:$F$150001,事業申請入力データ!$C$19:$C$150001,B109,事業申請入力データ!$B$19:$B$150001,事業申請出力結果!$C$95)</f>
        <v>0</v>
      </c>
      <c r="D109" s="316"/>
      <c r="E109" s="74">
        <f>SUMIFS(事業申請入力データ!$G$19:$G$150004,事業申請入力データ!$C$19:$C$150004,B109,事業申請入力データ!$B$19:$B$150004,事業申請出力結果!$C$95)</f>
        <v>0</v>
      </c>
      <c r="F109" s="108">
        <f>IFERROR(事業申請入力データ!L$18*SUMIFS(事業申請入力データ!$F$19:$F$150001,事業申請入力データ!L$19:L$150001,"対象",事業申請入力データ!$C$19:$C$150001,事業申請出力結果!$B109,事業申請入力データ!$B$19:$B$150001,事業申請出力結果!$C$95)/SUMIF(事業申請入力データ!L$19:L$150001,"対象",事業申請入力データ!$F$19:$F$150001),0)</f>
        <v>0</v>
      </c>
      <c r="G109" s="108">
        <f>IFERROR(事業申請入力データ!M$18*SUMIFS(事業申請入力データ!$F$19:$F$150001,事業申請入力データ!M$19:M$150001,"対象",事業申請入力データ!$C$19:$C$150001,事業申請出力結果!$B109,事業申請入力データ!$B$19:$B$150001,事業申請出力結果!$C$95)/SUMIF(事業申請入力データ!M$19:M$150001,"対象",事業申請入力データ!$F$19:$F$150001),0)</f>
        <v>0</v>
      </c>
      <c r="H109" s="108">
        <f>IFERROR(事業申請入力データ!N$18*SUMIFS(事業申請入力データ!$F$19:$F$150001,事業申請入力データ!N$19:N$150001,"対象",事業申請入力データ!$C$19:$C$150001,事業申請出力結果!$B109,事業申請入力データ!$B$19:$B$150001,事業申請出力結果!$C$95)/SUMIF(事業申請入力データ!N$19:N$150001,"対象",事業申請入力データ!$F$19:$F$150001),0)</f>
        <v>0</v>
      </c>
      <c r="I109" s="108">
        <f>IFERROR(事業申請入力データ!O$18*SUMIFS(事業申請入力データ!$F$19:$F$150001,事業申請入力データ!O$19:O$150001,"対象",事業申請入力データ!$C$19:$C$150001,事業申請出力結果!$B109,事業申請入力データ!$B$19:$B$150001,事業申請出力結果!$C$95)/SUMIF(事業申請入力データ!O$19:O$150001,"対象",事業申請入力データ!$F$19:$F$150001),0)</f>
        <v>0</v>
      </c>
      <c r="J109" s="108">
        <f>IFERROR(事業申請入力データ!P$18*SUMIFS(事業申請入力データ!$F$19:$F$150001,事業申請入力データ!P$19:P$150001,"対象",事業申請入力データ!$C$19:$C$150001,事業申請出力結果!$B109,事業申請入力データ!$B$19:$B$150001,事業申請出力結果!$C$95)/SUMIF(事業申請入力データ!P$19:P$150001,"対象",事業申請入力データ!$F$19:$F$150001),0)</f>
        <v>0</v>
      </c>
      <c r="K109" s="108">
        <f>IFERROR(事業申請入力データ!Q$18*SUMIFS(事業申請入力データ!$F$19:$F$150001,事業申請入力データ!Q$19:Q$150001,"対象",事業申請入力データ!$C$19:$C$150001,事業申請出力結果!$B109,事業申請入力データ!$B$19:$B$150001,事業申請出力結果!$C$95)/SUMIF(事業申請入力データ!Q$19:Q$150001,"対象",事業申請入力データ!$F$19:$F$150001),0)</f>
        <v>0</v>
      </c>
      <c r="L109" s="108">
        <f>IFERROR(事業申請入力データ!R$18*SUMIFS(事業申請入力データ!$F$19:$F$150001,事業申請入力データ!R$19:R$150001,"対象",事業申請入力データ!$C$19:$C$150001,事業申請出力結果!$B109,事業申請入力データ!$B$19:$B$150001,事業申請出力結果!$C$95)/SUMIF(事業申請入力データ!R$19:R$150001,"対象",事業申請入力データ!$F$19:$F$150001),0)</f>
        <v>0</v>
      </c>
      <c r="M109" s="108">
        <f>IFERROR(事業申請入力データ!S$18*SUMIFS(事業申請入力データ!$F$19:$F$150001,事業申請入力データ!S$19:S$150001,"対象",事業申請入力データ!$C$19:$C$150001,事業申請出力結果!$B109,事業申請入力データ!$B$19:$B$150001,事業申請出力結果!$C$95)/SUMIF(事業申請入力データ!S$19:S$150001,"対象",事業申請入力データ!$F$19:$F$150001),0)</f>
        <v>0</v>
      </c>
      <c r="N109" s="108">
        <f>IFERROR(事業申請入力データ!W$18*SUMIFS(事業申請入力データ!$F$19:$F$150001,事業申請入力データ!W$19:W$150001,"対象",事業申請入力データ!$C$19:$C$150001,事業申請出力結果!$B109,事業申請入力データ!$B$19:$B$150001,事業申請出力結果!$C$95)/SUMIF(事業申請入力データ!W$19:W$150001,"対象",事業申請入力データ!$F$19:$F$150001),0)</f>
        <v>0</v>
      </c>
      <c r="O109" s="108">
        <f>IFERROR(事業申請入力データ!X$18*SUMIFS(事業申請入力データ!$F$19:$F$150001,事業申請入力データ!X$19:X$150001,"対象",事業申請入力データ!$C$19:$C$150001,事業申請出力結果!$B109,事業申請入力データ!$B$19:$B$150001,事業申請出力結果!$C$95)/SUMIF(事業申請入力データ!X$19:X$150001,"対象",事業申請入力データ!$F$19:$F$150001),0)</f>
        <v>0</v>
      </c>
      <c r="P109" s="108">
        <f>IFERROR(事業申請入力データ!Y$18*SUMIFS(事業申請入力データ!$F$19:$F$150001,事業申請入力データ!Y$19:Y$150001,"対象",事業申請入力データ!$C$19:$C$150001,事業申請出力結果!$B109,事業申請入力データ!$B$19:$B$150001,事業申請出力結果!$C$95)/SUMIF(事業申請入力データ!Y$19:Y$150001,"対象",事業申請入力データ!$F$19:$F$150001),0)</f>
        <v>0</v>
      </c>
      <c r="Q109" s="74">
        <f t="shared" si="30"/>
        <v>0</v>
      </c>
      <c r="R109" s="75">
        <f>IFERROR(LOOKUP(事業申請出力結果!$C$95,事業申請入力データ!$B$8:$B$14,事業申請入力データ!$E$8:$E$14),0)</f>
        <v>0</v>
      </c>
      <c r="S109" s="84">
        <f t="shared" si="31"/>
        <v>0</v>
      </c>
      <c r="T109" s="330"/>
    </row>
    <row r="110" spans="1:20">
      <c r="A110" s="310"/>
      <c r="B110" s="72" t="s">
        <v>61</v>
      </c>
      <c r="C110" s="106">
        <f>SUMIFS(事業申請入力データ!$F$19:$F$150001,事業申請入力データ!$C$19:$C$150001,B110,事業申請入力データ!$B$19:$B$150001,事業申請出力結果!$C$95)</f>
        <v>0</v>
      </c>
      <c r="D110" s="316"/>
      <c r="E110" s="74">
        <f>SUMIFS(事業申請入力データ!$G$19:$G$150004,事業申請入力データ!$C$19:$C$150004,B110,事業申請入力データ!$B$19:$B$150004,事業申請出力結果!$C$95)</f>
        <v>0</v>
      </c>
      <c r="F110" s="108">
        <f>IFERROR(事業申請入力データ!L$18*SUMIFS(事業申請入力データ!$F$19:$F$150001,事業申請入力データ!L$19:L$150001,"対象",事業申請入力データ!$C$19:$C$150001,事業申請出力結果!$B110,事業申請入力データ!$B$19:$B$150001,事業申請出力結果!$C$95)/SUMIF(事業申請入力データ!L$19:L$150001,"対象",事業申請入力データ!$F$19:$F$150001),0)</f>
        <v>0</v>
      </c>
      <c r="G110" s="108">
        <f>IFERROR(事業申請入力データ!M$18*SUMIFS(事業申請入力データ!$F$19:$F$150001,事業申請入力データ!M$19:M$150001,"対象",事業申請入力データ!$C$19:$C$150001,事業申請出力結果!$B110,事業申請入力データ!$B$19:$B$150001,事業申請出力結果!$C$95)/SUMIF(事業申請入力データ!M$19:M$150001,"対象",事業申請入力データ!$F$19:$F$150001),0)</f>
        <v>0</v>
      </c>
      <c r="H110" s="108">
        <f>IFERROR(事業申請入力データ!N$18*SUMIFS(事業申請入力データ!$F$19:$F$150001,事業申請入力データ!N$19:N$150001,"対象",事業申請入力データ!$C$19:$C$150001,事業申請出力結果!$B110,事業申請入力データ!$B$19:$B$150001,事業申請出力結果!$C$95)/SUMIF(事業申請入力データ!N$19:N$150001,"対象",事業申請入力データ!$F$19:$F$150001),0)</f>
        <v>0</v>
      </c>
      <c r="I110" s="108">
        <f>IFERROR(事業申請入力データ!O$18*SUMIFS(事業申請入力データ!$F$19:$F$150001,事業申請入力データ!O$19:O$150001,"対象",事業申請入力データ!$C$19:$C$150001,事業申請出力結果!$B110,事業申請入力データ!$B$19:$B$150001,事業申請出力結果!$C$95)/SUMIF(事業申請入力データ!O$19:O$150001,"対象",事業申請入力データ!$F$19:$F$150001),0)</f>
        <v>0</v>
      </c>
      <c r="J110" s="108">
        <f>IFERROR(事業申請入力データ!P$18*SUMIFS(事業申請入力データ!$F$19:$F$150001,事業申請入力データ!P$19:P$150001,"対象",事業申請入力データ!$C$19:$C$150001,事業申請出力結果!$B110,事業申請入力データ!$B$19:$B$150001,事業申請出力結果!$C$95)/SUMIF(事業申請入力データ!P$19:P$150001,"対象",事業申請入力データ!$F$19:$F$150001),0)</f>
        <v>0</v>
      </c>
      <c r="K110" s="108">
        <f>IFERROR(事業申請入力データ!Q$18*SUMIFS(事業申請入力データ!$F$19:$F$150001,事業申請入力データ!Q$19:Q$150001,"対象",事業申請入力データ!$C$19:$C$150001,事業申請出力結果!$B110,事業申請入力データ!$B$19:$B$150001,事業申請出力結果!$C$95)/SUMIF(事業申請入力データ!Q$19:Q$150001,"対象",事業申請入力データ!$F$19:$F$150001),0)</f>
        <v>0</v>
      </c>
      <c r="L110" s="108">
        <f>IFERROR(事業申請入力データ!R$18*SUMIFS(事業申請入力データ!$F$19:$F$150001,事業申請入力データ!R$19:R$150001,"対象",事業申請入力データ!$C$19:$C$150001,事業申請出力結果!$B110,事業申請入力データ!$B$19:$B$150001,事業申請出力結果!$C$95)/SUMIF(事業申請入力データ!R$19:R$150001,"対象",事業申請入力データ!$F$19:$F$150001),0)</f>
        <v>0</v>
      </c>
      <c r="M110" s="108">
        <f>IFERROR(事業申請入力データ!S$18*SUMIFS(事業申請入力データ!$F$19:$F$150001,事業申請入力データ!S$19:S$150001,"対象",事業申請入力データ!$C$19:$C$150001,事業申請出力結果!$B110,事業申請入力データ!$B$19:$B$150001,事業申請出力結果!$C$95)/SUMIF(事業申請入力データ!S$19:S$150001,"対象",事業申請入力データ!$F$19:$F$150001),0)</f>
        <v>0</v>
      </c>
      <c r="N110" s="108">
        <f>IFERROR(事業申請入力データ!W$18*SUMIFS(事業申請入力データ!$F$19:$F$150001,事業申請入力データ!W$19:W$150001,"対象",事業申請入力データ!$C$19:$C$150001,事業申請出力結果!$B110,事業申請入力データ!$B$19:$B$150001,事業申請出力結果!$C$95)/SUMIF(事業申請入力データ!W$19:W$150001,"対象",事業申請入力データ!$F$19:$F$150001),0)</f>
        <v>0</v>
      </c>
      <c r="O110" s="108">
        <f>IFERROR(事業申請入力データ!X$18*SUMIFS(事業申請入力データ!$F$19:$F$150001,事業申請入力データ!X$19:X$150001,"対象",事業申請入力データ!$C$19:$C$150001,事業申請出力結果!$B110,事業申請入力データ!$B$19:$B$150001,事業申請出力結果!$C$95)/SUMIF(事業申請入力データ!X$19:X$150001,"対象",事業申請入力データ!$F$19:$F$150001),0)</f>
        <v>0</v>
      </c>
      <c r="P110" s="108">
        <f>IFERROR(事業申請入力データ!Y$18*SUMIFS(事業申請入力データ!$F$19:$F$150001,事業申請入力データ!Y$19:Y$150001,"対象",事業申請入力データ!$C$19:$C$150001,事業申請出力結果!$B110,事業申請入力データ!$B$19:$B$150001,事業申請出力結果!$C$95)/SUMIF(事業申請入力データ!Y$19:Y$150001,"対象",事業申請入力データ!$F$19:$F$150001),0)</f>
        <v>0</v>
      </c>
      <c r="Q110" s="74">
        <f t="shared" si="30"/>
        <v>0</v>
      </c>
      <c r="R110" s="75">
        <f>IFERROR(LOOKUP(事業申請出力結果!$C$95,事業申請入力データ!$B$8:$B$14,事業申請入力データ!$E$8:$E$14),0)</f>
        <v>0</v>
      </c>
      <c r="S110" s="84">
        <f t="shared" si="31"/>
        <v>0</v>
      </c>
      <c r="T110" s="330"/>
    </row>
    <row r="111" spans="1:20">
      <c r="A111" s="310"/>
      <c r="B111" s="72" t="s">
        <v>62</v>
      </c>
      <c r="C111" s="106">
        <f>SUMIFS(事業申請入力データ!$F$19:$F$150001,事業申請入力データ!$C$19:$C$150001,B111,事業申請入力データ!$B$19:$B$150001,事業申請出力結果!$C$95)</f>
        <v>0</v>
      </c>
      <c r="D111" s="316"/>
      <c r="E111" s="74">
        <f>SUMIFS(事業申請入力データ!$G$19:$G$150004,事業申請入力データ!$C$19:$C$150004,B111,事業申請入力データ!$B$19:$B$150004,事業申請出力結果!$C$95)</f>
        <v>0</v>
      </c>
      <c r="F111" s="108">
        <f>IFERROR(事業申請入力データ!L$18*SUMIFS(事業申請入力データ!$F$19:$F$150001,事業申請入力データ!L$19:L$150001,"対象",事業申請入力データ!$C$19:$C$150001,事業申請出力結果!$B111,事業申請入力データ!$B$19:$B$150001,事業申請出力結果!$C$95)/SUMIF(事業申請入力データ!L$19:L$150001,"対象",事業申請入力データ!$F$19:$F$150001),0)</f>
        <v>0</v>
      </c>
      <c r="G111" s="108">
        <f>IFERROR(事業申請入力データ!M$18*SUMIFS(事業申請入力データ!$F$19:$F$150001,事業申請入力データ!M$19:M$150001,"対象",事業申請入力データ!$C$19:$C$150001,事業申請出力結果!$B111,事業申請入力データ!$B$19:$B$150001,事業申請出力結果!$C$95)/SUMIF(事業申請入力データ!M$19:M$150001,"対象",事業申請入力データ!$F$19:$F$150001),0)</f>
        <v>0</v>
      </c>
      <c r="H111" s="108">
        <f>IFERROR(事業申請入力データ!N$18*SUMIFS(事業申請入力データ!$F$19:$F$150001,事業申請入力データ!N$19:N$150001,"対象",事業申請入力データ!$C$19:$C$150001,事業申請出力結果!$B111,事業申請入力データ!$B$19:$B$150001,事業申請出力結果!$C$95)/SUMIF(事業申請入力データ!N$19:N$150001,"対象",事業申請入力データ!$F$19:$F$150001),0)</f>
        <v>0</v>
      </c>
      <c r="I111" s="108">
        <f>IFERROR(事業申請入力データ!O$18*SUMIFS(事業申請入力データ!$F$19:$F$150001,事業申請入力データ!O$19:O$150001,"対象",事業申請入力データ!$C$19:$C$150001,事業申請出力結果!$B111,事業申請入力データ!$B$19:$B$150001,事業申請出力結果!$C$95)/SUMIF(事業申請入力データ!O$19:O$150001,"対象",事業申請入力データ!$F$19:$F$150001),0)</f>
        <v>0</v>
      </c>
      <c r="J111" s="108">
        <f>IFERROR(事業申請入力データ!P$18*SUMIFS(事業申請入力データ!$F$19:$F$150001,事業申請入力データ!P$19:P$150001,"対象",事業申請入力データ!$C$19:$C$150001,事業申請出力結果!$B111,事業申請入力データ!$B$19:$B$150001,事業申請出力結果!$C$95)/SUMIF(事業申請入力データ!P$19:P$150001,"対象",事業申請入力データ!$F$19:$F$150001),0)</f>
        <v>0</v>
      </c>
      <c r="K111" s="108">
        <f>IFERROR(事業申請入力データ!Q$18*SUMIFS(事業申請入力データ!$F$19:$F$150001,事業申請入力データ!Q$19:Q$150001,"対象",事業申請入力データ!$C$19:$C$150001,事業申請出力結果!$B111,事業申請入力データ!$B$19:$B$150001,事業申請出力結果!$C$95)/SUMIF(事業申請入力データ!Q$19:Q$150001,"対象",事業申請入力データ!$F$19:$F$150001),0)</f>
        <v>0</v>
      </c>
      <c r="L111" s="108">
        <f>IFERROR(事業申請入力データ!R$18*SUMIFS(事業申請入力データ!$F$19:$F$150001,事業申請入力データ!R$19:R$150001,"対象",事業申請入力データ!$C$19:$C$150001,事業申請出力結果!$B111,事業申請入力データ!$B$19:$B$150001,事業申請出力結果!$C$95)/SUMIF(事業申請入力データ!R$19:R$150001,"対象",事業申請入力データ!$F$19:$F$150001),0)</f>
        <v>0</v>
      </c>
      <c r="M111" s="108">
        <f>IFERROR(事業申請入力データ!S$18*SUMIFS(事業申請入力データ!$F$19:$F$150001,事業申請入力データ!S$19:S$150001,"対象",事業申請入力データ!$C$19:$C$150001,事業申請出力結果!$B111,事業申請入力データ!$B$19:$B$150001,事業申請出力結果!$C$95)/SUMIF(事業申請入力データ!S$19:S$150001,"対象",事業申請入力データ!$F$19:$F$150001),0)</f>
        <v>0</v>
      </c>
      <c r="N111" s="108">
        <f>IFERROR(事業申請入力データ!W$18*SUMIFS(事業申請入力データ!$F$19:$F$150001,事業申請入力データ!W$19:W$150001,"対象",事業申請入力データ!$C$19:$C$150001,事業申請出力結果!$B111,事業申請入力データ!$B$19:$B$150001,事業申請出力結果!$C$95)/SUMIF(事業申請入力データ!W$19:W$150001,"対象",事業申請入力データ!$F$19:$F$150001),0)</f>
        <v>0</v>
      </c>
      <c r="O111" s="108">
        <f>IFERROR(事業申請入力データ!X$18*SUMIFS(事業申請入力データ!$F$19:$F$150001,事業申請入力データ!X$19:X$150001,"対象",事業申請入力データ!$C$19:$C$150001,事業申請出力結果!$B111,事業申請入力データ!$B$19:$B$150001,事業申請出力結果!$C$95)/SUMIF(事業申請入力データ!X$19:X$150001,"対象",事業申請入力データ!$F$19:$F$150001),0)</f>
        <v>0</v>
      </c>
      <c r="P111" s="108">
        <f>IFERROR(事業申請入力データ!Y$18*SUMIFS(事業申請入力データ!$F$19:$F$150001,事業申請入力データ!Y$19:Y$150001,"対象",事業申請入力データ!$C$19:$C$150001,事業申請出力結果!$B111,事業申請入力データ!$B$19:$B$150001,事業申請出力結果!$C$95)/SUMIF(事業申請入力データ!Y$19:Y$150001,"対象",事業申請入力データ!$F$19:$F$150001),0)</f>
        <v>0</v>
      </c>
      <c r="Q111" s="74">
        <f t="shared" si="30"/>
        <v>0</v>
      </c>
      <c r="R111" s="75">
        <f>IFERROR(LOOKUP(事業申請出力結果!$C$95,事業申請入力データ!$B$8:$B$14,事業申請入力データ!$E$8:$E$14),0)</f>
        <v>0</v>
      </c>
      <c r="S111" s="84">
        <f t="shared" si="31"/>
        <v>0</v>
      </c>
      <c r="T111" s="330"/>
    </row>
    <row r="112" spans="1:20">
      <c r="A112" s="310"/>
      <c r="B112" s="72" t="s">
        <v>63</v>
      </c>
      <c r="C112" s="106">
        <f>SUMIFS(事業申請入力データ!$F$19:$F$150001,事業申請入力データ!$C$19:$C$150001,B112,事業申請入力データ!$B$19:$B$150001,事業申請出力結果!$C$95)</f>
        <v>0</v>
      </c>
      <c r="D112" s="316"/>
      <c r="E112" s="74">
        <f>SUMIFS(事業申請入力データ!$G$19:$G$150004,事業申請入力データ!$C$19:$C$150004,B112,事業申請入力データ!$B$19:$B$150004,事業申請出力結果!$C$95)</f>
        <v>0</v>
      </c>
      <c r="F112" s="108">
        <f>IFERROR(事業申請入力データ!L$18*SUMIFS(事業申請入力データ!$F$19:$F$150001,事業申請入力データ!L$19:L$150001,"対象",事業申請入力データ!$C$19:$C$150001,事業申請出力結果!$B112,事業申請入力データ!$B$19:$B$150001,事業申請出力結果!$C$95)/SUMIF(事業申請入力データ!L$19:L$150001,"対象",事業申請入力データ!$F$19:$F$150001),0)</f>
        <v>0</v>
      </c>
      <c r="G112" s="108">
        <f>IFERROR(事業申請入力データ!M$18*SUMIFS(事業申請入力データ!$F$19:$F$150001,事業申請入力データ!M$19:M$150001,"対象",事業申請入力データ!$C$19:$C$150001,事業申請出力結果!$B112,事業申請入力データ!$B$19:$B$150001,事業申請出力結果!$C$95)/SUMIF(事業申請入力データ!M$19:M$150001,"対象",事業申請入力データ!$F$19:$F$150001),0)</f>
        <v>0</v>
      </c>
      <c r="H112" s="108">
        <f>IFERROR(事業申請入力データ!N$18*SUMIFS(事業申請入力データ!$F$19:$F$150001,事業申請入力データ!N$19:N$150001,"対象",事業申請入力データ!$C$19:$C$150001,事業申請出力結果!$B112,事業申請入力データ!$B$19:$B$150001,事業申請出力結果!$C$95)/SUMIF(事業申請入力データ!N$19:N$150001,"対象",事業申請入力データ!$F$19:$F$150001),0)</f>
        <v>0</v>
      </c>
      <c r="I112" s="108">
        <f>IFERROR(事業申請入力データ!O$18*SUMIFS(事業申請入力データ!$F$19:$F$150001,事業申請入力データ!O$19:O$150001,"対象",事業申請入力データ!$C$19:$C$150001,事業申請出力結果!$B112,事業申請入力データ!$B$19:$B$150001,事業申請出力結果!$C$95)/SUMIF(事業申請入力データ!O$19:O$150001,"対象",事業申請入力データ!$F$19:$F$150001),0)</f>
        <v>0</v>
      </c>
      <c r="J112" s="108">
        <f>IFERROR(事業申請入力データ!P$18*SUMIFS(事業申請入力データ!$F$19:$F$150001,事業申請入力データ!P$19:P$150001,"対象",事業申請入力データ!$C$19:$C$150001,事業申請出力結果!$B112,事業申請入力データ!$B$19:$B$150001,事業申請出力結果!$C$95)/SUMIF(事業申請入力データ!P$19:P$150001,"対象",事業申請入力データ!$F$19:$F$150001),0)</f>
        <v>0</v>
      </c>
      <c r="K112" s="108">
        <f>IFERROR(事業申請入力データ!Q$18*SUMIFS(事業申請入力データ!$F$19:$F$150001,事業申請入力データ!Q$19:Q$150001,"対象",事業申請入力データ!$C$19:$C$150001,事業申請出力結果!$B112,事業申請入力データ!$B$19:$B$150001,事業申請出力結果!$C$95)/SUMIF(事業申請入力データ!Q$19:Q$150001,"対象",事業申請入力データ!$F$19:$F$150001),0)</f>
        <v>0</v>
      </c>
      <c r="L112" s="108">
        <f>IFERROR(事業申請入力データ!R$18*SUMIFS(事業申請入力データ!$F$19:$F$150001,事業申請入力データ!R$19:R$150001,"対象",事業申請入力データ!$C$19:$C$150001,事業申請出力結果!$B112,事業申請入力データ!$B$19:$B$150001,事業申請出力結果!$C$95)/SUMIF(事業申請入力データ!R$19:R$150001,"対象",事業申請入力データ!$F$19:$F$150001),0)</f>
        <v>0</v>
      </c>
      <c r="M112" s="108">
        <f>IFERROR(事業申請入力データ!S$18*SUMIFS(事業申請入力データ!$F$19:$F$150001,事業申請入力データ!S$19:S$150001,"対象",事業申請入力データ!$C$19:$C$150001,事業申請出力結果!$B112,事業申請入力データ!$B$19:$B$150001,事業申請出力結果!$C$95)/SUMIF(事業申請入力データ!S$19:S$150001,"対象",事業申請入力データ!$F$19:$F$150001),0)</f>
        <v>0</v>
      </c>
      <c r="N112" s="108">
        <f>IFERROR(事業申請入力データ!W$18*SUMIFS(事業申請入力データ!$F$19:$F$150001,事業申請入力データ!W$19:W$150001,"対象",事業申請入力データ!$C$19:$C$150001,事業申請出力結果!$B112,事業申請入力データ!$B$19:$B$150001,事業申請出力結果!$C$95)/SUMIF(事業申請入力データ!W$19:W$150001,"対象",事業申請入力データ!$F$19:$F$150001),0)</f>
        <v>0</v>
      </c>
      <c r="O112" s="108">
        <f>IFERROR(事業申請入力データ!X$18*SUMIFS(事業申請入力データ!$F$19:$F$150001,事業申請入力データ!X$19:X$150001,"対象",事業申請入力データ!$C$19:$C$150001,事業申請出力結果!$B112,事業申請入力データ!$B$19:$B$150001,事業申請出力結果!$C$95)/SUMIF(事業申請入力データ!X$19:X$150001,"対象",事業申請入力データ!$F$19:$F$150001),0)</f>
        <v>0</v>
      </c>
      <c r="P112" s="108">
        <f>IFERROR(事業申請入力データ!Y$18*SUMIFS(事業申請入力データ!$F$19:$F$150001,事業申請入力データ!Y$19:Y$150001,"対象",事業申請入力データ!$C$19:$C$150001,事業申請出力結果!$B112,事業申請入力データ!$B$19:$B$150001,事業申請出力結果!$C$95)/SUMIF(事業申請入力データ!Y$19:Y$150001,"対象",事業申請入力データ!$F$19:$F$150001),0)</f>
        <v>0</v>
      </c>
      <c r="Q112" s="74">
        <f t="shared" si="30"/>
        <v>0</v>
      </c>
      <c r="R112" s="75">
        <f>IFERROR(LOOKUP(事業申請出力結果!$C$95,事業申請入力データ!$B$8:$B$14,事業申請入力データ!$E$8:$E$14),0)</f>
        <v>0</v>
      </c>
      <c r="S112" s="84">
        <f t="shared" si="31"/>
        <v>0</v>
      </c>
      <c r="T112" s="330"/>
    </row>
    <row r="113" spans="1:20">
      <c r="A113" s="310"/>
      <c r="B113" s="72" t="s">
        <v>64</v>
      </c>
      <c r="C113" s="106">
        <f>SUMIFS(事業申請入力データ!$F$19:$F$150001,事業申請入力データ!$C$19:$C$150001,B113,事業申請入力データ!$B$19:$B$150001,事業申請出力結果!$C$95)</f>
        <v>0</v>
      </c>
      <c r="D113" s="316"/>
      <c r="E113" s="74">
        <f>SUMIFS(事業申請入力データ!$G$19:$G$150004,事業申請入力データ!$C$19:$C$150004,B113,事業申請入力データ!$B$19:$B$150004,事業申請出力結果!$C$95)</f>
        <v>0</v>
      </c>
      <c r="F113" s="108">
        <f>IFERROR(事業申請入力データ!L$18*SUMIFS(事業申請入力データ!$F$19:$F$150001,事業申請入力データ!L$19:L$150001,"対象",事業申請入力データ!$C$19:$C$150001,事業申請出力結果!$B113,事業申請入力データ!$B$19:$B$150001,事業申請出力結果!$C$95)/SUMIF(事業申請入力データ!L$19:L$150001,"対象",事業申請入力データ!$F$19:$F$150001),0)</f>
        <v>0</v>
      </c>
      <c r="G113" s="108">
        <f>IFERROR(事業申請入力データ!M$18*SUMIFS(事業申請入力データ!$F$19:$F$150001,事業申請入力データ!M$19:M$150001,"対象",事業申請入力データ!$C$19:$C$150001,事業申請出力結果!$B113,事業申請入力データ!$B$19:$B$150001,事業申請出力結果!$C$95)/SUMIF(事業申請入力データ!M$19:M$150001,"対象",事業申請入力データ!$F$19:$F$150001),0)</f>
        <v>0</v>
      </c>
      <c r="H113" s="108">
        <f>IFERROR(事業申請入力データ!N$18*SUMIFS(事業申請入力データ!$F$19:$F$150001,事業申請入力データ!N$19:N$150001,"対象",事業申請入力データ!$C$19:$C$150001,事業申請出力結果!$B113,事業申請入力データ!$B$19:$B$150001,事業申請出力結果!$C$95)/SUMIF(事業申請入力データ!N$19:N$150001,"対象",事業申請入力データ!$F$19:$F$150001),0)</f>
        <v>0</v>
      </c>
      <c r="I113" s="108">
        <f>IFERROR(事業申請入力データ!O$18*SUMIFS(事業申請入力データ!$F$19:$F$150001,事業申請入力データ!O$19:O$150001,"対象",事業申請入力データ!$C$19:$C$150001,事業申請出力結果!$B113,事業申請入力データ!$B$19:$B$150001,事業申請出力結果!$C$95)/SUMIF(事業申請入力データ!O$19:O$150001,"対象",事業申請入力データ!$F$19:$F$150001),0)</f>
        <v>0</v>
      </c>
      <c r="J113" s="108">
        <f>IFERROR(事業申請入力データ!P$18*SUMIFS(事業申請入力データ!$F$19:$F$150001,事業申請入力データ!P$19:P$150001,"対象",事業申請入力データ!$C$19:$C$150001,事業申請出力結果!$B113,事業申請入力データ!$B$19:$B$150001,事業申請出力結果!$C$95)/SUMIF(事業申請入力データ!P$19:P$150001,"対象",事業申請入力データ!$F$19:$F$150001),0)</f>
        <v>0</v>
      </c>
      <c r="K113" s="108">
        <f>IFERROR(事業申請入力データ!Q$18*SUMIFS(事業申請入力データ!$F$19:$F$150001,事業申請入力データ!Q$19:Q$150001,"対象",事業申請入力データ!$C$19:$C$150001,事業申請出力結果!$B113,事業申請入力データ!$B$19:$B$150001,事業申請出力結果!$C$95)/SUMIF(事業申請入力データ!Q$19:Q$150001,"対象",事業申請入力データ!$F$19:$F$150001),0)</f>
        <v>0</v>
      </c>
      <c r="L113" s="108">
        <f>IFERROR(事業申請入力データ!R$18*SUMIFS(事業申請入力データ!$F$19:$F$150001,事業申請入力データ!R$19:R$150001,"対象",事業申請入力データ!$C$19:$C$150001,事業申請出力結果!$B113,事業申請入力データ!$B$19:$B$150001,事業申請出力結果!$C$95)/SUMIF(事業申請入力データ!R$19:R$150001,"対象",事業申請入力データ!$F$19:$F$150001),0)</f>
        <v>0</v>
      </c>
      <c r="M113" s="108">
        <f>IFERROR(事業申請入力データ!S$18*SUMIFS(事業申請入力データ!$F$19:$F$150001,事業申請入力データ!S$19:S$150001,"対象",事業申請入力データ!$C$19:$C$150001,事業申請出力結果!$B113,事業申請入力データ!$B$19:$B$150001,事業申請出力結果!$C$95)/SUMIF(事業申請入力データ!S$19:S$150001,"対象",事業申請入力データ!$F$19:$F$150001),0)</f>
        <v>0</v>
      </c>
      <c r="N113" s="108">
        <f>IFERROR(事業申請入力データ!W$18*SUMIFS(事業申請入力データ!$F$19:$F$150001,事業申請入力データ!W$19:W$150001,"対象",事業申請入力データ!$C$19:$C$150001,事業申請出力結果!$B113,事業申請入力データ!$B$19:$B$150001,事業申請出力結果!$C$95)/SUMIF(事業申請入力データ!W$19:W$150001,"対象",事業申請入力データ!$F$19:$F$150001),0)</f>
        <v>0</v>
      </c>
      <c r="O113" s="108">
        <f>IFERROR(事業申請入力データ!X$18*SUMIFS(事業申請入力データ!$F$19:$F$150001,事業申請入力データ!X$19:X$150001,"対象",事業申請入力データ!$C$19:$C$150001,事業申請出力結果!$B113,事業申請入力データ!$B$19:$B$150001,事業申請出力結果!$C$95)/SUMIF(事業申請入力データ!X$19:X$150001,"対象",事業申請入力データ!$F$19:$F$150001),0)</f>
        <v>0</v>
      </c>
      <c r="P113" s="108">
        <f>IFERROR(事業申請入力データ!Y$18*SUMIFS(事業申請入力データ!$F$19:$F$150001,事業申請入力データ!Y$19:Y$150001,"対象",事業申請入力データ!$C$19:$C$150001,事業申請出力結果!$B113,事業申請入力データ!$B$19:$B$150001,事業申請出力結果!$C$95)/SUMIF(事業申請入力データ!Y$19:Y$150001,"対象",事業申請入力データ!$F$19:$F$150001),0)</f>
        <v>0</v>
      </c>
      <c r="Q113" s="74">
        <f t="shared" si="30"/>
        <v>0</v>
      </c>
      <c r="R113" s="75">
        <f>IFERROR(LOOKUP(事業申請出力結果!$C$95,事業申請入力データ!$B$8:$B$14,事業申請入力データ!$E$8:$E$14),0)</f>
        <v>0</v>
      </c>
      <c r="S113" s="84">
        <f t="shared" si="31"/>
        <v>0</v>
      </c>
      <c r="T113" s="330"/>
    </row>
    <row r="114" spans="1:20">
      <c r="A114" s="310"/>
      <c r="B114" s="72" t="s">
        <v>65</v>
      </c>
      <c r="C114" s="106">
        <f>SUMIFS(事業申請入力データ!$F$19:$F$150001,事業申請入力データ!$C$19:$C$150001,B114,事業申請入力データ!$B$19:$B$150001,事業申請出力結果!$C$95)</f>
        <v>0</v>
      </c>
      <c r="D114" s="316"/>
      <c r="E114" s="74">
        <f>SUMIFS(事業申請入力データ!$G$19:$G$150004,事業申請入力データ!$C$19:$C$150004,B114,事業申請入力データ!$B$19:$B$150004,事業申請出力結果!$C$95)</f>
        <v>0</v>
      </c>
      <c r="F114" s="108">
        <f>IFERROR(事業申請入力データ!L$18*SUMIFS(事業申請入力データ!$F$19:$F$150001,事業申請入力データ!L$19:L$150001,"対象",事業申請入力データ!$C$19:$C$150001,事業申請出力結果!$B114,事業申請入力データ!$B$19:$B$150001,事業申請出力結果!$C$95)/SUMIF(事業申請入力データ!L$19:L$150001,"対象",事業申請入力データ!$F$19:$F$150001),0)</f>
        <v>0</v>
      </c>
      <c r="G114" s="108">
        <f>IFERROR(事業申請入力データ!M$18*SUMIFS(事業申請入力データ!$F$19:$F$150001,事業申請入力データ!M$19:M$150001,"対象",事業申請入力データ!$C$19:$C$150001,事業申請出力結果!$B114,事業申請入力データ!$B$19:$B$150001,事業申請出力結果!$C$95)/SUMIF(事業申請入力データ!M$19:M$150001,"対象",事業申請入力データ!$F$19:$F$150001),0)</f>
        <v>0</v>
      </c>
      <c r="H114" s="108">
        <f>IFERROR(事業申請入力データ!N$18*SUMIFS(事業申請入力データ!$F$19:$F$150001,事業申請入力データ!N$19:N$150001,"対象",事業申請入力データ!$C$19:$C$150001,事業申請出力結果!$B114,事業申請入力データ!$B$19:$B$150001,事業申請出力結果!$C$95)/SUMIF(事業申請入力データ!N$19:N$150001,"対象",事業申請入力データ!$F$19:$F$150001),0)</f>
        <v>0</v>
      </c>
      <c r="I114" s="108">
        <f>IFERROR(事業申請入力データ!O$18*SUMIFS(事業申請入力データ!$F$19:$F$150001,事業申請入力データ!O$19:O$150001,"対象",事業申請入力データ!$C$19:$C$150001,事業申請出力結果!$B114,事業申請入力データ!$B$19:$B$150001,事業申請出力結果!$C$95)/SUMIF(事業申請入力データ!O$19:O$150001,"対象",事業申請入力データ!$F$19:$F$150001),0)</f>
        <v>0</v>
      </c>
      <c r="J114" s="108">
        <f>IFERROR(事業申請入力データ!P$18*SUMIFS(事業申請入力データ!$F$19:$F$150001,事業申請入力データ!P$19:P$150001,"対象",事業申請入力データ!$C$19:$C$150001,事業申請出力結果!$B114,事業申請入力データ!$B$19:$B$150001,事業申請出力結果!$C$95)/SUMIF(事業申請入力データ!P$19:P$150001,"対象",事業申請入力データ!$F$19:$F$150001),0)</f>
        <v>0</v>
      </c>
      <c r="K114" s="108">
        <f>IFERROR(事業申請入力データ!Q$18*SUMIFS(事業申請入力データ!$F$19:$F$150001,事業申請入力データ!Q$19:Q$150001,"対象",事業申請入力データ!$C$19:$C$150001,事業申請出力結果!$B114,事業申請入力データ!$B$19:$B$150001,事業申請出力結果!$C$95)/SUMIF(事業申請入力データ!Q$19:Q$150001,"対象",事業申請入力データ!$F$19:$F$150001),0)</f>
        <v>0</v>
      </c>
      <c r="L114" s="108">
        <f>IFERROR(事業申請入力データ!R$18*SUMIFS(事業申請入力データ!$F$19:$F$150001,事業申請入力データ!R$19:R$150001,"対象",事業申請入力データ!$C$19:$C$150001,事業申請出力結果!$B114,事業申請入力データ!$B$19:$B$150001,事業申請出力結果!$C$95)/SUMIF(事業申請入力データ!R$19:R$150001,"対象",事業申請入力データ!$F$19:$F$150001),0)</f>
        <v>0</v>
      </c>
      <c r="M114" s="108">
        <f>IFERROR(事業申請入力データ!S$18*SUMIFS(事業申請入力データ!$F$19:$F$150001,事業申請入力データ!S$19:S$150001,"対象",事業申請入力データ!$C$19:$C$150001,事業申請出力結果!$B114,事業申請入力データ!$B$19:$B$150001,事業申請出力結果!$C$95)/SUMIF(事業申請入力データ!S$19:S$150001,"対象",事業申請入力データ!$F$19:$F$150001),0)</f>
        <v>0</v>
      </c>
      <c r="N114" s="108">
        <f>IFERROR(事業申請入力データ!W$18*SUMIFS(事業申請入力データ!$F$19:$F$150001,事業申請入力データ!W$19:W$150001,"対象",事業申請入力データ!$C$19:$C$150001,事業申請出力結果!$B114,事業申請入力データ!$B$19:$B$150001,事業申請出力結果!$C$95)/SUMIF(事業申請入力データ!W$19:W$150001,"対象",事業申請入力データ!$F$19:$F$150001),0)</f>
        <v>0</v>
      </c>
      <c r="O114" s="108">
        <f>IFERROR(事業申請入力データ!X$18*SUMIFS(事業申請入力データ!$F$19:$F$150001,事業申請入力データ!X$19:X$150001,"対象",事業申請入力データ!$C$19:$C$150001,事業申請出力結果!$B114,事業申請入力データ!$B$19:$B$150001,事業申請出力結果!$C$95)/SUMIF(事業申請入力データ!X$19:X$150001,"対象",事業申請入力データ!$F$19:$F$150001),0)</f>
        <v>0</v>
      </c>
      <c r="P114" s="108">
        <f>IFERROR(事業申請入力データ!Y$18*SUMIFS(事業申請入力データ!$F$19:$F$150001,事業申請入力データ!Y$19:Y$150001,"対象",事業申請入力データ!$C$19:$C$150001,事業申請出力結果!$B114,事業申請入力データ!$B$19:$B$150001,事業申請出力結果!$C$95)/SUMIF(事業申請入力データ!Y$19:Y$150001,"対象",事業申請入力データ!$F$19:$F$150001),0)</f>
        <v>0</v>
      </c>
      <c r="Q114" s="74">
        <f t="shared" si="30"/>
        <v>0</v>
      </c>
      <c r="R114" s="75">
        <f>IFERROR(LOOKUP(事業申請出力結果!$C$95,事業申請入力データ!$B$8:$B$14,事業申請入力データ!$E$8:$E$14),0)</f>
        <v>0</v>
      </c>
      <c r="S114" s="84">
        <f t="shared" si="31"/>
        <v>0</v>
      </c>
      <c r="T114" s="330"/>
    </row>
    <row r="115" spans="1:20">
      <c r="A115" s="310"/>
      <c r="B115" s="72" t="s">
        <v>66</v>
      </c>
      <c r="C115" s="106">
        <f>SUMIFS(事業申請入力データ!$F$19:$F$150001,事業申請入力データ!$C$19:$C$150001,B115,事業申請入力データ!$B$19:$B$150001,事業申請出力結果!$C$95)</f>
        <v>0</v>
      </c>
      <c r="D115" s="316"/>
      <c r="E115" s="74">
        <f>SUMIFS(事業申請入力データ!$G$19:$G$150004,事業申請入力データ!$C$19:$C$150004,B115,事業申請入力データ!$B$19:$B$150004,事業申請出力結果!$C$95)</f>
        <v>0</v>
      </c>
      <c r="F115" s="108">
        <f>IFERROR(事業申請入力データ!L$18*SUMIFS(事業申請入力データ!$F$19:$F$150001,事業申請入力データ!L$19:L$150001,"対象",事業申請入力データ!$C$19:$C$150001,事業申請出力結果!$B115,事業申請入力データ!$B$19:$B$150001,事業申請出力結果!$C$95)/SUMIF(事業申請入力データ!L$19:L$150001,"対象",事業申請入力データ!$F$19:$F$150001),0)</f>
        <v>0</v>
      </c>
      <c r="G115" s="108">
        <f>IFERROR(事業申請入力データ!M$18*SUMIFS(事業申請入力データ!$F$19:$F$150001,事業申請入力データ!M$19:M$150001,"対象",事業申請入力データ!$C$19:$C$150001,事業申請出力結果!$B115,事業申請入力データ!$B$19:$B$150001,事業申請出力結果!$C$95)/SUMIF(事業申請入力データ!M$19:M$150001,"対象",事業申請入力データ!$F$19:$F$150001),0)</f>
        <v>0</v>
      </c>
      <c r="H115" s="108">
        <f>IFERROR(事業申請入力データ!N$18*SUMIFS(事業申請入力データ!$F$19:$F$150001,事業申請入力データ!N$19:N$150001,"対象",事業申請入力データ!$C$19:$C$150001,事業申請出力結果!$B115,事業申請入力データ!$B$19:$B$150001,事業申請出力結果!$C$95)/SUMIF(事業申請入力データ!N$19:N$150001,"対象",事業申請入力データ!$F$19:$F$150001),0)</f>
        <v>0</v>
      </c>
      <c r="I115" s="108">
        <f>IFERROR(事業申請入力データ!O$18*SUMIFS(事業申請入力データ!$F$19:$F$150001,事業申請入力データ!O$19:O$150001,"対象",事業申請入力データ!$C$19:$C$150001,事業申請出力結果!$B115,事業申請入力データ!$B$19:$B$150001,事業申請出力結果!$C$95)/SUMIF(事業申請入力データ!O$19:O$150001,"対象",事業申請入力データ!$F$19:$F$150001),0)</f>
        <v>0</v>
      </c>
      <c r="J115" s="108">
        <f>IFERROR(事業申請入力データ!P$18*SUMIFS(事業申請入力データ!$F$19:$F$150001,事業申請入力データ!P$19:P$150001,"対象",事業申請入力データ!$C$19:$C$150001,事業申請出力結果!$B115,事業申請入力データ!$B$19:$B$150001,事業申請出力結果!$C$95)/SUMIF(事業申請入力データ!P$19:P$150001,"対象",事業申請入力データ!$F$19:$F$150001),0)</f>
        <v>0</v>
      </c>
      <c r="K115" s="108">
        <f>IFERROR(事業申請入力データ!Q$18*SUMIFS(事業申請入力データ!$F$19:$F$150001,事業申請入力データ!Q$19:Q$150001,"対象",事業申請入力データ!$C$19:$C$150001,事業申請出力結果!$B115,事業申請入力データ!$B$19:$B$150001,事業申請出力結果!$C$95)/SUMIF(事業申請入力データ!Q$19:Q$150001,"対象",事業申請入力データ!$F$19:$F$150001),0)</f>
        <v>0</v>
      </c>
      <c r="L115" s="108">
        <f>IFERROR(事業申請入力データ!R$18*SUMIFS(事業申請入力データ!$F$19:$F$150001,事業申請入力データ!R$19:R$150001,"対象",事業申請入力データ!$C$19:$C$150001,事業申請出力結果!$B115,事業申請入力データ!$B$19:$B$150001,事業申請出力結果!$C$95)/SUMIF(事業申請入力データ!R$19:R$150001,"対象",事業申請入力データ!$F$19:$F$150001),0)</f>
        <v>0</v>
      </c>
      <c r="M115" s="108">
        <f>IFERROR(事業申請入力データ!S$18*SUMIFS(事業申請入力データ!$F$19:$F$150001,事業申請入力データ!S$19:S$150001,"対象",事業申請入力データ!$C$19:$C$150001,事業申請出力結果!$B115,事業申請入力データ!$B$19:$B$150001,事業申請出力結果!$C$95)/SUMIF(事業申請入力データ!S$19:S$150001,"対象",事業申請入力データ!$F$19:$F$150001),0)</f>
        <v>0</v>
      </c>
      <c r="N115" s="108">
        <f>IFERROR(事業申請入力データ!W$18*SUMIFS(事業申請入力データ!$F$19:$F$150001,事業申請入力データ!W$19:W$150001,"対象",事業申請入力データ!$C$19:$C$150001,事業申請出力結果!$B115,事業申請入力データ!$B$19:$B$150001,事業申請出力結果!$C$95)/SUMIF(事業申請入力データ!W$19:W$150001,"対象",事業申請入力データ!$F$19:$F$150001),0)</f>
        <v>0</v>
      </c>
      <c r="O115" s="108">
        <f>IFERROR(事業申請入力データ!X$18*SUMIFS(事業申請入力データ!$F$19:$F$150001,事業申請入力データ!X$19:X$150001,"対象",事業申請入力データ!$C$19:$C$150001,事業申請出力結果!$B115,事業申請入力データ!$B$19:$B$150001,事業申請出力結果!$C$95)/SUMIF(事業申請入力データ!X$19:X$150001,"対象",事業申請入力データ!$F$19:$F$150001),0)</f>
        <v>0</v>
      </c>
      <c r="P115" s="108">
        <f>IFERROR(事業申請入力データ!Y$18*SUMIFS(事業申請入力データ!$F$19:$F$150001,事業申請入力データ!Y$19:Y$150001,"対象",事業申請入力データ!$C$19:$C$150001,事業申請出力結果!$B115,事業申請入力データ!$B$19:$B$150001,事業申請出力結果!$C$95)/SUMIF(事業申請入力データ!Y$19:Y$150001,"対象",事業申請入力データ!$F$19:$F$150001),0)</f>
        <v>0</v>
      </c>
      <c r="Q115" s="74">
        <f t="shared" si="30"/>
        <v>0</v>
      </c>
      <c r="R115" s="75">
        <f>IFERROR(LOOKUP(事業申請出力結果!$C$95,事業申請入力データ!$B$8:$B$14,事業申請入力データ!$E$8:$E$14),0)</f>
        <v>0</v>
      </c>
      <c r="S115" s="84">
        <f t="shared" si="31"/>
        <v>0</v>
      </c>
      <c r="T115" s="330"/>
    </row>
    <row r="116" spans="1:20">
      <c r="A116" s="310"/>
      <c r="B116" s="72" t="s">
        <v>67</v>
      </c>
      <c r="C116" s="106">
        <f>SUMIFS(事業申請入力データ!$F$19:$F$150001,事業申請入力データ!$C$19:$C$150001,B116,事業申請入力データ!$B$19:$B$150001,事業申請出力結果!$C$95)</f>
        <v>0</v>
      </c>
      <c r="D116" s="316"/>
      <c r="E116" s="74">
        <f>SUMIFS(事業申請入力データ!$G$19:$G$150004,事業申請入力データ!$C$19:$C$150004,B116,事業申請入力データ!$B$19:$B$150004,事業申請出力結果!$C$95)</f>
        <v>0</v>
      </c>
      <c r="F116" s="108">
        <f>IFERROR(事業申請入力データ!L$18*SUMIFS(事業申請入力データ!$F$19:$F$150001,事業申請入力データ!L$19:L$150001,"対象",事業申請入力データ!$C$19:$C$150001,事業申請出力結果!$B116,事業申請入力データ!$B$19:$B$150001,事業申請出力結果!$C$95)/SUMIF(事業申請入力データ!L$19:L$150001,"対象",事業申請入力データ!$F$19:$F$150001),0)</f>
        <v>0</v>
      </c>
      <c r="G116" s="108">
        <f>IFERROR(事業申請入力データ!M$18*SUMIFS(事業申請入力データ!$F$19:$F$150001,事業申請入力データ!M$19:M$150001,"対象",事業申請入力データ!$C$19:$C$150001,事業申請出力結果!$B116,事業申請入力データ!$B$19:$B$150001,事業申請出力結果!$C$95)/SUMIF(事業申請入力データ!M$19:M$150001,"対象",事業申請入力データ!$F$19:$F$150001),0)</f>
        <v>0</v>
      </c>
      <c r="H116" s="108">
        <f>IFERROR(事業申請入力データ!N$18*SUMIFS(事業申請入力データ!$F$19:$F$150001,事業申請入力データ!N$19:N$150001,"対象",事業申請入力データ!$C$19:$C$150001,事業申請出力結果!$B116,事業申請入力データ!$B$19:$B$150001,事業申請出力結果!$C$95)/SUMIF(事業申請入力データ!N$19:N$150001,"対象",事業申請入力データ!$F$19:$F$150001),0)</f>
        <v>0</v>
      </c>
      <c r="I116" s="108">
        <f>IFERROR(事業申請入力データ!O$18*SUMIFS(事業申請入力データ!$F$19:$F$150001,事業申請入力データ!O$19:O$150001,"対象",事業申請入力データ!$C$19:$C$150001,事業申請出力結果!$B116,事業申請入力データ!$B$19:$B$150001,事業申請出力結果!$C$95)/SUMIF(事業申請入力データ!O$19:O$150001,"対象",事業申請入力データ!$F$19:$F$150001),0)</f>
        <v>0</v>
      </c>
      <c r="J116" s="108">
        <f>IFERROR(事業申請入力データ!P$18*SUMIFS(事業申請入力データ!$F$19:$F$150001,事業申請入力データ!P$19:P$150001,"対象",事業申請入力データ!$C$19:$C$150001,事業申請出力結果!$B116,事業申請入力データ!$B$19:$B$150001,事業申請出力結果!$C$95)/SUMIF(事業申請入力データ!P$19:P$150001,"対象",事業申請入力データ!$F$19:$F$150001),0)</f>
        <v>0</v>
      </c>
      <c r="K116" s="108">
        <f>IFERROR(事業申請入力データ!Q$18*SUMIFS(事業申請入力データ!$F$19:$F$150001,事業申請入力データ!Q$19:Q$150001,"対象",事業申請入力データ!$C$19:$C$150001,事業申請出力結果!$B116,事業申請入力データ!$B$19:$B$150001,事業申請出力結果!$C$95)/SUMIF(事業申請入力データ!Q$19:Q$150001,"対象",事業申請入力データ!$F$19:$F$150001),0)</f>
        <v>0</v>
      </c>
      <c r="L116" s="108">
        <f>IFERROR(事業申請入力データ!R$18*SUMIFS(事業申請入力データ!$F$19:$F$150001,事業申請入力データ!R$19:R$150001,"対象",事業申請入力データ!$C$19:$C$150001,事業申請出力結果!$B116,事業申請入力データ!$B$19:$B$150001,事業申請出力結果!$C$95)/SUMIF(事業申請入力データ!R$19:R$150001,"対象",事業申請入力データ!$F$19:$F$150001),0)</f>
        <v>0</v>
      </c>
      <c r="M116" s="108">
        <f>IFERROR(事業申請入力データ!S$18*SUMIFS(事業申請入力データ!$F$19:$F$150001,事業申請入力データ!S$19:S$150001,"対象",事業申請入力データ!$C$19:$C$150001,事業申請出力結果!$B116,事業申請入力データ!$B$19:$B$150001,事業申請出力結果!$C$95)/SUMIF(事業申請入力データ!S$19:S$150001,"対象",事業申請入力データ!$F$19:$F$150001),0)</f>
        <v>0</v>
      </c>
      <c r="N116" s="108">
        <f>IFERROR(事業申請入力データ!W$18*SUMIFS(事業申請入力データ!$F$19:$F$150001,事業申請入力データ!W$19:W$150001,"対象",事業申請入力データ!$C$19:$C$150001,事業申請出力結果!$B116,事業申請入力データ!$B$19:$B$150001,事業申請出力結果!$C$95)/SUMIF(事業申請入力データ!W$19:W$150001,"対象",事業申請入力データ!$F$19:$F$150001),0)</f>
        <v>0</v>
      </c>
      <c r="O116" s="108">
        <f>IFERROR(事業申請入力データ!X$18*SUMIFS(事業申請入力データ!$F$19:$F$150001,事業申請入力データ!X$19:X$150001,"対象",事業申請入力データ!$C$19:$C$150001,事業申請出力結果!$B116,事業申請入力データ!$B$19:$B$150001,事業申請出力結果!$C$95)/SUMIF(事業申請入力データ!X$19:X$150001,"対象",事業申請入力データ!$F$19:$F$150001),0)</f>
        <v>0</v>
      </c>
      <c r="P116" s="108">
        <f>IFERROR(事業申請入力データ!Y$18*SUMIFS(事業申請入力データ!$F$19:$F$150001,事業申請入力データ!Y$19:Y$150001,"対象",事業申請入力データ!$C$19:$C$150001,事業申請出力結果!$B116,事業申請入力データ!$B$19:$B$150001,事業申請出力結果!$C$95)/SUMIF(事業申請入力データ!Y$19:Y$150001,"対象",事業申請入力データ!$F$19:$F$150001),0)</f>
        <v>0</v>
      </c>
      <c r="Q116" s="74">
        <f t="shared" si="30"/>
        <v>0</v>
      </c>
      <c r="R116" s="75">
        <f>IFERROR(LOOKUP(事業申請出力結果!$C$95,事業申請入力データ!$B$8:$B$14,事業申請入力データ!$E$8:$E$14),0)</f>
        <v>0</v>
      </c>
      <c r="S116" s="84">
        <f t="shared" si="31"/>
        <v>0</v>
      </c>
      <c r="T116" s="330"/>
    </row>
    <row r="117" spans="1:20">
      <c r="A117" s="310"/>
      <c r="B117" s="72" t="s">
        <v>68</v>
      </c>
      <c r="C117" s="106">
        <f>SUMIFS(事業申請入力データ!$F$19:$F$150001,事業申請入力データ!$C$19:$C$150001,B117,事業申請入力データ!$B$19:$B$150001,事業申請出力結果!$C$95)</f>
        <v>0</v>
      </c>
      <c r="D117" s="316"/>
      <c r="E117" s="74">
        <f>SUMIFS(事業申請入力データ!$G$19:$G$150004,事業申請入力データ!$C$19:$C$150004,B117,事業申請入力データ!$B$19:$B$150004,事業申請出力結果!$C$95)</f>
        <v>0</v>
      </c>
      <c r="F117" s="108">
        <f>IFERROR(事業申請入力データ!L$18*SUMIFS(事業申請入力データ!$F$19:$F$150001,事業申請入力データ!L$19:L$150001,"対象",事業申請入力データ!$C$19:$C$150001,事業申請出力結果!$B117,事業申請入力データ!$B$19:$B$150001,事業申請出力結果!$C$95)/SUMIF(事業申請入力データ!L$19:L$150001,"対象",事業申請入力データ!$F$19:$F$150001),0)</f>
        <v>0</v>
      </c>
      <c r="G117" s="108">
        <f>IFERROR(事業申請入力データ!M$18*SUMIFS(事業申請入力データ!$F$19:$F$150001,事業申請入力データ!M$19:M$150001,"対象",事業申請入力データ!$C$19:$C$150001,事業申請出力結果!$B117,事業申請入力データ!$B$19:$B$150001,事業申請出力結果!$C$95)/SUMIF(事業申請入力データ!M$19:M$150001,"対象",事業申請入力データ!$F$19:$F$150001),0)</f>
        <v>0</v>
      </c>
      <c r="H117" s="108">
        <f>IFERROR(事業申請入力データ!N$18*SUMIFS(事業申請入力データ!$F$19:$F$150001,事業申請入力データ!N$19:N$150001,"対象",事業申請入力データ!$C$19:$C$150001,事業申請出力結果!$B117,事業申請入力データ!$B$19:$B$150001,事業申請出力結果!$C$95)/SUMIF(事業申請入力データ!N$19:N$150001,"対象",事業申請入力データ!$F$19:$F$150001),0)</f>
        <v>0</v>
      </c>
      <c r="I117" s="108">
        <f>IFERROR(事業申請入力データ!O$18*SUMIFS(事業申請入力データ!$F$19:$F$150001,事業申請入力データ!O$19:O$150001,"対象",事業申請入力データ!$C$19:$C$150001,事業申請出力結果!$B117,事業申請入力データ!$B$19:$B$150001,事業申請出力結果!$C$95)/SUMIF(事業申請入力データ!O$19:O$150001,"対象",事業申請入力データ!$F$19:$F$150001),0)</f>
        <v>0</v>
      </c>
      <c r="J117" s="108">
        <f>IFERROR(事業申請入力データ!P$18*SUMIFS(事業申請入力データ!$F$19:$F$150001,事業申請入力データ!P$19:P$150001,"対象",事業申請入力データ!$C$19:$C$150001,事業申請出力結果!$B117,事業申請入力データ!$B$19:$B$150001,事業申請出力結果!$C$95)/SUMIF(事業申請入力データ!P$19:P$150001,"対象",事業申請入力データ!$F$19:$F$150001),0)</f>
        <v>0</v>
      </c>
      <c r="K117" s="108">
        <f>IFERROR(事業申請入力データ!Q$18*SUMIFS(事業申請入力データ!$F$19:$F$150001,事業申請入力データ!Q$19:Q$150001,"対象",事業申請入力データ!$C$19:$C$150001,事業申請出力結果!$B117,事業申請入力データ!$B$19:$B$150001,事業申請出力結果!$C$95)/SUMIF(事業申請入力データ!Q$19:Q$150001,"対象",事業申請入力データ!$F$19:$F$150001),0)</f>
        <v>0</v>
      </c>
      <c r="L117" s="108">
        <f>IFERROR(事業申請入力データ!R$18*SUMIFS(事業申請入力データ!$F$19:$F$150001,事業申請入力データ!R$19:R$150001,"対象",事業申請入力データ!$C$19:$C$150001,事業申請出力結果!$B117,事業申請入力データ!$B$19:$B$150001,事業申請出力結果!$C$95)/SUMIF(事業申請入力データ!R$19:R$150001,"対象",事業申請入力データ!$F$19:$F$150001),0)</f>
        <v>0</v>
      </c>
      <c r="M117" s="108">
        <f>IFERROR(事業申請入力データ!S$18*SUMIFS(事業申請入力データ!$F$19:$F$150001,事業申請入力データ!S$19:S$150001,"対象",事業申請入力データ!$C$19:$C$150001,事業申請出力結果!$B117,事業申請入力データ!$B$19:$B$150001,事業申請出力結果!$C$95)/SUMIF(事業申請入力データ!S$19:S$150001,"対象",事業申請入力データ!$F$19:$F$150001),0)</f>
        <v>0</v>
      </c>
      <c r="N117" s="108">
        <f>IFERROR(事業申請入力データ!W$18*SUMIFS(事業申請入力データ!$F$19:$F$150001,事業申請入力データ!W$19:W$150001,"対象",事業申請入力データ!$C$19:$C$150001,事業申請出力結果!$B117,事業申請入力データ!$B$19:$B$150001,事業申請出力結果!$C$95)/SUMIF(事業申請入力データ!W$19:W$150001,"対象",事業申請入力データ!$F$19:$F$150001),0)</f>
        <v>0</v>
      </c>
      <c r="O117" s="108">
        <f>IFERROR(事業申請入力データ!X$18*SUMIFS(事業申請入力データ!$F$19:$F$150001,事業申請入力データ!X$19:X$150001,"対象",事業申請入力データ!$C$19:$C$150001,事業申請出力結果!$B117,事業申請入力データ!$B$19:$B$150001,事業申請出力結果!$C$95)/SUMIF(事業申請入力データ!X$19:X$150001,"対象",事業申請入力データ!$F$19:$F$150001),0)</f>
        <v>0</v>
      </c>
      <c r="P117" s="108">
        <f>IFERROR(事業申請入力データ!Y$18*SUMIFS(事業申請入力データ!$F$19:$F$150001,事業申請入力データ!Y$19:Y$150001,"対象",事業申請入力データ!$C$19:$C$150001,事業申請出力結果!$B117,事業申請入力データ!$B$19:$B$150001,事業申請出力結果!$C$95)/SUMIF(事業申請入力データ!Y$19:Y$150001,"対象",事業申請入力データ!$F$19:$F$150001),0)</f>
        <v>0</v>
      </c>
      <c r="Q117" s="74">
        <f t="shared" si="30"/>
        <v>0</v>
      </c>
      <c r="R117" s="75">
        <f>IFERROR(LOOKUP(事業申請出力結果!$C$95,事業申請入力データ!$B$8:$B$14,事業申請入力データ!$E$8:$E$14),0)</f>
        <v>0</v>
      </c>
      <c r="S117" s="84">
        <f t="shared" si="31"/>
        <v>0</v>
      </c>
      <c r="T117" s="330"/>
    </row>
    <row r="118" spans="1:20">
      <c r="A118" s="310"/>
      <c r="B118" s="72" t="s">
        <v>69</v>
      </c>
      <c r="C118" s="106">
        <f>SUMIFS(事業申請入力データ!$F$19:$F$150001,事業申請入力データ!$C$19:$C$150001,B118,事業申請入力データ!$B$19:$B$150001,事業申請出力結果!$C$95)</f>
        <v>0</v>
      </c>
      <c r="D118" s="316"/>
      <c r="E118" s="74">
        <f>SUMIFS(事業申請入力データ!$G$19:$G$150004,事業申請入力データ!$C$19:$C$150004,B118,事業申請入力データ!$B$19:$B$150004,事業申請出力結果!$C$95)</f>
        <v>0</v>
      </c>
      <c r="F118" s="108">
        <f>IFERROR(事業申請入力データ!L$18*SUMIFS(事業申請入力データ!$F$19:$F$150001,事業申請入力データ!L$19:L$150001,"対象",事業申請入力データ!$C$19:$C$150001,事業申請出力結果!$B118,事業申請入力データ!$B$19:$B$150001,事業申請出力結果!$C$95)/SUMIF(事業申請入力データ!L$19:L$150001,"対象",事業申請入力データ!$F$19:$F$150001),0)</f>
        <v>0</v>
      </c>
      <c r="G118" s="108">
        <f>IFERROR(事業申請入力データ!M$18*SUMIFS(事業申請入力データ!$F$19:$F$150001,事業申請入力データ!M$19:M$150001,"対象",事業申請入力データ!$C$19:$C$150001,事業申請出力結果!$B118,事業申請入力データ!$B$19:$B$150001,事業申請出力結果!$C$95)/SUMIF(事業申請入力データ!M$19:M$150001,"対象",事業申請入力データ!$F$19:$F$150001),0)</f>
        <v>0</v>
      </c>
      <c r="H118" s="108">
        <f>IFERROR(事業申請入力データ!N$18*SUMIFS(事業申請入力データ!$F$19:$F$150001,事業申請入力データ!N$19:N$150001,"対象",事業申請入力データ!$C$19:$C$150001,事業申請出力結果!$B118,事業申請入力データ!$B$19:$B$150001,事業申請出力結果!$C$95)/SUMIF(事業申請入力データ!N$19:N$150001,"対象",事業申請入力データ!$F$19:$F$150001),0)</f>
        <v>0</v>
      </c>
      <c r="I118" s="108">
        <f>IFERROR(事業申請入力データ!O$18*SUMIFS(事業申請入力データ!$F$19:$F$150001,事業申請入力データ!O$19:O$150001,"対象",事業申請入力データ!$C$19:$C$150001,事業申請出力結果!$B118,事業申請入力データ!$B$19:$B$150001,事業申請出力結果!$C$95)/SUMIF(事業申請入力データ!O$19:O$150001,"対象",事業申請入力データ!$F$19:$F$150001),0)</f>
        <v>0</v>
      </c>
      <c r="J118" s="108">
        <f>IFERROR(事業申請入力データ!P$18*SUMIFS(事業申請入力データ!$F$19:$F$150001,事業申請入力データ!P$19:P$150001,"対象",事業申請入力データ!$C$19:$C$150001,事業申請出力結果!$B118,事業申請入力データ!$B$19:$B$150001,事業申請出力結果!$C$95)/SUMIF(事業申請入力データ!P$19:P$150001,"対象",事業申請入力データ!$F$19:$F$150001),0)</f>
        <v>0</v>
      </c>
      <c r="K118" s="108">
        <f>IFERROR(事業申請入力データ!Q$18*SUMIFS(事業申請入力データ!$F$19:$F$150001,事業申請入力データ!Q$19:Q$150001,"対象",事業申請入力データ!$C$19:$C$150001,事業申請出力結果!$B118,事業申請入力データ!$B$19:$B$150001,事業申請出力結果!$C$95)/SUMIF(事業申請入力データ!Q$19:Q$150001,"対象",事業申請入力データ!$F$19:$F$150001),0)</f>
        <v>0</v>
      </c>
      <c r="L118" s="108">
        <f>IFERROR(事業申請入力データ!R$18*SUMIFS(事業申請入力データ!$F$19:$F$150001,事業申請入力データ!R$19:R$150001,"対象",事業申請入力データ!$C$19:$C$150001,事業申請出力結果!$B118,事業申請入力データ!$B$19:$B$150001,事業申請出力結果!$C$95)/SUMIF(事業申請入力データ!R$19:R$150001,"対象",事業申請入力データ!$F$19:$F$150001),0)</f>
        <v>0</v>
      </c>
      <c r="M118" s="108">
        <f>IFERROR(事業申請入力データ!S$18*SUMIFS(事業申請入力データ!$F$19:$F$150001,事業申請入力データ!S$19:S$150001,"対象",事業申請入力データ!$C$19:$C$150001,事業申請出力結果!$B118,事業申請入力データ!$B$19:$B$150001,事業申請出力結果!$C$95)/SUMIF(事業申請入力データ!S$19:S$150001,"対象",事業申請入力データ!$F$19:$F$150001),0)</f>
        <v>0</v>
      </c>
      <c r="N118" s="108">
        <f>IFERROR(事業申請入力データ!W$18*SUMIFS(事業申請入力データ!$F$19:$F$150001,事業申請入力データ!W$19:W$150001,"対象",事業申請入力データ!$C$19:$C$150001,事業申請出力結果!$B118,事業申請入力データ!$B$19:$B$150001,事業申請出力結果!$C$95)/SUMIF(事業申請入力データ!W$19:W$150001,"対象",事業申請入力データ!$F$19:$F$150001),0)</f>
        <v>0</v>
      </c>
      <c r="O118" s="108">
        <f>IFERROR(事業申請入力データ!X$18*SUMIFS(事業申請入力データ!$F$19:$F$150001,事業申請入力データ!X$19:X$150001,"対象",事業申請入力データ!$C$19:$C$150001,事業申請出力結果!$B118,事業申請入力データ!$B$19:$B$150001,事業申請出力結果!$C$95)/SUMIF(事業申請入力データ!X$19:X$150001,"対象",事業申請入力データ!$F$19:$F$150001),0)</f>
        <v>0</v>
      </c>
      <c r="P118" s="108">
        <f>IFERROR(事業申請入力データ!Y$18*SUMIFS(事業申請入力データ!$F$19:$F$150001,事業申請入力データ!Y$19:Y$150001,"対象",事業申請入力データ!$C$19:$C$150001,事業申請出力結果!$B118,事業申請入力データ!$B$19:$B$150001,事業申請出力結果!$C$95)/SUMIF(事業申請入力データ!Y$19:Y$150001,"対象",事業申請入力データ!$F$19:$F$150001),0)</f>
        <v>0</v>
      </c>
      <c r="Q118" s="74">
        <f t="shared" si="30"/>
        <v>0</v>
      </c>
      <c r="R118" s="75">
        <f>IFERROR(LOOKUP(事業申請出力結果!$C$95,事業申請入力データ!$B$8:$B$14,事業申請入力データ!$E$8:$E$14),0)</f>
        <v>0</v>
      </c>
      <c r="S118" s="84">
        <f t="shared" si="31"/>
        <v>0</v>
      </c>
      <c r="T118" s="330"/>
    </row>
    <row r="119" spans="1:20">
      <c r="A119" s="310"/>
      <c r="B119" s="72" t="s">
        <v>70</v>
      </c>
      <c r="C119" s="106">
        <f>SUMIFS(事業申請入力データ!$F$19:$F$150001,事業申請入力データ!$C$19:$C$150001,B119,事業申請入力データ!$B$19:$B$150001,事業申請出力結果!$C$95)</f>
        <v>0</v>
      </c>
      <c r="D119" s="316"/>
      <c r="E119" s="74">
        <f>SUMIFS(事業申請入力データ!$G$19:$G$150004,事業申請入力データ!$C$19:$C$150004,B119,事業申請入力データ!$B$19:$B$150004,事業申請出力結果!$C$95)</f>
        <v>0</v>
      </c>
      <c r="F119" s="108">
        <f>IFERROR(事業申請入力データ!L$18*SUMIFS(事業申請入力データ!$F$19:$F$150001,事業申請入力データ!L$19:L$150001,"対象",事業申請入力データ!$C$19:$C$150001,事業申請出力結果!$B119,事業申請入力データ!$B$19:$B$150001,事業申請出力結果!$C$95)/SUMIF(事業申請入力データ!L$19:L$150001,"対象",事業申請入力データ!$F$19:$F$150001),0)</f>
        <v>0</v>
      </c>
      <c r="G119" s="108">
        <f>IFERROR(事業申請入力データ!M$18*SUMIFS(事業申請入力データ!$F$19:$F$150001,事業申請入力データ!M$19:M$150001,"対象",事業申請入力データ!$C$19:$C$150001,事業申請出力結果!$B119,事業申請入力データ!$B$19:$B$150001,事業申請出力結果!$C$95)/SUMIF(事業申請入力データ!M$19:M$150001,"対象",事業申請入力データ!$F$19:$F$150001),0)</f>
        <v>0</v>
      </c>
      <c r="H119" s="108">
        <f>IFERROR(事業申請入力データ!N$18*SUMIFS(事業申請入力データ!$F$19:$F$150001,事業申請入力データ!N$19:N$150001,"対象",事業申請入力データ!$C$19:$C$150001,事業申請出力結果!$B119,事業申請入力データ!$B$19:$B$150001,事業申請出力結果!$C$95)/SUMIF(事業申請入力データ!N$19:N$150001,"対象",事業申請入力データ!$F$19:$F$150001),0)</f>
        <v>0</v>
      </c>
      <c r="I119" s="108">
        <f>IFERROR(事業申請入力データ!O$18*SUMIFS(事業申請入力データ!$F$19:$F$150001,事業申請入力データ!O$19:O$150001,"対象",事業申請入力データ!$C$19:$C$150001,事業申請出力結果!$B119,事業申請入力データ!$B$19:$B$150001,事業申請出力結果!$C$95)/SUMIF(事業申請入力データ!O$19:O$150001,"対象",事業申請入力データ!$F$19:$F$150001),0)</f>
        <v>0</v>
      </c>
      <c r="J119" s="108">
        <f>IFERROR(事業申請入力データ!P$18*SUMIFS(事業申請入力データ!$F$19:$F$150001,事業申請入力データ!P$19:P$150001,"対象",事業申請入力データ!$C$19:$C$150001,事業申請出力結果!$B119,事業申請入力データ!$B$19:$B$150001,事業申請出力結果!$C$95)/SUMIF(事業申請入力データ!P$19:P$150001,"対象",事業申請入力データ!$F$19:$F$150001),0)</f>
        <v>0</v>
      </c>
      <c r="K119" s="108">
        <f>IFERROR(事業申請入力データ!Q$18*SUMIFS(事業申請入力データ!$F$19:$F$150001,事業申請入力データ!Q$19:Q$150001,"対象",事業申請入力データ!$C$19:$C$150001,事業申請出力結果!$B119,事業申請入力データ!$B$19:$B$150001,事業申請出力結果!$C$95)/SUMIF(事業申請入力データ!Q$19:Q$150001,"対象",事業申請入力データ!$F$19:$F$150001),0)</f>
        <v>0</v>
      </c>
      <c r="L119" s="108">
        <f>IFERROR(事業申請入力データ!R$18*SUMIFS(事業申請入力データ!$F$19:$F$150001,事業申請入力データ!R$19:R$150001,"対象",事業申請入力データ!$C$19:$C$150001,事業申請出力結果!$B119,事業申請入力データ!$B$19:$B$150001,事業申請出力結果!$C$95)/SUMIF(事業申請入力データ!R$19:R$150001,"対象",事業申請入力データ!$F$19:$F$150001),0)</f>
        <v>0</v>
      </c>
      <c r="M119" s="108">
        <f>IFERROR(事業申請入力データ!S$18*SUMIFS(事業申請入力データ!$F$19:$F$150001,事業申請入力データ!S$19:S$150001,"対象",事業申請入力データ!$C$19:$C$150001,事業申請出力結果!$B119,事業申請入力データ!$B$19:$B$150001,事業申請出力結果!$C$95)/SUMIF(事業申請入力データ!S$19:S$150001,"対象",事業申請入力データ!$F$19:$F$150001),0)</f>
        <v>0</v>
      </c>
      <c r="N119" s="108">
        <f>IFERROR(事業申請入力データ!W$18*SUMIFS(事業申請入力データ!$F$19:$F$150001,事業申請入力データ!W$19:W$150001,"対象",事業申請入力データ!$C$19:$C$150001,事業申請出力結果!$B119,事業申請入力データ!$B$19:$B$150001,事業申請出力結果!$C$95)/SUMIF(事業申請入力データ!W$19:W$150001,"対象",事業申請入力データ!$F$19:$F$150001),0)</f>
        <v>0</v>
      </c>
      <c r="O119" s="108">
        <f>IFERROR(事業申請入力データ!X$18*SUMIFS(事業申請入力データ!$F$19:$F$150001,事業申請入力データ!X$19:X$150001,"対象",事業申請入力データ!$C$19:$C$150001,事業申請出力結果!$B119,事業申請入力データ!$B$19:$B$150001,事業申請出力結果!$C$95)/SUMIF(事業申請入力データ!X$19:X$150001,"対象",事業申請入力データ!$F$19:$F$150001),0)</f>
        <v>0</v>
      </c>
      <c r="P119" s="108">
        <f>IFERROR(事業申請入力データ!Y$18*SUMIFS(事業申請入力データ!$F$19:$F$150001,事業申請入力データ!Y$19:Y$150001,"対象",事業申請入力データ!$C$19:$C$150001,事業申請出力結果!$B119,事業申請入力データ!$B$19:$B$150001,事業申請出力結果!$C$95)/SUMIF(事業申請入力データ!Y$19:Y$150001,"対象",事業申請入力データ!$F$19:$F$150001),0)</f>
        <v>0</v>
      </c>
      <c r="Q119" s="74">
        <f t="shared" si="30"/>
        <v>0</v>
      </c>
      <c r="R119" s="75">
        <f>IFERROR(LOOKUP(事業申請出力結果!$C$95,事業申請入力データ!$B$8:$B$14,事業申請入力データ!$E$8:$E$14),0)</f>
        <v>0</v>
      </c>
      <c r="S119" s="84">
        <f t="shared" si="31"/>
        <v>0</v>
      </c>
      <c r="T119" s="330"/>
    </row>
    <row r="120" spans="1:20" ht="19.5" thickBot="1">
      <c r="A120" s="311"/>
      <c r="B120" s="85" t="s">
        <v>71</v>
      </c>
      <c r="C120" s="136">
        <f>SUMIFS(事業申請入力データ!$F$19:$F$150001,事業申請入力データ!$C$19:$C$150001,B120,事業申請入力データ!$B$19:$B$150001,事業申請出力結果!$C$95)</f>
        <v>0</v>
      </c>
      <c r="D120" s="317"/>
      <c r="E120" s="87">
        <f>SUMIFS(事業申請入力データ!$G$19:$G$150004,事業申請入力データ!$C$19:$C$150004,B120,事業申請入力データ!$B$19:$B$150004,事業申請出力結果!$C$95)</f>
        <v>0</v>
      </c>
      <c r="F120" s="110">
        <f>IFERROR(事業申請入力データ!L$18*SUMIFS(事業申請入力データ!$F$19:$F$150001,事業申請入力データ!L$19:L$150001,"対象",事業申請入力データ!$C$19:$C$150001,事業申請出力結果!$B120,事業申請入力データ!$B$19:$B$150001,事業申請出力結果!$C$95)/SUMIF(事業申請入力データ!L$19:L$150001,"対象",事業申請入力データ!$F$19:$F$150001),0)</f>
        <v>0</v>
      </c>
      <c r="G120" s="110">
        <f>IFERROR(事業申請入力データ!M$18*SUMIFS(事業申請入力データ!$F$19:$F$150001,事業申請入力データ!M$19:M$150001,"対象",事業申請入力データ!$C$19:$C$150001,事業申請出力結果!$B120,事業申請入力データ!$B$19:$B$150001,事業申請出力結果!$C$95)/SUMIF(事業申請入力データ!M$19:M$150001,"対象",事業申請入力データ!$F$19:$F$150001),0)</f>
        <v>0</v>
      </c>
      <c r="H120" s="110">
        <f>IFERROR(事業申請入力データ!N$18*SUMIFS(事業申請入力データ!$F$19:$F$150001,事業申請入力データ!N$19:N$150001,"対象",事業申請入力データ!$C$19:$C$150001,事業申請出力結果!$B120,事業申請入力データ!$B$19:$B$150001,事業申請出力結果!$C$95)/SUMIF(事業申請入力データ!N$19:N$150001,"対象",事業申請入力データ!$F$19:$F$150001),0)</f>
        <v>0</v>
      </c>
      <c r="I120" s="110">
        <f>IFERROR(事業申請入力データ!O$18*SUMIFS(事業申請入力データ!$F$19:$F$150001,事業申請入力データ!O$19:O$150001,"対象",事業申請入力データ!$C$19:$C$150001,事業申請出力結果!$B120,事業申請入力データ!$B$19:$B$150001,事業申請出力結果!$C$95)/SUMIF(事業申請入力データ!O$19:O$150001,"対象",事業申請入力データ!$F$19:$F$150001),0)</f>
        <v>0</v>
      </c>
      <c r="J120" s="110">
        <f>IFERROR(事業申請入力データ!P$18*SUMIFS(事業申請入力データ!$F$19:$F$150001,事業申請入力データ!P$19:P$150001,"対象",事業申請入力データ!$C$19:$C$150001,事業申請出力結果!$B120,事業申請入力データ!$B$19:$B$150001,事業申請出力結果!$C$95)/SUMIF(事業申請入力データ!P$19:P$150001,"対象",事業申請入力データ!$F$19:$F$150001),0)</f>
        <v>0</v>
      </c>
      <c r="K120" s="110">
        <f>IFERROR(事業申請入力データ!Q$18*SUMIFS(事業申請入力データ!$F$19:$F$150001,事業申請入力データ!Q$19:Q$150001,"対象",事業申請入力データ!$C$19:$C$150001,事業申請出力結果!$B120,事業申請入力データ!$B$19:$B$150001,事業申請出力結果!$C$95)/SUMIF(事業申請入力データ!Q$19:Q$150001,"対象",事業申請入力データ!$F$19:$F$150001),0)</f>
        <v>0</v>
      </c>
      <c r="L120" s="110">
        <f>IFERROR(事業申請入力データ!R$18*SUMIFS(事業申請入力データ!$F$19:$F$150001,事業申請入力データ!R$19:R$150001,"対象",事業申請入力データ!$C$19:$C$150001,事業申請出力結果!$B120,事業申請入力データ!$B$19:$B$150001,事業申請出力結果!$C$95)/SUMIF(事業申請入力データ!R$19:R$150001,"対象",事業申請入力データ!$F$19:$F$150001),0)</f>
        <v>0</v>
      </c>
      <c r="M120" s="110">
        <f>IFERROR(事業申請入力データ!S$18*SUMIFS(事業申請入力データ!$F$19:$F$150001,事業申請入力データ!S$19:S$150001,"対象",事業申請入力データ!$C$19:$C$150001,事業申請出力結果!$B120,事業申請入力データ!$B$19:$B$150001,事業申請出力結果!$C$95)/SUMIF(事業申請入力データ!S$19:S$150001,"対象",事業申請入力データ!$F$19:$F$150001),0)</f>
        <v>0</v>
      </c>
      <c r="N120" s="110">
        <f>IFERROR(事業申請入力データ!W$18*SUMIFS(事業申請入力データ!$F$19:$F$150001,事業申請入力データ!W$19:W$150001,"対象",事業申請入力データ!$C$19:$C$150001,事業申請出力結果!$B120,事業申請入力データ!$B$19:$B$150001,事業申請出力結果!$C$95)/SUMIF(事業申請入力データ!W$19:W$150001,"対象",事業申請入力データ!$F$19:$F$150001),0)</f>
        <v>0</v>
      </c>
      <c r="O120" s="110">
        <f>IFERROR(事業申請入力データ!X$18*SUMIFS(事業申請入力データ!$F$19:$F$150001,事業申請入力データ!X$19:X$150001,"対象",事業申請入力データ!$C$19:$C$150001,事業申請出力結果!$B120,事業申請入力データ!$B$19:$B$150001,事業申請出力結果!$C$95)/SUMIF(事業申請入力データ!X$19:X$150001,"対象",事業申請入力データ!$F$19:$F$150001),0)</f>
        <v>0</v>
      </c>
      <c r="P120" s="110">
        <f>IFERROR(事業申請入力データ!Y$18*SUMIFS(事業申請入力データ!$F$19:$F$150001,事業申請入力データ!Y$19:Y$150001,"対象",事業申請入力データ!$C$19:$C$150001,事業申請出力結果!$B120,事業申請入力データ!$B$19:$B$150001,事業申請出力結果!$C$95)/SUMIF(事業申請入力データ!Y$19:Y$150001,"対象",事業申請入力データ!$F$19:$F$150001),0)</f>
        <v>0</v>
      </c>
      <c r="Q120" s="87">
        <f t="shared" si="30"/>
        <v>0</v>
      </c>
      <c r="R120" s="75">
        <f>IFERROR(LOOKUP(事業申請出力結果!$C$95,事業申請入力データ!$B$8:$B$14,事業申請入力データ!$E$8:$E$14),0)</f>
        <v>0</v>
      </c>
      <c r="S120" s="89">
        <f t="shared" si="31"/>
        <v>0</v>
      </c>
      <c r="T120" s="331"/>
    </row>
    <row r="121" spans="1:20">
      <c r="A121" s="304" t="s">
        <v>18</v>
      </c>
      <c r="B121" s="76" t="s">
        <v>52</v>
      </c>
      <c r="C121" s="77">
        <f>SUMIFS(事業申請入力データ!$F$19:$F$150001,事業申請入力データ!$C$19:$C$150001,B121,事業申請入力データ!$B$19:$B$150001,事業申請出力結果!$C$95)</f>
        <v>0</v>
      </c>
      <c r="D121" s="312">
        <f>SUM(C121:C122)</f>
        <v>0</v>
      </c>
      <c r="E121" s="78">
        <f>SUMIFS(事業申請入力データ!$G$19:$G$150004,事業申請入力データ!$C$19:$C$150004,B121,事業申請入力データ!$B$19:$B$150004,事業申請出力結果!$C$95)</f>
        <v>0</v>
      </c>
      <c r="F121" s="78">
        <f>IFERROR(事業申請入力データ!L$18*SUMIFS(事業申請入力データ!$F$19:$F$150001,事業申請入力データ!L$19:L$150001,"対象",事業申請入力データ!$C$19:$C$150001,事業申請出力結果!$B121,事業申請入力データ!$B$19:$B$150001,事業申請出力結果!$C$95)/SUMIF(事業申請入力データ!L$19:L$150001,"対象",事業申請入力データ!$F$19:$F$150001),0)</f>
        <v>0</v>
      </c>
      <c r="G121" s="78">
        <f>IFERROR(事業申請入力データ!M$18*SUMIFS(事業申請入力データ!$F$19:$F$150001,事業申請入力データ!M$19:M$150001,"対象",事業申請入力データ!$C$19:$C$150001,事業申請出力結果!$B121,事業申請入力データ!$B$19:$B$150001,事業申請出力結果!$C$95)/SUMIF(事業申請入力データ!M$19:M$150001,"対象",事業申請入力データ!$F$19:$F$150001),0)</f>
        <v>0</v>
      </c>
      <c r="H121" s="78">
        <f>IFERROR(事業申請入力データ!N$18*SUMIFS(事業申請入力データ!$F$19:$F$150001,事業申請入力データ!N$19:N$150001,"対象",事業申請入力データ!$C$19:$C$150001,事業申請出力結果!$B121,事業申請入力データ!$B$19:$B$150001,事業申請出力結果!$C$95)/SUMIF(事業申請入力データ!N$19:N$150001,"対象",事業申請入力データ!$F$19:$F$150001),0)</f>
        <v>0</v>
      </c>
      <c r="I121" s="78">
        <f>IFERROR(事業申請入力データ!O$18*SUMIFS(事業申請入力データ!$F$19:$F$150001,事業申請入力データ!O$19:O$150001,"対象",事業申請入力データ!$C$19:$C$150001,事業申請出力結果!$B121,事業申請入力データ!$B$19:$B$150001,事業申請出力結果!$C$95)/SUMIF(事業申請入力データ!O$19:O$150001,"対象",事業申請入力データ!$F$19:$F$150001),0)</f>
        <v>0</v>
      </c>
      <c r="J121" s="78">
        <f>IFERROR(事業申請入力データ!P$18*SUMIFS(事業申請入力データ!$F$19:$F$150001,事業申請入力データ!P$19:P$150001,"対象",事業申請入力データ!$C$19:$C$150001,事業申請出力結果!$B121,事業申請入力データ!$B$19:$B$150001,事業申請出力結果!$C$95)/SUMIF(事業申請入力データ!P$19:P$150001,"対象",事業申請入力データ!$F$19:$F$150001),0)</f>
        <v>0</v>
      </c>
      <c r="K121" s="78">
        <f>IFERROR(事業申請入力データ!Q$18*SUMIFS(事業申請入力データ!$F$19:$F$150001,事業申請入力データ!Q$19:Q$150001,"対象",事業申請入力データ!$C$19:$C$150001,事業申請出力結果!$B121,事業申請入力データ!$B$19:$B$150001,事業申請出力結果!$C$95)/SUMIF(事業申請入力データ!Q$19:Q$150001,"対象",事業申請入力データ!$F$19:$F$150001),0)</f>
        <v>0</v>
      </c>
      <c r="L121" s="78">
        <f>IFERROR(事業申請入力データ!R$18*SUMIFS(事業申請入力データ!$F$19:$F$150001,事業申請入力データ!R$19:R$150001,"対象",事業申請入力データ!$C$19:$C$150001,事業申請出力結果!$B121,事業申請入力データ!$B$19:$B$150001,事業申請出力結果!$C$95)/SUMIF(事業申請入力データ!R$19:R$150001,"対象",事業申請入力データ!$F$19:$F$150001),0)</f>
        <v>0</v>
      </c>
      <c r="M121" s="78">
        <f>IFERROR(事業申請入力データ!S$18*SUMIFS(事業申請入力データ!$F$19:$F$150001,事業申請入力データ!S$19:S$150001,"対象",事業申請入力データ!$C$19:$C$150001,事業申請出力結果!$B121,事業申請入力データ!$B$19:$B$150001,事業申請出力結果!$C$95)/SUMIF(事業申請入力データ!S$19:S$150001,"対象",事業申請入力データ!$F$19:$F$150001),0)</f>
        <v>0</v>
      </c>
      <c r="N121" s="78">
        <f>IFERROR(事業申請入力データ!W$18*SUMIFS(事業申請入力データ!$F$19:$F$150001,事業申請入力データ!W$19:W$150001,"対象",事業申請入力データ!$C$19:$C$150001,事業申請出力結果!$B121,事業申請入力データ!$B$19:$B$150001,事業申請出力結果!$C$95)/SUMIF(事業申請入力データ!W$19:W$150001,"対象",事業申請入力データ!$F$19:$F$150001),0)</f>
        <v>0</v>
      </c>
      <c r="O121" s="78">
        <f>IFERROR(事業申請入力データ!X$18*SUMIFS(事業申請入力データ!$F$19:$F$150001,事業申請入力データ!X$19:X$150001,"対象",事業申請入力データ!$C$19:$C$150001,事業申請出力結果!$B121,事業申請入力データ!$B$19:$B$150001,事業申請出力結果!$C$95)/SUMIF(事業申請入力データ!X$19:X$150001,"対象",事業申請入力データ!$F$19:$F$150001),0)</f>
        <v>0</v>
      </c>
      <c r="P121" s="78">
        <f>IFERROR(事業申請入力データ!Y$18*SUMIFS(事業申請入力データ!$F$19:$F$150001,事業申請入力データ!Y$19:Y$150001,"対象",事業申請入力データ!$C$19:$C$150001,事業申請出力結果!$B121,事業申請入力データ!$B$19:$B$150001,事業申請出力結果!$C$95)/SUMIF(事業申請入力データ!Y$19:Y$150001,"対象",事業申請入力データ!$F$19:$F$150001),0)</f>
        <v>0</v>
      </c>
      <c r="Q121" s="92">
        <f t="shared" si="30"/>
        <v>0</v>
      </c>
      <c r="R121" s="143">
        <f>IFERROR(LOOKUP(事業申請出力結果!$C$95,事業申請入力データ!$B$8:$B$14,事業申請入力データ!$E$8:$E$14),0)</f>
        <v>0</v>
      </c>
      <c r="S121" s="93">
        <f t="shared" si="31"/>
        <v>0</v>
      </c>
      <c r="T121" s="322">
        <f>SUM(S121:S122)</f>
        <v>0</v>
      </c>
    </row>
    <row r="122" spans="1:20" ht="19.5" thickBot="1">
      <c r="A122" s="305"/>
      <c r="B122" s="94" t="s">
        <v>53</v>
      </c>
      <c r="C122" s="137">
        <f>SUMIFS(事業申請入力データ!$F$19:$F$150001,事業申請入力データ!$C$19:$C$150001,B122,事業申請入力データ!$B$19:$B$150001,事業申請出力結果!$C$95)</f>
        <v>0</v>
      </c>
      <c r="D122" s="313"/>
      <c r="E122" s="96">
        <f>SUMIFS(事業申請入力データ!$G$19:$G$150004,事業申請入力データ!$C$19:$C$150004,B122,事業申請入力データ!$B$19:$B$150004,事業申請出力結果!$C$95)</f>
        <v>0</v>
      </c>
      <c r="F122" s="114">
        <f>IFERROR(事業申請入力データ!L$18*SUMIFS(事業申請入力データ!$F$19:$F$150001,事業申請入力データ!L$19:L$150001,"対象",事業申請入力データ!$C$19:$C$150001,事業申請出力結果!$B122,事業申請入力データ!$B$19:$B$150001,事業申請出力結果!$C$95)/SUMIF(事業申請入力データ!L$19:L$150001,"対象",事業申請入力データ!$F$19:$F$150001),0)</f>
        <v>0</v>
      </c>
      <c r="G122" s="114">
        <f>IFERROR(事業申請入力データ!M$18*SUMIFS(事業申請入力データ!$F$19:$F$150001,事業申請入力データ!M$19:M$150001,"対象",事業申請入力データ!$C$19:$C$150001,事業申請出力結果!$B122,事業申請入力データ!$B$19:$B$150001,事業申請出力結果!$C$95)/SUMIF(事業申請入力データ!M$19:M$150001,"対象",事業申請入力データ!$F$19:$F$150001),0)</f>
        <v>0</v>
      </c>
      <c r="H122" s="114">
        <f>IFERROR(事業申請入力データ!N$18*SUMIFS(事業申請入力データ!$F$19:$F$150001,事業申請入力データ!N$19:N$150001,"対象",事業申請入力データ!$C$19:$C$150001,事業申請出力結果!$B122,事業申請入力データ!$B$19:$B$150001,事業申請出力結果!$C$95)/SUMIF(事業申請入力データ!N$19:N$150001,"対象",事業申請入力データ!$F$19:$F$150001),0)</f>
        <v>0</v>
      </c>
      <c r="I122" s="114">
        <f>IFERROR(事業申請入力データ!O$18*SUMIFS(事業申請入力データ!$F$19:$F$150001,事業申請入力データ!O$19:O$150001,"対象",事業申請入力データ!$C$19:$C$150001,事業申請出力結果!$B122,事業申請入力データ!$B$19:$B$150001,事業申請出力結果!$C$95)/SUMIF(事業申請入力データ!O$19:O$150001,"対象",事業申請入力データ!$F$19:$F$150001),0)</f>
        <v>0</v>
      </c>
      <c r="J122" s="114">
        <f>IFERROR(事業申請入力データ!P$18*SUMIFS(事業申請入力データ!$F$19:$F$150001,事業申請入力データ!P$19:P$150001,"対象",事業申請入力データ!$C$19:$C$150001,事業申請出力結果!$B122,事業申請入力データ!$B$19:$B$150001,事業申請出力結果!$C$95)/SUMIF(事業申請入力データ!P$19:P$150001,"対象",事業申請入力データ!$F$19:$F$150001),0)</f>
        <v>0</v>
      </c>
      <c r="K122" s="114">
        <f>IFERROR(事業申請入力データ!Q$18*SUMIFS(事業申請入力データ!$F$19:$F$150001,事業申請入力データ!Q$19:Q$150001,"対象",事業申請入力データ!$C$19:$C$150001,事業申請出力結果!$B122,事業申請入力データ!$B$19:$B$150001,事業申請出力結果!$C$95)/SUMIF(事業申請入力データ!Q$19:Q$150001,"対象",事業申請入力データ!$F$19:$F$150001),0)</f>
        <v>0</v>
      </c>
      <c r="L122" s="114">
        <f>IFERROR(事業申請入力データ!R$18*SUMIFS(事業申請入力データ!$F$19:$F$150001,事業申請入力データ!R$19:R$150001,"対象",事業申請入力データ!$C$19:$C$150001,事業申請出力結果!$B122,事業申請入力データ!$B$19:$B$150001,事業申請出力結果!$C$95)/SUMIF(事業申請入力データ!R$19:R$150001,"対象",事業申請入力データ!$F$19:$F$150001),0)</f>
        <v>0</v>
      </c>
      <c r="M122" s="114">
        <f>IFERROR(事業申請入力データ!S$18*SUMIFS(事業申請入力データ!$F$19:$F$150001,事業申請入力データ!S$19:S$150001,"対象",事業申請入力データ!$C$19:$C$150001,事業申請出力結果!$B122,事業申請入力データ!$B$19:$B$150001,事業申請出力結果!$C$95)/SUMIF(事業申請入力データ!S$19:S$150001,"対象",事業申請入力データ!$F$19:$F$150001),0)</f>
        <v>0</v>
      </c>
      <c r="N122" s="114">
        <f>IFERROR(事業申請入力データ!W$18*SUMIFS(事業申請入力データ!$F$19:$F$150001,事業申請入力データ!W$19:W$150001,"対象",事業申請入力データ!$C$19:$C$150001,事業申請出力結果!$B122,事業申請入力データ!$B$19:$B$150001,事業申請出力結果!$C$95)/SUMIF(事業申請入力データ!W$19:W$150001,"対象",事業申請入力データ!$F$19:$F$150001),0)</f>
        <v>0</v>
      </c>
      <c r="O122" s="114">
        <f>IFERROR(事業申請入力データ!X$18*SUMIFS(事業申請入力データ!$F$19:$F$150001,事業申請入力データ!X$19:X$150001,"対象",事業申請入力データ!$C$19:$C$150001,事業申請出力結果!$B122,事業申請入力データ!$B$19:$B$150001,事業申請出力結果!$C$95)/SUMIF(事業申請入力データ!X$19:X$150001,"対象",事業申請入力データ!$F$19:$F$150001),0)</f>
        <v>0</v>
      </c>
      <c r="P122" s="114">
        <f>IFERROR(事業申請入力データ!Y$18*SUMIFS(事業申請入力データ!$F$19:$F$150001,事業申請入力データ!Y$19:Y$150001,"対象",事業申請入力データ!$C$19:$C$150001,事業申請出力結果!$B122,事業申請入力データ!$B$19:$B$150001,事業申請出力結果!$C$95)/SUMIF(事業申請入力データ!Y$19:Y$150001,"対象",事業申請入力データ!$F$19:$F$150001),0)</f>
        <v>0</v>
      </c>
      <c r="Q122" s="148">
        <f t="shared" si="30"/>
        <v>0</v>
      </c>
      <c r="R122" s="97">
        <f>IFERROR(LOOKUP(事業申請出力結果!$C$95,事業申請入力データ!$B$8:$B$14,事業申請入力データ!$E$8:$E$14),0)</f>
        <v>0</v>
      </c>
      <c r="S122" s="98">
        <f t="shared" si="31"/>
        <v>0</v>
      </c>
      <c r="T122" s="323"/>
    </row>
    <row r="123" spans="1:20" ht="19.5" thickBot="1">
      <c r="A123" s="301" t="s">
        <v>178</v>
      </c>
      <c r="B123" s="302"/>
      <c r="C123" s="303">
        <f>SUM(C97:C122)</f>
        <v>0</v>
      </c>
      <c r="D123" s="303"/>
      <c r="E123" s="152">
        <f>SUM(E97:E122)</f>
        <v>0</v>
      </c>
      <c r="F123" s="152">
        <f t="shared" ref="F123" si="32">SUM(F97:F122)</f>
        <v>0</v>
      </c>
      <c r="G123" s="152">
        <f t="shared" ref="G123" si="33">SUM(G97:G122)</f>
        <v>0</v>
      </c>
      <c r="H123" s="152">
        <f t="shared" ref="H123" si="34">SUM(H97:H122)</f>
        <v>0</v>
      </c>
      <c r="I123" s="152">
        <f t="shared" ref="I123" si="35">SUM(I97:I122)</f>
        <v>0</v>
      </c>
      <c r="J123" s="152">
        <f t="shared" ref="J123" si="36">SUM(J97:J122)</f>
        <v>0</v>
      </c>
      <c r="K123" s="152">
        <f t="shared" ref="K123" si="37">SUM(K97:K122)</f>
        <v>0</v>
      </c>
      <c r="L123" s="152">
        <f t="shared" ref="L123:M123" si="38">SUM(L97:L122)</f>
        <v>0</v>
      </c>
      <c r="M123" s="152">
        <f t="shared" si="38"/>
        <v>0</v>
      </c>
      <c r="N123" s="152">
        <f t="shared" ref="N123" si="39">SUM(N97:N122)</f>
        <v>0</v>
      </c>
      <c r="O123" s="152">
        <f t="shared" ref="O123:P123" si="40">SUM(O97:O122)</f>
        <v>0</v>
      </c>
      <c r="P123" s="152">
        <f t="shared" si="40"/>
        <v>0</v>
      </c>
      <c r="Q123" s="152">
        <f t="shared" si="30"/>
        <v>0</v>
      </c>
      <c r="R123" s="152" t="s">
        <v>179</v>
      </c>
      <c r="S123" s="153">
        <f t="shared" ref="S123" si="41">SUM(S97:S122)</f>
        <v>0</v>
      </c>
      <c r="T123" s="154">
        <f t="shared" ref="T123" si="42">SUM(T97:T122)</f>
        <v>0</v>
      </c>
    </row>
    <row r="124" spans="1:20" ht="19.5" thickBot="1"/>
    <row r="125" spans="1:20" ht="26.25" thickBot="1">
      <c r="B125" s="104" t="s">
        <v>191</v>
      </c>
      <c r="C125" s="267">
        <f>事業申請入力データ!$B$12</f>
        <v>0</v>
      </c>
    </row>
    <row r="126" spans="1:20" ht="35.1" customHeight="1" thickBot="1">
      <c r="A126" s="332" t="s">
        <v>135</v>
      </c>
      <c r="B126" s="337"/>
      <c r="C126" s="318" t="s">
        <v>123</v>
      </c>
      <c r="D126" s="319"/>
      <c r="E126" s="129" t="s">
        <v>84</v>
      </c>
      <c r="F126" s="129" t="s">
        <v>125</v>
      </c>
      <c r="G126" s="129" t="s">
        <v>126</v>
      </c>
      <c r="H126" s="129" t="s">
        <v>127</v>
      </c>
      <c r="I126" s="129" t="s">
        <v>128</v>
      </c>
      <c r="J126" s="129" t="s">
        <v>129</v>
      </c>
      <c r="K126" s="129" t="s">
        <v>130</v>
      </c>
      <c r="L126" s="129" t="s">
        <v>131</v>
      </c>
      <c r="M126" s="129" t="s">
        <v>174</v>
      </c>
      <c r="N126" s="129" t="s">
        <v>132</v>
      </c>
      <c r="O126" s="129" t="s">
        <v>133</v>
      </c>
      <c r="P126" s="129" t="s">
        <v>175</v>
      </c>
      <c r="Q126" s="130" t="s">
        <v>134</v>
      </c>
      <c r="R126" s="131" t="s">
        <v>45</v>
      </c>
      <c r="S126" s="324" t="s">
        <v>124</v>
      </c>
      <c r="T126" s="325"/>
    </row>
    <row r="127" spans="1:20" ht="18.75" customHeight="1">
      <c r="A127" s="306" t="s">
        <v>7</v>
      </c>
      <c r="B127" s="60" t="s">
        <v>72</v>
      </c>
      <c r="C127" s="107">
        <f>SUMIFS(事業申請入力データ!$F$19:$F$150001,事業申請入力データ!$C$19:$C$150001,B127,事業申請入力データ!$B$19:$B$150001,事業申請出力結果!$C$125)</f>
        <v>0</v>
      </c>
      <c r="D127" s="314">
        <f>SUM(C127:C132)</f>
        <v>0</v>
      </c>
      <c r="E127" s="109">
        <f>SUMIFS(事業申請入力データ!$G$19:$G$150004,事業申請入力データ!$C$19:$C$150004,B127,事業申請入力データ!$B$19:$B$150004,事業申請出力結果!$C$125)</f>
        <v>0</v>
      </c>
      <c r="F127" s="62">
        <f>IFERROR(事業申請入力データ!L$18*SUMIFS(事業申請入力データ!$F$19:$F$150001,事業申請入力データ!L$19:L$150001,"対象",事業申請入力データ!$C$19:$C$150001,事業申請出力結果!$B127,事業申請入力データ!$B$19:$B$150001,事業申請出力結果!$C$125)/SUMIF(事業申請入力データ!L$19:L$150001,"対象",事業申請入力データ!$F$19:$F$150001),0)</f>
        <v>0</v>
      </c>
      <c r="G127" s="62">
        <f>IFERROR(事業申請入力データ!M$18*SUMIFS(事業申請入力データ!$F$19:$F$150001,事業申請入力データ!M$19:M$150001,"対象",事業申請入力データ!$C$19:$C$150001,事業申請出力結果!$B127,事業申請入力データ!$B$19:$B$150001,事業申請出力結果!$C$125)/SUMIF(事業申請入力データ!M$19:M$150001,"対象",事業申請入力データ!$F$19:$F$150001),0)</f>
        <v>0</v>
      </c>
      <c r="H127" s="62">
        <f>IFERROR(事業申請入力データ!N$18*SUMIFS(事業申請入力データ!$F$19:$F$150001,事業申請入力データ!N$19:N$150001,"対象",事業申請入力データ!$C$19:$C$150001,事業申請出力結果!$B127,事業申請入力データ!$B$19:$B$150001,事業申請出力結果!$C$125)/SUMIF(事業申請入力データ!N$19:N$150001,"対象",事業申請入力データ!$F$19:$F$150001),0)</f>
        <v>0</v>
      </c>
      <c r="I127" s="62">
        <f>IFERROR(事業申請入力データ!O$18*SUMIFS(事業申請入力データ!$F$19:$F$150001,事業申請入力データ!O$19:O$150001,"対象",事業申請入力データ!$C$19:$C$150001,事業申請出力結果!$B127,事業申請入力データ!$B$19:$B$150001,事業申請出力結果!$C$125)/SUMIF(事業申請入力データ!O$19:O$150001,"対象",事業申請入力データ!$F$19:$F$150001),0)</f>
        <v>0</v>
      </c>
      <c r="J127" s="62">
        <f>IFERROR(事業申請入力データ!P$18*SUMIFS(事業申請入力データ!$F$19:$F$150001,事業申請入力データ!P$19:P$150001,"対象",事業申請入力データ!$C$19:$C$150001,事業申請出力結果!$B127,事業申請入力データ!$B$19:$B$150001,事業申請出力結果!$C$125)/SUMIF(事業申請入力データ!P$19:P$150001,"対象",事業申請入力データ!$F$19:$F$150001),0)</f>
        <v>0</v>
      </c>
      <c r="K127" s="62">
        <f>IFERROR(事業申請入力データ!Q$18*SUMIFS(事業申請入力データ!$F$19:$F$150001,事業申請入力データ!Q$19:Q$150001,"対象",事業申請入力データ!$C$19:$C$150001,事業申請出力結果!$B127,事業申請入力データ!$B$19:$B$150001,事業申請出力結果!$C$125)/SUMIF(事業申請入力データ!Q$19:Q$150001,"対象",事業申請入力データ!$F$19:$F$150001),0)</f>
        <v>0</v>
      </c>
      <c r="L127" s="62">
        <f>IFERROR(事業申請入力データ!R$18*SUMIFS(事業申請入力データ!$F$19:$F$150001,事業申請入力データ!R$19:R$150001,"対象",事業申請入力データ!$C$19:$C$150001,事業申請出力結果!$B127,事業申請入力データ!$B$19:$B$150001,事業申請出力結果!$C$125)/SUMIF(事業申請入力データ!R$19:R$150001,"対象",事業申請入力データ!$F$19:$F$150001),0)</f>
        <v>0</v>
      </c>
      <c r="M127" s="62">
        <f>IFERROR(事業申請入力データ!S$18*SUMIFS(事業申請入力データ!$F$19:$F$150001,事業申請入力データ!S$19:S$150001,"対象",事業申請入力データ!$C$19:$C$150001,事業申請出力結果!$B127,事業申請入力データ!$B$19:$B$150001,事業申請出力結果!$C$125)/SUMIF(事業申請入力データ!S$19:S$150001,"対象",事業申請入力データ!$F$19:$F$150001),0)</f>
        <v>0</v>
      </c>
      <c r="N127" s="109">
        <f>IFERROR(事業申請入力データ!W$18*SUMIFS(事業申請入力データ!$F$19:$F$150001,事業申請入力データ!W$19:W$150001,"対象",事業申請入力データ!$C$19:$C$150001,事業申請出力結果!$B127,事業申請入力データ!$B$19:$B$150001,事業申請出力結果!$C$125)/SUMIF(事業申請入力データ!W$19:W$150001,"対象",事業申請入力データ!$F$19:$F$150001),0)</f>
        <v>0</v>
      </c>
      <c r="O127" s="109">
        <f>IFERROR(事業申請入力データ!X$18*SUMIFS(事業申請入力データ!$F$19:$F$150001,事業申請入力データ!X$19:X$150001,"対象",事業申請入力データ!$C$19:$C$150001,事業申請出力結果!$B127,事業申請入力データ!$B$19:$B$150001,事業申請出力結果!$C$125)/SUMIF(事業申請入力データ!X$19:X$150001,"対象",事業申請入力データ!$F$19:$F$150001),0)</f>
        <v>0</v>
      </c>
      <c r="P127" s="109">
        <f>IFERROR(事業申請入力データ!Y$18*SUMIFS(事業申請入力データ!$F$19:$F$150001,事業申請入力データ!Y$19:Y$150001,"対象",事業申請入力データ!$C$19:$C$150001,事業申請出力結果!$B127,事業申請入力データ!$B$19:$B$150001,事業申請出力結果!$C$125)/SUMIF(事業申請入力データ!Y$19:Y$150001,"対象",事業申請入力データ!$F$19:$F$150001),0)</f>
        <v>0</v>
      </c>
      <c r="Q127" s="62">
        <f>SUM(E127:P127)</f>
        <v>0</v>
      </c>
      <c r="R127" s="142">
        <f>IFERROR(LOOKUP(事業申請出力結果!$C$125,事業申請入力データ!$B$8:$B$14,事業申請入力データ!$E$8:$E$14),0)</f>
        <v>0</v>
      </c>
      <c r="S127" s="64">
        <f>ROUNDDOWN(Q127*R127,0)</f>
        <v>0</v>
      </c>
      <c r="T127" s="326">
        <f>SUM(S127:S132)</f>
        <v>0</v>
      </c>
    </row>
    <row r="128" spans="1:20">
      <c r="A128" s="307"/>
      <c r="B128" s="4" t="s">
        <v>73</v>
      </c>
      <c r="C128" s="107">
        <f>SUMIFS(事業申請入力データ!$F$19:$F$150001,事業申請入力データ!$C$19:$C$150001,B128,事業申請入力データ!$B$19:$B$150001,事業申請出力結果!$C$125)</f>
        <v>0</v>
      </c>
      <c r="D128" s="314"/>
      <c r="E128" s="52">
        <f>SUMIFS(事業申請入力データ!$G$19:$G$150004,事業申請入力データ!$C$19:$C$150004,B128,事業申請入力データ!$B$19:$B$150004,事業申請出力結果!$C$125)</f>
        <v>0</v>
      </c>
      <c r="F128" s="109">
        <f>IFERROR(事業申請入力データ!L$18*SUMIFS(事業申請入力データ!$F$19:$F$150001,事業申請入力データ!L$19:L$150001,"対象",事業申請入力データ!$C$19:$C$150001,事業申請出力結果!$B128,事業申請入力データ!$B$19:$B$150001,事業申請出力結果!$C$125)/SUMIF(事業申請入力データ!L$19:L$150001,"対象",事業申請入力データ!$F$19:$F$150001),0)</f>
        <v>0</v>
      </c>
      <c r="G128" s="109">
        <f>IFERROR(事業申請入力データ!M$18*SUMIFS(事業申請入力データ!$F$19:$F$150001,事業申請入力データ!M$19:M$150001,"対象",事業申請入力データ!$C$19:$C$150001,事業申請出力結果!$B128,事業申請入力データ!$B$19:$B$150001,事業申請出力結果!$C$125)/SUMIF(事業申請入力データ!M$19:M$150001,"対象",事業申請入力データ!$F$19:$F$150001),0)</f>
        <v>0</v>
      </c>
      <c r="H128" s="109">
        <f>IFERROR(事業申請入力データ!N$18*SUMIFS(事業申請入力データ!$F$19:$F$150001,事業申請入力データ!N$19:N$150001,"対象",事業申請入力データ!$C$19:$C$150001,事業申請出力結果!$B128,事業申請入力データ!$B$19:$B$150001,事業申請出力結果!$C$125)/SUMIF(事業申請入力データ!N$19:N$150001,"対象",事業申請入力データ!$F$19:$F$150001),0)</f>
        <v>0</v>
      </c>
      <c r="I128" s="109">
        <f>IFERROR(事業申請入力データ!O$18*SUMIFS(事業申請入力データ!$F$19:$F$150001,事業申請入力データ!O$19:O$150001,"対象",事業申請入力データ!$C$19:$C$150001,事業申請出力結果!$B128,事業申請入力データ!$B$19:$B$150001,事業申請出力結果!$C$125)/SUMIF(事業申請入力データ!O$19:O$150001,"対象",事業申請入力データ!$F$19:$F$150001),0)</f>
        <v>0</v>
      </c>
      <c r="J128" s="109">
        <f>IFERROR(事業申請入力データ!P$18*SUMIFS(事業申請入力データ!$F$19:$F$150001,事業申請入力データ!P$19:P$150001,"対象",事業申請入力データ!$C$19:$C$150001,事業申請出力結果!$B128,事業申請入力データ!$B$19:$B$150001,事業申請出力結果!$C$125)/SUMIF(事業申請入力データ!P$19:P$150001,"対象",事業申請入力データ!$F$19:$F$150001),0)</f>
        <v>0</v>
      </c>
      <c r="K128" s="109">
        <f>IFERROR(事業申請入力データ!Q$18*SUMIFS(事業申請入力データ!$F$19:$F$150001,事業申請入力データ!Q$19:Q$150001,"対象",事業申請入力データ!$C$19:$C$150001,事業申請出力結果!$B128,事業申請入力データ!$B$19:$B$150001,事業申請出力結果!$C$125)/SUMIF(事業申請入力データ!Q$19:Q$150001,"対象",事業申請入力データ!$F$19:$F$150001),0)</f>
        <v>0</v>
      </c>
      <c r="L128" s="109">
        <f>IFERROR(事業申請入力データ!R$18*SUMIFS(事業申請入力データ!$F$19:$F$150001,事業申請入力データ!R$19:R$150001,"対象",事業申請入力データ!$C$19:$C$150001,事業申請出力結果!$B128,事業申請入力データ!$B$19:$B$150001,事業申請出力結果!$C$125)/SUMIF(事業申請入力データ!R$19:R$150001,"対象",事業申請入力データ!$F$19:$F$150001),0)</f>
        <v>0</v>
      </c>
      <c r="M128" s="109">
        <f>IFERROR(事業申請入力データ!S$18*SUMIFS(事業申請入力データ!$F$19:$F$150001,事業申請入力データ!S$19:S$150001,"対象",事業申請入力データ!$C$19:$C$150001,事業申請出力結果!$B128,事業申請入力データ!$B$19:$B$150001,事業申請出力結果!$C$125)/SUMIF(事業申請入力データ!S$19:S$150001,"対象",事業申請入力データ!$F$19:$F$150001),0)</f>
        <v>0</v>
      </c>
      <c r="N128" s="109">
        <f>IFERROR(事業申請入力データ!W$18*SUMIFS(事業申請入力データ!$F$19:$F$150001,事業申請入力データ!W$19:W$150001,"対象",事業申請入力データ!$C$19:$C$150001,事業申請出力結果!$B128,事業申請入力データ!$B$19:$B$150001,事業申請出力結果!$C$125)/SUMIF(事業申請入力データ!W$19:W$150001,"対象",事業申請入力データ!$F$19:$F$150001),0)</f>
        <v>0</v>
      </c>
      <c r="O128" s="109">
        <f>IFERROR(事業申請入力データ!X$18*SUMIFS(事業申請入力データ!$F$19:$F$150001,事業申請入力データ!X$19:X$150001,"対象",事業申請入力データ!$C$19:$C$150001,事業申請出力結果!$B128,事業申請入力データ!$B$19:$B$150001,事業申請出力結果!$C$125)/SUMIF(事業申請入力データ!X$19:X$150001,"対象",事業申請入力データ!$F$19:$F$150001),0)</f>
        <v>0</v>
      </c>
      <c r="P128" s="109">
        <f>IFERROR(事業申請入力データ!Y$18*SUMIFS(事業申請入力データ!$F$19:$F$150001,事業申請入力データ!Y$19:Y$150001,"対象",事業申請入力データ!$C$19:$C$150001,事業申請出力結果!$B128,事業申請入力データ!$B$19:$B$150001,事業申請出力結果!$C$125)/SUMIF(事業申請入力データ!Y$19:Y$150001,"対象",事業申請入力データ!$F$19:$F$150001),0)</f>
        <v>0</v>
      </c>
      <c r="Q128" s="52">
        <f t="shared" ref="Q128:Q153" si="43">SUM(E128:P128)</f>
        <v>0</v>
      </c>
      <c r="R128" s="58">
        <f>IFERROR(LOOKUP(事業申請出力結果!$C$125,事業申請入力データ!$B$8:$B$14,事業申請入力データ!$E$8:$E$14),0)</f>
        <v>0</v>
      </c>
      <c r="S128" s="65">
        <f>ROUNDDOWN(Q128*R128,0)</f>
        <v>0</v>
      </c>
      <c r="T128" s="327"/>
    </row>
    <row r="129" spans="1:20">
      <c r="A129" s="307"/>
      <c r="B129" s="4" t="s">
        <v>74</v>
      </c>
      <c r="C129" s="107">
        <f>SUMIFS(事業申請入力データ!$F$19:$F$150001,事業申請入力データ!$C$19:$C$150001,B129,事業申請入力データ!$B$19:$B$150001,事業申請出力結果!$C$125)</f>
        <v>0</v>
      </c>
      <c r="D129" s="314"/>
      <c r="E129" s="52">
        <f>SUMIFS(事業申請入力データ!$G$19:$G$150004,事業申請入力データ!$C$19:$C$150004,B129,事業申請入力データ!$B$19:$B$150004,事業申請出力結果!$C$125)</f>
        <v>0</v>
      </c>
      <c r="F129" s="109">
        <f>IFERROR(事業申請入力データ!L$18*SUMIFS(事業申請入力データ!$F$19:$F$150001,事業申請入力データ!L$19:L$150001,"対象",事業申請入力データ!$C$19:$C$150001,事業申請出力結果!$B129,事業申請入力データ!$B$19:$B$150001,事業申請出力結果!$C$125)/SUMIF(事業申請入力データ!L$19:L$150001,"対象",事業申請入力データ!$F$19:$F$150001),0)</f>
        <v>0</v>
      </c>
      <c r="G129" s="109">
        <f>IFERROR(事業申請入力データ!M$18*SUMIFS(事業申請入力データ!$F$19:$F$150001,事業申請入力データ!M$19:M$150001,"対象",事業申請入力データ!$C$19:$C$150001,事業申請出力結果!$B129,事業申請入力データ!$B$19:$B$150001,事業申請出力結果!$C$125)/SUMIF(事業申請入力データ!M$19:M$150001,"対象",事業申請入力データ!$F$19:$F$150001),0)</f>
        <v>0</v>
      </c>
      <c r="H129" s="109">
        <f>IFERROR(事業申請入力データ!N$18*SUMIFS(事業申請入力データ!$F$19:$F$150001,事業申請入力データ!N$19:N$150001,"対象",事業申請入力データ!$C$19:$C$150001,事業申請出力結果!$B129,事業申請入力データ!$B$19:$B$150001,事業申請出力結果!$C$125)/SUMIF(事業申請入力データ!N$19:N$150001,"対象",事業申請入力データ!$F$19:$F$150001),0)</f>
        <v>0</v>
      </c>
      <c r="I129" s="109">
        <f>IFERROR(事業申請入力データ!O$18*SUMIFS(事業申請入力データ!$F$19:$F$150001,事業申請入力データ!O$19:O$150001,"対象",事業申請入力データ!$C$19:$C$150001,事業申請出力結果!$B129,事業申請入力データ!$B$19:$B$150001,事業申請出力結果!$C$125)/SUMIF(事業申請入力データ!O$19:O$150001,"対象",事業申請入力データ!$F$19:$F$150001),0)</f>
        <v>0</v>
      </c>
      <c r="J129" s="109">
        <f>IFERROR(事業申請入力データ!P$18*SUMIFS(事業申請入力データ!$F$19:$F$150001,事業申請入力データ!P$19:P$150001,"対象",事業申請入力データ!$C$19:$C$150001,事業申請出力結果!$B129,事業申請入力データ!$B$19:$B$150001,事業申請出力結果!$C$125)/SUMIF(事業申請入力データ!P$19:P$150001,"対象",事業申請入力データ!$F$19:$F$150001),0)</f>
        <v>0</v>
      </c>
      <c r="K129" s="109">
        <f>IFERROR(事業申請入力データ!Q$18*SUMIFS(事業申請入力データ!$F$19:$F$150001,事業申請入力データ!Q$19:Q$150001,"対象",事業申請入力データ!$C$19:$C$150001,事業申請出力結果!$B129,事業申請入力データ!$B$19:$B$150001,事業申請出力結果!$C$125)/SUMIF(事業申請入力データ!Q$19:Q$150001,"対象",事業申請入力データ!$F$19:$F$150001),0)</f>
        <v>0</v>
      </c>
      <c r="L129" s="109">
        <f>IFERROR(事業申請入力データ!R$18*SUMIFS(事業申請入力データ!$F$19:$F$150001,事業申請入力データ!R$19:R$150001,"対象",事業申請入力データ!$C$19:$C$150001,事業申請出力結果!$B129,事業申請入力データ!$B$19:$B$150001,事業申請出力結果!$C$125)/SUMIF(事業申請入力データ!R$19:R$150001,"対象",事業申請入力データ!$F$19:$F$150001),0)</f>
        <v>0</v>
      </c>
      <c r="M129" s="109">
        <f>IFERROR(事業申請入力データ!S$18*SUMIFS(事業申請入力データ!$F$19:$F$150001,事業申請入力データ!S$19:S$150001,"対象",事業申請入力データ!$C$19:$C$150001,事業申請出力結果!$B129,事業申請入力データ!$B$19:$B$150001,事業申請出力結果!$C$125)/SUMIF(事業申請入力データ!S$19:S$150001,"対象",事業申請入力データ!$F$19:$F$150001),0)</f>
        <v>0</v>
      </c>
      <c r="N129" s="109">
        <f>IFERROR(事業申請入力データ!W$18*SUMIFS(事業申請入力データ!$F$19:$F$150001,事業申請入力データ!W$19:W$150001,"対象",事業申請入力データ!$C$19:$C$150001,事業申請出力結果!$B129,事業申請入力データ!$B$19:$B$150001,事業申請出力結果!$C$125)/SUMIF(事業申請入力データ!W$19:W$150001,"対象",事業申請入力データ!$F$19:$F$150001),0)</f>
        <v>0</v>
      </c>
      <c r="O129" s="109">
        <f>IFERROR(事業申請入力データ!X$18*SUMIFS(事業申請入力データ!$F$19:$F$150001,事業申請入力データ!X$19:X$150001,"対象",事業申請入力データ!$C$19:$C$150001,事業申請出力結果!$B129,事業申請入力データ!$B$19:$B$150001,事業申請出力結果!$C$125)/SUMIF(事業申請入力データ!X$19:X$150001,"対象",事業申請入力データ!$F$19:$F$150001),0)</f>
        <v>0</v>
      </c>
      <c r="P129" s="109">
        <f>IFERROR(事業申請入力データ!Y$18*SUMIFS(事業申請入力データ!$F$19:$F$150001,事業申請入力データ!Y$19:Y$150001,"対象",事業申請入力データ!$C$19:$C$150001,事業申請出力結果!$B129,事業申請入力データ!$B$19:$B$150001,事業申請出力結果!$C$125)/SUMIF(事業申請入力データ!Y$19:Y$150001,"対象",事業申請入力データ!$F$19:$F$150001),0)</f>
        <v>0</v>
      </c>
      <c r="Q129" s="52">
        <f t="shared" si="43"/>
        <v>0</v>
      </c>
      <c r="R129" s="58">
        <f>IFERROR(LOOKUP(事業申請出力結果!$C$125,事業申請入力データ!$B$8:$B$14,事業申請入力データ!$E$8:$E$14),0)</f>
        <v>0</v>
      </c>
      <c r="S129" s="65">
        <f t="shared" ref="S129:S152" si="44">ROUNDDOWN(Q129*R129,0)</f>
        <v>0</v>
      </c>
      <c r="T129" s="327"/>
    </row>
    <row r="130" spans="1:20">
      <c r="A130" s="307"/>
      <c r="B130" s="4" t="s">
        <v>75</v>
      </c>
      <c r="C130" s="107">
        <f>SUMIFS(事業申請入力データ!$F$19:$F$150001,事業申請入力データ!$C$19:$C$150001,B130,事業申請入力データ!$B$19:$B$150001,事業申請出力結果!$C$125)</f>
        <v>0</v>
      </c>
      <c r="D130" s="314"/>
      <c r="E130" s="52">
        <f>SUMIFS(事業申請入力データ!$G$19:$G$150004,事業申請入力データ!$C$19:$C$150004,B130,事業申請入力データ!$B$19:$B$150004,事業申請出力結果!$C$125)</f>
        <v>0</v>
      </c>
      <c r="F130" s="109">
        <f>IFERROR(事業申請入力データ!L$18*SUMIFS(事業申請入力データ!$F$19:$F$150001,事業申請入力データ!L$19:L$150001,"対象",事業申請入力データ!$C$19:$C$150001,事業申請出力結果!$B130,事業申請入力データ!$B$19:$B$150001,事業申請出力結果!$C$125)/SUMIF(事業申請入力データ!L$19:L$150001,"対象",事業申請入力データ!$F$19:$F$150001),0)</f>
        <v>0</v>
      </c>
      <c r="G130" s="109">
        <f>IFERROR(事業申請入力データ!M$18*SUMIFS(事業申請入力データ!$F$19:$F$150001,事業申請入力データ!M$19:M$150001,"対象",事業申請入力データ!$C$19:$C$150001,事業申請出力結果!$B130,事業申請入力データ!$B$19:$B$150001,事業申請出力結果!$C$125)/SUMIF(事業申請入力データ!M$19:M$150001,"対象",事業申請入力データ!$F$19:$F$150001),0)</f>
        <v>0</v>
      </c>
      <c r="H130" s="109">
        <f>IFERROR(事業申請入力データ!N$18*SUMIFS(事業申請入力データ!$F$19:$F$150001,事業申請入力データ!N$19:N$150001,"対象",事業申請入力データ!$C$19:$C$150001,事業申請出力結果!$B130,事業申請入力データ!$B$19:$B$150001,事業申請出力結果!$C$125)/SUMIF(事業申請入力データ!N$19:N$150001,"対象",事業申請入力データ!$F$19:$F$150001),0)</f>
        <v>0</v>
      </c>
      <c r="I130" s="109">
        <f>IFERROR(事業申請入力データ!O$18*SUMIFS(事業申請入力データ!$F$19:$F$150001,事業申請入力データ!O$19:O$150001,"対象",事業申請入力データ!$C$19:$C$150001,事業申請出力結果!$B130,事業申請入力データ!$B$19:$B$150001,事業申請出力結果!$C$125)/SUMIF(事業申請入力データ!O$19:O$150001,"対象",事業申請入力データ!$F$19:$F$150001),0)</f>
        <v>0</v>
      </c>
      <c r="J130" s="109">
        <f>IFERROR(事業申請入力データ!P$18*SUMIFS(事業申請入力データ!$F$19:$F$150001,事業申請入力データ!P$19:P$150001,"対象",事業申請入力データ!$C$19:$C$150001,事業申請出力結果!$B130,事業申請入力データ!$B$19:$B$150001,事業申請出力結果!$C$125)/SUMIF(事業申請入力データ!P$19:P$150001,"対象",事業申請入力データ!$F$19:$F$150001),0)</f>
        <v>0</v>
      </c>
      <c r="K130" s="109">
        <f>IFERROR(事業申請入力データ!Q$18*SUMIFS(事業申請入力データ!$F$19:$F$150001,事業申請入力データ!Q$19:Q$150001,"対象",事業申請入力データ!$C$19:$C$150001,事業申請出力結果!$B130,事業申請入力データ!$B$19:$B$150001,事業申請出力結果!$C$125)/SUMIF(事業申請入力データ!Q$19:Q$150001,"対象",事業申請入力データ!$F$19:$F$150001),0)</f>
        <v>0</v>
      </c>
      <c r="L130" s="109">
        <f>IFERROR(事業申請入力データ!R$18*SUMIFS(事業申請入力データ!$F$19:$F$150001,事業申請入力データ!R$19:R$150001,"対象",事業申請入力データ!$C$19:$C$150001,事業申請出力結果!$B130,事業申請入力データ!$B$19:$B$150001,事業申請出力結果!$C$125)/SUMIF(事業申請入力データ!R$19:R$150001,"対象",事業申請入力データ!$F$19:$F$150001),0)</f>
        <v>0</v>
      </c>
      <c r="M130" s="109">
        <f>IFERROR(事業申請入力データ!S$18*SUMIFS(事業申請入力データ!$F$19:$F$150001,事業申請入力データ!S$19:S$150001,"対象",事業申請入力データ!$C$19:$C$150001,事業申請出力結果!$B130,事業申請入力データ!$B$19:$B$150001,事業申請出力結果!$C$125)/SUMIF(事業申請入力データ!S$19:S$150001,"対象",事業申請入力データ!$F$19:$F$150001),0)</f>
        <v>0</v>
      </c>
      <c r="N130" s="109">
        <f>IFERROR(事業申請入力データ!W$18*SUMIFS(事業申請入力データ!$F$19:$F$150001,事業申請入力データ!W$19:W$150001,"対象",事業申請入力データ!$C$19:$C$150001,事業申請出力結果!$B130,事業申請入力データ!$B$19:$B$150001,事業申請出力結果!$C$125)/SUMIF(事業申請入力データ!W$19:W$150001,"対象",事業申請入力データ!$F$19:$F$150001),0)</f>
        <v>0</v>
      </c>
      <c r="O130" s="109">
        <f>IFERROR(事業申請入力データ!X$18*SUMIFS(事業申請入力データ!$F$19:$F$150001,事業申請入力データ!X$19:X$150001,"対象",事業申請入力データ!$C$19:$C$150001,事業申請出力結果!$B130,事業申請入力データ!$B$19:$B$150001,事業申請出力結果!$C$125)/SUMIF(事業申請入力データ!X$19:X$150001,"対象",事業申請入力データ!$F$19:$F$150001),0)</f>
        <v>0</v>
      </c>
      <c r="P130" s="109">
        <f>IFERROR(事業申請入力データ!Y$18*SUMIFS(事業申請入力データ!$F$19:$F$150001,事業申請入力データ!Y$19:Y$150001,"対象",事業申請入力データ!$C$19:$C$150001,事業申請出力結果!$B130,事業申請入力データ!$B$19:$B$150001,事業申請出力結果!$C$125)/SUMIF(事業申請入力データ!Y$19:Y$150001,"対象",事業申請入力データ!$F$19:$F$150001),0)</f>
        <v>0</v>
      </c>
      <c r="Q130" s="52">
        <f t="shared" si="43"/>
        <v>0</v>
      </c>
      <c r="R130" s="58">
        <f>IFERROR(LOOKUP(事業申請出力結果!$C$125,事業申請入力データ!$B$8:$B$14,事業申請入力データ!$E$8:$E$14),0)</f>
        <v>0</v>
      </c>
      <c r="S130" s="65">
        <f t="shared" si="44"/>
        <v>0</v>
      </c>
      <c r="T130" s="327"/>
    </row>
    <row r="131" spans="1:20">
      <c r="A131" s="307"/>
      <c r="B131" s="4" t="s">
        <v>76</v>
      </c>
      <c r="C131" s="107">
        <f>SUMIFS(事業申請入力データ!$F$19:$F$150001,事業申請入力データ!$C$19:$C$150001,B131,事業申請入力データ!$B$19:$B$150001,事業申請出力結果!$C$125)</f>
        <v>0</v>
      </c>
      <c r="D131" s="314"/>
      <c r="E131" s="52">
        <f>SUMIFS(事業申請入力データ!$G$19:$G$150004,事業申請入力データ!$C$19:$C$150004,B131,事業申請入力データ!$B$19:$B$150004,事業申請出力結果!$C$125)</f>
        <v>0</v>
      </c>
      <c r="F131" s="109">
        <f>IFERROR(事業申請入力データ!L$18*SUMIFS(事業申請入力データ!$F$19:$F$150001,事業申請入力データ!L$19:L$150001,"対象",事業申請入力データ!$C$19:$C$150001,事業申請出力結果!$B131,事業申請入力データ!$B$19:$B$150001,事業申請出力結果!$C$125)/SUMIF(事業申請入力データ!L$19:L$150001,"対象",事業申請入力データ!$F$19:$F$150001),0)</f>
        <v>0</v>
      </c>
      <c r="G131" s="109">
        <f>IFERROR(事業申請入力データ!M$18*SUMIFS(事業申請入力データ!$F$19:$F$150001,事業申請入力データ!M$19:M$150001,"対象",事業申請入力データ!$C$19:$C$150001,事業申請出力結果!$B131,事業申請入力データ!$B$19:$B$150001,事業申請出力結果!$C$125)/SUMIF(事業申請入力データ!M$19:M$150001,"対象",事業申請入力データ!$F$19:$F$150001),0)</f>
        <v>0</v>
      </c>
      <c r="H131" s="109">
        <f>IFERROR(事業申請入力データ!N$18*SUMIFS(事業申請入力データ!$F$19:$F$150001,事業申請入力データ!N$19:N$150001,"対象",事業申請入力データ!$C$19:$C$150001,事業申請出力結果!$B131,事業申請入力データ!$B$19:$B$150001,事業申請出力結果!$C$125)/SUMIF(事業申請入力データ!N$19:N$150001,"対象",事業申請入力データ!$F$19:$F$150001),0)</f>
        <v>0</v>
      </c>
      <c r="I131" s="109">
        <f>IFERROR(事業申請入力データ!O$18*SUMIFS(事業申請入力データ!$F$19:$F$150001,事業申請入力データ!O$19:O$150001,"対象",事業申請入力データ!$C$19:$C$150001,事業申請出力結果!$B131,事業申請入力データ!$B$19:$B$150001,事業申請出力結果!$C$125)/SUMIF(事業申請入力データ!O$19:O$150001,"対象",事業申請入力データ!$F$19:$F$150001),0)</f>
        <v>0</v>
      </c>
      <c r="J131" s="109">
        <f>IFERROR(事業申請入力データ!P$18*SUMIFS(事業申請入力データ!$F$19:$F$150001,事業申請入力データ!P$19:P$150001,"対象",事業申請入力データ!$C$19:$C$150001,事業申請出力結果!$B131,事業申請入力データ!$B$19:$B$150001,事業申請出力結果!$C$125)/SUMIF(事業申請入力データ!P$19:P$150001,"対象",事業申請入力データ!$F$19:$F$150001),0)</f>
        <v>0</v>
      </c>
      <c r="K131" s="109">
        <f>IFERROR(事業申請入力データ!Q$18*SUMIFS(事業申請入力データ!$F$19:$F$150001,事業申請入力データ!Q$19:Q$150001,"対象",事業申請入力データ!$C$19:$C$150001,事業申請出力結果!$B131,事業申請入力データ!$B$19:$B$150001,事業申請出力結果!$C$125)/SUMIF(事業申請入力データ!Q$19:Q$150001,"対象",事業申請入力データ!$F$19:$F$150001),0)</f>
        <v>0</v>
      </c>
      <c r="L131" s="109">
        <f>IFERROR(事業申請入力データ!R$18*SUMIFS(事業申請入力データ!$F$19:$F$150001,事業申請入力データ!R$19:R$150001,"対象",事業申請入力データ!$C$19:$C$150001,事業申請出力結果!$B131,事業申請入力データ!$B$19:$B$150001,事業申請出力結果!$C$125)/SUMIF(事業申請入力データ!R$19:R$150001,"対象",事業申請入力データ!$F$19:$F$150001),0)</f>
        <v>0</v>
      </c>
      <c r="M131" s="109">
        <f>IFERROR(事業申請入力データ!S$18*SUMIFS(事業申請入力データ!$F$19:$F$150001,事業申請入力データ!S$19:S$150001,"対象",事業申請入力データ!$C$19:$C$150001,事業申請出力結果!$B131,事業申請入力データ!$B$19:$B$150001,事業申請出力結果!$C$125)/SUMIF(事業申請入力データ!S$19:S$150001,"対象",事業申請入力データ!$F$19:$F$150001),0)</f>
        <v>0</v>
      </c>
      <c r="N131" s="109">
        <f>IFERROR(事業申請入力データ!W$18*SUMIFS(事業申請入力データ!$F$19:$F$150001,事業申請入力データ!W$19:W$150001,"対象",事業申請入力データ!$C$19:$C$150001,事業申請出力結果!$B131,事業申請入力データ!$B$19:$B$150001,事業申請出力結果!$C$125)/SUMIF(事業申請入力データ!W$19:W$150001,"対象",事業申請入力データ!$F$19:$F$150001),0)</f>
        <v>0</v>
      </c>
      <c r="O131" s="109">
        <f>IFERROR(事業申請入力データ!X$18*SUMIFS(事業申請入力データ!$F$19:$F$150001,事業申請入力データ!X$19:X$150001,"対象",事業申請入力データ!$C$19:$C$150001,事業申請出力結果!$B131,事業申請入力データ!$B$19:$B$150001,事業申請出力結果!$C$125)/SUMIF(事業申請入力データ!X$19:X$150001,"対象",事業申請入力データ!$F$19:$F$150001),0)</f>
        <v>0</v>
      </c>
      <c r="P131" s="109">
        <f>IFERROR(事業申請入力データ!Y$18*SUMIFS(事業申請入力データ!$F$19:$F$150001,事業申請入力データ!Y$19:Y$150001,"対象",事業申請入力データ!$C$19:$C$150001,事業申請出力結果!$B131,事業申請入力データ!$B$19:$B$150001,事業申請出力結果!$C$125)/SUMIF(事業申請入力データ!Y$19:Y$150001,"対象",事業申請入力データ!$F$19:$F$150001),0)</f>
        <v>0</v>
      </c>
      <c r="Q131" s="52">
        <f t="shared" si="43"/>
        <v>0</v>
      </c>
      <c r="R131" s="58">
        <f>IFERROR(LOOKUP(事業申請出力結果!$C$125,事業申請入力データ!$B$8:$B$14,事業申請入力データ!$E$8:$E$14),0)</f>
        <v>0</v>
      </c>
      <c r="S131" s="65">
        <f t="shared" si="44"/>
        <v>0</v>
      </c>
      <c r="T131" s="327"/>
    </row>
    <row r="132" spans="1:20" ht="19.5" thickBot="1">
      <c r="A132" s="308"/>
      <c r="B132" s="59" t="s">
        <v>77</v>
      </c>
      <c r="C132" s="67">
        <f>SUMIFS(事業申請入力データ!$F$19:$F$150001,事業申請入力データ!$C$19:$C$150001,B132,事業申請入力データ!$B$19:$B$150001,事業申請出力結果!$C$125)</f>
        <v>0</v>
      </c>
      <c r="D132" s="314"/>
      <c r="E132" s="68">
        <f>SUMIFS(事業申請入力データ!$G$19:$G$150004,事業申請入力データ!$C$19:$C$150004,B132,事業申請入力データ!$B$19:$B$150004,事業申請出力結果!$C$125)</f>
        <v>0</v>
      </c>
      <c r="F132" s="112">
        <f>IFERROR(事業申請入力データ!L$18*SUMIFS(事業申請入力データ!$F$19:$F$150001,事業申請入力データ!L$19:L$150001,"対象",事業申請入力データ!$C$19:$C$150001,事業申請出力結果!$B132,事業申請入力データ!$B$19:$B$150001,事業申請出力結果!$C$125)/SUMIF(事業申請入力データ!L$19:L$150001,"対象",事業申請入力データ!$F$19:$F$150001),0)</f>
        <v>0</v>
      </c>
      <c r="G132" s="112">
        <f>IFERROR(事業申請入力データ!M$18*SUMIFS(事業申請入力データ!$F$19:$F$150001,事業申請入力データ!M$19:M$150001,"対象",事業申請入力データ!$C$19:$C$150001,事業申請出力結果!$B132,事業申請入力データ!$B$19:$B$150001,事業申請出力結果!$C$125)/SUMIF(事業申請入力データ!M$19:M$150001,"対象",事業申請入力データ!$F$19:$F$150001),0)</f>
        <v>0</v>
      </c>
      <c r="H132" s="112">
        <f>IFERROR(事業申請入力データ!N$18*SUMIFS(事業申請入力データ!$F$19:$F$150001,事業申請入力データ!N$19:N$150001,"対象",事業申請入力データ!$C$19:$C$150001,事業申請出力結果!$B132,事業申請入力データ!$B$19:$B$150001,事業申請出力結果!$C$125)/SUMIF(事業申請入力データ!N$19:N$150001,"対象",事業申請入力データ!$F$19:$F$150001),0)</f>
        <v>0</v>
      </c>
      <c r="I132" s="112">
        <f>IFERROR(事業申請入力データ!O$18*SUMIFS(事業申請入力データ!$F$19:$F$150001,事業申請入力データ!O$19:O$150001,"対象",事業申請入力データ!$C$19:$C$150001,事業申請出力結果!$B132,事業申請入力データ!$B$19:$B$150001,事業申請出力結果!$C$125)/SUMIF(事業申請入力データ!O$19:O$150001,"対象",事業申請入力データ!$F$19:$F$150001),0)</f>
        <v>0</v>
      </c>
      <c r="J132" s="112">
        <f>IFERROR(事業申請入力データ!P$18*SUMIFS(事業申請入力データ!$F$19:$F$150001,事業申請入力データ!P$19:P$150001,"対象",事業申請入力データ!$C$19:$C$150001,事業申請出力結果!$B132,事業申請入力データ!$B$19:$B$150001,事業申請出力結果!$C$125)/SUMIF(事業申請入力データ!P$19:P$150001,"対象",事業申請入力データ!$F$19:$F$150001),0)</f>
        <v>0</v>
      </c>
      <c r="K132" s="112">
        <f>IFERROR(事業申請入力データ!Q$18*SUMIFS(事業申請入力データ!$F$19:$F$150001,事業申請入力データ!Q$19:Q$150001,"対象",事業申請入力データ!$C$19:$C$150001,事業申請出力結果!$B132,事業申請入力データ!$B$19:$B$150001,事業申請出力結果!$C$125)/SUMIF(事業申請入力データ!Q$19:Q$150001,"対象",事業申請入力データ!$F$19:$F$150001),0)</f>
        <v>0</v>
      </c>
      <c r="L132" s="112">
        <f>IFERROR(事業申請入力データ!R$18*SUMIFS(事業申請入力データ!$F$19:$F$150001,事業申請入力データ!R$19:R$150001,"対象",事業申請入力データ!$C$19:$C$150001,事業申請出力結果!$B132,事業申請入力データ!$B$19:$B$150001,事業申請出力結果!$C$125)/SUMIF(事業申請入力データ!R$19:R$150001,"対象",事業申請入力データ!$F$19:$F$150001),0)</f>
        <v>0</v>
      </c>
      <c r="M132" s="112">
        <f>IFERROR(事業申請入力データ!S$18*SUMIFS(事業申請入力データ!$F$19:$F$150001,事業申請入力データ!S$19:S$150001,"対象",事業申請入力データ!$C$19:$C$150001,事業申請出力結果!$B132,事業申請入力データ!$B$19:$B$150001,事業申請出力結果!$C$125)/SUMIF(事業申請入力データ!S$19:S$150001,"対象",事業申請入力データ!$F$19:$F$150001),0)</f>
        <v>0</v>
      </c>
      <c r="N132" s="68">
        <f>IFERROR(事業申請入力データ!W$18*SUMIFS(事業申請入力データ!$F$19:$F$150001,事業申請入力データ!W$19:W$150001,"対象",事業申請入力データ!$C$19:$C$150001,事業申請出力結果!$B132,事業申請入力データ!$B$19:$B$150001,事業申請出力結果!$C$125)/SUMIF(事業申請入力データ!W$19:W$150001,"対象",事業申請入力データ!$F$19:$F$150001),0)</f>
        <v>0</v>
      </c>
      <c r="O132" s="68">
        <f>IFERROR(事業申請入力データ!X$18*SUMIFS(事業申請入力データ!$F$19:$F$150001,事業申請入力データ!X$19:X$150001,"対象",事業申請入力データ!$C$19:$C$150001,事業申請出力結果!$B132,事業申請入力データ!$B$19:$B$150001,事業申請出力結果!$C$125)/SUMIF(事業申請入力データ!X$19:X$150001,"対象",事業申請入力データ!$F$19:$F$150001),0)</f>
        <v>0</v>
      </c>
      <c r="P132" s="68">
        <f>IFERROR(事業申請入力データ!Y$18*SUMIFS(事業申請入力データ!$F$19:$F$150001,事業申請入力データ!Y$19:Y$150001,"対象",事業申請入力データ!$C$19:$C$150001,事業申請出力結果!$B132,事業申請入力データ!$B$19:$B$150001,事業申請出力結果!$C$125)/SUMIF(事業申請入力データ!Y$19:Y$150001,"対象",事業申請入力データ!$F$19:$F$150001),0)</f>
        <v>0</v>
      </c>
      <c r="Q132" s="68">
        <f t="shared" si="43"/>
        <v>0</v>
      </c>
      <c r="R132" s="69">
        <f>IFERROR(LOOKUP(事業申請出力結果!$C$125,事業申請入力データ!$B$8:$B$14,事業申請入力データ!$E$8:$E$14),0)</f>
        <v>0</v>
      </c>
      <c r="S132" s="70">
        <f t="shared" si="44"/>
        <v>0</v>
      </c>
      <c r="T132" s="328"/>
    </row>
    <row r="133" spans="1:20" ht="18.75" customHeight="1">
      <c r="A133" s="309" t="s">
        <v>105</v>
      </c>
      <c r="B133" s="80" t="s">
        <v>78</v>
      </c>
      <c r="C133" s="106">
        <f>SUMIFS(事業申請入力データ!$F$19:$F$150001,事業申請入力データ!$C$19:$C$150001,B133,事業申請入力データ!$B$19:$B$150001,事業申請出力結果!$C$125)</f>
        <v>0</v>
      </c>
      <c r="D133" s="315">
        <f>SUM(C133:C150)</f>
        <v>0</v>
      </c>
      <c r="E133" s="82">
        <f>SUMIFS(事業申請入力データ!$G$19:$G$150004,事業申請入力データ!$C$19:$C$150004,B133,事業申請入力データ!$B$19:$B$150004,事業申請出力結果!$C$125)</f>
        <v>0</v>
      </c>
      <c r="F133" s="82">
        <f>IFERROR(事業申請入力データ!L$18*SUMIFS(事業申請入力データ!$F$19:$F$150001,事業申請入力データ!L$19:L$150001,"対象",事業申請入力データ!$C$19:$C$150001,事業申請出力結果!$B133,事業申請入力データ!$B$19:$B$150001,事業申請出力結果!$C$125)/SUMIF(事業申請入力データ!L$19:L$150001,"対象",事業申請入力データ!$F$19:$F$150001),0)</f>
        <v>0</v>
      </c>
      <c r="G133" s="82">
        <f>IFERROR(事業申請入力データ!M$18*SUMIFS(事業申請入力データ!$F$19:$F$150001,事業申請入力データ!M$19:M$150001,"対象",事業申請入力データ!$C$19:$C$150001,事業申請出力結果!$B133,事業申請入力データ!$B$19:$B$150001,事業申請出力結果!$C$125)/SUMIF(事業申請入力データ!M$19:M$150001,"対象",事業申請入力データ!$F$19:$F$150001),0)</f>
        <v>0</v>
      </c>
      <c r="H133" s="82">
        <f>IFERROR(事業申請入力データ!N$18*SUMIFS(事業申請入力データ!$F$19:$F$150001,事業申請入力データ!N$19:N$150001,"対象",事業申請入力データ!$C$19:$C$150001,事業申請出力結果!$B133,事業申請入力データ!$B$19:$B$150001,事業申請出力結果!$C$125)/SUMIF(事業申請入力データ!N$19:N$150001,"対象",事業申請入力データ!$F$19:$F$150001),0)</f>
        <v>0</v>
      </c>
      <c r="I133" s="82">
        <f>IFERROR(事業申請入力データ!O$18*SUMIFS(事業申請入力データ!$F$19:$F$150001,事業申請入力データ!O$19:O$150001,"対象",事業申請入力データ!$C$19:$C$150001,事業申請出力結果!$B133,事業申請入力データ!$B$19:$B$150001,事業申請出力結果!$C$125)/SUMIF(事業申請入力データ!O$19:O$150001,"対象",事業申請入力データ!$F$19:$F$150001),0)</f>
        <v>0</v>
      </c>
      <c r="J133" s="82">
        <f>IFERROR(事業申請入力データ!P$18*SUMIFS(事業申請入力データ!$F$19:$F$150001,事業申請入力データ!P$19:P$150001,"対象",事業申請入力データ!$C$19:$C$150001,事業申請出力結果!$B133,事業申請入力データ!$B$19:$B$150001,事業申請出力結果!$C$125)/SUMIF(事業申請入力データ!P$19:P$150001,"対象",事業申請入力データ!$F$19:$F$150001),0)</f>
        <v>0</v>
      </c>
      <c r="K133" s="82">
        <f>IFERROR(事業申請入力データ!Q$18*SUMIFS(事業申請入力データ!$F$19:$F$150001,事業申請入力データ!Q$19:Q$150001,"対象",事業申請入力データ!$C$19:$C$150001,事業申請出力結果!$B133,事業申請入力データ!$B$19:$B$150001,事業申請出力結果!$C$125)/SUMIF(事業申請入力データ!Q$19:Q$150001,"対象",事業申請入力データ!$F$19:$F$150001),0)</f>
        <v>0</v>
      </c>
      <c r="L133" s="82">
        <f>IFERROR(事業申請入力データ!R$18*SUMIFS(事業申請入力データ!$F$19:$F$150001,事業申請入力データ!R$19:R$150001,"対象",事業申請入力データ!$C$19:$C$150001,事業申請出力結果!$B133,事業申請入力データ!$B$19:$B$150001,事業申請出力結果!$C$125)/SUMIF(事業申請入力データ!R$19:R$150001,"対象",事業申請入力データ!$F$19:$F$150001),0)</f>
        <v>0</v>
      </c>
      <c r="M133" s="82">
        <f>IFERROR(事業申請入力データ!S$18*SUMIFS(事業申請入力データ!$F$19:$F$150001,事業申請入力データ!S$19:S$150001,"対象",事業申請入力データ!$C$19:$C$150001,事業申請出力結果!$B133,事業申請入力データ!$B$19:$B$150001,事業申請出力結果!$C$125)/SUMIF(事業申請入力データ!S$19:S$150001,"対象",事業申請入力データ!$F$19:$F$150001),0)</f>
        <v>0</v>
      </c>
      <c r="N133" s="82">
        <f>IFERROR(事業申請入力データ!W$18*SUMIFS(事業申請入力データ!$F$19:$F$150001,事業申請入力データ!W$19:W$150001,"対象",事業申請入力データ!$C$19:$C$150001,事業申請出力結果!$B133,事業申請入力データ!$B$19:$B$150001,事業申請出力結果!$C$125)/SUMIF(事業申請入力データ!W$19:W$150001,"対象",事業申請入力データ!$F$19:$F$150001),0)</f>
        <v>0</v>
      </c>
      <c r="O133" s="82">
        <f>IFERROR(事業申請入力データ!X$18*SUMIFS(事業申請入力データ!$F$19:$F$150001,事業申請入力データ!X$19:X$150001,"対象",事業申請入力データ!$C$19:$C$150001,事業申請出力結果!$B133,事業申請入力データ!$B$19:$B$150001,事業申請出力結果!$C$125)/SUMIF(事業申請入力データ!X$19:X$150001,"対象",事業申請入力データ!$F$19:$F$150001),0)</f>
        <v>0</v>
      </c>
      <c r="P133" s="82">
        <f>IFERROR(事業申請入力データ!Y$18*SUMIFS(事業申請入力データ!$F$19:$F$150001,事業申請入力データ!Y$19:Y$150001,"対象",事業申請入力データ!$C$19:$C$150001,事業申請出力結果!$B133,事業申請入力データ!$B$19:$B$150001,事業申請出力結果!$C$125)/SUMIF(事業申請入力データ!Y$19:Y$150001,"対象",事業申請入力データ!$F$19:$F$150001),0)</f>
        <v>0</v>
      </c>
      <c r="Q133" s="82">
        <f t="shared" si="43"/>
        <v>0</v>
      </c>
      <c r="R133" s="141">
        <f>IFERROR(LOOKUP(事業申請出力結果!$C$125,事業申請入力データ!$B$8:$B$14,事業申請入力データ!$E$8:$E$14),0)</f>
        <v>0</v>
      </c>
      <c r="S133" s="83">
        <f t="shared" si="44"/>
        <v>0</v>
      </c>
      <c r="T133" s="329">
        <f>SUM(S133:S150)</f>
        <v>0</v>
      </c>
    </row>
    <row r="134" spans="1:20">
      <c r="A134" s="310"/>
      <c r="B134" s="72" t="s">
        <v>171</v>
      </c>
      <c r="C134" s="106">
        <f>SUMIFS(事業申請入力データ!$F$19:$F$150001,事業申請入力データ!$C$19:$C$150001,B134,事業申請入力データ!$B$19:$B$150001,事業申請出力結果!$C$125)</f>
        <v>0</v>
      </c>
      <c r="D134" s="316"/>
      <c r="E134" s="108">
        <f>SUMIFS(事業申請入力データ!$G$19:$G$150004,事業申請入力データ!$C$19:$C$150004,B134,事業申請入力データ!$B$19:$B$150004,事業申請出力結果!$C$125)</f>
        <v>0</v>
      </c>
      <c r="F134" s="108">
        <f>IFERROR(事業申請入力データ!L$18*SUMIFS(事業申請入力データ!$F$19:$F$150001,事業申請入力データ!L$19:L$150001,"対象",事業申請入力データ!$C$19:$C$150001,事業申請出力結果!$B134,事業申請入力データ!$B$19:$B$150001,事業申請出力結果!$C$125)/SUMIF(事業申請入力データ!L$19:L$150001,"対象",事業申請入力データ!$F$19:$F$150001),0)</f>
        <v>0</v>
      </c>
      <c r="G134" s="108">
        <f>IFERROR(事業申請入力データ!M$18*SUMIFS(事業申請入力データ!$F$19:$F$150001,事業申請入力データ!M$19:M$150001,"対象",事業申請入力データ!$C$19:$C$150001,事業申請出力結果!$B134,事業申請入力データ!$B$19:$B$150001,事業申請出力結果!$C$125)/SUMIF(事業申請入力データ!M$19:M$150001,"対象",事業申請入力データ!$F$19:$F$150001),0)</f>
        <v>0</v>
      </c>
      <c r="H134" s="108">
        <f>IFERROR(事業申請入力データ!N$18*SUMIFS(事業申請入力データ!$F$19:$F$150001,事業申請入力データ!N$19:N$150001,"対象",事業申請入力データ!$C$19:$C$150001,事業申請出力結果!$B134,事業申請入力データ!$B$19:$B$150001,事業申請出力結果!$C$125)/SUMIF(事業申請入力データ!N$19:N$150001,"対象",事業申請入力データ!$F$19:$F$150001),0)</f>
        <v>0</v>
      </c>
      <c r="I134" s="108">
        <f>IFERROR(事業申請入力データ!O$18*SUMIFS(事業申請入力データ!$F$19:$F$150001,事業申請入力データ!O$19:O$150001,"対象",事業申請入力データ!$C$19:$C$150001,事業申請出力結果!$B134,事業申請入力データ!$B$19:$B$150001,事業申請出力結果!$C$125)/SUMIF(事業申請入力データ!O$19:O$150001,"対象",事業申請入力データ!$F$19:$F$150001),0)</f>
        <v>0</v>
      </c>
      <c r="J134" s="108">
        <f>IFERROR(事業申請入力データ!P$18*SUMIFS(事業申請入力データ!$F$19:$F$150001,事業申請入力データ!P$19:P$150001,"対象",事業申請入力データ!$C$19:$C$150001,事業申請出力結果!$B134,事業申請入力データ!$B$19:$B$150001,事業申請出力結果!$C$125)/SUMIF(事業申請入力データ!P$19:P$150001,"対象",事業申請入力データ!$F$19:$F$150001),0)</f>
        <v>0</v>
      </c>
      <c r="K134" s="108">
        <f>IFERROR(事業申請入力データ!Q$18*SUMIFS(事業申請入力データ!$F$19:$F$150001,事業申請入力データ!Q$19:Q$150001,"対象",事業申請入力データ!$C$19:$C$150001,事業申請出力結果!$B134,事業申請入力データ!$B$19:$B$150001,事業申請出力結果!$C$125)/SUMIF(事業申請入力データ!Q$19:Q$150001,"対象",事業申請入力データ!$F$19:$F$150001),0)</f>
        <v>0</v>
      </c>
      <c r="L134" s="108">
        <f>IFERROR(事業申請入力データ!R$18*SUMIFS(事業申請入力データ!$F$19:$F$150001,事業申請入力データ!R$19:R$150001,"対象",事業申請入力データ!$C$19:$C$150001,事業申請出力結果!$B134,事業申請入力データ!$B$19:$B$150001,事業申請出力結果!$C$125)/SUMIF(事業申請入力データ!R$19:R$150001,"対象",事業申請入力データ!$F$19:$F$150001),0)</f>
        <v>0</v>
      </c>
      <c r="M134" s="108">
        <f>IFERROR(事業申請入力データ!S$18*SUMIFS(事業申請入力データ!$F$19:$F$150001,事業申請入力データ!S$19:S$150001,"対象",事業申請入力データ!$C$19:$C$150001,事業申請出力結果!$B134,事業申請入力データ!$B$19:$B$150001,事業申請出力結果!$C$125)/SUMIF(事業申請入力データ!S$19:S$150001,"対象",事業申請入力データ!$F$19:$F$150001),0)</f>
        <v>0</v>
      </c>
      <c r="N134" s="108">
        <f>IFERROR(事業申請入力データ!W$18*SUMIFS(事業申請入力データ!$F$19:$F$150001,事業申請入力データ!W$19:W$150001,"対象",事業申請入力データ!$C$19:$C$150001,事業申請出力結果!$B134,事業申請入力データ!$B$19:$B$150001,事業申請出力結果!$C$125)/SUMIF(事業申請入力データ!W$19:W$150001,"対象",事業申請入力データ!$F$19:$F$150001),0)</f>
        <v>0</v>
      </c>
      <c r="O134" s="108">
        <f>IFERROR(事業申請入力データ!X$18*SUMIFS(事業申請入力データ!$F$19:$F$150001,事業申請入力データ!X$19:X$150001,"対象",事業申請入力データ!$C$19:$C$150001,事業申請出力結果!$B134,事業申請入力データ!$B$19:$B$150001,事業申請出力結果!$C$125)/SUMIF(事業申請入力データ!X$19:X$150001,"対象",事業申請入力データ!$F$19:$F$150001),0)</f>
        <v>0</v>
      </c>
      <c r="P134" s="108">
        <f>IFERROR(事業申請入力データ!Y$18*SUMIFS(事業申請入力データ!$F$19:$F$150001,事業申請入力データ!Y$19:Y$150001,"対象",事業申請入力データ!$C$19:$C$150001,事業申請出力結果!$B134,事業申請入力データ!$B$19:$B$150001,事業申請出力結果!$C$125)/SUMIF(事業申請入力データ!Y$19:Y$150001,"対象",事業申請入力データ!$F$19:$F$150001),0)</f>
        <v>0</v>
      </c>
      <c r="Q134" s="74">
        <f t="shared" si="43"/>
        <v>0</v>
      </c>
      <c r="R134" s="75">
        <f>IFERROR(LOOKUP(事業申請出力結果!$C$125,事業申請入力データ!$B$8:$B$14,事業申請入力データ!$E$8:$E$14),0)</f>
        <v>0</v>
      </c>
      <c r="S134" s="84">
        <f t="shared" si="44"/>
        <v>0</v>
      </c>
      <c r="T134" s="330"/>
    </row>
    <row r="135" spans="1:20">
      <c r="A135" s="310"/>
      <c r="B135" s="72" t="s">
        <v>79</v>
      </c>
      <c r="C135" s="106">
        <f>SUMIFS(事業申請入力データ!$F$19:$F$150001,事業申請入力データ!$C$19:$C$150001,B135,事業申請入力データ!$B$19:$B$150001,事業申請出力結果!$C$125)</f>
        <v>0</v>
      </c>
      <c r="D135" s="316"/>
      <c r="E135" s="108">
        <f>SUMIFS(事業申請入力データ!$G$19:$G$150004,事業申請入力データ!$C$19:$C$150004,B135,事業申請入力データ!$B$19:$B$150004,事業申請出力結果!$C$125)</f>
        <v>0</v>
      </c>
      <c r="F135" s="108">
        <f>IFERROR(事業申請入力データ!L$18*SUMIFS(事業申請入力データ!$F$19:$F$150001,事業申請入力データ!L$19:L$150001,"対象",事業申請入力データ!$C$19:$C$150001,事業申請出力結果!$B135,事業申請入力データ!$B$19:$B$150001,事業申請出力結果!$C$125)/SUMIF(事業申請入力データ!L$19:L$150001,"対象",事業申請入力データ!$F$19:$F$150001),0)</f>
        <v>0</v>
      </c>
      <c r="G135" s="108">
        <f>IFERROR(事業申請入力データ!M$18*SUMIFS(事業申請入力データ!$F$19:$F$150001,事業申請入力データ!M$19:M$150001,"対象",事業申請入力データ!$C$19:$C$150001,事業申請出力結果!$B135,事業申請入力データ!$B$19:$B$150001,事業申請出力結果!$C$125)/SUMIF(事業申請入力データ!M$19:M$150001,"対象",事業申請入力データ!$F$19:$F$150001),0)</f>
        <v>0</v>
      </c>
      <c r="H135" s="108">
        <f>IFERROR(事業申請入力データ!N$18*SUMIFS(事業申請入力データ!$F$19:$F$150001,事業申請入力データ!N$19:N$150001,"対象",事業申請入力データ!$C$19:$C$150001,事業申請出力結果!$B135,事業申請入力データ!$B$19:$B$150001,事業申請出力結果!$C$125)/SUMIF(事業申請入力データ!N$19:N$150001,"対象",事業申請入力データ!$F$19:$F$150001),0)</f>
        <v>0</v>
      </c>
      <c r="I135" s="108">
        <f>IFERROR(事業申請入力データ!O$18*SUMIFS(事業申請入力データ!$F$19:$F$150001,事業申請入力データ!O$19:O$150001,"対象",事業申請入力データ!$C$19:$C$150001,事業申請出力結果!$B135,事業申請入力データ!$B$19:$B$150001,事業申請出力結果!$C$125)/SUMIF(事業申請入力データ!O$19:O$150001,"対象",事業申請入力データ!$F$19:$F$150001),0)</f>
        <v>0</v>
      </c>
      <c r="J135" s="108">
        <f>IFERROR(事業申請入力データ!P$18*SUMIFS(事業申請入力データ!$F$19:$F$150001,事業申請入力データ!P$19:P$150001,"対象",事業申請入力データ!$C$19:$C$150001,事業申請出力結果!$B135,事業申請入力データ!$B$19:$B$150001,事業申請出力結果!$C$125)/SUMIF(事業申請入力データ!P$19:P$150001,"対象",事業申請入力データ!$F$19:$F$150001),0)</f>
        <v>0</v>
      </c>
      <c r="K135" s="108">
        <f>IFERROR(事業申請入力データ!Q$18*SUMIFS(事業申請入力データ!$F$19:$F$150001,事業申請入力データ!Q$19:Q$150001,"対象",事業申請入力データ!$C$19:$C$150001,事業申請出力結果!$B135,事業申請入力データ!$B$19:$B$150001,事業申請出力結果!$C$125)/SUMIF(事業申請入力データ!Q$19:Q$150001,"対象",事業申請入力データ!$F$19:$F$150001),0)</f>
        <v>0</v>
      </c>
      <c r="L135" s="108">
        <f>IFERROR(事業申請入力データ!R$18*SUMIFS(事業申請入力データ!$F$19:$F$150001,事業申請入力データ!R$19:R$150001,"対象",事業申請入力データ!$C$19:$C$150001,事業申請出力結果!$B135,事業申請入力データ!$B$19:$B$150001,事業申請出力結果!$C$125)/SUMIF(事業申請入力データ!R$19:R$150001,"対象",事業申請入力データ!$F$19:$F$150001),0)</f>
        <v>0</v>
      </c>
      <c r="M135" s="108">
        <f>IFERROR(事業申請入力データ!S$18*SUMIFS(事業申請入力データ!$F$19:$F$150001,事業申請入力データ!S$19:S$150001,"対象",事業申請入力データ!$C$19:$C$150001,事業申請出力結果!$B135,事業申請入力データ!$B$19:$B$150001,事業申請出力結果!$C$125)/SUMIF(事業申請入力データ!S$19:S$150001,"対象",事業申請入力データ!$F$19:$F$150001),0)</f>
        <v>0</v>
      </c>
      <c r="N135" s="108">
        <f>IFERROR(事業申請入力データ!W$18*SUMIFS(事業申請入力データ!$F$19:$F$150001,事業申請入力データ!W$19:W$150001,"対象",事業申請入力データ!$C$19:$C$150001,事業申請出力結果!$B135,事業申請入力データ!$B$19:$B$150001,事業申請出力結果!$C$125)/SUMIF(事業申請入力データ!W$19:W$150001,"対象",事業申請入力データ!$F$19:$F$150001),0)</f>
        <v>0</v>
      </c>
      <c r="O135" s="108">
        <f>IFERROR(事業申請入力データ!X$18*SUMIFS(事業申請入力データ!$F$19:$F$150001,事業申請入力データ!X$19:X$150001,"対象",事業申請入力データ!$C$19:$C$150001,事業申請出力結果!$B135,事業申請入力データ!$B$19:$B$150001,事業申請出力結果!$C$125)/SUMIF(事業申請入力データ!X$19:X$150001,"対象",事業申請入力データ!$F$19:$F$150001),0)</f>
        <v>0</v>
      </c>
      <c r="P135" s="108">
        <f>IFERROR(事業申請入力データ!Y$18*SUMIFS(事業申請入力データ!$F$19:$F$150001,事業申請入力データ!Y$19:Y$150001,"対象",事業申請入力データ!$C$19:$C$150001,事業申請出力結果!$B135,事業申請入力データ!$B$19:$B$150001,事業申請出力結果!$C$125)/SUMIF(事業申請入力データ!Y$19:Y$150001,"対象",事業申請入力データ!$F$19:$F$150001),0)</f>
        <v>0</v>
      </c>
      <c r="Q135" s="74">
        <f t="shared" si="43"/>
        <v>0</v>
      </c>
      <c r="R135" s="75">
        <f>IFERROR(LOOKUP(事業申請出力結果!$C$125,事業申請入力データ!$B$8:$B$14,事業申請入力データ!$E$8:$E$14),0)</f>
        <v>0</v>
      </c>
      <c r="S135" s="84">
        <f t="shared" si="44"/>
        <v>0</v>
      </c>
      <c r="T135" s="330"/>
    </row>
    <row r="136" spans="1:20">
      <c r="A136" s="310"/>
      <c r="B136" s="72" t="s">
        <v>80</v>
      </c>
      <c r="C136" s="106">
        <f>SUMIFS(事業申請入力データ!$F$19:$F$150001,事業申請入力データ!$C$19:$C$150001,B136,事業申請入力データ!$B$19:$B$150001,事業申請出力結果!$C$125)</f>
        <v>0</v>
      </c>
      <c r="D136" s="316"/>
      <c r="E136" s="108">
        <f>SUMIFS(事業申請入力データ!$G$19:$G$150004,事業申請入力データ!$C$19:$C$150004,B136,事業申請入力データ!$B$19:$B$150004,事業申請出力結果!$C$125)</f>
        <v>0</v>
      </c>
      <c r="F136" s="108">
        <f>IFERROR(事業申請入力データ!L$18*SUMIFS(事業申請入力データ!$F$19:$F$150001,事業申請入力データ!L$19:L$150001,"対象",事業申請入力データ!$C$19:$C$150001,事業申請出力結果!$B136,事業申請入力データ!$B$19:$B$150001,事業申請出力結果!$C$125)/SUMIF(事業申請入力データ!L$19:L$150001,"対象",事業申請入力データ!$F$19:$F$150001),0)</f>
        <v>0</v>
      </c>
      <c r="G136" s="108">
        <f>IFERROR(事業申請入力データ!M$18*SUMIFS(事業申請入力データ!$F$19:$F$150001,事業申請入力データ!M$19:M$150001,"対象",事業申請入力データ!$C$19:$C$150001,事業申請出力結果!$B136,事業申請入力データ!$B$19:$B$150001,事業申請出力結果!$C$125)/SUMIF(事業申請入力データ!M$19:M$150001,"対象",事業申請入力データ!$F$19:$F$150001),0)</f>
        <v>0</v>
      </c>
      <c r="H136" s="108">
        <f>IFERROR(事業申請入力データ!N$18*SUMIFS(事業申請入力データ!$F$19:$F$150001,事業申請入力データ!N$19:N$150001,"対象",事業申請入力データ!$C$19:$C$150001,事業申請出力結果!$B136,事業申請入力データ!$B$19:$B$150001,事業申請出力結果!$C$125)/SUMIF(事業申請入力データ!N$19:N$150001,"対象",事業申請入力データ!$F$19:$F$150001),0)</f>
        <v>0</v>
      </c>
      <c r="I136" s="108">
        <f>IFERROR(事業申請入力データ!O$18*SUMIFS(事業申請入力データ!$F$19:$F$150001,事業申請入力データ!O$19:O$150001,"対象",事業申請入力データ!$C$19:$C$150001,事業申請出力結果!$B136,事業申請入力データ!$B$19:$B$150001,事業申請出力結果!$C$125)/SUMIF(事業申請入力データ!O$19:O$150001,"対象",事業申請入力データ!$F$19:$F$150001),0)</f>
        <v>0</v>
      </c>
      <c r="J136" s="108">
        <f>IFERROR(事業申請入力データ!P$18*SUMIFS(事業申請入力データ!$F$19:$F$150001,事業申請入力データ!P$19:P$150001,"対象",事業申請入力データ!$C$19:$C$150001,事業申請出力結果!$B136,事業申請入力データ!$B$19:$B$150001,事業申請出力結果!$C$125)/SUMIF(事業申請入力データ!P$19:P$150001,"対象",事業申請入力データ!$F$19:$F$150001),0)</f>
        <v>0</v>
      </c>
      <c r="K136" s="108">
        <f>IFERROR(事業申請入力データ!Q$18*SUMIFS(事業申請入力データ!$F$19:$F$150001,事業申請入力データ!Q$19:Q$150001,"対象",事業申請入力データ!$C$19:$C$150001,事業申請出力結果!$B136,事業申請入力データ!$B$19:$B$150001,事業申請出力結果!$C$125)/SUMIF(事業申請入力データ!Q$19:Q$150001,"対象",事業申請入力データ!$F$19:$F$150001),0)</f>
        <v>0</v>
      </c>
      <c r="L136" s="108">
        <f>IFERROR(事業申請入力データ!R$18*SUMIFS(事業申請入力データ!$F$19:$F$150001,事業申請入力データ!R$19:R$150001,"対象",事業申請入力データ!$C$19:$C$150001,事業申請出力結果!$B136,事業申請入力データ!$B$19:$B$150001,事業申請出力結果!$C$125)/SUMIF(事業申請入力データ!R$19:R$150001,"対象",事業申請入力データ!$F$19:$F$150001),0)</f>
        <v>0</v>
      </c>
      <c r="M136" s="108">
        <f>IFERROR(事業申請入力データ!S$18*SUMIFS(事業申請入力データ!$F$19:$F$150001,事業申請入力データ!S$19:S$150001,"対象",事業申請入力データ!$C$19:$C$150001,事業申請出力結果!$B136,事業申請入力データ!$B$19:$B$150001,事業申請出力結果!$C$125)/SUMIF(事業申請入力データ!S$19:S$150001,"対象",事業申請入力データ!$F$19:$F$150001),0)</f>
        <v>0</v>
      </c>
      <c r="N136" s="108">
        <f>IFERROR(事業申請入力データ!W$18*SUMIFS(事業申請入力データ!$F$19:$F$150001,事業申請入力データ!W$19:W$150001,"対象",事業申請入力データ!$C$19:$C$150001,事業申請出力結果!$B136,事業申請入力データ!$B$19:$B$150001,事業申請出力結果!$C$125)/SUMIF(事業申請入力データ!W$19:W$150001,"対象",事業申請入力データ!$F$19:$F$150001),0)</f>
        <v>0</v>
      </c>
      <c r="O136" s="108">
        <f>IFERROR(事業申請入力データ!X$18*SUMIFS(事業申請入力データ!$F$19:$F$150001,事業申請入力データ!X$19:X$150001,"対象",事業申請入力データ!$C$19:$C$150001,事業申請出力結果!$B136,事業申請入力データ!$B$19:$B$150001,事業申請出力結果!$C$125)/SUMIF(事業申請入力データ!X$19:X$150001,"対象",事業申請入力データ!$F$19:$F$150001),0)</f>
        <v>0</v>
      </c>
      <c r="P136" s="108">
        <f>IFERROR(事業申請入力データ!Y$18*SUMIFS(事業申請入力データ!$F$19:$F$150001,事業申請入力データ!Y$19:Y$150001,"対象",事業申請入力データ!$C$19:$C$150001,事業申請出力結果!$B136,事業申請入力データ!$B$19:$B$150001,事業申請出力結果!$C$125)/SUMIF(事業申請入力データ!Y$19:Y$150001,"対象",事業申請入力データ!$F$19:$F$150001),0)</f>
        <v>0</v>
      </c>
      <c r="Q136" s="74">
        <f t="shared" si="43"/>
        <v>0</v>
      </c>
      <c r="R136" s="75">
        <f>IFERROR(LOOKUP(事業申請出力結果!$C$125,事業申請入力データ!$B$8:$B$14,事業申請入力データ!$E$8:$E$14),0)</f>
        <v>0</v>
      </c>
      <c r="S136" s="84">
        <f t="shared" si="44"/>
        <v>0</v>
      </c>
      <c r="T136" s="330"/>
    </row>
    <row r="137" spans="1:20">
      <c r="A137" s="310"/>
      <c r="B137" s="72" t="s">
        <v>81</v>
      </c>
      <c r="C137" s="106">
        <f>SUMIFS(事業申請入力データ!$F$19:$F$150001,事業申請入力データ!$C$19:$C$150001,B137,事業申請入力データ!$B$19:$B$150001,事業申請出力結果!$C$125)</f>
        <v>0</v>
      </c>
      <c r="D137" s="316"/>
      <c r="E137" s="108">
        <f>SUMIFS(事業申請入力データ!$G$19:$G$150004,事業申請入力データ!$C$19:$C$150004,B137,事業申請入力データ!$B$19:$B$150004,事業申請出力結果!$C$125)</f>
        <v>0</v>
      </c>
      <c r="F137" s="108">
        <f>IFERROR(事業申請入力データ!L$18*SUMIFS(事業申請入力データ!$F$19:$F$150001,事業申請入力データ!L$19:L$150001,"対象",事業申請入力データ!$C$19:$C$150001,事業申請出力結果!$B137,事業申請入力データ!$B$19:$B$150001,事業申請出力結果!$C$125)/SUMIF(事業申請入力データ!L$19:L$150001,"対象",事業申請入力データ!$F$19:$F$150001),0)</f>
        <v>0</v>
      </c>
      <c r="G137" s="108">
        <f>IFERROR(事業申請入力データ!M$18*SUMIFS(事業申請入力データ!$F$19:$F$150001,事業申請入力データ!M$19:M$150001,"対象",事業申請入力データ!$C$19:$C$150001,事業申請出力結果!$B137,事業申請入力データ!$B$19:$B$150001,事業申請出力結果!$C$125)/SUMIF(事業申請入力データ!M$19:M$150001,"対象",事業申請入力データ!$F$19:$F$150001),0)</f>
        <v>0</v>
      </c>
      <c r="H137" s="108">
        <f>IFERROR(事業申請入力データ!N$18*SUMIFS(事業申請入力データ!$F$19:$F$150001,事業申請入力データ!N$19:N$150001,"対象",事業申請入力データ!$C$19:$C$150001,事業申請出力結果!$B137,事業申請入力データ!$B$19:$B$150001,事業申請出力結果!$C$125)/SUMIF(事業申請入力データ!N$19:N$150001,"対象",事業申請入力データ!$F$19:$F$150001),0)</f>
        <v>0</v>
      </c>
      <c r="I137" s="108">
        <f>IFERROR(事業申請入力データ!O$18*SUMIFS(事業申請入力データ!$F$19:$F$150001,事業申請入力データ!O$19:O$150001,"対象",事業申請入力データ!$C$19:$C$150001,事業申請出力結果!$B137,事業申請入力データ!$B$19:$B$150001,事業申請出力結果!$C$125)/SUMIF(事業申請入力データ!O$19:O$150001,"対象",事業申請入力データ!$F$19:$F$150001),0)</f>
        <v>0</v>
      </c>
      <c r="J137" s="108">
        <f>IFERROR(事業申請入力データ!P$18*SUMIFS(事業申請入力データ!$F$19:$F$150001,事業申請入力データ!P$19:P$150001,"対象",事業申請入力データ!$C$19:$C$150001,事業申請出力結果!$B137,事業申請入力データ!$B$19:$B$150001,事業申請出力結果!$C$125)/SUMIF(事業申請入力データ!P$19:P$150001,"対象",事業申請入力データ!$F$19:$F$150001),0)</f>
        <v>0</v>
      </c>
      <c r="K137" s="108">
        <f>IFERROR(事業申請入力データ!Q$18*SUMIFS(事業申請入力データ!$F$19:$F$150001,事業申請入力データ!Q$19:Q$150001,"対象",事業申請入力データ!$C$19:$C$150001,事業申請出力結果!$B137,事業申請入力データ!$B$19:$B$150001,事業申請出力結果!$C$125)/SUMIF(事業申請入力データ!Q$19:Q$150001,"対象",事業申請入力データ!$F$19:$F$150001),0)</f>
        <v>0</v>
      </c>
      <c r="L137" s="108">
        <f>IFERROR(事業申請入力データ!R$18*SUMIFS(事業申請入力データ!$F$19:$F$150001,事業申請入力データ!R$19:R$150001,"対象",事業申請入力データ!$C$19:$C$150001,事業申請出力結果!$B137,事業申請入力データ!$B$19:$B$150001,事業申請出力結果!$C$125)/SUMIF(事業申請入力データ!R$19:R$150001,"対象",事業申請入力データ!$F$19:$F$150001),0)</f>
        <v>0</v>
      </c>
      <c r="M137" s="108">
        <f>IFERROR(事業申請入力データ!S$18*SUMIFS(事業申請入力データ!$F$19:$F$150001,事業申請入力データ!S$19:S$150001,"対象",事業申請入力データ!$C$19:$C$150001,事業申請出力結果!$B137,事業申請入力データ!$B$19:$B$150001,事業申請出力結果!$C$125)/SUMIF(事業申請入力データ!S$19:S$150001,"対象",事業申請入力データ!$F$19:$F$150001),0)</f>
        <v>0</v>
      </c>
      <c r="N137" s="108">
        <f>IFERROR(事業申請入力データ!W$18*SUMIFS(事業申請入力データ!$F$19:$F$150001,事業申請入力データ!W$19:W$150001,"対象",事業申請入力データ!$C$19:$C$150001,事業申請出力結果!$B137,事業申請入力データ!$B$19:$B$150001,事業申請出力結果!$C$125)/SUMIF(事業申請入力データ!W$19:W$150001,"対象",事業申請入力データ!$F$19:$F$150001),0)</f>
        <v>0</v>
      </c>
      <c r="O137" s="108">
        <f>IFERROR(事業申請入力データ!X$18*SUMIFS(事業申請入力データ!$F$19:$F$150001,事業申請入力データ!X$19:X$150001,"対象",事業申請入力データ!$C$19:$C$150001,事業申請出力結果!$B137,事業申請入力データ!$B$19:$B$150001,事業申請出力結果!$C$125)/SUMIF(事業申請入力データ!X$19:X$150001,"対象",事業申請入力データ!$F$19:$F$150001),0)</f>
        <v>0</v>
      </c>
      <c r="P137" s="108">
        <f>IFERROR(事業申請入力データ!Y$18*SUMIFS(事業申請入力データ!$F$19:$F$150001,事業申請入力データ!Y$19:Y$150001,"対象",事業申請入力データ!$C$19:$C$150001,事業申請出力結果!$B137,事業申請入力データ!$B$19:$B$150001,事業申請出力結果!$C$125)/SUMIF(事業申請入力データ!Y$19:Y$150001,"対象",事業申請入力データ!$F$19:$F$150001),0)</f>
        <v>0</v>
      </c>
      <c r="Q137" s="74">
        <f t="shared" si="43"/>
        <v>0</v>
      </c>
      <c r="R137" s="75">
        <f>IFERROR(LOOKUP(事業申請出力結果!$C$125,事業申請入力データ!$B$8:$B$14,事業申請入力データ!$E$8:$E$14),0)</f>
        <v>0</v>
      </c>
      <c r="S137" s="84">
        <f t="shared" si="44"/>
        <v>0</v>
      </c>
      <c r="T137" s="330"/>
    </row>
    <row r="138" spans="1:20">
      <c r="A138" s="310"/>
      <c r="B138" s="72" t="s">
        <v>82</v>
      </c>
      <c r="C138" s="106">
        <f>SUMIFS(事業申請入力データ!$F$19:$F$150001,事業申請入力データ!$C$19:$C$150001,B138,事業申請入力データ!$B$19:$B$150001,事業申請出力結果!$C$125)</f>
        <v>0</v>
      </c>
      <c r="D138" s="316"/>
      <c r="E138" s="108">
        <f>SUMIFS(事業申請入力データ!$G$19:$G$150004,事業申請入力データ!$C$19:$C$150004,B138,事業申請入力データ!$B$19:$B$150004,事業申請出力結果!$C$125)</f>
        <v>0</v>
      </c>
      <c r="F138" s="108">
        <f>IFERROR(事業申請入力データ!L$18*SUMIFS(事業申請入力データ!$F$19:$F$150001,事業申請入力データ!L$19:L$150001,"対象",事業申請入力データ!$C$19:$C$150001,事業申請出力結果!$B138,事業申請入力データ!$B$19:$B$150001,事業申請出力結果!$C$125)/SUMIF(事業申請入力データ!L$19:L$150001,"対象",事業申請入力データ!$F$19:$F$150001),0)</f>
        <v>0</v>
      </c>
      <c r="G138" s="108">
        <f>IFERROR(事業申請入力データ!M$18*SUMIFS(事業申請入力データ!$F$19:$F$150001,事業申請入力データ!M$19:M$150001,"対象",事業申請入力データ!$C$19:$C$150001,事業申請出力結果!$B138,事業申請入力データ!$B$19:$B$150001,事業申請出力結果!$C$125)/SUMIF(事業申請入力データ!M$19:M$150001,"対象",事業申請入力データ!$F$19:$F$150001),0)</f>
        <v>0</v>
      </c>
      <c r="H138" s="108">
        <f>IFERROR(事業申請入力データ!N$18*SUMIFS(事業申請入力データ!$F$19:$F$150001,事業申請入力データ!N$19:N$150001,"対象",事業申請入力データ!$C$19:$C$150001,事業申請出力結果!$B138,事業申請入力データ!$B$19:$B$150001,事業申請出力結果!$C$125)/SUMIF(事業申請入力データ!N$19:N$150001,"対象",事業申請入力データ!$F$19:$F$150001),0)</f>
        <v>0</v>
      </c>
      <c r="I138" s="108">
        <f>IFERROR(事業申請入力データ!O$18*SUMIFS(事業申請入力データ!$F$19:$F$150001,事業申請入力データ!O$19:O$150001,"対象",事業申請入力データ!$C$19:$C$150001,事業申請出力結果!$B138,事業申請入力データ!$B$19:$B$150001,事業申請出力結果!$C$125)/SUMIF(事業申請入力データ!O$19:O$150001,"対象",事業申請入力データ!$F$19:$F$150001),0)</f>
        <v>0</v>
      </c>
      <c r="J138" s="108">
        <f>IFERROR(事業申請入力データ!P$18*SUMIFS(事業申請入力データ!$F$19:$F$150001,事業申請入力データ!P$19:P$150001,"対象",事業申請入力データ!$C$19:$C$150001,事業申請出力結果!$B138,事業申請入力データ!$B$19:$B$150001,事業申請出力結果!$C$125)/SUMIF(事業申請入力データ!P$19:P$150001,"対象",事業申請入力データ!$F$19:$F$150001),0)</f>
        <v>0</v>
      </c>
      <c r="K138" s="108">
        <f>IFERROR(事業申請入力データ!Q$18*SUMIFS(事業申請入力データ!$F$19:$F$150001,事業申請入力データ!Q$19:Q$150001,"対象",事業申請入力データ!$C$19:$C$150001,事業申請出力結果!$B138,事業申請入力データ!$B$19:$B$150001,事業申請出力結果!$C$125)/SUMIF(事業申請入力データ!Q$19:Q$150001,"対象",事業申請入力データ!$F$19:$F$150001),0)</f>
        <v>0</v>
      </c>
      <c r="L138" s="108">
        <f>IFERROR(事業申請入力データ!R$18*SUMIFS(事業申請入力データ!$F$19:$F$150001,事業申請入力データ!R$19:R$150001,"対象",事業申請入力データ!$C$19:$C$150001,事業申請出力結果!$B138,事業申請入力データ!$B$19:$B$150001,事業申請出力結果!$C$125)/SUMIF(事業申請入力データ!R$19:R$150001,"対象",事業申請入力データ!$F$19:$F$150001),0)</f>
        <v>0</v>
      </c>
      <c r="M138" s="108">
        <f>IFERROR(事業申請入力データ!S$18*SUMIFS(事業申請入力データ!$F$19:$F$150001,事業申請入力データ!S$19:S$150001,"対象",事業申請入力データ!$C$19:$C$150001,事業申請出力結果!$B138,事業申請入力データ!$B$19:$B$150001,事業申請出力結果!$C$125)/SUMIF(事業申請入力データ!S$19:S$150001,"対象",事業申請入力データ!$F$19:$F$150001),0)</f>
        <v>0</v>
      </c>
      <c r="N138" s="108">
        <f>IFERROR(事業申請入力データ!W$18*SUMIFS(事業申請入力データ!$F$19:$F$150001,事業申請入力データ!W$19:W$150001,"対象",事業申請入力データ!$C$19:$C$150001,事業申請出力結果!$B138,事業申請入力データ!$B$19:$B$150001,事業申請出力結果!$C$125)/SUMIF(事業申請入力データ!W$19:W$150001,"対象",事業申請入力データ!$F$19:$F$150001),0)</f>
        <v>0</v>
      </c>
      <c r="O138" s="108">
        <f>IFERROR(事業申請入力データ!X$18*SUMIFS(事業申請入力データ!$F$19:$F$150001,事業申請入力データ!X$19:X$150001,"対象",事業申請入力データ!$C$19:$C$150001,事業申請出力結果!$B138,事業申請入力データ!$B$19:$B$150001,事業申請出力結果!$C$125)/SUMIF(事業申請入力データ!X$19:X$150001,"対象",事業申請入力データ!$F$19:$F$150001),0)</f>
        <v>0</v>
      </c>
      <c r="P138" s="108">
        <f>IFERROR(事業申請入力データ!Y$18*SUMIFS(事業申請入力データ!$F$19:$F$150001,事業申請入力データ!Y$19:Y$150001,"対象",事業申請入力データ!$C$19:$C$150001,事業申請出力結果!$B138,事業申請入力データ!$B$19:$B$150001,事業申請出力結果!$C$125)/SUMIF(事業申請入力データ!Y$19:Y$150001,"対象",事業申請入力データ!$F$19:$F$150001),0)</f>
        <v>0</v>
      </c>
      <c r="Q138" s="74">
        <f t="shared" si="43"/>
        <v>0</v>
      </c>
      <c r="R138" s="75">
        <f>IFERROR(LOOKUP(事業申請出力結果!$C$125,事業申請入力データ!$B$8:$B$14,事業申請入力データ!$E$8:$E$14),0)</f>
        <v>0</v>
      </c>
      <c r="S138" s="84">
        <f t="shared" si="44"/>
        <v>0</v>
      </c>
      <c r="T138" s="330"/>
    </row>
    <row r="139" spans="1:20">
      <c r="A139" s="310"/>
      <c r="B139" s="72" t="s">
        <v>60</v>
      </c>
      <c r="C139" s="106">
        <f>SUMIFS(事業申請入力データ!$F$19:$F$150001,事業申請入力データ!$C$19:$C$150001,B139,事業申請入力データ!$B$19:$B$150001,事業申請出力結果!$C$125)</f>
        <v>0</v>
      </c>
      <c r="D139" s="316"/>
      <c r="E139" s="108">
        <f>SUMIFS(事業申請入力データ!$G$19:$G$150004,事業申請入力データ!$C$19:$C$150004,B139,事業申請入力データ!$B$19:$B$150004,事業申請出力結果!$C$125)</f>
        <v>0</v>
      </c>
      <c r="F139" s="108">
        <f>IFERROR(事業申請入力データ!L$18*SUMIFS(事業申請入力データ!$F$19:$F$150001,事業申請入力データ!L$19:L$150001,"対象",事業申請入力データ!$C$19:$C$150001,事業申請出力結果!$B139,事業申請入力データ!$B$19:$B$150001,事業申請出力結果!$C$125)/SUMIF(事業申請入力データ!L$19:L$150001,"対象",事業申請入力データ!$F$19:$F$150001),0)</f>
        <v>0</v>
      </c>
      <c r="G139" s="108">
        <f>IFERROR(事業申請入力データ!M$18*SUMIFS(事業申請入力データ!$F$19:$F$150001,事業申請入力データ!M$19:M$150001,"対象",事業申請入力データ!$C$19:$C$150001,事業申請出力結果!$B139,事業申請入力データ!$B$19:$B$150001,事業申請出力結果!$C$125)/SUMIF(事業申請入力データ!M$19:M$150001,"対象",事業申請入力データ!$F$19:$F$150001),0)</f>
        <v>0</v>
      </c>
      <c r="H139" s="108">
        <f>IFERROR(事業申請入力データ!N$18*SUMIFS(事業申請入力データ!$F$19:$F$150001,事業申請入力データ!N$19:N$150001,"対象",事業申請入力データ!$C$19:$C$150001,事業申請出力結果!$B139,事業申請入力データ!$B$19:$B$150001,事業申請出力結果!$C$125)/SUMIF(事業申請入力データ!N$19:N$150001,"対象",事業申請入力データ!$F$19:$F$150001),0)</f>
        <v>0</v>
      </c>
      <c r="I139" s="108">
        <f>IFERROR(事業申請入力データ!O$18*SUMIFS(事業申請入力データ!$F$19:$F$150001,事業申請入力データ!O$19:O$150001,"対象",事業申請入力データ!$C$19:$C$150001,事業申請出力結果!$B139,事業申請入力データ!$B$19:$B$150001,事業申請出力結果!$C$125)/SUMIF(事業申請入力データ!O$19:O$150001,"対象",事業申請入力データ!$F$19:$F$150001),0)</f>
        <v>0</v>
      </c>
      <c r="J139" s="108">
        <f>IFERROR(事業申請入力データ!P$18*SUMIFS(事業申請入力データ!$F$19:$F$150001,事業申請入力データ!P$19:P$150001,"対象",事業申請入力データ!$C$19:$C$150001,事業申請出力結果!$B139,事業申請入力データ!$B$19:$B$150001,事業申請出力結果!$C$125)/SUMIF(事業申請入力データ!P$19:P$150001,"対象",事業申請入力データ!$F$19:$F$150001),0)</f>
        <v>0</v>
      </c>
      <c r="K139" s="108">
        <f>IFERROR(事業申請入力データ!Q$18*SUMIFS(事業申請入力データ!$F$19:$F$150001,事業申請入力データ!Q$19:Q$150001,"対象",事業申請入力データ!$C$19:$C$150001,事業申請出力結果!$B139,事業申請入力データ!$B$19:$B$150001,事業申請出力結果!$C$125)/SUMIF(事業申請入力データ!Q$19:Q$150001,"対象",事業申請入力データ!$F$19:$F$150001),0)</f>
        <v>0</v>
      </c>
      <c r="L139" s="108">
        <f>IFERROR(事業申請入力データ!R$18*SUMIFS(事業申請入力データ!$F$19:$F$150001,事業申請入力データ!R$19:R$150001,"対象",事業申請入力データ!$C$19:$C$150001,事業申請出力結果!$B139,事業申請入力データ!$B$19:$B$150001,事業申請出力結果!$C$125)/SUMIF(事業申請入力データ!R$19:R$150001,"対象",事業申請入力データ!$F$19:$F$150001),0)</f>
        <v>0</v>
      </c>
      <c r="M139" s="108">
        <f>IFERROR(事業申請入力データ!S$18*SUMIFS(事業申請入力データ!$F$19:$F$150001,事業申請入力データ!S$19:S$150001,"対象",事業申請入力データ!$C$19:$C$150001,事業申請出力結果!$B139,事業申請入力データ!$B$19:$B$150001,事業申請出力結果!$C$125)/SUMIF(事業申請入力データ!S$19:S$150001,"対象",事業申請入力データ!$F$19:$F$150001),0)</f>
        <v>0</v>
      </c>
      <c r="N139" s="108">
        <f>IFERROR(事業申請入力データ!W$18*SUMIFS(事業申請入力データ!$F$19:$F$150001,事業申請入力データ!W$19:W$150001,"対象",事業申請入力データ!$C$19:$C$150001,事業申請出力結果!$B139,事業申請入力データ!$B$19:$B$150001,事業申請出力結果!$C$125)/SUMIF(事業申請入力データ!W$19:W$150001,"対象",事業申請入力データ!$F$19:$F$150001),0)</f>
        <v>0</v>
      </c>
      <c r="O139" s="108">
        <f>IFERROR(事業申請入力データ!X$18*SUMIFS(事業申請入力データ!$F$19:$F$150001,事業申請入力データ!X$19:X$150001,"対象",事業申請入力データ!$C$19:$C$150001,事業申請出力結果!$B139,事業申請入力データ!$B$19:$B$150001,事業申請出力結果!$C$125)/SUMIF(事業申請入力データ!X$19:X$150001,"対象",事業申請入力データ!$F$19:$F$150001),0)</f>
        <v>0</v>
      </c>
      <c r="P139" s="108">
        <f>IFERROR(事業申請入力データ!Y$18*SUMIFS(事業申請入力データ!$F$19:$F$150001,事業申請入力データ!Y$19:Y$150001,"対象",事業申請入力データ!$C$19:$C$150001,事業申請出力結果!$B139,事業申請入力データ!$B$19:$B$150001,事業申請出力結果!$C$125)/SUMIF(事業申請入力データ!Y$19:Y$150001,"対象",事業申請入力データ!$F$19:$F$150001),0)</f>
        <v>0</v>
      </c>
      <c r="Q139" s="74">
        <f t="shared" si="43"/>
        <v>0</v>
      </c>
      <c r="R139" s="75">
        <f>IFERROR(LOOKUP(事業申請出力結果!$C$125,事業申請入力データ!$B$8:$B$14,事業申請入力データ!$E$8:$E$14),0)</f>
        <v>0</v>
      </c>
      <c r="S139" s="84">
        <f t="shared" si="44"/>
        <v>0</v>
      </c>
      <c r="T139" s="330"/>
    </row>
    <row r="140" spans="1:20">
      <c r="A140" s="310"/>
      <c r="B140" s="72" t="s">
        <v>61</v>
      </c>
      <c r="C140" s="106">
        <f>SUMIFS(事業申請入力データ!$F$19:$F$150001,事業申請入力データ!$C$19:$C$150001,B140,事業申請入力データ!$B$19:$B$150001,事業申請出力結果!$C$125)</f>
        <v>0</v>
      </c>
      <c r="D140" s="316"/>
      <c r="E140" s="108">
        <f>SUMIFS(事業申請入力データ!$G$19:$G$150004,事業申請入力データ!$C$19:$C$150004,B140,事業申請入力データ!$B$19:$B$150004,事業申請出力結果!$C$125)</f>
        <v>0</v>
      </c>
      <c r="F140" s="108">
        <f>IFERROR(事業申請入力データ!L$18*SUMIFS(事業申請入力データ!$F$19:$F$150001,事業申請入力データ!L$19:L$150001,"対象",事業申請入力データ!$C$19:$C$150001,事業申請出力結果!$B140,事業申請入力データ!$B$19:$B$150001,事業申請出力結果!$C$125)/SUMIF(事業申請入力データ!L$19:L$150001,"対象",事業申請入力データ!$F$19:$F$150001),0)</f>
        <v>0</v>
      </c>
      <c r="G140" s="108">
        <f>IFERROR(事業申請入力データ!M$18*SUMIFS(事業申請入力データ!$F$19:$F$150001,事業申請入力データ!M$19:M$150001,"対象",事業申請入力データ!$C$19:$C$150001,事業申請出力結果!$B140,事業申請入力データ!$B$19:$B$150001,事業申請出力結果!$C$125)/SUMIF(事業申請入力データ!M$19:M$150001,"対象",事業申請入力データ!$F$19:$F$150001),0)</f>
        <v>0</v>
      </c>
      <c r="H140" s="108">
        <f>IFERROR(事業申請入力データ!N$18*SUMIFS(事業申請入力データ!$F$19:$F$150001,事業申請入力データ!N$19:N$150001,"対象",事業申請入力データ!$C$19:$C$150001,事業申請出力結果!$B140,事業申請入力データ!$B$19:$B$150001,事業申請出力結果!$C$125)/SUMIF(事業申請入力データ!N$19:N$150001,"対象",事業申請入力データ!$F$19:$F$150001),0)</f>
        <v>0</v>
      </c>
      <c r="I140" s="108">
        <f>IFERROR(事業申請入力データ!O$18*SUMIFS(事業申請入力データ!$F$19:$F$150001,事業申請入力データ!O$19:O$150001,"対象",事業申請入力データ!$C$19:$C$150001,事業申請出力結果!$B140,事業申請入力データ!$B$19:$B$150001,事業申請出力結果!$C$125)/SUMIF(事業申請入力データ!O$19:O$150001,"対象",事業申請入力データ!$F$19:$F$150001),0)</f>
        <v>0</v>
      </c>
      <c r="J140" s="108">
        <f>IFERROR(事業申請入力データ!P$18*SUMIFS(事業申請入力データ!$F$19:$F$150001,事業申請入力データ!P$19:P$150001,"対象",事業申請入力データ!$C$19:$C$150001,事業申請出力結果!$B140,事業申請入力データ!$B$19:$B$150001,事業申請出力結果!$C$125)/SUMIF(事業申請入力データ!P$19:P$150001,"対象",事業申請入力データ!$F$19:$F$150001),0)</f>
        <v>0</v>
      </c>
      <c r="K140" s="108">
        <f>IFERROR(事業申請入力データ!Q$18*SUMIFS(事業申請入力データ!$F$19:$F$150001,事業申請入力データ!Q$19:Q$150001,"対象",事業申請入力データ!$C$19:$C$150001,事業申請出力結果!$B140,事業申請入力データ!$B$19:$B$150001,事業申請出力結果!$C$125)/SUMIF(事業申請入力データ!Q$19:Q$150001,"対象",事業申請入力データ!$F$19:$F$150001),0)</f>
        <v>0</v>
      </c>
      <c r="L140" s="108">
        <f>IFERROR(事業申請入力データ!R$18*SUMIFS(事業申請入力データ!$F$19:$F$150001,事業申請入力データ!R$19:R$150001,"対象",事業申請入力データ!$C$19:$C$150001,事業申請出力結果!$B140,事業申請入力データ!$B$19:$B$150001,事業申請出力結果!$C$125)/SUMIF(事業申請入力データ!R$19:R$150001,"対象",事業申請入力データ!$F$19:$F$150001),0)</f>
        <v>0</v>
      </c>
      <c r="M140" s="108">
        <f>IFERROR(事業申請入力データ!S$18*SUMIFS(事業申請入力データ!$F$19:$F$150001,事業申請入力データ!S$19:S$150001,"対象",事業申請入力データ!$C$19:$C$150001,事業申請出力結果!$B140,事業申請入力データ!$B$19:$B$150001,事業申請出力結果!$C$125)/SUMIF(事業申請入力データ!S$19:S$150001,"対象",事業申請入力データ!$F$19:$F$150001),0)</f>
        <v>0</v>
      </c>
      <c r="N140" s="108">
        <f>IFERROR(事業申請入力データ!W$18*SUMIFS(事業申請入力データ!$F$19:$F$150001,事業申請入力データ!W$19:W$150001,"対象",事業申請入力データ!$C$19:$C$150001,事業申請出力結果!$B140,事業申請入力データ!$B$19:$B$150001,事業申請出力結果!$C$125)/SUMIF(事業申請入力データ!W$19:W$150001,"対象",事業申請入力データ!$F$19:$F$150001),0)</f>
        <v>0</v>
      </c>
      <c r="O140" s="108">
        <f>IFERROR(事業申請入力データ!X$18*SUMIFS(事業申請入力データ!$F$19:$F$150001,事業申請入力データ!X$19:X$150001,"対象",事業申請入力データ!$C$19:$C$150001,事業申請出力結果!$B140,事業申請入力データ!$B$19:$B$150001,事業申請出力結果!$C$125)/SUMIF(事業申請入力データ!X$19:X$150001,"対象",事業申請入力データ!$F$19:$F$150001),0)</f>
        <v>0</v>
      </c>
      <c r="P140" s="108">
        <f>IFERROR(事業申請入力データ!Y$18*SUMIFS(事業申請入力データ!$F$19:$F$150001,事業申請入力データ!Y$19:Y$150001,"対象",事業申請入力データ!$C$19:$C$150001,事業申請出力結果!$B140,事業申請入力データ!$B$19:$B$150001,事業申請出力結果!$C$125)/SUMIF(事業申請入力データ!Y$19:Y$150001,"対象",事業申請入力データ!$F$19:$F$150001),0)</f>
        <v>0</v>
      </c>
      <c r="Q140" s="74">
        <f t="shared" si="43"/>
        <v>0</v>
      </c>
      <c r="R140" s="75">
        <f>IFERROR(LOOKUP(事業申請出力結果!$C$125,事業申請入力データ!$B$8:$B$14,事業申請入力データ!$E$8:$E$14),0)</f>
        <v>0</v>
      </c>
      <c r="S140" s="84">
        <f t="shared" si="44"/>
        <v>0</v>
      </c>
      <c r="T140" s="330"/>
    </row>
    <row r="141" spans="1:20">
      <c r="A141" s="310"/>
      <c r="B141" s="72" t="s">
        <v>62</v>
      </c>
      <c r="C141" s="106">
        <f>SUMIFS(事業申請入力データ!$F$19:$F$150001,事業申請入力データ!$C$19:$C$150001,B141,事業申請入力データ!$B$19:$B$150001,事業申請出力結果!$C$125)</f>
        <v>0</v>
      </c>
      <c r="D141" s="316"/>
      <c r="E141" s="108">
        <f>SUMIFS(事業申請入力データ!$G$19:$G$150004,事業申請入力データ!$C$19:$C$150004,B141,事業申請入力データ!$B$19:$B$150004,事業申請出力結果!$C$125)</f>
        <v>0</v>
      </c>
      <c r="F141" s="108">
        <f>IFERROR(事業申請入力データ!L$18*SUMIFS(事業申請入力データ!$F$19:$F$150001,事業申請入力データ!L$19:L$150001,"対象",事業申請入力データ!$C$19:$C$150001,事業申請出力結果!$B141,事業申請入力データ!$B$19:$B$150001,事業申請出力結果!$C$125)/SUMIF(事業申請入力データ!L$19:L$150001,"対象",事業申請入力データ!$F$19:$F$150001),0)</f>
        <v>0</v>
      </c>
      <c r="G141" s="108">
        <f>IFERROR(事業申請入力データ!M$18*SUMIFS(事業申請入力データ!$F$19:$F$150001,事業申請入力データ!M$19:M$150001,"対象",事業申請入力データ!$C$19:$C$150001,事業申請出力結果!$B141,事業申請入力データ!$B$19:$B$150001,事業申請出力結果!$C$125)/SUMIF(事業申請入力データ!M$19:M$150001,"対象",事業申請入力データ!$F$19:$F$150001),0)</f>
        <v>0</v>
      </c>
      <c r="H141" s="108">
        <f>IFERROR(事業申請入力データ!N$18*SUMIFS(事業申請入力データ!$F$19:$F$150001,事業申請入力データ!N$19:N$150001,"対象",事業申請入力データ!$C$19:$C$150001,事業申請出力結果!$B141,事業申請入力データ!$B$19:$B$150001,事業申請出力結果!$C$125)/SUMIF(事業申請入力データ!N$19:N$150001,"対象",事業申請入力データ!$F$19:$F$150001),0)</f>
        <v>0</v>
      </c>
      <c r="I141" s="108">
        <f>IFERROR(事業申請入力データ!O$18*SUMIFS(事業申請入力データ!$F$19:$F$150001,事業申請入力データ!O$19:O$150001,"対象",事業申請入力データ!$C$19:$C$150001,事業申請出力結果!$B141,事業申請入力データ!$B$19:$B$150001,事業申請出力結果!$C$125)/SUMIF(事業申請入力データ!O$19:O$150001,"対象",事業申請入力データ!$F$19:$F$150001),0)</f>
        <v>0</v>
      </c>
      <c r="J141" s="108">
        <f>IFERROR(事業申請入力データ!P$18*SUMIFS(事業申請入力データ!$F$19:$F$150001,事業申請入力データ!P$19:P$150001,"対象",事業申請入力データ!$C$19:$C$150001,事業申請出力結果!$B141,事業申請入力データ!$B$19:$B$150001,事業申請出力結果!$C$125)/SUMIF(事業申請入力データ!P$19:P$150001,"対象",事業申請入力データ!$F$19:$F$150001),0)</f>
        <v>0</v>
      </c>
      <c r="K141" s="108">
        <f>IFERROR(事業申請入力データ!Q$18*SUMIFS(事業申請入力データ!$F$19:$F$150001,事業申請入力データ!Q$19:Q$150001,"対象",事業申請入力データ!$C$19:$C$150001,事業申請出力結果!$B141,事業申請入力データ!$B$19:$B$150001,事業申請出力結果!$C$125)/SUMIF(事業申請入力データ!Q$19:Q$150001,"対象",事業申請入力データ!$F$19:$F$150001),0)</f>
        <v>0</v>
      </c>
      <c r="L141" s="108">
        <f>IFERROR(事業申請入力データ!R$18*SUMIFS(事業申請入力データ!$F$19:$F$150001,事業申請入力データ!R$19:R$150001,"対象",事業申請入力データ!$C$19:$C$150001,事業申請出力結果!$B141,事業申請入力データ!$B$19:$B$150001,事業申請出力結果!$C$125)/SUMIF(事業申請入力データ!R$19:R$150001,"対象",事業申請入力データ!$F$19:$F$150001),0)</f>
        <v>0</v>
      </c>
      <c r="M141" s="108">
        <f>IFERROR(事業申請入力データ!S$18*SUMIFS(事業申請入力データ!$F$19:$F$150001,事業申請入力データ!S$19:S$150001,"対象",事業申請入力データ!$C$19:$C$150001,事業申請出力結果!$B141,事業申請入力データ!$B$19:$B$150001,事業申請出力結果!$C$125)/SUMIF(事業申請入力データ!S$19:S$150001,"対象",事業申請入力データ!$F$19:$F$150001),0)</f>
        <v>0</v>
      </c>
      <c r="N141" s="108">
        <f>IFERROR(事業申請入力データ!W$18*SUMIFS(事業申請入力データ!$F$19:$F$150001,事業申請入力データ!W$19:W$150001,"対象",事業申請入力データ!$C$19:$C$150001,事業申請出力結果!$B141,事業申請入力データ!$B$19:$B$150001,事業申請出力結果!$C$125)/SUMIF(事業申請入力データ!W$19:W$150001,"対象",事業申請入力データ!$F$19:$F$150001),0)</f>
        <v>0</v>
      </c>
      <c r="O141" s="108">
        <f>IFERROR(事業申請入力データ!X$18*SUMIFS(事業申請入力データ!$F$19:$F$150001,事業申請入力データ!X$19:X$150001,"対象",事業申請入力データ!$C$19:$C$150001,事業申請出力結果!$B141,事業申請入力データ!$B$19:$B$150001,事業申請出力結果!$C$125)/SUMIF(事業申請入力データ!X$19:X$150001,"対象",事業申請入力データ!$F$19:$F$150001),0)</f>
        <v>0</v>
      </c>
      <c r="P141" s="108">
        <f>IFERROR(事業申請入力データ!Y$18*SUMIFS(事業申請入力データ!$F$19:$F$150001,事業申請入力データ!Y$19:Y$150001,"対象",事業申請入力データ!$C$19:$C$150001,事業申請出力結果!$B141,事業申請入力データ!$B$19:$B$150001,事業申請出力結果!$C$125)/SUMIF(事業申請入力データ!Y$19:Y$150001,"対象",事業申請入力データ!$F$19:$F$150001),0)</f>
        <v>0</v>
      </c>
      <c r="Q141" s="74">
        <f t="shared" si="43"/>
        <v>0</v>
      </c>
      <c r="R141" s="75">
        <f>IFERROR(LOOKUP(事業申請出力結果!$C$125,事業申請入力データ!$B$8:$B$14,事業申請入力データ!$E$8:$E$14),0)</f>
        <v>0</v>
      </c>
      <c r="S141" s="84">
        <f t="shared" si="44"/>
        <v>0</v>
      </c>
      <c r="T141" s="330"/>
    </row>
    <row r="142" spans="1:20">
      <c r="A142" s="310"/>
      <c r="B142" s="72" t="s">
        <v>63</v>
      </c>
      <c r="C142" s="106">
        <f>SUMIFS(事業申請入力データ!$F$19:$F$150001,事業申請入力データ!$C$19:$C$150001,B142,事業申請入力データ!$B$19:$B$150001,事業申請出力結果!$C$125)</f>
        <v>0</v>
      </c>
      <c r="D142" s="316"/>
      <c r="E142" s="108">
        <f>SUMIFS(事業申請入力データ!$G$19:$G$150004,事業申請入力データ!$C$19:$C$150004,B142,事業申請入力データ!$B$19:$B$150004,事業申請出力結果!$C$125)</f>
        <v>0</v>
      </c>
      <c r="F142" s="108">
        <f>IFERROR(事業申請入力データ!L$18*SUMIFS(事業申請入力データ!$F$19:$F$150001,事業申請入力データ!L$19:L$150001,"対象",事業申請入力データ!$C$19:$C$150001,事業申請出力結果!$B142,事業申請入力データ!$B$19:$B$150001,事業申請出力結果!$C$125)/SUMIF(事業申請入力データ!L$19:L$150001,"対象",事業申請入力データ!$F$19:$F$150001),0)</f>
        <v>0</v>
      </c>
      <c r="G142" s="108">
        <f>IFERROR(事業申請入力データ!M$18*SUMIFS(事業申請入力データ!$F$19:$F$150001,事業申請入力データ!M$19:M$150001,"対象",事業申請入力データ!$C$19:$C$150001,事業申請出力結果!$B142,事業申請入力データ!$B$19:$B$150001,事業申請出力結果!$C$125)/SUMIF(事業申請入力データ!M$19:M$150001,"対象",事業申請入力データ!$F$19:$F$150001),0)</f>
        <v>0</v>
      </c>
      <c r="H142" s="108">
        <f>IFERROR(事業申請入力データ!N$18*SUMIFS(事業申請入力データ!$F$19:$F$150001,事業申請入力データ!N$19:N$150001,"対象",事業申請入力データ!$C$19:$C$150001,事業申請出力結果!$B142,事業申請入力データ!$B$19:$B$150001,事業申請出力結果!$C$125)/SUMIF(事業申請入力データ!N$19:N$150001,"対象",事業申請入力データ!$F$19:$F$150001),0)</f>
        <v>0</v>
      </c>
      <c r="I142" s="108">
        <f>IFERROR(事業申請入力データ!O$18*SUMIFS(事業申請入力データ!$F$19:$F$150001,事業申請入力データ!O$19:O$150001,"対象",事業申請入力データ!$C$19:$C$150001,事業申請出力結果!$B142,事業申請入力データ!$B$19:$B$150001,事業申請出力結果!$C$125)/SUMIF(事業申請入力データ!O$19:O$150001,"対象",事業申請入力データ!$F$19:$F$150001),0)</f>
        <v>0</v>
      </c>
      <c r="J142" s="108">
        <f>IFERROR(事業申請入力データ!P$18*SUMIFS(事業申請入力データ!$F$19:$F$150001,事業申請入力データ!P$19:P$150001,"対象",事業申請入力データ!$C$19:$C$150001,事業申請出力結果!$B142,事業申請入力データ!$B$19:$B$150001,事業申請出力結果!$C$125)/SUMIF(事業申請入力データ!P$19:P$150001,"対象",事業申請入力データ!$F$19:$F$150001),0)</f>
        <v>0</v>
      </c>
      <c r="K142" s="108">
        <f>IFERROR(事業申請入力データ!Q$18*SUMIFS(事業申請入力データ!$F$19:$F$150001,事業申請入力データ!Q$19:Q$150001,"対象",事業申請入力データ!$C$19:$C$150001,事業申請出力結果!$B142,事業申請入力データ!$B$19:$B$150001,事業申請出力結果!$C$125)/SUMIF(事業申請入力データ!Q$19:Q$150001,"対象",事業申請入力データ!$F$19:$F$150001),0)</f>
        <v>0</v>
      </c>
      <c r="L142" s="108">
        <f>IFERROR(事業申請入力データ!R$18*SUMIFS(事業申請入力データ!$F$19:$F$150001,事業申請入力データ!R$19:R$150001,"対象",事業申請入力データ!$C$19:$C$150001,事業申請出力結果!$B142,事業申請入力データ!$B$19:$B$150001,事業申請出力結果!$C$125)/SUMIF(事業申請入力データ!R$19:R$150001,"対象",事業申請入力データ!$F$19:$F$150001),0)</f>
        <v>0</v>
      </c>
      <c r="M142" s="108">
        <f>IFERROR(事業申請入力データ!S$18*SUMIFS(事業申請入力データ!$F$19:$F$150001,事業申請入力データ!S$19:S$150001,"対象",事業申請入力データ!$C$19:$C$150001,事業申請出力結果!$B142,事業申請入力データ!$B$19:$B$150001,事業申請出力結果!$C$125)/SUMIF(事業申請入力データ!S$19:S$150001,"対象",事業申請入力データ!$F$19:$F$150001),0)</f>
        <v>0</v>
      </c>
      <c r="N142" s="108">
        <f>IFERROR(事業申請入力データ!W$18*SUMIFS(事業申請入力データ!$F$19:$F$150001,事業申請入力データ!W$19:W$150001,"対象",事業申請入力データ!$C$19:$C$150001,事業申請出力結果!$B142,事業申請入力データ!$B$19:$B$150001,事業申請出力結果!$C$125)/SUMIF(事業申請入力データ!W$19:W$150001,"対象",事業申請入力データ!$F$19:$F$150001),0)</f>
        <v>0</v>
      </c>
      <c r="O142" s="108">
        <f>IFERROR(事業申請入力データ!X$18*SUMIFS(事業申請入力データ!$F$19:$F$150001,事業申請入力データ!X$19:X$150001,"対象",事業申請入力データ!$C$19:$C$150001,事業申請出力結果!$B142,事業申請入力データ!$B$19:$B$150001,事業申請出力結果!$C$125)/SUMIF(事業申請入力データ!X$19:X$150001,"対象",事業申請入力データ!$F$19:$F$150001),0)</f>
        <v>0</v>
      </c>
      <c r="P142" s="108">
        <f>IFERROR(事業申請入力データ!Y$18*SUMIFS(事業申請入力データ!$F$19:$F$150001,事業申請入力データ!Y$19:Y$150001,"対象",事業申請入力データ!$C$19:$C$150001,事業申請出力結果!$B142,事業申請入力データ!$B$19:$B$150001,事業申請出力結果!$C$125)/SUMIF(事業申請入力データ!Y$19:Y$150001,"対象",事業申請入力データ!$F$19:$F$150001),0)</f>
        <v>0</v>
      </c>
      <c r="Q142" s="74">
        <f t="shared" si="43"/>
        <v>0</v>
      </c>
      <c r="R142" s="75">
        <f>IFERROR(LOOKUP(事業申請出力結果!$C$125,事業申請入力データ!$B$8:$B$14,事業申請入力データ!$E$8:$E$14),0)</f>
        <v>0</v>
      </c>
      <c r="S142" s="84">
        <f t="shared" si="44"/>
        <v>0</v>
      </c>
      <c r="T142" s="330"/>
    </row>
    <row r="143" spans="1:20">
      <c r="A143" s="310"/>
      <c r="B143" s="72" t="s">
        <v>64</v>
      </c>
      <c r="C143" s="106">
        <f>SUMIFS(事業申請入力データ!$F$19:$F$150001,事業申請入力データ!$C$19:$C$150001,B143,事業申請入力データ!$B$19:$B$150001,事業申請出力結果!$C$125)</f>
        <v>0</v>
      </c>
      <c r="D143" s="316"/>
      <c r="E143" s="108">
        <f>SUMIFS(事業申請入力データ!$G$19:$G$150004,事業申請入力データ!$C$19:$C$150004,B143,事業申請入力データ!$B$19:$B$150004,事業申請出力結果!$C$125)</f>
        <v>0</v>
      </c>
      <c r="F143" s="108">
        <f>IFERROR(事業申請入力データ!L$18*SUMIFS(事業申請入力データ!$F$19:$F$150001,事業申請入力データ!L$19:L$150001,"対象",事業申請入力データ!$C$19:$C$150001,事業申請出力結果!$B143,事業申請入力データ!$B$19:$B$150001,事業申請出力結果!$C$125)/SUMIF(事業申請入力データ!L$19:L$150001,"対象",事業申請入力データ!$F$19:$F$150001),0)</f>
        <v>0</v>
      </c>
      <c r="G143" s="108">
        <f>IFERROR(事業申請入力データ!M$18*SUMIFS(事業申請入力データ!$F$19:$F$150001,事業申請入力データ!M$19:M$150001,"対象",事業申請入力データ!$C$19:$C$150001,事業申請出力結果!$B143,事業申請入力データ!$B$19:$B$150001,事業申請出力結果!$C$125)/SUMIF(事業申請入力データ!M$19:M$150001,"対象",事業申請入力データ!$F$19:$F$150001),0)</f>
        <v>0</v>
      </c>
      <c r="H143" s="108">
        <f>IFERROR(事業申請入力データ!N$18*SUMIFS(事業申請入力データ!$F$19:$F$150001,事業申請入力データ!N$19:N$150001,"対象",事業申請入力データ!$C$19:$C$150001,事業申請出力結果!$B143,事業申請入力データ!$B$19:$B$150001,事業申請出力結果!$C$125)/SUMIF(事業申請入力データ!N$19:N$150001,"対象",事業申請入力データ!$F$19:$F$150001),0)</f>
        <v>0</v>
      </c>
      <c r="I143" s="108">
        <f>IFERROR(事業申請入力データ!O$18*SUMIFS(事業申請入力データ!$F$19:$F$150001,事業申請入力データ!O$19:O$150001,"対象",事業申請入力データ!$C$19:$C$150001,事業申請出力結果!$B143,事業申請入力データ!$B$19:$B$150001,事業申請出力結果!$C$125)/SUMIF(事業申請入力データ!O$19:O$150001,"対象",事業申請入力データ!$F$19:$F$150001),0)</f>
        <v>0</v>
      </c>
      <c r="J143" s="108">
        <f>IFERROR(事業申請入力データ!P$18*SUMIFS(事業申請入力データ!$F$19:$F$150001,事業申請入力データ!P$19:P$150001,"対象",事業申請入力データ!$C$19:$C$150001,事業申請出力結果!$B143,事業申請入力データ!$B$19:$B$150001,事業申請出力結果!$C$125)/SUMIF(事業申請入力データ!P$19:P$150001,"対象",事業申請入力データ!$F$19:$F$150001),0)</f>
        <v>0</v>
      </c>
      <c r="K143" s="108">
        <f>IFERROR(事業申請入力データ!Q$18*SUMIFS(事業申請入力データ!$F$19:$F$150001,事業申請入力データ!Q$19:Q$150001,"対象",事業申請入力データ!$C$19:$C$150001,事業申請出力結果!$B143,事業申請入力データ!$B$19:$B$150001,事業申請出力結果!$C$125)/SUMIF(事業申請入力データ!Q$19:Q$150001,"対象",事業申請入力データ!$F$19:$F$150001),0)</f>
        <v>0</v>
      </c>
      <c r="L143" s="108">
        <f>IFERROR(事業申請入力データ!R$18*SUMIFS(事業申請入力データ!$F$19:$F$150001,事業申請入力データ!R$19:R$150001,"対象",事業申請入力データ!$C$19:$C$150001,事業申請出力結果!$B143,事業申請入力データ!$B$19:$B$150001,事業申請出力結果!$C$125)/SUMIF(事業申請入力データ!R$19:R$150001,"対象",事業申請入力データ!$F$19:$F$150001),0)</f>
        <v>0</v>
      </c>
      <c r="M143" s="108">
        <f>IFERROR(事業申請入力データ!S$18*SUMIFS(事業申請入力データ!$F$19:$F$150001,事業申請入力データ!S$19:S$150001,"対象",事業申請入力データ!$C$19:$C$150001,事業申請出力結果!$B143,事業申請入力データ!$B$19:$B$150001,事業申請出力結果!$C$125)/SUMIF(事業申請入力データ!S$19:S$150001,"対象",事業申請入力データ!$F$19:$F$150001),0)</f>
        <v>0</v>
      </c>
      <c r="N143" s="108">
        <f>IFERROR(事業申請入力データ!W$18*SUMIFS(事業申請入力データ!$F$19:$F$150001,事業申請入力データ!W$19:W$150001,"対象",事業申請入力データ!$C$19:$C$150001,事業申請出力結果!$B143,事業申請入力データ!$B$19:$B$150001,事業申請出力結果!$C$125)/SUMIF(事業申請入力データ!W$19:W$150001,"対象",事業申請入力データ!$F$19:$F$150001),0)</f>
        <v>0</v>
      </c>
      <c r="O143" s="108">
        <f>IFERROR(事業申請入力データ!X$18*SUMIFS(事業申請入力データ!$F$19:$F$150001,事業申請入力データ!X$19:X$150001,"対象",事業申請入力データ!$C$19:$C$150001,事業申請出力結果!$B143,事業申請入力データ!$B$19:$B$150001,事業申請出力結果!$C$125)/SUMIF(事業申請入力データ!X$19:X$150001,"対象",事業申請入力データ!$F$19:$F$150001),0)</f>
        <v>0</v>
      </c>
      <c r="P143" s="108">
        <f>IFERROR(事業申請入力データ!Y$18*SUMIFS(事業申請入力データ!$F$19:$F$150001,事業申請入力データ!Y$19:Y$150001,"対象",事業申請入力データ!$C$19:$C$150001,事業申請出力結果!$B143,事業申請入力データ!$B$19:$B$150001,事業申請出力結果!$C$125)/SUMIF(事業申請入力データ!Y$19:Y$150001,"対象",事業申請入力データ!$F$19:$F$150001),0)</f>
        <v>0</v>
      </c>
      <c r="Q143" s="74">
        <f t="shared" si="43"/>
        <v>0</v>
      </c>
      <c r="R143" s="75">
        <f>IFERROR(LOOKUP(事業申請出力結果!$C$125,事業申請入力データ!$B$8:$B$14,事業申請入力データ!$E$8:$E$14),0)</f>
        <v>0</v>
      </c>
      <c r="S143" s="84">
        <f t="shared" si="44"/>
        <v>0</v>
      </c>
      <c r="T143" s="330"/>
    </row>
    <row r="144" spans="1:20">
      <c r="A144" s="310"/>
      <c r="B144" s="72" t="s">
        <v>65</v>
      </c>
      <c r="C144" s="106">
        <f>SUMIFS(事業申請入力データ!$F$19:$F$150001,事業申請入力データ!$C$19:$C$150001,B144,事業申請入力データ!$B$19:$B$150001,事業申請出力結果!$C$125)</f>
        <v>0</v>
      </c>
      <c r="D144" s="316"/>
      <c r="E144" s="108">
        <f>SUMIFS(事業申請入力データ!$G$19:$G$150004,事業申請入力データ!$C$19:$C$150004,B144,事業申請入力データ!$B$19:$B$150004,事業申請出力結果!$C$125)</f>
        <v>0</v>
      </c>
      <c r="F144" s="108">
        <f>IFERROR(事業申請入力データ!L$18*SUMIFS(事業申請入力データ!$F$19:$F$150001,事業申請入力データ!L$19:L$150001,"対象",事業申請入力データ!$C$19:$C$150001,事業申請出力結果!$B144,事業申請入力データ!$B$19:$B$150001,事業申請出力結果!$C$125)/SUMIF(事業申請入力データ!L$19:L$150001,"対象",事業申請入力データ!$F$19:$F$150001),0)</f>
        <v>0</v>
      </c>
      <c r="G144" s="108">
        <f>IFERROR(事業申請入力データ!M$18*SUMIFS(事業申請入力データ!$F$19:$F$150001,事業申請入力データ!M$19:M$150001,"対象",事業申請入力データ!$C$19:$C$150001,事業申請出力結果!$B144,事業申請入力データ!$B$19:$B$150001,事業申請出力結果!$C$125)/SUMIF(事業申請入力データ!M$19:M$150001,"対象",事業申請入力データ!$F$19:$F$150001),0)</f>
        <v>0</v>
      </c>
      <c r="H144" s="108">
        <f>IFERROR(事業申請入力データ!N$18*SUMIFS(事業申請入力データ!$F$19:$F$150001,事業申請入力データ!N$19:N$150001,"対象",事業申請入力データ!$C$19:$C$150001,事業申請出力結果!$B144,事業申請入力データ!$B$19:$B$150001,事業申請出力結果!$C$125)/SUMIF(事業申請入力データ!N$19:N$150001,"対象",事業申請入力データ!$F$19:$F$150001),0)</f>
        <v>0</v>
      </c>
      <c r="I144" s="108">
        <f>IFERROR(事業申請入力データ!O$18*SUMIFS(事業申請入力データ!$F$19:$F$150001,事業申請入力データ!O$19:O$150001,"対象",事業申請入力データ!$C$19:$C$150001,事業申請出力結果!$B144,事業申請入力データ!$B$19:$B$150001,事業申請出力結果!$C$125)/SUMIF(事業申請入力データ!O$19:O$150001,"対象",事業申請入力データ!$F$19:$F$150001),0)</f>
        <v>0</v>
      </c>
      <c r="J144" s="108">
        <f>IFERROR(事業申請入力データ!P$18*SUMIFS(事業申請入力データ!$F$19:$F$150001,事業申請入力データ!P$19:P$150001,"対象",事業申請入力データ!$C$19:$C$150001,事業申請出力結果!$B144,事業申請入力データ!$B$19:$B$150001,事業申請出力結果!$C$125)/SUMIF(事業申請入力データ!P$19:P$150001,"対象",事業申請入力データ!$F$19:$F$150001),0)</f>
        <v>0</v>
      </c>
      <c r="K144" s="108">
        <f>IFERROR(事業申請入力データ!Q$18*SUMIFS(事業申請入力データ!$F$19:$F$150001,事業申請入力データ!Q$19:Q$150001,"対象",事業申請入力データ!$C$19:$C$150001,事業申請出力結果!$B144,事業申請入力データ!$B$19:$B$150001,事業申請出力結果!$C$125)/SUMIF(事業申請入力データ!Q$19:Q$150001,"対象",事業申請入力データ!$F$19:$F$150001),0)</f>
        <v>0</v>
      </c>
      <c r="L144" s="108">
        <f>IFERROR(事業申請入力データ!R$18*SUMIFS(事業申請入力データ!$F$19:$F$150001,事業申請入力データ!R$19:R$150001,"対象",事業申請入力データ!$C$19:$C$150001,事業申請出力結果!$B144,事業申請入力データ!$B$19:$B$150001,事業申請出力結果!$C$125)/SUMIF(事業申請入力データ!R$19:R$150001,"対象",事業申請入力データ!$F$19:$F$150001),0)</f>
        <v>0</v>
      </c>
      <c r="M144" s="108">
        <f>IFERROR(事業申請入力データ!S$18*SUMIFS(事業申請入力データ!$F$19:$F$150001,事業申請入力データ!S$19:S$150001,"対象",事業申請入力データ!$C$19:$C$150001,事業申請出力結果!$B144,事業申請入力データ!$B$19:$B$150001,事業申請出力結果!$C$125)/SUMIF(事業申請入力データ!S$19:S$150001,"対象",事業申請入力データ!$F$19:$F$150001),0)</f>
        <v>0</v>
      </c>
      <c r="N144" s="108">
        <f>IFERROR(事業申請入力データ!W$18*SUMIFS(事業申請入力データ!$F$19:$F$150001,事業申請入力データ!W$19:W$150001,"対象",事業申請入力データ!$C$19:$C$150001,事業申請出力結果!$B144,事業申請入力データ!$B$19:$B$150001,事業申請出力結果!$C$125)/SUMIF(事業申請入力データ!W$19:W$150001,"対象",事業申請入力データ!$F$19:$F$150001),0)</f>
        <v>0</v>
      </c>
      <c r="O144" s="108">
        <f>IFERROR(事業申請入力データ!X$18*SUMIFS(事業申請入力データ!$F$19:$F$150001,事業申請入力データ!X$19:X$150001,"対象",事業申請入力データ!$C$19:$C$150001,事業申請出力結果!$B144,事業申請入力データ!$B$19:$B$150001,事業申請出力結果!$C$125)/SUMIF(事業申請入力データ!X$19:X$150001,"対象",事業申請入力データ!$F$19:$F$150001),0)</f>
        <v>0</v>
      </c>
      <c r="P144" s="108">
        <f>IFERROR(事業申請入力データ!Y$18*SUMIFS(事業申請入力データ!$F$19:$F$150001,事業申請入力データ!Y$19:Y$150001,"対象",事業申請入力データ!$C$19:$C$150001,事業申請出力結果!$B144,事業申請入力データ!$B$19:$B$150001,事業申請出力結果!$C$125)/SUMIF(事業申請入力データ!Y$19:Y$150001,"対象",事業申請入力データ!$F$19:$F$150001),0)</f>
        <v>0</v>
      </c>
      <c r="Q144" s="74">
        <f t="shared" si="43"/>
        <v>0</v>
      </c>
      <c r="R144" s="75">
        <f>IFERROR(LOOKUP(事業申請出力結果!$C$125,事業申請入力データ!$B$8:$B$14,事業申請入力データ!$E$8:$E$14),0)</f>
        <v>0</v>
      </c>
      <c r="S144" s="84">
        <f t="shared" si="44"/>
        <v>0</v>
      </c>
      <c r="T144" s="330"/>
    </row>
    <row r="145" spans="1:20">
      <c r="A145" s="310"/>
      <c r="B145" s="72" t="s">
        <v>66</v>
      </c>
      <c r="C145" s="106">
        <f>SUMIFS(事業申請入力データ!$F$19:$F$150001,事業申請入力データ!$C$19:$C$150001,B145,事業申請入力データ!$B$19:$B$150001,事業申請出力結果!$C$125)</f>
        <v>0</v>
      </c>
      <c r="D145" s="316"/>
      <c r="E145" s="108">
        <f>SUMIFS(事業申請入力データ!$G$19:$G$150004,事業申請入力データ!$C$19:$C$150004,B145,事業申請入力データ!$B$19:$B$150004,事業申請出力結果!$C$125)</f>
        <v>0</v>
      </c>
      <c r="F145" s="108">
        <f>IFERROR(事業申請入力データ!L$18*SUMIFS(事業申請入力データ!$F$19:$F$150001,事業申請入力データ!L$19:L$150001,"対象",事業申請入力データ!$C$19:$C$150001,事業申請出力結果!$B145,事業申請入力データ!$B$19:$B$150001,事業申請出力結果!$C$125)/SUMIF(事業申請入力データ!L$19:L$150001,"対象",事業申請入力データ!$F$19:$F$150001),0)</f>
        <v>0</v>
      </c>
      <c r="G145" s="108">
        <f>IFERROR(事業申請入力データ!M$18*SUMIFS(事業申請入力データ!$F$19:$F$150001,事業申請入力データ!M$19:M$150001,"対象",事業申請入力データ!$C$19:$C$150001,事業申請出力結果!$B145,事業申請入力データ!$B$19:$B$150001,事業申請出力結果!$C$125)/SUMIF(事業申請入力データ!M$19:M$150001,"対象",事業申請入力データ!$F$19:$F$150001),0)</f>
        <v>0</v>
      </c>
      <c r="H145" s="108">
        <f>IFERROR(事業申請入力データ!N$18*SUMIFS(事業申請入力データ!$F$19:$F$150001,事業申請入力データ!N$19:N$150001,"対象",事業申請入力データ!$C$19:$C$150001,事業申請出力結果!$B145,事業申請入力データ!$B$19:$B$150001,事業申請出力結果!$C$125)/SUMIF(事業申請入力データ!N$19:N$150001,"対象",事業申請入力データ!$F$19:$F$150001),0)</f>
        <v>0</v>
      </c>
      <c r="I145" s="108">
        <f>IFERROR(事業申請入力データ!O$18*SUMIFS(事業申請入力データ!$F$19:$F$150001,事業申請入力データ!O$19:O$150001,"対象",事業申請入力データ!$C$19:$C$150001,事業申請出力結果!$B145,事業申請入力データ!$B$19:$B$150001,事業申請出力結果!$C$125)/SUMIF(事業申請入力データ!O$19:O$150001,"対象",事業申請入力データ!$F$19:$F$150001),0)</f>
        <v>0</v>
      </c>
      <c r="J145" s="108">
        <f>IFERROR(事業申請入力データ!P$18*SUMIFS(事業申請入力データ!$F$19:$F$150001,事業申請入力データ!P$19:P$150001,"対象",事業申請入力データ!$C$19:$C$150001,事業申請出力結果!$B145,事業申請入力データ!$B$19:$B$150001,事業申請出力結果!$C$125)/SUMIF(事業申請入力データ!P$19:P$150001,"対象",事業申請入力データ!$F$19:$F$150001),0)</f>
        <v>0</v>
      </c>
      <c r="K145" s="108">
        <f>IFERROR(事業申請入力データ!Q$18*SUMIFS(事業申請入力データ!$F$19:$F$150001,事業申請入力データ!Q$19:Q$150001,"対象",事業申請入力データ!$C$19:$C$150001,事業申請出力結果!$B145,事業申請入力データ!$B$19:$B$150001,事業申請出力結果!$C$125)/SUMIF(事業申請入力データ!Q$19:Q$150001,"対象",事業申請入力データ!$F$19:$F$150001),0)</f>
        <v>0</v>
      </c>
      <c r="L145" s="108">
        <f>IFERROR(事業申請入力データ!R$18*SUMIFS(事業申請入力データ!$F$19:$F$150001,事業申請入力データ!R$19:R$150001,"対象",事業申請入力データ!$C$19:$C$150001,事業申請出力結果!$B145,事業申請入力データ!$B$19:$B$150001,事業申請出力結果!$C$125)/SUMIF(事業申請入力データ!R$19:R$150001,"対象",事業申請入力データ!$F$19:$F$150001),0)</f>
        <v>0</v>
      </c>
      <c r="M145" s="108">
        <f>IFERROR(事業申請入力データ!S$18*SUMIFS(事業申請入力データ!$F$19:$F$150001,事業申請入力データ!S$19:S$150001,"対象",事業申請入力データ!$C$19:$C$150001,事業申請出力結果!$B145,事業申請入力データ!$B$19:$B$150001,事業申請出力結果!$C$125)/SUMIF(事業申請入力データ!S$19:S$150001,"対象",事業申請入力データ!$F$19:$F$150001),0)</f>
        <v>0</v>
      </c>
      <c r="N145" s="108">
        <f>IFERROR(事業申請入力データ!W$18*SUMIFS(事業申請入力データ!$F$19:$F$150001,事業申請入力データ!W$19:W$150001,"対象",事業申請入力データ!$C$19:$C$150001,事業申請出力結果!$B145,事業申請入力データ!$B$19:$B$150001,事業申請出力結果!$C$125)/SUMIF(事業申請入力データ!W$19:W$150001,"対象",事業申請入力データ!$F$19:$F$150001),0)</f>
        <v>0</v>
      </c>
      <c r="O145" s="108">
        <f>IFERROR(事業申請入力データ!X$18*SUMIFS(事業申請入力データ!$F$19:$F$150001,事業申請入力データ!X$19:X$150001,"対象",事業申請入力データ!$C$19:$C$150001,事業申請出力結果!$B145,事業申請入力データ!$B$19:$B$150001,事業申請出力結果!$C$125)/SUMIF(事業申請入力データ!X$19:X$150001,"対象",事業申請入力データ!$F$19:$F$150001),0)</f>
        <v>0</v>
      </c>
      <c r="P145" s="108">
        <f>IFERROR(事業申請入力データ!Y$18*SUMIFS(事業申請入力データ!$F$19:$F$150001,事業申請入力データ!Y$19:Y$150001,"対象",事業申請入力データ!$C$19:$C$150001,事業申請出力結果!$B145,事業申請入力データ!$B$19:$B$150001,事業申請出力結果!$C$125)/SUMIF(事業申請入力データ!Y$19:Y$150001,"対象",事業申請入力データ!$F$19:$F$150001),0)</f>
        <v>0</v>
      </c>
      <c r="Q145" s="74">
        <f t="shared" si="43"/>
        <v>0</v>
      </c>
      <c r="R145" s="75">
        <f>IFERROR(LOOKUP(事業申請出力結果!$C$125,事業申請入力データ!$B$8:$B$14,事業申請入力データ!$E$8:$E$14),0)</f>
        <v>0</v>
      </c>
      <c r="S145" s="84">
        <f t="shared" si="44"/>
        <v>0</v>
      </c>
      <c r="T145" s="330"/>
    </row>
    <row r="146" spans="1:20">
      <c r="A146" s="310"/>
      <c r="B146" s="72" t="s">
        <v>67</v>
      </c>
      <c r="C146" s="106">
        <f>SUMIFS(事業申請入力データ!$F$19:$F$150001,事業申請入力データ!$C$19:$C$150001,B146,事業申請入力データ!$B$19:$B$150001,事業申請出力結果!$C$125)</f>
        <v>0</v>
      </c>
      <c r="D146" s="316"/>
      <c r="E146" s="108">
        <f>SUMIFS(事業申請入力データ!$G$19:$G$150004,事業申請入力データ!$C$19:$C$150004,B146,事業申請入力データ!$B$19:$B$150004,事業申請出力結果!$C$125)</f>
        <v>0</v>
      </c>
      <c r="F146" s="108">
        <f>IFERROR(事業申請入力データ!L$18*SUMIFS(事業申請入力データ!$F$19:$F$150001,事業申請入力データ!L$19:L$150001,"対象",事業申請入力データ!$C$19:$C$150001,事業申請出力結果!$B146,事業申請入力データ!$B$19:$B$150001,事業申請出力結果!$C$125)/SUMIF(事業申請入力データ!L$19:L$150001,"対象",事業申請入力データ!$F$19:$F$150001),0)</f>
        <v>0</v>
      </c>
      <c r="G146" s="108">
        <f>IFERROR(事業申請入力データ!M$18*SUMIFS(事業申請入力データ!$F$19:$F$150001,事業申請入力データ!M$19:M$150001,"対象",事業申請入力データ!$C$19:$C$150001,事業申請出力結果!$B146,事業申請入力データ!$B$19:$B$150001,事業申請出力結果!$C$125)/SUMIF(事業申請入力データ!M$19:M$150001,"対象",事業申請入力データ!$F$19:$F$150001),0)</f>
        <v>0</v>
      </c>
      <c r="H146" s="108">
        <f>IFERROR(事業申請入力データ!N$18*SUMIFS(事業申請入力データ!$F$19:$F$150001,事業申請入力データ!N$19:N$150001,"対象",事業申請入力データ!$C$19:$C$150001,事業申請出力結果!$B146,事業申請入力データ!$B$19:$B$150001,事業申請出力結果!$C$125)/SUMIF(事業申請入力データ!N$19:N$150001,"対象",事業申請入力データ!$F$19:$F$150001),0)</f>
        <v>0</v>
      </c>
      <c r="I146" s="108">
        <f>IFERROR(事業申請入力データ!O$18*SUMIFS(事業申請入力データ!$F$19:$F$150001,事業申請入力データ!O$19:O$150001,"対象",事業申請入力データ!$C$19:$C$150001,事業申請出力結果!$B146,事業申請入力データ!$B$19:$B$150001,事業申請出力結果!$C$125)/SUMIF(事業申請入力データ!O$19:O$150001,"対象",事業申請入力データ!$F$19:$F$150001),0)</f>
        <v>0</v>
      </c>
      <c r="J146" s="108">
        <f>IFERROR(事業申請入力データ!P$18*SUMIFS(事業申請入力データ!$F$19:$F$150001,事業申請入力データ!P$19:P$150001,"対象",事業申請入力データ!$C$19:$C$150001,事業申請出力結果!$B146,事業申請入力データ!$B$19:$B$150001,事業申請出力結果!$C$125)/SUMIF(事業申請入力データ!P$19:P$150001,"対象",事業申請入力データ!$F$19:$F$150001),0)</f>
        <v>0</v>
      </c>
      <c r="K146" s="108">
        <f>IFERROR(事業申請入力データ!Q$18*SUMIFS(事業申請入力データ!$F$19:$F$150001,事業申請入力データ!Q$19:Q$150001,"対象",事業申請入力データ!$C$19:$C$150001,事業申請出力結果!$B146,事業申請入力データ!$B$19:$B$150001,事業申請出力結果!$C$125)/SUMIF(事業申請入力データ!Q$19:Q$150001,"対象",事業申請入力データ!$F$19:$F$150001),0)</f>
        <v>0</v>
      </c>
      <c r="L146" s="108">
        <f>IFERROR(事業申請入力データ!R$18*SUMIFS(事業申請入力データ!$F$19:$F$150001,事業申請入力データ!R$19:R$150001,"対象",事業申請入力データ!$C$19:$C$150001,事業申請出力結果!$B146,事業申請入力データ!$B$19:$B$150001,事業申請出力結果!$C$125)/SUMIF(事業申請入力データ!R$19:R$150001,"対象",事業申請入力データ!$F$19:$F$150001),0)</f>
        <v>0</v>
      </c>
      <c r="M146" s="108">
        <f>IFERROR(事業申請入力データ!S$18*SUMIFS(事業申請入力データ!$F$19:$F$150001,事業申請入力データ!S$19:S$150001,"対象",事業申請入力データ!$C$19:$C$150001,事業申請出力結果!$B146,事業申請入力データ!$B$19:$B$150001,事業申請出力結果!$C$125)/SUMIF(事業申請入力データ!S$19:S$150001,"対象",事業申請入力データ!$F$19:$F$150001),0)</f>
        <v>0</v>
      </c>
      <c r="N146" s="108">
        <f>IFERROR(事業申請入力データ!W$18*SUMIFS(事業申請入力データ!$F$19:$F$150001,事業申請入力データ!W$19:W$150001,"対象",事業申請入力データ!$C$19:$C$150001,事業申請出力結果!$B146,事業申請入力データ!$B$19:$B$150001,事業申請出力結果!$C$125)/SUMIF(事業申請入力データ!W$19:W$150001,"対象",事業申請入力データ!$F$19:$F$150001),0)</f>
        <v>0</v>
      </c>
      <c r="O146" s="108">
        <f>IFERROR(事業申請入力データ!X$18*SUMIFS(事業申請入力データ!$F$19:$F$150001,事業申請入力データ!X$19:X$150001,"対象",事業申請入力データ!$C$19:$C$150001,事業申請出力結果!$B146,事業申請入力データ!$B$19:$B$150001,事業申請出力結果!$C$125)/SUMIF(事業申請入力データ!X$19:X$150001,"対象",事業申請入力データ!$F$19:$F$150001),0)</f>
        <v>0</v>
      </c>
      <c r="P146" s="108">
        <f>IFERROR(事業申請入力データ!Y$18*SUMIFS(事業申請入力データ!$F$19:$F$150001,事業申請入力データ!Y$19:Y$150001,"対象",事業申請入力データ!$C$19:$C$150001,事業申請出力結果!$B146,事業申請入力データ!$B$19:$B$150001,事業申請出力結果!$C$125)/SUMIF(事業申請入力データ!Y$19:Y$150001,"対象",事業申請入力データ!$F$19:$F$150001),0)</f>
        <v>0</v>
      </c>
      <c r="Q146" s="74">
        <f t="shared" si="43"/>
        <v>0</v>
      </c>
      <c r="R146" s="75">
        <f>IFERROR(LOOKUP(事業申請出力結果!$C$125,事業申請入力データ!$B$8:$B$14,事業申請入力データ!$E$8:$E$14),0)</f>
        <v>0</v>
      </c>
      <c r="S146" s="84">
        <f t="shared" si="44"/>
        <v>0</v>
      </c>
      <c r="T146" s="330"/>
    </row>
    <row r="147" spans="1:20">
      <c r="A147" s="310"/>
      <c r="B147" s="72" t="s">
        <v>68</v>
      </c>
      <c r="C147" s="106">
        <f>SUMIFS(事業申請入力データ!$F$19:$F$150001,事業申請入力データ!$C$19:$C$150001,B147,事業申請入力データ!$B$19:$B$150001,事業申請出力結果!$C$125)</f>
        <v>0</v>
      </c>
      <c r="D147" s="316"/>
      <c r="E147" s="108">
        <f>SUMIFS(事業申請入力データ!$G$19:$G$150004,事業申請入力データ!$C$19:$C$150004,B147,事業申請入力データ!$B$19:$B$150004,事業申請出力結果!$C$125)</f>
        <v>0</v>
      </c>
      <c r="F147" s="108">
        <f>IFERROR(事業申請入力データ!L$18*SUMIFS(事業申請入力データ!$F$19:$F$150001,事業申請入力データ!L$19:L$150001,"対象",事業申請入力データ!$C$19:$C$150001,事業申請出力結果!$B147,事業申請入力データ!$B$19:$B$150001,事業申請出力結果!$C$125)/SUMIF(事業申請入力データ!L$19:L$150001,"対象",事業申請入力データ!$F$19:$F$150001),0)</f>
        <v>0</v>
      </c>
      <c r="G147" s="108">
        <f>IFERROR(事業申請入力データ!M$18*SUMIFS(事業申請入力データ!$F$19:$F$150001,事業申請入力データ!M$19:M$150001,"対象",事業申請入力データ!$C$19:$C$150001,事業申請出力結果!$B147,事業申請入力データ!$B$19:$B$150001,事業申請出力結果!$C$125)/SUMIF(事業申請入力データ!M$19:M$150001,"対象",事業申請入力データ!$F$19:$F$150001),0)</f>
        <v>0</v>
      </c>
      <c r="H147" s="108">
        <f>IFERROR(事業申請入力データ!N$18*SUMIFS(事業申請入力データ!$F$19:$F$150001,事業申請入力データ!N$19:N$150001,"対象",事業申請入力データ!$C$19:$C$150001,事業申請出力結果!$B147,事業申請入力データ!$B$19:$B$150001,事業申請出力結果!$C$125)/SUMIF(事業申請入力データ!N$19:N$150001,"対象",事業申請入力データ!$F$19:$F$150001),0)</f>
        <v>0</v>
      </c>
      <c r="I147" s="108">
        <f>IFERROR(事業申請入力データ!O$18*SUMIFS(事業申請入力データ!$F$19:$F$150001,事業申請入力データ!O$19:O$150001,"対象",事業申請入力データ!$C$19:$C$150001,事業申請出力結果!$B147,事業申請入力データ!$B$19:$B$150001,事業申請出力結果!$C$125)/SUMIF(事業申請入力データ!O$19:O$150001,"対象",事業申請入力データ!$F$19:$F$150001),0)</f>
        <v>0</v>
      </c>
      <c r="J147" s="108">
        <f>IFERROR(事業申請入力データ!P$18*SUMIFS(事業申請入力データ!$F$19:$F$150001,事業申請入力データ!P$19:P$150001,"対象",事業申請入力データ!$C$19:$C$150001,事業申請出力結果!$B147,事業申請入力データ!$B$19:$B$150001,事業申請出力結果!$C$125)/SUMIF(事業申請入力データ!P$19:P$150001,"対象",事業申請入力データ!$F$19:$F$150001),0)</f>
        <v>0</v>
      </c>
      <c r="K147" s="108">
        <f>IFERROR(事業申請入力データ!Q$18*SUMIFS(事業申請入力データ!$F$19:$F$150001,事業申請入力データ!Q$19:Q$150001,"対象",事業申請入力データ!$C$19:$C$150001,事業申請出力結果!$B147,事業申請入力データ!$B$19:$B$150001,事業申請出力結果!$C$125)/SUMIF(事業申請入力データ!Q$19:Q$150001,"対象",事業申請入力データ!$F$19:$F$150001),0)</f>
        <v>0</v>
      </c>
      <c r="L147" s="108">
        <f>IFERROR(事業申請入力データ!R$18*SUMIFS(事業申請入力データ!$F$19:$F$150001,事業申請入力データ!R$19:R$150001,"対象",事業申請入力データ!$C$19:$C$150001,事業申請出力結果!$B147,事業申請入力データ!$B$19:$B$150001,事業申請出力結果!$C$125)/SUMIF(事業申請入力データ!R$19:R$150001,"対象",事業申請入力データ!$F$19:$F$150001),0)</f>
        <v>0</v>
      </c>
      <c r="M147" s="108">
        <f>IFERROR(事業申請入力データ!S$18*SUMIFS(事業申請入力データ!$F$19:$F$150001,事業申請入力データ!S$19:S$150001,"対象",事業申請入力データ!$C$19:$C$150001,事業申請出力結果!$B147,事業申請入力データ!$B$19:$B$150001,事業申請出力結果!$C$125)/SUMIF(事業申請入力データ!S$19:S$150001,"対象",事業申請入力データ!$F$19:$F$150001),0)</f>
        <v>0</v>
      </c>
      <c r="N147" s="108">
        <f>IFERROR(事業申請入力データ!W$18*SUMIFS(事業申請入力データ!$F$19:$F$150001,事業申請入力データ!W$19:W$150001,"対象",事業申請入力データ!$C$19:$C$150001,事業申請出力結果!$B147,事業申請入力データ!$B$19:$B$150001,事業申請出力結果!$C$125)/SUMIF(事業申請入力データ!W$19:W$150001,"対象",事業申請入力データ!$F$19:$F$150001),0)</f>
        <v>0</v>
      </c>
      <c r="O147" s="108">
        <f>IFERROR(事業申請入力データ!X$18*SUMIFS(事業申請入力データ!$F$19:$F$150001,事業申請入力データ!X$19:X$150001,"対象",事業申請入力データ!$C$19:$C$150001,事業申請出力結果!$B147,事業申請入力データ!$B$19:$B$150001,事業申請出力結果!$C$125)/SUMIF(事業申請入力データ!X$19:X$150001,"対象",事業申請入力データ!$F$19:$F$150001),0)</f>
        <v>0</v>
      </c>
      <c r="P147" s="108">
        <f>IFERROR(事業申請入力データ!Y$18*SUMIFS(事業申請入力データ!$F$19:$F$150001,事業申請入力データ!Y$19:Y$150001,"対象",事業申請入力データ!$C$19:$C$150001,事業申請出力結果!$B147,事業申請入力データ!$B$19:$B$150001,事業申請出力結果!$C$125)/SUMIF(事業申請入力データ!Y$19:Y$150001,"対象",事業申請入力データ!$F$19:$F$150001),0)</f>
        <v>0</v>
      </c>
      <c r="Q147" s="74">
        <f t="shared" si="43"/>
        <v>0</v>
      </c>
      <c r="R147" s="75">
        <f>IFERROR(LOOKUP(事業申請出力結果!$C$125,事業申請入力データ!$B$8:$B$14,事業申請入力データ!$E$8:$E$14),0)</f>
        <v>0</v>
      </c>
      <c r="S147" s="84">
        <f t="shared" si="44"/>
        <v>0</v>
      </c>
      <c r="T147" s="330"/>
    </row>
    <row r="148" spans="1:20">
      <c r="A148" s="310"/>
      <c r="B148" s="72" t="s">
        <v>69</v>
      </c>
      <c r="C148" s="106">
        <f>SUMIFS(事業申請入力データ!$F$19:$F$150001,事業申請入力データ!$C$19:$C$150001,B148,事業申請入力データ!$B$19:$B$150001,事業申請出力結果!$C$125)</f>
        <v>0</v>
      </c>
      <c r="D148" s="316"/>
      <c r="E148" s="108">
        <f>SUMIFS(事業申請入力データ!$G$19:$G$150004,事業申請入力データ!$C$19:$C$150004,B148,事業申請入力データ!$B$19:$B$150004,事業申請出力結果!$C$125)</f>
        <v>0</v>
      </c>
      <c r="F148" s="108">
        <f>IFERROR(事業申請入力データ!L$18*SUMIFS(事業申請入力データ!$F$19:$F$150001,事業申請入力データ!L$19:L$150001,"対象",事業申請入力データ!$C$19:$C$150001,事業申請出力結果!$B148,事業申請入力データ!$B$19:$B$150001,事業申請出力結果!$C$125)/SUMIF(事業申請入力データ!L$19:L$150001,"対象",事業申請入力データ!$F$19:$F$150001),0)</f>
        <v>0</v>
      </c>
      <c r="G148" s="108">
        <f>IFERROR(事業申請入力データ!M$18*SUMIFS(事業申請入力データ!$F$19:$F$150001,事業申請入力データ!M$19:M$150001,"対象",事業申請入力データ!$C$19:$C$150001,事業申請出力結果!$B148,事業申請入力データ!$B$19:$B$150001,事業申請出力結果!$C$125)/SUMIF(事業申請入力データ!M$19:M$150001,"対象",事業申請入力データ!$F$19:$F$150001),0)</f>
        <v>0</v>
      </c>
      <c r="H148" s="108">
        <f>IFERROR(事業申請入力データ!N$18*SUMIFS(事業申請入力データ!$F$19:$F$150001,事業申請入力データ!N$19:N$150001,"対象",事業申請入力データ!$C$19:$C$150001,事業申請出力結果!$B148,事業申請入力データ!$B$19:$B$150001,事業申請出力結果!$C$125)/SUMIF(事業申請入力データ!N$19:N$150001,"対象",事業申請入力データ!$F$19:$F$150001),0)</f>
        <v>0</v>
      </c>
      <c r="I148" s="108">
        <f>IFERROR(事業申請入力データ!O$18*SUMIFS(事業申請入力データ!$F$19:$F$150001,事業申請入力データ!O$19:O$150001,"対象",事業申請入力データ!$C$19:$C$150001,事業申請出力結果!$B148,事業申請入力データ!$B$19:$B$150001,事業申請出力結果!$C$125)/SUMIF(事業申請入力データ!O$19:O$150001,"対象",事業申請入力データ!$F$19:$F$150001),0)</f>
        <v>0</v>
      </c>
      <c r="J148" s="108">
        <f>IFERROR(事業申請入力データ!P$18*SUMIFS(事業申請入力データ!$F$19:$F$150001,事業申請入力データ!P$19:P$150001,"対象",事業申請入力データ!$C$19:$C$150001,事業申請出力結果!$B148,事業申請入力データ!$B$19:$B$150001,事業申請出力結果!$C$125)/SUMIF(事業申請入力データ!P$19:P$150001,"対象",事業申請入力データ!$F$19:$F$150001),0)</f>
        <v>0</v>
      </c>
      <c r="K148" s="108">
        <f>IFERROR(事業申請入力データ!Q$18*SUMIFS(事業申請入力データ!$F$19:$F$150001,事業申請入力データ!Q$19:Q$150001,"対象",事業申請入力データ!$C$19:$C$150001,事業申請出力結果!$B148,事業申請入力データ!$B$19:$B$150001,事業申請出力結果!$C$125)/SUMIF(事業申請入力データ!Q$19:Q$150001,"対象",事業申請入力データ!$F$19:$F$150001),0)</f>
        <v>0</v>
      </c>
      <c r="L148" s="108">
        <f>IFERROR(事業申請入力データ!R$18*SUMIFS(事業申請入力データ!$F$19:$F$150001,事業申請入力データ!R$19:R$150001,"対象",事業申請入力データ!$C$19:$C$150001,事業申請出力結果!$B148,事業申請入力データ!$B$19:$B$150001,事業申請出力結果!$C$125)/SUMIF(事業申請入力データ!R$19:R$150001,"対象",事業申請入力データ!$F$19:$F$150001),0)</f>
        <v>0</v>
      </c>
      <c r="M148" s="108">
        <f>IFERROR(事業申請入力データ!S$18*SUMIFS(事業申請入力データ!$F$19:$F$150001,事業申請入力データ!S$19:S$150001,"対象",事業申請入力データ!$C$19:$C$150001,事業申請出力結果!$B148,事業申請入力データ!$B$19:$B$150001,事業申請出力結果!$C$125)/SUMIF(事業申請入力データ!S$19:S$150001,"対象",事業申請入力データ!$F$19:$F$150001),0)</f>
        <v>0</v>
      </c>
      <c r="N148" s="108">
        <f>IFERROR(事業申請入力データ!W$18*SUMIFS(事業申請入力データ!$F$19:$F$150001,事業申請入力データ!W$19:W$150001,"対象",事業申請入力データ!$C$19:$C$150001,事業申請出力結果!$B148,事業申請入力データ!$B$19:$B$150001,事業申請出力結果!$C$125)/SUMIF(事業申請入力データ!W$19:W$150001,"対象",事業申請入力データ!$F$19:$F$150001),0)</f>
        <v>0</v>
      </c>
      <c r="O148" s="108">
        <f>IFERROR(事業申請入力データ!X$18*SUMIFS(事業申請入力データ!$F$19:$F$150001,事業申請入力データ!X$19:X$150001,"対象",事業申請入力データ!$C$19:$C$150001,事業申請出力結果!$B148,事業申請入力データ!$B$19:$B$150001,事業申請出力結果!$C$125)/SUMIF(事業申請入力データ!X$19:X$150001,"対象",事業申請入力データ!$F$19:$F$150001),0)</f>
        <v>0</v>
      </c>
      <c r="P148" s="108">
        <f>IFERROR(事業申請入力データ!Y$18*SUMIFS(事業申請入力データ!$F$19:$F$150001,事業申請入力データ!Y$19:Y$150001,"対象",事業申請入力データ!$C$19:$C$150001,事業申請出力結果!$B148,事業申請入力データ!$B$19:$B$150001,事業申請出力結果!$C$125)/SUMIF(事業申請入力データ!Y$19:Y$150001,"対象",事業申請入力データ!$F$19:$F$150001),0)</f>
        <v>0</v>
      </c>
      <c r="Q148" s="74">
        <f t="shared" si="43"/>
        <v>0</v>
      </c>
      <c r="R148" s="75">
        <f>IFERROR(LOOKUP(事業申請出力結果!$C$125,事業申請入力データ!$B$8:$B$14,事業申請入力データ!$E$8:$E$14),0)</f>
        <v>0</v>
      </c>
      <c r="S148" s="84">
        <f t="shared" si="44"/>
        <v>0</v>
      </c>
      <c r="T148" s="330"/>
    </row>
    <row r="149" spans="1:20">
      <c r="A149" s="310"/>
      <c r="B149" s="72" t="s">
        <v>70</v>
      </c>
      <c r="C149" s="106">
        <f>SUMIFS(事業申請入力データ!$F$19:$F$150001,事業申請入力データ!$C$19:$C$150001,B149,事業申請入力データ!$B$19:$B$150001,事業申請出力結果!$C$125)</f>
        <v>0</v>
      </c>
      <c r="D149" s="316"/>
      <c r="E149" s="108">
        <f>SUMIFS(事業申請入力データ!$G$19:$G$150004,事業申請入力データ!$C$19:$C$150004,B149,事業申請入力データ!$B$19:$B$150004,事業申請出力結果!$C$125)</f>
        <v>0</v>
      </c>
      <c r="F149" s="108">
        <f>IFERROR(事業申請入力データ!L$18*SUMIFS(事業申請入力データ!$F$19:$F$150001,事業申請入力データ!L$19:L$150001,"対象",事業申請入力データ!$C$19:$C$150001,事業申請出力結果!$B149,事業申請入力データ!$B$19:$B$150001,事業申請出力結果!$C$125)/SUMIF(事業申請入力データ!L$19:L$150001,"対象",事業申請入力データ!$F$19:$F$150001),0)</f>
        <v>0</v>
      </c>
      <c r="G149" s="108">
        <f>IFERROR(事業申請入力データ!M$18*SUMIFS(事業申請入力データ!$F$19:$F$150001,事業申請入力データ!M$19:M$150001,"対象",事業申請入力データ!$C$19:$C$150001,事業申請出力結果!$B149,事業申請入力データ!$B$19:$B$150001,事業申請出力結果!$C$125)/SUMIF(事業申請入力データ!M$19:M$150001,"対象",事業申請入力データ!$F$19:$F$150001),0)</f>
        <v>0</v>
      </c>
      <c r="H149" s="108">
        <f>IFERROR(事業申請入力データ!N$18*SUMIFS(事業申請入力データ!$F$19:$F$150001,事業申請入力データ!N$19:N$150001,"対象",事業申請入力データ!$C$19:$C$150001,事業申請出力結果!$B149,事業申請入力データ!$B$19:$B$150001,事業申請出力結果!$C$125)/SUMIF(事業申請入力データ!N$19:N$150001,"対象",事業申請入力データ!$F$19:$F$150001),0)</f>
        <v>0</v>
      </c>
      <c r="I149" s="108">
        <f>IFERROR(事業申請入力データ!O$18*SUMIFS(事業申請入力データ!$F$19:$F$150001,事業申請入力データ!O$19:O$150001,"対象",事業申請入力データ!$C$19:$C$150001,事業申請出力結果!$B149,事業申請入力データ!$B$19:$B$150001,事業申請出力結果!$C$125)/SUMIF(事業申請入力データ!O$19:O$150001,"対象",事業申請入力データ!$F$19:$F$150001),0)</f>
        <v>0</v>
      </c>
      <c r="J149" s="108">
        <f>IFERROR(事業申請入力データ!P$18*SUMIFS(事業申請入力データ!$F$19:$F$150001,事業申請入力データ!P$19:P$150001,"対象",事業申請入力データ!$C$19:$C$150001,事業申請出力結果!$B149,事業申請入力データ!$B$19:$B$150001,事業申請出力結果!$C$125)/SUMIF(事業申請入力データ!P$19:P$150001,"対象",事業申請入力データ!$F$19:$F$150001),0)</f>
        <v>0</v>
      </c>
      <c r="K149" s="108">
        <f>IFERROR(事業申請入力データ!Q$18*SUMIFS(事業申請入力データ!$F$19:$F$150001,事業申請入力データ!Q$19:Q$150001,"対象",事業申請入力データ!$C$19:$C$150001,事業申請出力結果!$B149,事業申請入力データ!$B$19:$B$150001,事業申請出力結果!$C$125)/SUMIF(事業申請入力データ!Q$19:Q$150001,"対象",事業申請入力データ!$F$19:$F$150001),0)</f>
        <v>0</v>
      </c>
      <c r="L149" s="108">
        <f>IFERROR(事業申請入力データ!R$18*SUMIFS(事業申請入力データ!$F$19:$F$150001,事業申請入力データ!R$19:R$150001,"対象",事業申請入力データ!$C$19:$C$150001,事業申請出力結果!$B149,事業申請入力データ!$B$19:$B$150001,事業申請出力結果!$C$125)/SUMIF(事業申請入力データ!R$19:R$150001,"対象",事業申請入力データ!$F$19:$F$150001),0)</f>
        <v>0</v>
      </c>
      <c r="M149" s="108">
        <f>IFERROR(事業申請入力データ!S$18*SUMIFS(事業申請入力データ!$F$19:$F$150001,事業申請入力データ!S$19:S$150001,"対象",事業申請入力データ!$C$19:$C$150001,事業申請出力結果!$B149,事業申請入力データ!$B$19:$B$150001,事業申請出力結果!$C$125)/SUMIF(事業申請入力データ!S$19:S$150001,"対象",事業申請入力データ!$F$19:$F$150001),0)</f>
        <v>0</v>
      </c>
      <c r="N149" s="108">
        <f>IFERROR(事業申請入力データ!W$18*SUMIFS(事業申請入力データ!$F$19:$F$150001,事業申請入力データ!W$19:W$150001,"対象",事業申請入力データ!$C$19:$C$150001,事業申請出力結果!$B149,事業申請入力データ!$B$19:$B$150001,事業申請出力結果!$C$125)/SUMIF(事業申請入力データ!W$19:W$150001,"対象",事業申請入力データ!$F$19:$F$150001),0)</f>
        <v>0</v>
      </c>
      <c r="O149" s="108">
        <f>IFERROR(事業申請入力データ!X$18*SUMIFS(事業申請入力データ!$F$19:$F$150001,事業申請入力データ!X$19:X$150001,"対象",事業申請入力データ!$C$19:$C$150001,事業申請出力結果!$B149,事業申請入力データ!$B$19:$B$150001,事業申請出力結果!$C$125)/SUMIF(事業申請入力データ!X$19:X$150001,"対象",事業申請入力データ!$F$19:$F$150001),0)</f>
        <v>0</v>
      </c>
      <c r="P149" s="108">
        <f>IFERROR(事業申請入力データ!Y$18*SUMIFS(事業申請入力データ!$F$19:$F$150001,事業申請入力データ!Y$19:Y$150001,"対象",事業申請入力データ!$C$19:$C$150001,事業申請出力結果!$B149,事業申請入力データ!$B$19:$B$150001,事業申請出力結果!$C$125)/SUMIF(事業申請入力データ!Y$19:Y$150001,"対象",事業申請入力データ!$F$19:$F$150001),0)</f>
        <v>0</v>
      </c>
      <c r="Q149" s="74">
        <f t="shared" si="43"/>
        <v>0</v>
      </c>
      <c r="R149" s="75">
        <f>IFERROR(LOOKUP(事業申請出力結果!$C$125,事業申請入力データ!$B$8:$B$14,事業申請入力データ!$E$8:$E$14),0)</f>
        <v>0</v>
      </c>
      <c r="S149" s="84">
        <f t="shared" si="44"/>
        <v>0</v>
      </c>
      <c r="T149" s="330"/>
    </row>
    <row r="150" spans="1:20" ht="19.5" thickBot="1">
      <c r="A150" s="311"/>
      <c r="B150" s="85" t="s">
        <v>71</v>
      </c>
      <c r="C150" s="136">
        <f>SUMIFS(事業申請入力データ!$F$19:$F$150001,事業申請入力データ!$C$19:$C$150001,B150,事業申請入力データ!$B$19:$B$150001,事業申請出力結果!$C$125)</f>
        <v>0</v>
      </c>
      <c r="D150" s="317"/>
      <c r="E150" s="110">
        <f>SUMIFS(事業申請入力データ!$G$19:$G$150004,事業申請入力データ!$C$19:$C$150004,B150,事業申請入力データ!$B$19:$B$150004,事業申請出力結果!$C$125)</f>
        <v>0</v>
      </c>
      <c r="F150" s="110">
        <f>IFERROR(事業申請入力データ!L$18*SUMIFS(事業申請入力データ!$F$19:$F$150001,事業申請入力データ!L$19:L$150001,"対象",事業申請入力データ!$C$19:$C$150001,事業申請出力結果!$B150,事業申請入力データ!$B$19:$B$150001,事業申請出力結果!$C$125)/SUMIF(事業申請入力データ!L$19:L$150001,"対象",事業申請入力データ!$F$19:$F$150001),0)</f>
        <v>0</v>
      </c>
      <c r="G150" s="110">
        <f>IFERROR(事業申請入力データ!M$18*SUMIFS(事業申請入力データ!$F$19:$F$150001,事業申請入力データ!M$19:M$150001,"対象",事業申請入力データ!$C$19:$C$150001,事業申請出力結果!$B150,事業申請入力データ!$B$19:$B$150001,事業申請出力結果!$C$125)/SUMIF(事業申請入力データ!M$19:M$150001,"対象",事業申請入力データ!$F$19:$F$150001),0)</f>
        <v>0</v>
      </c>
      <c r="H150" s="110">
        <f>IFERROR(事業申請入力データ!N$18*SUMIFS(事業申請入力データ!$F$19:$F$150001,事業申請入力データ!N$19:N$150001,"対象",事業申請入力データ!$C$19:$C$150001,事業申請出力結果!$B150,事業申請入力データ!$B$19:$B$150001,事業申請出力結果!$C$125)/SUMIF(事業申請入力データ!N$19:N$150001,"対象",事業申請入力データ!$F$19:$F$150001),0)</f>
        <v>0</v>
      </c>
      <c r="I150" s="110">
        <f>IFERROR(事業申請入力データ!O$18*SUMIFS(事業申請入力データ!$F$19:$F$150001,事業申請入力データ!O$19:O$150001,"対象",事業申請入力データ!$C$19:$C$150001,事業申請出力結果!$B150,事業申請入力データ!$B$19:$B$150001,事業申請出力結果!$C$125)/SUMIF(事業申請入力データ!O$19:O$150001,"対象",事業申請入力データ!$F$19:$F$150001),0)</f>
        <v>0</v>
      </c>
      <c r="J150" s="110">
        <f>IFERROR(事業申請入力データ!P$18*SUMIFS(事業申請入力データ!$F$19:$F$150001,事業申請入力データ!P$19:P$150001,"対象",事業申請入力データ!$C$19:$C$150001,事業申請出力結果!$B150,事業申請入力データ!$B$19:$B$150001,事業申請出力結果!$C$125)/SUMIF(事業申請入力データ!P$19:P$150001,"対象",事業申請入力データ!$F$19:$F$150001),0)</f>
        <v>0</v>
      </c>
      <c r="K150" s="110">
        <f>IFERROR(事業申請入力データ!Q$18*SUMIFS(事業申請入力データ!$F$19:$F$150001,事業申請入力データ!Q$19:Q$150001,"対象",事業申請入力データ!$C$19:$C$150001,事業申請出力結果!$B150,事業申請入力データ!$B$19:$B$150001,事業申請出力結果!$C$125)/SUMIF(事業申請入力データ!Q$19:Q$150001,"対象",事業申請入力データ!$F$19:$F$150001),0)</f>
        <v>0</v>
      </c>
      <c r="L150" s="110">
        <f>IFERROR(事業申請入力データ!R$18*SUMIFS(事業申請入力データ!$F$19:$F$150001,事業申請入力データ!R$19:R$150001,"対象",事業申請入力データ!$C$19:$C$150001,事業申請出力結果!$B150,事業申請入力データ!$B$19:$B$150001,事業申請出力結果!$C$125)/SUMIF(事業申請入力データ!R$19:R$150001,"対象",事業申請入力データ!$F$19:$F$150001),0)</f>
        <v>0</v>
      </c>
      <c r="M150" s="110">
        <f>IFERROR(事業申請入力データ!S$18*SUMIFS(事業申請入力データ!$F$19:$F$150001,事業申請入力データ!S$19:S$150001,"対象",事業申請入力データ!$C$19:$C$150001,事業申請出力結果!$B150,事業申請入力データ!$B$19:$B$150001,事業申請出力結果!$C$125)/SUMIF(事業申請入力データ!S$19:S$150001,"対象",事業申請入力データ!$F$19:$F$150001),0)</f>
        <v>0</v>
      </c>
      <c r="N150" s="110">
        <f>IFERROR(事業申請入力データ!W$18*SUMIFS(事業申請入力データ!$F$19:$F$150001,事業申請入力データ!W$19:W$150001,"対象",事業申請入力データ!$C$19:$C$150001,事業申請出力結果!$B150,事業申請入力データ!$B$19:$B$150001,事業申請出力結果!$C$125)/SUMIF(事業申請入力データ!W$19:W$150001,"対象",事業申請入力データ!$F$19:$F$150001),0)</f>
        <v>0</v>
      </c>
      <c r="O150" s="110">
        <f>IFERROR(事業申請入力データ!X$18*SUMIFS(事業申請入力データ!$F$19:$F$150001,事業申請入力データ!X$19:X$150001,"対象",事業申請入力データ!$C$19:$C$150001,事業申請出力結果!$B150,事業申請入力データ!$B$19:$B$150001,事業申請出力結果!$C$125)/SUMIF(事業申請入力データ!X$19:X$150001,"対象",事業申請入力データ!$F$19:$F$150001),0)</f>
        <v>0</v>
      </c>
      <c r="P150" s="110">
        <f>IFERROR(事業申請入力データ!Y$18*SUMIFS(事業申請入力データ!$F$19:$F$150001,事業申請入力データ!Y$19:Y$150001,"対象",事業申請入力データ!$C$19:$C$150001,事業申請出力結果!$B150,事業申請入力データ!$B$19:$B$150001,事業申請出力結果!$C$125)/SUMIF(事業申請入力データ!Y$19:Y$150001,"対象",事業申請入力データ!$F$19:$F$150001),0)</f>
        <v>0</v>
      </c>
      <c r="Q150" s="87">
        <f t="shared" si="43"/>
        <v>0</v>
      </c>
      <c r="R150" s="88">
        <f>IFERROR(LOOKUP(事業申請出力結果!$C$125,事業申請入力データ!$B$8:$B$14,事業申請入力データ!$E$8:$E$14),0)</f>
        <v>0</v>
      </c>
      <c r="S150" s="89">
        <f t="shared" si="44"/>
        <v>0</v>
      </c>
      <c r="T150" s="331"/>
    </row>
    <row r="151" spans="1:20">
      <c r="A151" s="304" t="s">
        <v>18</v>
      </c>
      <c r="B151" s="76" t="s">
        <v>52</v>
      </c>
      <c r="C151" s="77">
        <f>SUMIFS(事業申請入力データ!$F$19:$F$150001,事業申請入力データ!$C$19:$C$150001,B151,事業申請入力データ!$B$19:$B$150001,事業申請出力結果!$C$125)</f>
        <v>0</v>
      </c>
      <c r="D151" s="312">
        <f>SUM(C151:C152)</f>
        <v>0</v>
      </c>
      <c r="E151" s="78">
        <f>SUMIFS(事業申請入力データ!$G$19:$G$150004,事業申請入力データ!$C$19:$C$150004,B151,事業申請入力データ!$B$19:$B$150004,事業申請出力結果!$C$125)</f>
        <v>0</v>
      </c>
      <c r="F151" s="78">
        <f>IFERROR(事業申請入力データ!L$18*SUMIFS(事業申請入力データ!$F$19:$F$150001,事業申請入力データ!L$19:L$150001,"対象",事業申請入力データ!$C$19:$C$150001,事業申請出力結果!$B151,事業申請入力データ!$B$19:$B$150001,事業申請出力結果!$C$125)/SUMIF(事業申請入力データ!L$19:L$150001,"対象",事業申請入力データ!$F$19:$F$150001),0)</f>
        <v>0</v>
      </c>
      <c r="G151" s="78">
        <f>IFERROR(事業申請入力データ!M$18*SUMIFS(事業申請入力データ!$F$19:$F$150001,事業申請入力データ!M$19:M$150001,"対象",事業申請入力データ!$C$19:$C$150001,事業申請出力結果!$B151,事業申請入力データ!$B$19:$B$150001,事業申請出力結果!$C$125)/SUMIF(事業申請入力データ!M$19:M$150001,"対象",事業申請入力データ!$F$19:$F$150001),0)</f>
        <v>0</v>
      </c>
      <c r="H151" s="78">
        <f>IFERROR(事業申請入力データ!N$18*SUMIFS(事業申請入力データ!$F$19:$F$150001,事業申請入力データ!N$19:N$150001,"対象",事業申請入力データ!$C$19:$C$150001,事業申請出力結果!$B151,事業申請入力データ!$B$19:$B$150001,事業申請出力結果!$C$125)/SUMIF(事業申請入力データ!N$19:N$150001,"対象",事業申請入力データ!$F$19:$F$150001),0)</f>
        <v>0</v>
      </c>
      <c r="I151" s="78">
        <f>IFERROR(事業申請入力データ!O$18*SUMIFS(事業申請入力データ!$F$19:$F$150001,事業申請入力データ!O$19:O$150001,"対象",事業申請入力データ!$C$19:$C$150001,事業申請出力結果!$B151,事業申請入力データ!$B$19:$B$150001,事業申請出力結果!$C$125)/SUMIF(事業申請入力データ!O$19:O$150001,"対象",事業申請入力データ!$F$19:$F$150001),0)</f>
        <v>0</v>
      </c>
      <c r="J151" s="78">
        <f>IFERROR(事業申請入力データ!P$18*SUMIFS(事業申請入力データ!$F$19:$F$150001,事業申請入力データ!P$19:P$150001,"対象",事業申請入力データ!$C$19:$C$150001,事業申請出力結果!$B151,事業申請入力データ!$B$19:$B$150001,事業申請出力結果!$C$125)/SUMIF(事業申請入力データ!P$19:P$150001,"対象",事業申請入力データ!$F$19:$F$150001),0)</f>
        <v>0</v>
      </c>
      <c r="K151" s="78">
        <f>IFERROR(事業申請入力データ!Q$18*SUMIFS(事業申請入力データ!$F$19:$F$150001,事業申請入力データ!Q$19:Q$150001,"対象",事業申請入力データ!$C$19:$C$150001,事業申請出力結果!$B151,事業申請入力データ!$B$19:$B$150001,事業申請出力結果!$C$125)/SUMIF(事業申請入力データ!Q$19:Q$150001,"対象",事業申請入力データ!$F$19:$F$150001),0)</f>
        <v>0</v>
      </c>
      <c r="L151" s="78">
        <f>IFERROR(事業申請入力データ!R$18*SUMIFS(事業申請入力データ!$F$19:$F$150001,事業申請入力データ!R$19:R$150001,"対象",事業申請入力データ!$C$19:$C$150001,事業申請出力結果!$B151,事業申請入力データ!$B$19:$B$150001,事業申請出力結果!$C$125)/SUMIF(事業申請入力データ!R$19:R$150001,"対象",事業申請入力データ!$F$19:$F$150001),0)</f>
        <v>0</v>
      </c>
      <c r="M151" s="78">
        <f>IFERROR(事業申請入力データ!S$18*SUMIFS(事業申請入力データ!$F$19:$F$150001,事業申請入力データ!S$19:S$150001,"対象",事業申請入力データ!$C$19:$C$150001,事業申請出力結果!$B151,事業申請入力データ!$B$19:$B$150001,事業申請出力結果!$C$125)/SUMIF(事業申請入力データ!S$19:S$150001,"対象",事業申請入力データ!$F$19:$F$150001),0)</f>
        <v>0</v>
      </c>
      <c r="N151" s="78">
        <f>IFERROR(事業申請入力データ!W$18*SUMIFS(事業申請入力データ!$F$19:$F$150001,事業申請入力データ!W$19:W$150001,"対象",事業申請入力データ!$C$19:$C$150001,事業申請出力結果!$B151,事業申請入力データ!$B$19:$B$150001,事業申請出力結果!$C$125)/SUMIF(事業申請入力データ!W$19:W$150001,"対象",事業申請入力データ!$F$19:$F$150001),0)</f>
        <v>0</v>
      </c>
      <c r="O151" s="78">
        <f>IFERROR(事業申請入力データ!X$18*SUMIFS(事業申請入力データ!$F$19:$F$150001,事業申請入力データ!X$19:X$150001,"対象",事業申請入力データ!$C$19:$C$150001,事業申請出力結果!$B151,事業申請入力データ!$B$19:$B$150001,事業申請出力結果!$C$125)/SUMIF(事業申請入力データ!X$19:X$150001,"対象",事業申請入力データ!$F$19:$F$150001),0)</f>
        <v>0</v>
      </c>
      <c r="P151" s="78">
        <f>IFERROR(事業申請入力データ!Y$18*SUMIFS(事業申請入力データ!$F$19:$F$150001,事業申請入力データ!Y$19:Y$150001,"対象",事業申請入力データ!$C$19:$C$150001,事業申請出力結果!$B151,事業申請入力データ!$B$19:$B$150001,事業申請出力結果!$C$125)/SUMIF(事業申請入力データ!Y$19:Y$150001,"対象",事業申請入力データ!$F$19:$F$150001),0)</f>
        <v>0</v>
      </c>
      <c r="Q151" s="92">
        <f t="shared" si="43"/>
        <v>0</v>
      </c>
      <c r="R151" s="79">
        <f>IFERROR(LOOKUP(事業申請出力結果!$C$125,事業申請入力データ!$B$8:$B$14,事業申請入力データ!$E$8:$E$14),0)</f>
        <v>0</v>
      </c>
      <c r="S151" s="93">
        <f t="shared" si="44"/>
        <v>0</v>
      </c>
      <c r="T151" s="322">
        <f>SUM(S151:S152)</f>
        <v>0</v>
      </c>
    </row>
    <row r="152" spans="1:20" ht="19.5" thickBot="1">
      <c r="A152" s="305"/>
      <c r="B152" s="94" t="s">
        <v>53</v>
      </c>
      <c r="C152" s="137">
        <f>SUMIFS(事業申請入力データ!$F$19:$F$150001,事業申請入力データ!$C$19:$C$150001,B152,事業申請入力データ!$B$19:$B$150001,事業申請出力結果!$C$125)</f>
        <v>0</v>
      </c>
      <c r="D152" s="313"/>
      <c r="E152" s="96">
        <f>SUMIFS(事業申請入力データ!$G$19:$G$150004,事業申請入力データ!$C$19:$C$150004,B152,事業申請入力データ!$B$19:$B$150004,事業申請出力結果!$C$125)</f>
        <v>0</v>
      </c>
      <c r="F152" s="114">
        <f>IFERROR(事業申請入力データ!L$18*SUMIFS(事業申請入力データ!$F$19:$F$150001,事業申請入力データ!L$19:L$150001,"対象",事業申請入力データ!$C$19:$C$150001,事業申請出力結果!$B152,事業申請入力データ!$B$19:$B$150001,事業申請出力結果!$C$125)/SUMIF(事業申請入力データ!L$19:L$150001,"対象",事業申請入力データ!$F$19:$F$150001),0)</f>
        <v>0</v>
      </c>
      <c r="G152" s="114">
        <f>IFERROR(事業申請入力データ!M$18*SUMIFS(事業申請入力データ!$F$19:$F$150001,事業申請入力データ!M$19:M$150001,"対象",事業申請入力データ!$C$19:$C$150001,事業申請出力結果!$B152,事業申請入力データ!$B$19:$B$150001,事業申請出力結果!$C$125)/SUMIF(事業申請入力データ!M$19:M$150001,"対象",事業申請入力データ!$F$19:$F$150001),0)</f>
        <v>0</v>
      </c>
      <c r="H152" s="114">
        <f>IFERROR(事業申請入力データ!N$18*SUMIFS(事業申請入力データ!$F$19:$F$150001,事業申請入力データ!N$19:N$150001,"対象",事業申請入力データ!$C$19:$C$150001,事業申請出力結果!$B152,事業申請入力データ!$B$19:$B$150001,事業申請出力結果!$C$125)/SUMIF(事業申請入力データ!N$19:N$150001,"対象",事業申請入力データ!$F$19:$F$150001),0)</f>
        <v>0</v>
      </c>
      <c r="I152" s="114">
        <f>IFERROR(事業申請入力データ!O$18*SUMIFS(事業申請入力データ!$F$19:$F$150001,事業申請入力データ!O$19:O$150001,"対象",事業申請入力データ!$C$19:$C$150001,事業申請出力結果!$B152,事業申請入力データ!$B$19:$B$150001,事業申請出力結果!$C$125)/SUMIF(事業申請入力データ!O$19:O$150001,"対象",事業申請入力データ!$F$19:$F$150001),0)</f>
        <v>0</v>
      </c>
      <c r="J152" s="114">
        <f>IFERROR(事業申請入力データ!P$18*SUMIFS(事業申請入力データ!$F$19:$F$150001,事業申請入力データ!P$19:P$150001,"対象",事業申請入力データ!$C$19:$C$150001,事業申請出力結果!$B152,事業申請入力データ!$B$19:$B$150001,事業申請出力結果!$C$125)/SUMIF(事業申請入力データ!P$19:P$150001,"対象",事業申請入力データ!$F$19:$F$150001),0)</f>
        <v>0</v>
      </c>
      <c r="K152" s="114">
        <f>IFERROR(事業申請入力データ!Q$18*SUMIFS(事業申請入力データ!$F$19:$F$150001,事業申請入力データ!Q$19:Q$150001,"対象",事業申請入力データ!$C$19:$C$150001,事業申請出力結果!$B152,事業申請入力データ!$B$19:$B$150001,事業申請出力結果!$C$125)/SUMIF(事業申請入力データ!Q$19:Q$150001,"対象",事業申請入力データ!$F$19:$F$150001),0)</f>
        <v>0</v>
      </c>
      <c r="L152" s="114">
        <f>IFERROR(事業申請入力データ!R$18*SUMIFS(事業申請入力データ!$F$19:$F$150001,事業申請入力データ!R$19:R$150001,"対象",事業申請入力データ!$C$19:$C$150001,事業申請出力結果!$B152,事業申請入力データ!$B$19:$B$150001,事業申請出力結果!$C$125)/SUMIF(事業申請入力データ!R$19:R$150001,"対象",事業申請入力データ!$F$19:$F$150001),0)</f>
        <v>0</v>
      </c>
      <c r="M152" s="114">
        <f>IFERROR(事業申請入力データ!S$18*SUMIFS(事業申請入力データ!$F$19:$F$150001,事業申請入力データ!S$19:S$150001,"対象",事業申請入力データ!$C$19:$C$150001,事業申請出力結果!$B152,事業申請入力データ!$B$19:$B$150001,事業申請出力結果!$C$125)/SUMIF(事業申請入力データ!S$19:S$150001,"対象",事業申請入力データ!$F$19:$F$150001),0)</f>
        <v>0</v>
      </c>
      <c r="N152" s="114">
        <f>IFERROR(事業申請入力データ!W$18*SUMIFS(事業申請入力データ!$F$19:$F$150001,事業申請入力データ!W$19:W$150001,"対象",事業申請入力データ!$C$19:$C$150001,事業申請出力結果!$B152,事業申請入力データ!$B$19:$B$150001,事業申請出力結果!$C$125)/SUMIF(事業申請入力データ!W$19:W$150001,"対象",事業申請入力データ!$F$19:$F$150001),0)</f>
        <v>0</v>
      </c>
      <c r="O152" s="114">
        <f>IFERROR(事業申請入力データ!X$18*SUMIFS(事業申請入力データ!$F$19:$F$150001,事業申請入力データ!X$19:X$150001,"対象",事業申請入力データ!$C$19:$C$150001,事業申請出力結果!$B152,事業申請入力データ!$B$19:$B$150001,事業申請出力結果!$C$125)/SUMIF(事業申請入力データ!X$19:X$150001,"対象",事業申請入力データ!$F$19:$F$150001),0)</f>
        <v>0</v>
      </c>
      <c r="P152" s="114">
        <f>IFERROR(事業申請入力データ!Y$18*SUMIFS(事業申請入力データ!$F$19:$F$150001,事業申請入力データ!Y$19:Y$150001,"対象",事業申請入力データ!$C$19:$C$150001,事業申請出力結果!$B152,事業申請入力データ!$B$19:$B$150001,事業申請出力結果!$C$125)/SUMIF(事業申請入力データ!Y$19:Y$150001,"対象",事業申請入力データ!$F$19:$F$150001),0)</f>
        <v>0</v>
      </c>
      <c r="Q152" s="148">
        <f t="shared" si="43"/>
        <v>0</v>
      </c>
      <c r="R152" s="97">
        <f>IFERROR(LOOKUP(事業申請出力結果!$C$125,事業申請入力データ!$B$8:$B$14,事業申請入力データ!$E$8:$E$14),0)</f>
        <v>0</v>
      </c>
      <c r="S152" s="98">
        <f t="shared" si="44"/>
        <v>0</v>
      </c>
      <c r="T152" s="323"/>
    </row>
    <row r="153" spans="1:20" ht="19.5" thickBot="1">
      <c r="A153" s="301" t="s">
        <v>178</v>
      </c>
      <c r="B153" s="302"/>
      <c r="C153" s="303">
        <f>SUM(C127:C152)</f>
        <v>0</v>
      </c>
      <c r="D153" s="303"/>
      <c r="E153" s="152">
        <f>SUM(E127:E152)</f>
        <v>0</v>
      </c>
      <c r="F153" s="152">
        <f t="shared" ref="F153" si="45">SUM(F127:F152)</f>
        <v>0</v>
      </c>
      <c r="G153" s="152">
        <f t="shared" ref="G153" si="46">SUM(G127:G152)</f>
        <v>0</v>
      </c>
      <c r="H153" s="152">
        <f t="shared" ref="H153" si="47">SUM(H127:H152)</f>
        <v>0</v>
      </c>
      <c r="I153" s="152">
        <f t="shared" ref="I153" si="48">SUM(I127:I152)</f>
        <v>0</v>
      </c>
      <c r="J153" s="152">
        <f t="shared" ref="J153" si="49">SUM(J127:J152)</f>
        <v>0</v>
      </c>
      <c r="K153" s="152">
        <f t="shared" ref="K153" si="50">SUM(K127:K152)</f>
        <v>0</v>
      </c>
      <c r="L153" s="152">
        <f t="shared" ref="L153:M153" si="51">SUM(L127:L152)</f>
        <v>0</v>
      </c>
      <c r="M153" s="152">
        <f t="shared" si="51"/>
        <v>0</v>
      </c>
      <c r="N153" s="152">
        <f t="shared" ref="N153" si="52">SUM(N127:N152)</f>
        <v>0</v>
      </c>
      <c r="O153" s="152">
        <f t="shared" ref="O153:P153" si="53">SUM(O127:O152)</f>
        <v>0</v>
      </c>
      <c r="P153" s="152">
        <f t="shared" si="53"/>
        <v>0</v>
      </c>
      <c r="Q153" s="152">
        <f t="shared" si="43"/>
        <v>0</v>
      </c>
      <c r="R153" s="152" t="s">
        <v>179</v>
      </c>
      <c r="S153" s="153">
        <f t="shared" ref="S153" si="54">SUM(S127:S152)</f>
        <v>0</v>
      </c>
      <c r="T153" s="154">
        <f t="shared" ref="T153" si="55">SUM(T127:T152)</f>
        <v>0</v>
      </c>
    </row>
    <row r="154" spans="1:20" ht="19.5" thickBot="1"/>
    <row r="155" spans="1:20" ht="26.25" thickBot="1">
      <c r="B155" s="104" t="s">
        <v>191</v>
      </c>
      <c r="C155" s="267">
        <f>事業申請入力データ!$B$13</f>
        <v>0</v>
      </c>
    </row>
    <row r="156" spans="1:20" ht="35.1" customHeight="1" thickBot="1">
      <c r="A156" s="332" t="s">
        <v>135</v>
      </c>
      <c r="B156" s="337"/>
      <c r="C156" s="318" t="s">
        <v>123</v>
      </c>
      <c r="D156" s="319"/>
      <c r="E156" s="129" t="s">
        <v>84</v>
      </c>
      <c r="F156" s="129" t="s">
        <v>125</v>
      </c>
      <c r="G156" s="129" t="s">
        <v>126</v>
      </c>
      <c r="H156" s="129" t="s">
        <v>127</v>
      </c>
      <c r="I156" s="129" t="s">
        <v>128</v>
      </c>
      <c r="J156" s="129" t="s">
        <v>129</v>
      </c>
      <c r="K156" s="129" t="s">
        <v>130</v>
      </c>
      <c r="L156" s="129" t="s">
        <v>131</v>
      </c>
      <c r="M156" s="129" t="s">
        <v>174</v>
      </c>
      <c r="N156" s="129" t="s">
        <v>132</v>
      </c>
      <c r="O156" s="129" t="s">
        <v>133</v>
      </c>
      <c r="P156" s="129" t="s">
        <v>175</v>
      </c>
      <c r="Q156" s="130" t="s">
        <v>134</v>
      </c>
      <c r="R156" s="131" t="s">
        <v>45</v>
      </c>
      <c r="S156" s="324" t="s">
        <v>124</v>
      </c>
      <c r="T156" s="325"/>
    </row>
    <row r="157" spans="1:20">
      <c r="A157" s="306" t="s">
        <v>7</v>
      </c>
      <c r="B157" s="60" t="s">
        <v>72</v>
      </c>
      <c r="C157" s="107">
        <f>SUMIFS(事業申請入力データ!$F$19:$F$150001,事業申請入力データ!$C$19:$C$150001,B157,事業申請入力データ!$B$19:$B$150001,事業申請出力結果!$C$155)</f>
        <v>0</v>
      </c>
      <c r="D157" s="314">
        <f>SUM(C157:C162)</f>
        <v>0</v>
      </c>
      <c r="E157" s="109">
        <f>SUMIFS(事業申請入力データ!$G$19:$G$150004,事業申請入力データ!$C$19:$C$150004,B157,事業申請入力データ!$B$19:$B$150004,事業申請出力結果!$C$155)</f>
        <v>0</v>
      </c>
      <c r="F157" s="109">
        <f>IFERROR(事業申請入力データ!L$18*SUMIFS(事業申請入力データ!$F$19:$F$150001,事業申請入力データ!L$19:L$150001,"対象",事業申請入力データ!$C$19:$C$150001,事業申請出力結果!$B157,事業申請入力データ!$B$19:$B$150001,事業申請出力結果!$C$155)/SUMIF(事業申請入力データ!L$19:L$150001,"対象",事業申請入力データ!$F$19:$F$150001),0)</f>
        <v>0</v>
      </c>
      <c r="G157" s="109">
        <f>IFERROR(事業申請入力データ!M$18*SUMIFS(事業申請入力データ!$F$19:$F$150001,事業申請入力データ!M$19:M$150001,"対象",事業申請入力データ!$C$19:$C$150001,事業申請出力結果!$B157,事業申請入力データ!$B$19:$B$150001,事業申請出力結果!$C$155)/SUMIF(事業申請入力データ!M$19:M$150001,"対象",事業申請入力データ!$F$19:$F$150001),0)</f>
        <v>0</v>
      </c>
      <c r="H157" s="109">
        <f>IFERROR(事業申請入力データ!N$18*SUMIFS(事業申請入力データ!$F$19:$F$150001,事業申請入力データ!N$19:N$150001,"対象",事業申請入力データ!$C$19:$C$150001,事業申請出力結果!$B157,事業申請入力データ!$B$19:$B$150001,事業申請出力結果!$C$155)/SUMIF(事業申請入力データ!N$19:N$150001,"対象",事業申請入力データ!$F$19:$F$150001),0)</f>
        <v>0</v>
      </c>
      <c r="I157" s="109">
        <f>IFERROR(事業申請入力データ!O$18*SUMIFS(事業申請入力データ!$F$19:$F$150001,事業申請入力データ!O$19:O$150001,"対象",事業申請入力データ!$C$19:$C$150001,事業申請出力結果!$B157,事業申請入力データ!$B$19:$B$150001,事業申請出力結果!$C$155)/SUMIF(事業申請入力データ!O$19:O$150001,"対象",事業申請入力データ!$F$19:$F$150001),0)</f>
        <v>0</v>
      </c>
      <c r="J157" s="109">
        <f>IFERROR(事業申請入力データ!P$18*SUMIFS(事業申請入力データ!$F$19:$F$150001,事業申請入力データ!P$19:P$150001,"対象",事業申請入力データ!$C$19:$C$150001,事業申請出力結果!$B157,事業申請入力データ!$B$19:$B$150001,事業申請出力結果!$C$155)/SUMIF(事業申請入力データ!P$19:P$150001,"対象",事業申請入力データ!$F$19:$F$150001),0)</f>
        <v>0</v>
      </c>
      <c r="K157" s="109">
        <f>IFERROR(事業申請入力データ!Q$18*SUMIFS(事業申請入力データ!$F$19:$F$150001,事業申請入力データ!Q$19:Q$150001,"対象",事業申請入力データ!$C$19:$C$150001,事業申請出力結果!$B157,事業申請入力データ!$B$19:$B$150001,事業申請出力結果!$C$155)/SUMIF(事業申請入力データ!Q$19:Q$150001,"対象",事業申請入力データ!$F$19:$F$150001),0)</f>
        <v>0</v>
      </c>
      <c r="L157" s="109">
        <f>IFERROR(事業申請入力データ!R$18*SUMIFS(事業申請入力データ!$F$19:$F$150001,事業申請入力データ!R$19:R$150001,"対象",事業申請入力データ!$C$19:$C$150001,事業申請出力結果!$B157,事業申請入力データ!$B$19:$B$150001,事業申請出力結果!$C$155)/SUMIF(事業申請入力データ!R$19:R$150001,"対象",事業申請入力データ!$F$19:$F$150001),0)</f>
        <v>0</v>
      </c>
      <c r="M157" s="109">
        <f>IFERROR(事業申請入力データ!S$18*SUMIFS(事業申請入力データ!$F$19:$F$150001,事業申請入力データ!S$19:S$150001,"対象",事業申請入力データ!$C$19:$C$150001,事業申請出力結果!$B157,事業申請入力データ!$B$19:$B$150001,事業申請出力結果!$C$155)/SUMIF(事業申請入力データ!S$19:S$150001,"対象",事業申請入力データ!$F$19:$F$150001),0)</f>
        <v>0</v>
      </c>
      <c r="N157" s="109">
        <f>IFERROR(事業申請入力データ!W$18*SUMIFS(事業申請入力データ!$F$19:$F$150001,事業申請入力データ!W$19:W$150001,"対象",事業申請入力データ!$C$19:$C$150001,事業申請出力結果!$B157,事業申請入力データ!$B$19:$B$150001,事業申請出力結果!$C$155)/SUMIF(事業申請入力データ!W$19:W$150001,"対象",事業申請入力データ!$F$19:$F$150001),0)</f>
        <v>0</v>
      </c>
      <c r="O157" s="109">
        <f>IFERROR(事業申請入力データ!X$18*SUMIFS(事業申請入力データ!$F$19:$F$150001,事業申請入力データ!X$19:X$150001,"対象",事業申請入力データ!$C$19:$C$150001,事業申請出力結果!$B157,事業申請入力データ!$B$19:$B$150001,事業申請出力結果!$C$155)/SUMIF(事業申請入力データ!X$19:X$150001,"対象",事業申請入力データ!$F$19:$F$150001),0)</f>
        <v>0</v>
      </c>
      <c r="P157" s="109">
        <f>IFERROR(事業申請入力データ!Y$18*SUMIFS(事業申請入力データ!$F$19:$F$150001,事業申請入力データ!Y$19:Y$150001,"対象",事業申請入力データ!$C$19:$C$150001,事業申請出力結果!$B157,事業申請入力データ!$B$19:$B$150001,事業申請出力結果!$C$155)/SUMIF(事業申請入力データ!Y$19:Y$150001,"対象",事業申請入力データ!$F$19:$F$150001),0)</f>
        <v>0</v>
      </c>
      <c r="Q157" s="62">
        <f>SUM(E157:P157)</f>
        <v>0</v>
      </c>
      <c r="R157" s="142">
        <f>IFERROR(LOOKUP(事業申請出力結果!$C$5,事業申請入力データ!$B$8:$B$14,事業申請入力データ!$E$8:$E$14),0)</f>
        <v>0</v>
      </c>
      <c r="S157" s="64">
        <f>ROUNDDOWN(Q157*R157,0)</f>
        <v>0</v>
      </c>
      <c r="T157" s="326">
        <f>SUM(S157:S162)</f>
        <v>0</v>
      </c>
    </row>
    <row r="158" spans="1:20">
      <c r="A158" s="307"/>
      <c r="B158" s="4" t="s">
        <v>73</v>
      </c>
      <c r="C158" s="107">
        <f>SUMIFS(事業申請入力データ!$F$19:$F$150001,事業申請入力データ!$C$19:$C$150001,B158,事業申請入力データ!$B$19:$B$150001,事業申請出力結果!$C$155)</f>
        <v>0</v>
      </c>
      <c r="D158" s="314"/>
      <c r="E158" s="52">
        <f>SUMIFS(事業申請入力データ!$G$19:$G$150004,事業申請入力データ!$C$19:$C$150004,B158,事業申請入力データ!$B$19:$B$150004,事業申請出力結果!$C$155)</f>
        <v>0</v>
      </c>
      <c r="F158" s="109">
        <f>IFERROR(事業申請入力データ!L$18*SUMIFS(事業申請入力データ!$F$19:$F$150001,事業申請入力データ!L$19:L$150001,"対象",事業申請入力データ!$C$19:$C$150001,事業申請出力結果!$B158,事業申請入力データ!$B$19:$B$150001,事業申請出力結果!$C$155)/SUMIF(事業申請入力データ!L$19:L$150001,"対象",事業申請入力データ!$F$19:$F$150001),0)</f>
        <v>0</v>
      </c>
      <c r="G158" s="109">
        <f>IFERROR(事業申請入力データ!M$18*SUMIFS(事業申請入力データ!$F$19:$F$150001,事業申請入力データ!M$19:M$150001,"対象",事業申請入力データ!$C$19:$C$150001,事業申請出力結果!$B158,事業申請入力データ!$B$19:$B$150001,事業申請出力結果!$C$155)/SUMIF(事業申請入力データ!M$19:M$150001,"対象",事業申請入力データ!$F$19:$F$150001),0)</f>
        <v>0</v>
      </c>
      <c r="H158" s="109">
        <f>IFERROR(事業申請入力データ!N$18*SUMIFS(事業申請入力データ!$F$19:$F$150001,事業申請入力データ!N$19:N$150001,"対象",事業申請入力データ!$C$19:$C$150001,事業申請出力結果!$B158,事業申請入力データ!$B$19:$B$150001,事業申請出力結果!$C$155)/SUMIF(事業申請入力データ!N$19:N$150001,"対象",事業申請入力データ!$F$19:$F$150001),0)</f>
        <v>0</v>
      </c>
      <c r="I158" s="109">
        <f>IFERROR(事業申請入力データ!O$18*SUMIFS(事業申請入力データ!$F$19:$F$150001,事業申請入力データ!O$19:O$150001,"対象",事業申請入力データ!$C$19:$C$150001,事業申請出力結果!$B158,事業申請入力データ!$B$19:$B$150001,事業申請出力結果!$C$155)/SUMIF(事業申請入力データ!O$19:O$150001,"対象",事業申請入力データ!$F$19:$F$150001),0)</f>
        <v>0</v>
      </c>
      <c r="J158" s="109">
        <f>IFERROR(事業申請入力データ!P$18*SUMIFS(事業申請入力データ!$F$19:$F$150001,事業申請入力データ!P$19:P$150001,"対象",事業申請入力データ!$C$19:$C$150001,事業申請出力結果!$B158,事業申請入力データ!$B$19:$B$150001,事業申請出力結果!$C$155)/SUMIF(事業申請入力データ!P$19:P$150001,"対象",事業申請入力データ!$F$19:$F$150001),0)</f>
        <v>0</v>
      </c>
      <c r="K158" s="109">
        <f>IFERROR(事業申請入力データ!Q$18*SUMIFS(事業申請入力データ!$F$19:$F$150001,事業申請入力データ!Q$19:Q$150001,"対象",事業申請入力データ!$C$19:$C$150001,事業申請出力結果!$B158,事業申請入力データ!$B$19:$B$150001,事業申請出力結果!$C$155)/SUMIF(事業申請入力データ!Q$19:Q$150001,"対象",事業申請入力データ!$F$19:$F$150001),0)</f>
        <v>0</v>
      </c>
      <c r="L158" s="109">
        <f>IFERROR(事業申請入力データ!R$18*SUMIFS(事業申請入力データ!$F$19:$F$150001,事業申請入力データ!R$19:R$150001,"対象",事業申請入力データ!$C$19:$C$150001,事業申請出力結果!$B158,事業申請入力データ!$B$19:$B$150001,事業申請出力結果!$C$155)/SUMIF(事業申請入力データ!R$19:R$150001,"対象",事業申請入力データ!$F$19:$F$150001),0)</f>
        <v>0</v>
      </c>
      <c r="M158" s="109">
        <f>IFERROR(事業申請入力データ!S$18*SUMIFS(事業申請入力データ!$F$19:$F$150001,事業申請入力データ!S$19:S$150001,"対象",事業申請入力データ!$C$19:$C$150001,事業申請出力結果!$B158,事業申請入力データ!$B$19:$B$150001,事業申請出力結果!$C$155)/SUMIF(事業申請入力データ!S$19:S$150001,"対象",事業申請入力データ!$F$19:$F$150001),0)</f>
        <v>0</v>
      </c>
      <c r="N158" s="109">
        <f>IFERROR(事業申請入力データ!W$18*SUMIFS(事業申請入力データ!$F$19:$F$150001,事業申請入力データ!W$19:W$150001,"対象",事業申請入力データ!$C$19:$C$150001,事業申請出力結果!$B158,事業申請入力データ!$B$19:$B$150001,事業申請出力結果!$C$155)/SUMIF(事業申請入力データ!W$19:W$150001,"対象",事業申請入力データ!$F$19:$F$150001),0)</f>
        <v>0</v>
      </c>
      <c r="O158" s="109">
        <f>IFERROR(事業申請入力データ!X$18*SUMIFS(事業申請入力データ!$F$19:$F$150001,事業申請入力データ!X$19:X$150001,"対象",事業申請入力データ!$C$19:$C$150001,事業申請出力結果!$B158,事業申請入力データ!$B$19:$B$150001,事業申請出力結果!$C$155)/SUMIF(事業申請入力データ!X$19:X$150001,"対象",事業申請入力データ!$F$19:$F$150001),0)</f>
        <v>0</v>
      </c>
      <c r="P158" s="109">
        <f>IFERROR(事業申請入力データ!Y$18*SUMIFS(事業申請入力データ!$F$19:$F$150001,事業申請入力データ!Y$19:Y$150001,"対象",事業申請入力データ!$C$19:$C$150001,事業申請出力結果!$B158,事業申請入力データ!$B$19:$B$150001,事業申請出力結果!$C$155)/SUMIF(事業申請入力データ!Y$19:Y$150001,"対象",事業申請入力データ!$F$19:$F$150001),0)</f>
        <v>0</v>
      </c>
      <c r="Q158" s="52">
        <f t="shared" ref="Q158:Q183" si="56">SUM(E158:P158)</f>
        <v>0</v>
      </c>
      <c r="R158" s="58">
        <f>IFERROR(LOOKUP(事業申請出力結果!$C$5,事業申請入力データ!$B$8:$B$14,事業申請入力データ!$E$8:$E$14),0)</f>
        <v>0</v>
      </c>
      <c r="S158" s="65">
        <f>ROUNDDOWN(Q158*R158,0)</f>
        <v>0</v>
      </c>
      <c r="T158" s="327"/>
    </row>
    <row r="159" spans="1:20">
      <c r="A159" s="307"/>
      <c r="B159" s="4" t="s">
        <v>74</v>
      </c>
      <c r="C159" s="107">
        <f>SUMIFS(事業申請入力データ!$F$19:$F$150001,事業申請入力データ!$C$19:$C$150001,B159,事業申請入力データ!$B$19:$B$150001,事業申請出力結果!$C$155)</f>
        <v>0</v>
      </c>
      <c r="D159" s="314"/>
      <c r="E159" s="52">
        <f>SUMIFS(事業申請入力データ!$G$19:$G$150004,事業申請入力データ!$C$19:$C$150004,B159,事業申請入力データ!$B$19:$B$150004,事業申請出力結果!$C$155)</f>
        <v>0</v>
      </c>
      <c r="F159" s="109">
        <f>IFERROR(事業申請入力データ!L$18*SUMIFS(事業申請入力データ!$F$19:$F$150001,事業申請入力データ!L$19:L$150001,"対象",事業申請入力データ!$C$19:$C$150001,事業申請出力結果!$B159,事業申請入力データ!$B$19:$B$150001,事業申請出力結果!$C$155)/SUMIF(事業申請入力データ!L$19:L$150001,"対象",事業申請入力データ!$F$19:$F$150001),0)</f>
        <v>0</v>
      </c>
      <c r="G159" s="109">
        <f>IFERROR(事業申請入力データ!M$18*SUMIFS(事業申請入力データ!$F$19:$F$150001,事業申請入力データ!M$19:M$150001,"対象",事業申請入力データ!$C$19:$C$150001,事業申請出力結果!$B159,事業申請入力データ!$B$19:$B$150001,事業申請出力結果!$C$155)/SUMIF(事業申請入力データ!M$19:M$150001,"対象",事業申請入力データ!$F$19:$F$150001),0)</f>
        <v>0</v>
      </c>
      <c r="H159" s="109">
        <f>IFERROR(事業申請入力データ!N$18*SUMIFS(事業申請入力データ!$F$19:$F$150001,事業申請入力データ!N$19:N$150001,"対象",事業申請入力データ!$C$19:$C$150001,事業申請出力結果!$B159,事業申請入力データ!$B$19:$B$150001,事業申請出力結果!$C$155)/SUMIF(事業申請入力データ!N$19:N$150001,"対象",事業申請入力データ!$F$19:$F$150001),0)</f>
        <v>0</v>
      </c>
      <c r="I159" s="109">
        <f>IFERROR(事業申請入力データ!O$18*SUMIFS(事業申請入力データ!$F$19:$F$150001,事業申請入力データ!O$19:O$150001,"対象",事業申請入力データ!$C$19:$C$150001,事業申請出力結果!$B159,事業申請入力データ!$B$19:$B$150001,事業申請出力結果!$C$155)/SUMIF(事業申請入力データ!O$19:O$150001,"対象",事業申請入力データ!$F$19:$F$150001),0)</f>
        <v>0</v>
      </c>
      <c r="J159" s="109">
        <f>IFERROR(事業申請入力データ!P$18*SUMIFS(事業申請入力データ!$F$19:$F$150001,事業申請入力データ!P$19:P$150001,"対象",事業申請入力データ!$C$19:$C$150001,事業申請出力結果!$B159,事業申請入力データ!$B$19:$B$150001,事業申請出力結果!$C$155)/SUMIF(事業申請入力データ!P$19:P$150001,"対象",事業申請入力データ!$F$19:$F$150001),0)</f>
        <v>0</v>
      </c>
      <c r="K159" s="109">
        <f>IFERROR(事業申請入力データ!Q$18*SUMIFS(事業申請入力データ!$F$19:$F$150001,事業申請入力データ!Q$19:Q$150001,"対象",事業申請入力データ!$C$19:$C$150001,事業申請出力結果!$B159,事業申請入力データ!$B$19:$B$150001,事業申請出力結果!$C$155)/SUMIF(事業申請入力データ!Q$19:Q$150001,"対象",事業申請入力データ!$F$19:$F$150001),0)</f>
        <v>0</v>
      </c>
      <c r="L159" s="109">
        <f>IFERROR(事業申請入力データ!R$18*SUMIFS(事業申請入力データ!$F$19:$F$150001,事業申請入力データ!R$19:R$150001,"対象",事業申請入力データ!$C$19:$C$150001,事業申請出力結果!$B159,事業申請入力データ!$B$19:$B$150001,事業申請出力結果!$C$155)/SUMIF(事業申請入力データ!R$19:R$150001,"対象",事業申請入力データ!$F$19:$F$150001),0)</f>
        <v>0</v>
      </c>
      <c r="M159" s="109">
        <f>IFERROR(事業申請入力データ!S$18*SUMIFS(事業申請入力データ!$F$19:$F$150001,事業申請入力データ!S$19:S$150001,"対象",事業申請入力データ!$C$19:$C$150001,事業申請出力結果!$B159,事業申請入力データ!$B$19:$B$150001,事業申請出力結果!$C$155)/SUMIF(事業申請入力データ!S$19:S$150001,"対象",事業申請入力データ!$F$19:$F$150001),0)</f>
        <v>0</v>
      </c>
      <c r="N159" s="109">
        <f>IFERROR(事業申請入力データ!W$18*SUMIFS(事業申請入力データ!$F$19:$F$150001,事業申請入力データ!W$19:W$150001,"対象",事業申請入力データ!$C$19:$C$150001,事業申請出力結果!$B159,事業申請入力データ!$B$19:$B$150001,事業申請出力結果!$C$155)/SUMIF(事業申請入力データ!W$19:W$150001,"対象",事業申請入力データ!$F$19:$F$150001),0)</f>
        <v>0</v>
      </c>
      <c r="O159" s="109">
        <f>IFERROR(事業申請入力データ!X$18*SUMIFS(事業申請入力データ!$F$19:$F$150001,事業申請入力データ!X$19:X$150001,"対象",事業申請入力データ!$C$19:$C$150001,事業申請出力結果!$B159,事業申請入力データ!$B$19:$B$150001,事業申請出力結果!$C$155)/SUMIF(事業申請入力データ!X$19:X$150001,"対象",事業申請入力データ!$F$19:$F$150001),0)</f>
        <v>0</v>
      </c>
      <c r="P159" s="109">
        <f>IFERROR(事業申請入力データ!Y$18*SUMIFS(事業申請入力データ!$F$19:$F$150001,事業申請入力データ!Y$19:Y$150001,"対象",事業申請入力データ!$C$19:$C$150001,事業申請出力結果!$B159,事業申請入力データ!$B$19:$B$150001,事業申請出力結果!$C$155)/SUMIF(事業申請入力データ!Y$19:Y$150001,"対象",事業申請入力データ!$F$19:$F$150001),0)</f>
        <v>0</v>
      </c>
      <c r="Q159" s="52">
        <f t="shared" si="56"/>
        <v>0</v>
      </c>
      <c r="R159" s="58">
        <f>IFERROR(LOOKUP(事業申請出力結果!$C$5,事業申請入力データ!$B$8:$B$14,事業申請入力データ!$E$8:$E$14),0)</f>
        <v>0</v>
      </c>
      <c r="S159" s="65">
        <f t="shared" ref="S159:S182" si="57">ROUNDDOWN(Q159*R159,0)</f>
        <v>0</v>
      </c>
      <c r="T159" s="327"/>
    </row>
    <row r="160" spans="1:20">
      <c r="A160" s="307"/>
      <c r="B160" s="4" t="s">
        <v>75</v>
      </c>
      <c r="C160" s="107">
        <f>SUMIFS(事業申請入力データ!$F$19:$F$150001,事業申請入力データ!$C$19:$C$150001,B160,事業申請入力データ!$B$19:$B$150001,事業申請出力結果!$C$155)</f>
        <v>0</v>
      </c>
      <c r="D160" s="314"/>
      <c r="E160" s="52">
        <f>SUMIFS(事業申請入力データ!$G$19:$G$150004,事業申請入力データ!$C$19:$C$150004,B160,事業申請入力データ!$B$19:$B$150004,事業申請出力結果!$C$155)</f>
        <v>0</v>
      </c>
      <c r="F160" s="109">
        <f>IFERROR(事業申請入力データ!L$18*SUMIFS(事業申請入力データ!$F$19:$F$150001,事業申請入力データ!L$19:L$150001,"対象",事業申請入力データ!$C$19:$C$150001,事業申請出力結果!$B160,事業申請入力データ!$B$19:$B$150001,事業申請出力結果!$C$155)/SUMIF(事業申請入力データ!L$19:L$150001,"対象",事業申請入力データ!$F$19:$F$150001),0)</f>
        <v>0</v>
      </c>
      <c r="G160" s="109">
        <f>IFERROR(事業申請入力データ!M$18*SUMIFS(事業申請入力データ!$F$19:$F$150001,事業申請入力データ!M$19:M$150001,"対象",事業申請入力データ!$C$19:$C$150001,事業申請出力結果!$B160,事業申請入力データ!$B$19:$B$150001,事業申請出力結果!$C$155)/SUMIF(事業申請入力データ!M$19:M$150001,"対象",事業申請入力データ!$F$19:$F$150001),0)</f>
        <v>0</v>
      </c>
      <c r="H160" s="109">
        <f>IFERROR(事業申請入力データ!N$18*SUMIFS(事業申請入力データ!$F$19:$F$150001,事業申請入力データ!N$19:N$150001,"対象",事業申請入力データ!$C$19:$C$150001,事業申請出力結果!$B160,事業申請入力データ!$B$19:$B$150001,事業申請出力結果!$C$155)/SUMIF(事業申請入力データ!N$19:N$150001,"対象",事業申請入力データ!$F$19:$F$150001),0)</f>
        <v>0</v>
      </c>
      <c r="I160" s="109">
        <f>IFERROR(事業申請入力データ!O$18*SUMIFS(事業申請入力データ!$F$19:$F$150001,事業申請入力データ!O$19:O$150001,"対象",事業申請入力データ!$C$19:$C$150001,事業申請出力結果!$B160,事業申請入力データ!$B$19:$B$150001,事業申請出力結果!$C$155)/SUMIF(事業申請入力データ!O$19:O$150001,"対象",事業申請入力データ!$F$19:$F$150001),0)</f>
        <v>0</v>
      </c>
      <c r="J160" s="109">
        <f>IFERROR(事業申請入力データ!P$18*SUMIFS(事業申請入力データ!$F$19:$F$150001,事業申請入力データ!P$19:P$150001,"対象",事業申請入力データ!$C$19:$C$150001,事業申請出力結果!$B160,事業申請入力データ!$B$19:$B$150001,事業申請出力結果!$C$155)/SUMIF(事業申請入力データ!P$19:P$150001,"対象",事業申請入力データ!$F$19:$F$150001),0)</f>
        <v>0</v>
      </c>
      <c r="K160" s="109">
        <f>IFERROR(事業申請入力データ!Q$18*SUMIFS(事業申請入力データ!$F$19:$F$150001,事業申請入力データ!Q$19:Q$150001,"対象",事業申請入力データ!$C$19:$C$150001,事業申請出力結果!$B160,事業申請入力データ!$B$19:$B$150001,事業申請出力結果!$C$155)/SUMIF(事業申請入力データ!Q$19:Q$150001,"対象",事業申請入力データ!$F$19:$F$150001),0)</f>
        <v>0</v>
      </c>
      <c r="L160" s="109">
        <f>IFERROR(事業申請入力データ!R$18*SUMIFS(事業申請入力データ!$F$19:$F$150001,事業申請入力データ!R$19:R$150001,"対象",事業申請入力データ!$C$19:$C$150001,事業申請出力結果!$B160,事業申請入力データ!$B$19:$B$150001,事業申請出力結果!$C$155)/SUMIF(事業申請入力データ!R$19:R$150001,"対象",事業申請入力データ!$F$19:$F$150001),0)</f>
        <v>0</v>
      </c>
      <c r="M160" s="109">
        <f>IFERROR(事業申請入力データ!S$18*SUMIFS(事業申請入力データ!$F$19:$F$150001,事業申請入力データ!S$19:S$150001,"対象",事業申請入力データ!$C$19:$C$150001,事業申請出力結果!$B160,事業申請入力データ!$B$19:$B$150001,事業申請出力結果!$C$155)/SUMIF(事業申請入力データ!S$19:S$150001,"対象",事業申請入力データ!$F$19:$F$150001),0)</f>
        <v>0</v>
      </c>
      <c r="N160" s="109">
        <f>IFERROR(事業申請入力データ!W$18*SUMIFS(事業申請入力データ!$F$19:$F$150001,事業申請入力データ!W$19:W$150001,"対象",事業申請入力データ!$C$19:$C$150001,事業申請出力結果!$B160,事業申請入力データ!$B$19:$B$150001,事業申請出力結果!$C$155)/SUMIF(事業申請入力データ!W$19:W$150001,"対象",事業申請入力データ!$F$19:$F$150001),0)</f>
        <v>0</v>
      </c>
      <c r="O160" s="109">
        <f>IFERROR(事業申請入力データ!X$18*SUMIFS(事業申請入力データ!$F$19:$F$150001,事業申請入力データ!X$19:X$150001,"対象",事業申請入力データ!$C$19:$C$150001,事業申請出力結果!$B160,事業申請入力データ!$B$19:$B$150001,事業申請出力結果!$C$155)/SUMIF(事業申請入力データ!X$19:X$150001,"対象",事業申請入力データ!$F$19:$F$150001),0)</f>
        <v>0</v>
      </c>
      <c r="P160" s="109">
        <f>IFERROR(事業申請入力データ!Y$18*SUMIFS(事業申請入力データ!$F$19:$F$150001,事業申請入力データ!Y$19:Y$150001,"対象",事業申請入力データ!$C$19:$C$150001,事業申請出力結果!$B160,事業申請入力データ!$B$19:$B$150001,事業申請出力結果!$C$155)/SUMIF(事業申請入力データ!Y$19:Y$150001,"対象",事業申請入力データ!$F$19:$F$150001),0)</f>
        <v>0</v>
      </c>
      <c r="Q160" s="52">
        <f t="shared" si="56"/>
        <v>0</v>
      </c>
      <c r="R160" s="58">
        <f>IFERROR(LOOKUP(事業申請出力結果!$C$5,事業申請入力データ!$B$8:$B$14,事業申請入力データ!$E$8:$E$14),0)</f>
        <v>0</v>
      </c>
      <c r="S160" s="65">
        <f t="shared" si="57"/>
        <v>0</v>
      </c>
      <c r="T160" s="327"/>
    </row>
    <row r="161" spans="1:20">
      <c r="A161" s="307"/>
      <c r="B161" s="4" t="s">
        <v>76</v>
      </c>
      <c r="C161" s="107">
        <f>SUMIFS(事業申請入力データ!$F$19:$F$150001,事業申請入力データ!$C$19:$C$150001,B161,事業申請入力データ!$B$19:$B$150001,事業申請出力結果!$C$155)</f>
        <v>0</v>
      </c>
      <c r="D161" s="314"/>
      <c r="E161" s="52">
        <f>SUMIFS(事業申請入力データ!$G$19:$G$150004,事業申請入力データ!$C$19:$C$150004,B161,事業申請入力データ!$B$19:$B$150004,事業申請出力結果!$C$155)</f>
        <v>0</v>
      </c>
      <c r="F161" s="109">
        <f>IFERROR(事業申請入力データ!L$18*SUMIFS(事業申請入力データ!$F$19:$F$150001,事業申請入力データ!L$19:L$150001,"対象",事業申請入力データ!$C$19:$C$150001,事業申請出力結果!$B161,事業申請入力データ!$B$19:$B$150001,事業申請出力結果!$C$155)/SUMIF(事業申請入力データ!L$19:L$150001,"対象",事業申請入力データ!$F$19:$F$150001),0)</f>
        <v>0</v>
      </c>
      <c r="G161" s="109">
        <f>IFERROR(事業申請入力データ!M$18*SUMIFS(事業申請入力データ!$F$19:$F$150001,事業申請入力データ!M$19:M$150001,"対象",事業申請入力データ!$C$19:$C$150001,事業申請出力結果!$B161,事業申請入力データ!$B$19:$B$150001,事業申請出力結果!$C$155)/SUMIF(事業申請入力データ!M$19:M$150001,"対象",事業申請入力データ!$F$19:$F$150001),0)</f>
        <v>0</v>
      </c>
      <c r="H161" s="109">
        <f>IFERROR(事業申請入力データ!N$18*SUMIFS(事業申請入力データ!$F$19:$F$150001,事業申請入力データ!N$19:N$150001,"対象",事業申請入力データ!$C$19:$C$150001,事業申請出力結果!$B161,事業申請入力データ!$B$19:$B$150001,事業申請出力結果!$C$155)/SUMIF(事業申請入力データ!N$19:N$150001,"対象",事業申請入力データ!$F$19:$F$150001),0)</f>
        <v>0</v>
      </c>
      <c r="I161" s="109">
        <f>IFERROR(事業申請入力データ!O$18*SUMIFS(事業申請入力データ!$F$19:$F$150001,事業申請入力データ!O$19:O$150001,"対象",事業申請入力データ!$C$19:$C$150001,事業申請出力結果!$B161,事業申請入力データ!$B$19:$B$150001,事業申請出力結果!$C$155)/SUMIF(事業申請入力データ!O$19:O$150001,"対象",事業申請入力データ!$F$19:$F$150001),0)</f>
        <v>0</v>
      </c>
      <c r="J161" s="109">
        <f>IFERROR(事業申請入力データ!P$18*SUMIFS(事業申請入力データ!$F$19:$F$150001,事業申請入力データ!P$19:P$150001,"対象",事業申請入力データ!$C$19:$C$150001,事業申請出力結果!$B161,事業申請入力データ!$B$19:$B$150001,事業申請出力結果!$C$155)/SUMIF(事業申請入力データ!P$19:P$150001,"対象",事業申請入力データ!$F$19:$F$150001),0)</f>
        <v>0</v>
      </c>
      <c r="K161" s="109">
        <f>IFERROR(事業申請入力データ!Q$18*SUMIFS(事業申請入力データ!$F$19:$F$150001,事業申請入力データ!Q$19:Q$150001,"対象",事業申請入力データ!$C$19:$C$150001,事業申請出力結果!$B161,事業申請入力データ!$B$19:$B$150001,事業申請出力結果!$C$155)/SUMIF(事業申請入力データ!Q$19:Q$150001,"対象",事業申請入力データ!$F$19:$F$150001),0)</f>
        <v>0</v>
      </c>
      <c r="L161" s="109">
        <f>IFERROR(事業申請入力データ!R$18*SUMIFS(事業申請入力データ!$F$19:$F$150001,事業申請入力データ!R$19:R$150001,"対象",事業申請入力データ!$C$19:$C$150001,事業申請出力結果!$B161,事業申請入力データ!$B$19:$B$150001,事業申請出力結果!$C$155)/SUMIF(事業申請入力データ!R$19:R$150001,"対象",事業申請入力データ!$F$19:$F$150001),0)</f>
        <v>0</v>
      </c>
      <c r="M161" s="109">
        <f>IFERROR(事業申請入力データ!S$18*SUMIFS(事業申請入力データ!$F$19:$F$150001,事業申請入力データ!S$19:S$150001,"対象",事業申請入力データ!$C$19:$C$150001,事業申請出力結果!$B161,事業申請入力データ!$B$19:$B$150001,事業申請出力結果!$C$155)/SUMIF(事業申請入力データ!S$19:S$150001,"対象",事業申請入力データ!$F$19:$F$150001),0)</f>
        <v>0</v>
      </c>
      <c r="N161" s="109">
        <f>IFERROR(事業申請入力データ!W$18*SUMIFS(事業申請入力データ!$F$19:$F$150001,事業申請入力データ!W$19:W$150001,"対象",事業申請入力データ!$C$19:$C$150001,事業申請出力結果!$B161,事業申請入力データ!$B$19:$B$150001,事業申請出力結果!$C$155)/SUMIF(事業申請入力データ!W$19:W$150001,"対象",事業申請入力データ!$F$19:$F$150001),0)</f>
        <v>0</v>
      </c>
      <c r="O161" s="109">
        <f>IFERROR(事業申請入力データ!X$18*SUMIFS(事業申請入力データ!$F$19:$F$150001,事業申請入力データ!X$19:X$150001,"対象",事業申請入力データ!$C$19:$C$150001,事業申請出力結果!$B161,事業申請入力データ!$B$19:$B$150001,事業申請出力結果!$C$155)/SUMIF(事業申請入力データ!X$19:X$150001,"対象",事業申請入力データ!$F$19:$F$150001),0)</f>
        <v>0</v>
      </c>
      <c r="P161" s="109">
        <f>IFERROR(事業申請入力データ!Y$18*SUMIFS(事業申請入力データ!$F$19:$F$150001,事業申請入力データ!Y$19:Y$150001,"対象",事業申請入力データ!$C$19:$C$150001,事業申請出力結果!$B161,事業申請入力データ!$B$19:$B$150001,事業申請出力結果!$C$155)/SUMIF(事業申請入力データ!Y$19:Y$150001,"対象",事業申請入力データ!$F$19:$F$150001),0)</f>
        <v>0</v>
      </c>
      <c r="Q161" s="52">
        <f t="shared" si="56"/>
        <v>0</v>
      </c>
      <c r="R161" s="58">
        <f>IFERROR(LOOKUP(事業申請出力結果!$C$5,事業申請入力データ!$B$8:$B$14,事業申請入力データ!$E$8:$E$14),0)</f>
        <v>0</v>
      </c>
      <c r="S161" s="65">
        <f t="shared" si="57"/>
        <v>0</v>
      </c>
      <c r="T161" s="327"/>
    </row>
    <row r="162" spans="1:20" ht="19.5" thickBot="1">
      <c r="A162" s="308"/>
      <c r="B162" s="59" t="s">
        <v>77</v>
      </c>
      <c r="C162" s="67">
        <f>SUMIFS(事業申請入力データ!$F$19:$F$150001,事業申請入力データ!$C$19:$C$150001,B162,事業申請入力データ!$B$19:$B$150001,事業申請出力結果!$C$155)</f>
        <v>0</v>
      </c>
      <c r="D162" s="314"/>
      <c r="E162" s="68">
        <f>SUMIFS(事業申請入力データ!$G$19:$G$150004,事業申請入力データ!$C$19:$C$150004,B162,事業申請入力データ!$B$19:$B$150004,事業申請出力結果!$C$155)</f>
        <v>0</v>
      </c>
      <c r="F162" s="68">
        <f>IFERROR(事業申請入力データ!L$18*SUMIFS(事業申請入力データ!$F$19:$F$150001,事業申請入力データ!L$19:L$150001,"対象",事業申請入力データ!$C$19:$C$150001,事業申請出力結果!$B162,事業申請入力データ!$B$19:$B$150001,事業申請出力結果!$C$155)/SUMIF(事業申請入力データ!L$19:L$150001,"対象",事業申請入力データ!$F$19:$F$150001),0)</f>
        <v>0</v>
      </c>
      <c r="G162" s="68">
        <f>IFERROR(事業申請入力データ!M$18*SUMIFS(事業申請入力データ!$F$19:$F$150001,事業申請入力データ!M$19:M$150001,"対象",事業申請入力データ!$C$19:$C$150001,事業申請出力結果!$B162,事業申請入力データ!$B$19:$B$150001,事業申請出力結果!$C$155)/SUMIF(事業申請入力データ!M$19:M$150001,"対象",事業申請入力データ!$F$19:$F$150001),0)</f>
        <v>0</v>
      </c>
      <c r="H162" s="68">
        <f>IFERROR(事業申請入力データ!N$18*SUMIFS(事業申請入力データ!$F$19:$F$150001,事業申請入力データ!N$19:N$150001,"対象",事業申請入力データ!$C$19:$C$150001,事業申請出力結果!$B162,事業申請入力データ!$B$19:$B$150001,事業申請出力結果!$C$155)/SUMIF(事業申請入力データ!N$19:N$150001,"対象",事業申請入力データ!$F$19:$F$150001),0)</f>
        <v>0</v>
      </c>
      <c r="I162" s="68">
        <f>IFERROR(事業申請入力データ!O$18*SUMIFS(事業申請入力データ!$F$19:$F$150001,事業申請入力データ!O$19:O$150001,"対象",事業申請入力データ!$C$19:$C$150001,事業申請出力結果!$B162,事業申請入力データ!$B$19:$B$150001,事業申請出力結果!$C$155)/SUMIF(事業申請入力データ!O$19:O$150001,"対象",事業申請入力データ!$F$19:$F$150001),0)</f>
        <v>0</v>
      </c>
      <c r="J162" s="68">
        <f>IFERROR(事業申請入力データ!P$18*SUMIFS(事業申請入力データ!$F$19:$F$150001,事業申請入力データ!P$19:P$150001,"対象",事業申請入力データ!$C$19:$C$150001,事業申請出力結果!$B162,事業申請入力データ!$B$19:$B$150001,事業申請出力結果!$C$155)/SUMIF(事業申請入力データ!P$19:P$150001,"対象",事業申請入力データ!$F$19:$F$150001),0)</f>
        <v>0</v>
      </c>
      <c r="K162" s="68">
        <f>IFERROR(事業申請入力データ!Q$18*SUMIFS(事業申請入力データ!$F$19:$F$150001,事業申請入力データ!Q$19:Q$150001,"対象",事業申請入力データ!$C$19:$C$150001,事業申請出力結果!$B162,事業申請入力データ!$B$19:$B$150001,事業申請出力結果!$C$155)/SUMIF(事業申請入力データ!Q$19:Q$150001,"対象",事業申請入力データ!$F$19:$F$150001),0)</f>
        <v>0</v>
      </c>
      <c r="L162" s="68">
        <f>IFERROR(事業申請入力データ!R$18*SUMIFS(事業申請入力データ!$F$19:$F$150001,事業申請入力データ!R$19:R$150001,"対象",事業申請入力データ!$C$19:$C$150001,事業申請出力結果!$B162,事業申請入力データ!$B$19:$B$150001,事業申請出力結果!$C$155)/SUMIF(事業申請入力データ!R$19:R$150001,"対象",事業申請入力データ!$F$19:$F$150001),0)</f>
        <v>0</v>
      </c>
      <c r="M162" s="68">
        <f>IFERROR(事業申請入力データ!S$18*SUMIFS(事業申請入力データ!$F$19:$F$150001,事業申請入力データ!S$19:S$150001,"対象",事業申請入力データ!$C$19:$C$150001,事業申請出力結果!$B162,事業申請入力データ!$B$19:$B$150001,事業申請出力結果!$C$155)/SUMIF(事業申請入力データ!S$19:S$150001,"対象",事業申請入力データ!$F$19:$F$150001),0)</f>
        <v>0</v>
      </c>
      <c r="N162" s="68">
        <f>IFERROR(事業申請入力データ!W$18*SUMIFS(事業申請入力データ!$F$19:$F$150001,事業申請入力データ!W$19:W$150001,"対象",事業申請入力データ!$C$19:$C$150001,事業申請出力結果!$B162,事業申請入力データ!$B$19:$B$150001,事業申請出力結果!$C$155)/SUMIF(事業申請入力データ!W$19:W$150001,"対象",事業申請入力データ!$F$19:$F$150001),0)</f>
        <v>0</v>
      </c>
      <c r="O162" s="68">
        <f>IFERROR(事業申請入力データ!X$18*SUMIFS(事業申請入力データ!$F$19:$F$150001,事業申請入力データ!X$19:X$150001,"対象",事業申請入力データ!$C$19:$C$150001,事業申請出力結果!$B162,事業申請入力データ!$B$19:$B$150001,事業申請出力結果!$C$155)/SUMIF(事業申請入力データ!X$19:X$150001,"対象",事業申請入力データ!$F$19:$F$150001),0)</f>
        <v>0</v>
      </c>
      <c r="P162" s="68">
        <f>IFERROR(事業申請入力データ!Y$18*SUMIFS(事業申請入力データ!$F$19:$F$150001,事業申請入力データ!Y$19:Y$150001,"対象",事業申請入力データ!$C$19:$C$150001,事業申請出力結果!$B162,事業申請入力データ!$B$19:$B$150001,事業申請出力結果!$C$155)/SUMIF(事業申請入力データ!Y$19:Y$150001,"対象",事業申請入力データ!$F$19:$F$150001),0)</f>
        <v>0</v>
      </c>
      <c r="Q162" s="68">
        <f t="shared" si="56"/>
        <v>0</v>
      </c>
      <c r="R162" s="69">
        <f>IFERROR(LOOKUP(事業申請出力結果!$C$5,事業申請入力データ!$B$8:$B$14,事業申請入力データ!$E$8:$E$14),0)</f>
        <v>0</v>
      </c>
      <c r="S162" s="70">
        <f t="shared" si="57"/>
        <v>0</v>
      </c>
      <c r="T162" s="328"/>
    </row>
    <row r="163" spans="1:20">
      <c r="A163" s="309" t="s">
        <v>105</v>
      </c>
      <c r="B163" s="80" t="s">
        <v>78</v>
      </c>
      <c r="C163" s="106">
        <f>SUMIFS(事業申請入力データ!$F$19:$F$150001,事業申請入力データ!$C$19:$C$150001,B163,事業申請入力データ!$B$19:$B$150001,事業申請出力結果!$C$155)</f>
        <v>0</v>
      </c>
      <c r="D163" s="315">
        <f>SUM(C163:C180)</f>
        <v>0</v>
      </c>
      <c r="E163" s="82">
        <f>SUMIFS(事業申請入力データ!$G$19:$G$150004,事業申請入力データ!$C$19:$C$150004,B163,事業申請入力データ!$B$19:$B$150004,事業申請出力結果!$C$155)</f>
        <v>0</v>
      </c>
      <c r="F163" s="82">
        <f>IFERROR(事業申請入力データ!L$18*SUMIFS(事業申請入力データ!$F$19:$F$150001,事業申請入力データ!L$19:L$150001,"対象",事業申請入力データ!$C$19:$C$150001,事業申請出力結果!$B163,事業申請入力データ!$B$19:$B$150001,事業申請出力結果!$C$155)/SUMIF(事業申請入力データ!L$19:L$150001,"対象",事業申請入力データ!$F$19:$F$150001),0)</f>
        <v>0</v>
      </c>
      <c r="G163" s="82">
        <f>IFERROR(事業申請入力データ!M$18*SUMIFS(事業申請入力データ!$F$19:$F$150001,事業申請入力データ!M$19:M$150001,"対象",事業申請入力データ!$C$19:$C$150001,事業申請出力結果!$B163,事業申請入力データ!$B$19:$B$150001,事業申請出力結果!$C$155)/SUMIF(事業申請入力データ!M$19:M$150001,"対象",事業申請入力データ!$F$19:$F$150001),0)</f>
        <v>0</v>
      </c>
      <c r="H163" s="82">
        <f>IFERROR(事業申請入力データ!N$18*SUMIFS(事業申請入力データ!$F$19:$F$150001,事業申請入力データ!N$19:N$150001,"対象",事業申請入力データ!$C$19:$C$150001,事業申請出力結果!$B163,事業申請入力データ!$B$19:$B$150001,事業申請出力結果!$C$155)/SUMIF(事業申請入力データ!N$19:N$150001,"対象",事業申請入力データ!$F$19:$F$150001),0)</f>
        <v>0</v>
      </c>
      <c r="I163" s="82">
        <f>IFERROR(事業申請入力データ!O$18*SUMIFS(事業申請入力データ!$F$19:$F$150001,事業申請入力データ!O$19:O$150001,"対象",事業申請入力データ!$C$19:$C$150001,事業申請出力結果!$B163,事業申請入力データ!$B$19:$B$150001,事業申請出力結果!$C$155)/SUMIF(事業申請入力データ!O$19:O$150001,"対象",事業申請入力データ!$F$19:$F$150001),0)</f>
        <v>0</v>
      </c>
      <c r="J163" s="82">
        <f>IFERROR(事業申請入力データ!P$18*SUMIFS(事業申請入力データ!$F$19:$F$150001,事業申請入力データ!P$19:P$150001,"対象",事業申請入力データ!$C$19:$C$150001,事業申請出力結果!$B163,事業申請入力データ!$B$19:$B$150001,事業申請出力結果!$C$155)/SUMIF(事業申請入力データ!P$19:P$150001,"対象",事業申請入力データ!$F$19:$F$150001),0)</f>
        <v>0</v>
      </c>
      <c r="K163" s="82">
        <f>IFERROR(事業申請入力データ!Q$18*SUMIFS(事業申請入力データ!$F$19:$F$150001,事業申請入力データ!Q$19:Q$150001,"対象",事業申請入力データ!$C$19:$C$150001,事業申請出力結果!$B163,事業申請入力データ!$B$19:$B$150001,事業申請出力結果!$C$155)/SUMIF(事業申請入力データ!Q$19:Q$150001,"対象",事業申請入力データ!$F$19:$F$150001),0)</f>
        <v>0</v>
      </c>
      <c r="L163" s="82">
        <f>IFERROR(事業申請入力データ!R$18*SUMIFS(事業申請入力データ!$F$19:$F$150001,事業申請入力データ!R$19:R$150001,"対象",事業申請入力データ!$C$19:$C$150001,事業申請出力結果!$B163,事業申請入力データ!$B$19:$B$150001,事業申請出力結果!$C$155)/SUMIF(事業申請入力データ!R$19:R$150001,"対象",事業申請入力データ!$F$19:$F$150001),0)</f>
        <v>0</v>
      </c>
      <c r="M163" s="82">
        <f>IFERROR(事業申請入力データ!S$18*SUMIFS(事業申請入力データ!$F$19:$F$150001,事業申請入力データ!S$19:S$150001,"対象",事業申請入力データ!$C$19:$C$150001,事業申請出力結果!$B163,事業申請入力データ!$B$19:$B$150001,事業申請出力結果!$C$155)/SUMIF(事業申請入力データ!S$19:S$150001,"対象",事業申請入力データ!$F$19:$F$150001),0)</f>
        <v>0</v>
      </c>
      <c r="N163" s="82">
        <f>IFERROR(事業申請入力データ!W$18*SUMIFS(事業申請入力データ!$F$19:$F$150001,事業申請入力データ!W$19:W$150001,"対象",事業申請入力データ!$C$19:$C$150001,事業申請出力結果!$B163,事業申請入力データ!$B$19:$B$150001,事業申請出力結果!$C$155)/SUMIF(事業申請入力データ!W$19:W$150001,"対象",事業申請入力データ!$F$19:$F$150001),0)</f>
        <v>0</v>
      </c>
      <c r="O163" s="82">
        <f>IFERROR(事業申請入力データ!X$18*SUMIFS(事業申請入力データ!$F$19:$F$150001,事業申請入力データ!X$19:X$150001,"対象",事業申請入力データ!$C$19:$C$150001,事業申請出力結果!$B163,事業申請入力データ!$B$19:$B$150001,事業申請出力結果!$C$155)/SUMIF(事業申請入力データ!X$19:X$150001,"対象",事業申請入力データ!$F$19:$F$150001),0)</f>
        <v>0</v>
      </c>
      <c r="P163" s="82">
        <f>IFERROR(事業申請入力データ!Y$18*SUMIFS(事業申請入力データ!$F$19:$F$150001,事業申請入力データ!Y$19:Y$150001,"対象",事業申請入力データ!$C$19:$C$150001,事業申請出力結果!$B163,事業申請入力データ!$B$19:$B$150001,事業申請出力結果!$C$155)/SUMIF(事業申請入力データ!Y$19:Y$150001,"対象",事業申請入力データ!$F$19:$F$150001),0)</f>
        <v>0</v>
      </c>
      <c r="Q163" s="82">
        <f t="shared" si="56"/>
        <v>0</v>
      </c>
      <c r="R163" s="141">
        <f>IFERROR(LOOKUP(事業申請出力結果!$C$5,事業申請入力データ!$B$8:$B$14,事業申請入力データ!$E$8:$E$14),0)</f>
        <v>0</v>
      </c>
      <c r="S163" s="83">
        <f t="shared" si="57"/>
        <v>0</v>
      </c>
      <c r="T163" s="329">
        <f>SUM(S163:S180)</f>
        <v>0</v>
      </c>
    </row>
    <row r="164" spans="1:20">
      <c r="A164" s="310"/>
      <c r="B164" s="72" t="s">
        <v>171</v>
      </c>
      <c r="C164" s="106">
        <f>SUMIFS(事業申請入力データ!$F$19:$F$150001,事業申請入力データ!$C$19:$C$150001,B164,事業申請入力データ!$B$19:$B$150001,事業申請出力結果!$C$155)</f>
        <v>0</v>
      </c>
      <c r="D164" s="316"/>
      <c r="E164" s="108">
        <f>SUMIFS(事業申請入力データ!$G$19:$G$150004,事業申請入力データ!$C$19:$C$150004,B164,事業申請入力データ!$B$19:$B$150004,事業申請出力結果!$C$155)</f>
        <v>0</v>
      </c>
      <c r="F164" s="108">
        <f>IFERROR(事業申請入力データ!L$18*SUMIFS(事業申請入力データ!$F$19:$F$150001,事業申請入力データ!L$19:L$150001,"対象",事業申請入力データ!$C$19:$C$150001,事業申請出力結果!$B164,事業申請入力データ!$B$19:$B$150001,事業申請出力結果!$C$155)/SUMIF(事業申請入力データ!L$19:L$150001,"対象",事業申請入力データ!$F$19:$F$150001),0)</f>
        <v>0</v>
      </c>
      <c r="G164" s="108">
        <f>IFERROR(事業申請入力データ!M$18*SUMIFS(事業申請入力データ!$F$19:$F$150001,事業申請入力データ!M$19:M$150001,"対象",事業申請入力データ!$C$19:$C$150001,事業申請出力結果!$B164,事業申請入力データ!$B$19:$B$150001,事業申請出力結果!$C$155)/SUMIF(事業申請入力データ!M$19:M$150001,"対象",事業申請入力データ!$F$19:$F$150001),0)</f>
        <v>0</v>
      </c>
      <c r="H164" s="108">
        <f>IFERROR(事業申請入力データ!N$18*SUMIFS(事業申請入力データ!$F$19:$F$150001,事業申請入力データ!N$19:N$150001,"対象",事業申請入力データ!$C$19:$C$150001,事業申請出力結果!$B164,事業申請入力データ!$B$19:$B$150001,事業申請出力結果!$C$155)/SUMIF(事業申請入力データ!N$19:N$150001,"対象",事業申請入力データ!$F$19:$F$150001),0)</f>
        <v>0</v>
      </c>
      <c r="I164" s="108">
        <f>IFERROR(事業申請入力データ!O$18*SUMIFS(事業申請入力データ!$F$19:$F$150001,事業申請入力データ!O$19:O$150001,"対象",事業申請入力データ!$C$19:$C$150001,事業申請出力結果!$B164,事業申請入力データ!$B$19:$B$150001,事業申請出力結果!$C$155)/SUMIF(事業申請入力データ!O$19:O$150001,"対象",事業申請入力データ!$F$19:$F$150001),0)</f>
        <v>0</v>
      </c>
      <c r="J164" s="108">
        <f>IFERROR(事業申請入力データ!P$18*SUMIFS(事業申請入力データ!$F$19:$F$150001,事業申請入力データ!P$19:P$150001,"対象",事業申請入力データ!$C$19:$C$150001,事業申請出力結果!$B164,事業申請入力データ!$B$19:$B$150001,事業申請出力結果!$C$155)/SUMIF(事業申請入力データ!P$19:P$150001,"対象",事業申請入力データ!$F$19:$F$150001),0)</f>
        <v>0</v>
      </c>
      <c r="K164" s="108">
        <f>IFERROR(事業申請入力データ!Q$18*SUMIFS(事業申請入力データ!$F$19:$F$150001,事業申請入力データ!Q$19:Q$150001,"対象",事業申請入力データ!$C$19:$C$150001,事業申請出力結果!$B164,事業申請入力データ!$B$19:$B$150001,事業申請出力結果!$C$155)/SUMIF(事業申請入力データ!Q$19:Q$150001,"対象",事業申請入力データ!$F$19:$F$150001),0)</f>
        <v>0</v>
      </c>
      <c r="L164" s="108">
        <f>IFERROR(事業申請入力データ!R$18*SUMIFS(事業申請入力データ!$F$19:$F$150001,事業申請入力データ!R$19:R$150001,"対象",事業申請入力データ!$C$19:$C$150001,事業申請出力結果!$B164,事業申請入力データ!$B$19:$B$150001,事業申請出力結果!$C$155)/SUMIF(事業申請入力データ!R$19:R$150001,"対象",事業申請入力データ!$F$19:$F$150001),0)</f>
        <v>0</v>
      </c>
      <c r="M164" s="108">
        <f>IFERROR(事業申請入力データ!S$18*SUMIFS(事業申請入力データ!$F$19:$F$150001,事業申請入力データ!S$19:S$150001,"対象",事業申請入力データ!$C$19:$C$150001,事業申請出力結果!$B164,事業申請入力データ!$B$19:$B$150001,事業申請出力結果!$C$155)/SUMIF(事業申請入力データ!S$19:S$150001,"対象",事業申請入力データ!$F$19:$F$150001),0)</f>
        <v>0</v>
      </c>
      <c r="N164" s="108">
        <f>IFERROR(事業申請入力データ!W$18*SUMIFS(事業申請入力データ!$F$19:$F$150001,事業申請入力データ!W$19:W$150001,"対象",事業申請入力データ!$C$19:$C$150001,事業申請出力結果!$B164,事業申請入力データ!$B$19:$B$150001,事業申請出力結果!$C$155)/SUMIF(事業申請入力データ!W$19:W$150001,"対象",事業申請入力データ!$F$19:$F$150001),0)</f>
        <v>0</v>
      </c>
      <c r="O164" s="108">
        <f>IFERROR(事業申請入力データ!X$18*SUMIFS(事業申請入力データ!$F$19:$F$150001,事業申請入力データ!X$19:X$150001,"対象",事業申請入力データ!$C$19:$C$150001,事業申請出力結果!$B164,事業申請入力データ!$B$19:$B$150001,事業申請出力結果!$C$155)/SUMIF(事業申請入力データ!X$19:X$150001,"対象",事業申請入力データ!$F$19:$F$150001),0)</f>
        <v>0</v>
      </c>
      <c r="P164" s="108">
        <f>IFERROR(事業申請入力データ!Y$18*SUMIFS(事業申請入力データ!$F$19:$F$150001,事業申請入力データ!Y$19:Y$150001,"対象",事業申請入力データ!$C$19:$C$150001,事業申請出力結果!$B164,事業申請入力データ!$B$19:$B$150001,事業申請出力結果!$C$155)/SUMIF(事業申請入力データ!Y$19:Y$150001,"対象",事業申請入力データ!$F$19:$F$150001),0)</f>
        <v>0</v>
      </c>
      <c r="Q164" s="74">
        <f t="shared" si="56"/>
        <v>0</v>
      </c>
      <c r="R164" s="75">
        <f>IFERROR(LOOKUP(事業申請出力結果!$C$5,事業申請入力データ!$B$8:$B$14,事業申請入力データ!$E$8:$E$14),0)</f>
        <v>0</v>
      </c>
      <c r="S164" s="84">
        <f t="shared" si="57"/>
        <v>0</v>
      </c>
      <c r="T164" s="330"/>
    </row>
    <row r="165" spans="1:20">
      <c r="A165" s="310"/>
      <c r="B165" s="72" t="s">
        <v>79</v>
      </c>
      <c r="C165" s="106">
        <f>SUMIFS(事業申請入力データ!$F$19:$F$150001,事業申請入力データ!$C$19:$C$150001,B165,事業申請入力データ!$B$19:$B$150001,事業申請出力結果!$C$155)</f>
        <v>0</v>
      </c>
      <c r="D165" s="316"/>
      <c r="E165" s="108">
        <f>SUMIFS(事業申請入力データ!$G$19:$G$150004,事業申請入力データ!$C$19:$C$150004,B165,事業申請入力データ!$B$19:$B$150004,事業申請出力結果!$C$155)</f>
        <v>0</v>
      </c>
      <c r="F165" s="108">
        <f>IFERROR(事業申請入力データ!L$18*SUMIFS(事業申請入力データ!$F$19:$F$150001,事業申請入力データ!L$19:L$150001,"対象",事業申請入力データ!$C$19:$C$150001,事業申請出力結果!$B165,事業申請入力データ!$B$19:$B$150001,事業申請出力結果!$C$155)/SUMIF(事業申請入力データ!L$19:L$150001,"対象",事業申請入力データ!$F$19:$F$150001),0)</f>
        <v>0</v>
      </c>
      <c r="G165" s="108">
        <f>IFERROR(事業申請入力データ!M$18*SUMIFS(事業申請入力データ!$F$19:$F$150001,事業申請入力データ!M$19:M$150001,"対象",事業申請入力データ!$C$19:$C$150001,事業申請出力結果!$B165,事業申請入力データ!$B$19:$B$150001,事業申請出力結果!$C$155)/SUMIF(事業申請入力データ!M$19:M$150001,"対象",事業申請入力データ!$F$19:$F$150001),0)</f>
        <v>0</v>
      </c>
      <c r="H165" s="108">
        <f>IFERROR(事業申請入力データ!N$18*SUMIFS(事業申請入力データ!$F$19:$F$150001,事業申請入力データ!N$19:N$150001,"対象",事業申請入力データ!$C$19:$C$150001,事業申請出力結果!$B165,事業申請入力データ!$B$19:$B$150001,事業申請出力結果!$C$155)/SUMIF(事業申請入力データ!N$19:N$150001,"対象",事業申請入力データ!$F$19:$F$150001),0)</f>
        <v>0</v>
      </c>
      <c r="I165" s="108">
        <f>IFERROR(事業申請入力データ!O$18*SUMIFS(事業申請入力データ!$F$19:$F$150001,事業申請入力データ!O$19:O$150001,"対象",事業申請入力データ!$C$19:$C$150001,事業申請出力結果!$B165,事業申請入力データ!$B$19:$B$150001,事業申請出力結果!$C$155)/SUMIF(事業申請入力データ!O$19:O$150001,"対象",事業申請入力データ!$F$19:$F$150001),0)</f>
        <v>0</v>
      </c>
      <c r="J165" s="108">
        <f>IFERROR(事業申請入力データ!P$18*SUMIFS(事業申請入力データ!$F$19:$F$150001,事業申請入力データ!P$19:P$150001,"対象",事業申請入力データ!$C$19:$C$150001,事業申請出力結果!$B165,事業申請入力データ!$B$19:$B$150001,事業申請出力結果!$C$155)/SUMIF(事業申請入力データ!P$19:P$150001,"対象",事業申請入力データ!$F$19:$F$150001),0)</f>
        <v>0</v>
      </c>
      <c r="K165" s="108">
        <f>IFERROR(事業申請入力データ!Q$18*SUMIFS(事業申請入力データ!$F$19:$F$150001,事業申請入力データ!Q$19:Q$150001,"対象",事業申請入力データ!$C$19:$C$150001,事業申請出力結果!$B165,事業申請入力データ!$B$19:$B$150001,事業申請出力結果!$C$155)/SUMIF(事業申請入力データ!Q$19:Q$150001,"対象",事業申請入力データ!$F$19:$F$150001),0)</f>
        <v>0</v>
      </c>
      <c r="L165" s="108">
        <f>IFERROR(事業申請入力データ!R$18*SUMIFS(事業申請入力データ!$F$19:$F$150001,事業申請入力データ!R$19:R$150001,"対象",事業申請入力データ!$C$19:$C$150001,事業申請出力結果!$B165,事業申請入力データ!$B$19:$B$150001,事業申請出力結果!$C$155)/SUMIF(事業申請入力データ!R$19:R$150001,"対象",事業申請入力データ!$F$19:$F$150001),0)</f>
        <v>0</v>
      </c>
      <c r="M165" s="108">
        <f>IFERROR(事業申請入力データ!S$18*SUMIFS(事業申請入力データ!$F$19:$F$150001,事業申請入力データ!S$19:S$150001,"対象",事業申請入力データ!$C$19:$C$150001,事業申請出力結果!$B165,事業申請入力データ!$B$19:$B$150001,事業申請出力結果!$C$155)/SUMIF(事業申請入力データ!S$19:S$150001,"対象",事業申請入力データ!$F$19:$F$150001),0)</f>
        <v>0</v>
      </c>
      <c r="N165" s="108">
        <f>IFERROR(事業申請入力データ!W$18*SUMIFS(事業申請入力データ!$F$19:$F$150001,事業申請入力データ!W$19:W$150001,"対象",事業申請入力データ!$C$19:$C$150001,事業申請出力結果!$B165,事業申請入力データ!$B$19:$B$150001,事業申請出力結果!$C$155)/SUMIF(事業申請入力データ!W$19:W$150001,"対象",事業申請入力データ!$F$19:$F$150001),0)</f>
        <v>0</v>
      </c>
      <c r="O165" s="108">
        <f>IFERROR(事業申請入力データ!X$18*SUMIFS(事業申請入力データ!$F$19:$F$150001,事業申請入力データ!X$19:X$150001,"対象",事業申請入力データ!$C$19:$C$150001,事業申請出力結果!$B165,事業申請入力データ!$B$19:$B$150001,事業申請出力結果!$C$155)/SUMIF(事業申請入力データ!X$19:X$150001,"対象",事業申請入力データ!$F$19:$F$150001),0)</f>
        <v>0</v>
      </c>
      <c r="P165" s="108">
        <f>IFERROR(事業申請入力データ!Y$18*SUMIFS(事業申請入力データ!$F$19:$F$150001,事業申請入力データ!Y$19:Y$150001,"対象",事業申請入力データ!$C$19:$C$150001,事業申請出力結果!$B165,事業申請入力データ!$B$19:$B$150001,事業申請出力結果!$C$155)/SUMIF(事業申請入力データ!Y$19:Y$150001,"対象",事業申請入力データ!$F$19:$F$150001),0)</f>
        <v>0</v>
      </c>
      <c r="Q165" s="74">
        <f t="shared" si="56"/>
        <v>0</v>
      </c>
      <c r="R165" s="75">
        <f>IFERROR(LOOKUP(事業申請出力結果!$C$5,事業申請入力データ!$B$8:$B$14,事業申請入力データ!$E$8:$E$14),0)</f>
        <v>0</v>
      </c>
      <c r="S165" s="84">
        <f t="shared" si="57"/>
        <v>0</v>
      </c>
      <c r="T165" s="330"/>
    </row>
    <row r="166" spans="1:20">
      <c r="A166" s="310"/>
      <c r="B166" s="72" t="s">
        <v>80</v>
      </c>
      <c r="C166" s="106">
        <f>SUMIFS(事業申請入力データ!$F$19:$F$150001,事業申請入力データ!$C$19:$C$150001,B166,事業申請入力データ!$B$19:$B$150001,事業申請出力結果!$C$155)</f>
        <v>0</v>
      </c>
      <c r="D166" s="316"/>
      <c r="E166" s="108">
        <f>SUMIFS(事業申請入力データ!$G$19:$G$150004,事業申請入力データ!$C$19:$C$150004,B166,事業申請入力データ!$B$19:$B$150004,事業申請出力結果!$C$155)</f>
        <v>0</v>
      </c>
      <c r="F166" s="108">
        <f>IFERROR(事業申請入力データ!L$18*SUMIFS(事業申請入力データ!$F$19:$F$150001,事業申請入力データ!L$19:L$150001,"対象",事業申請入力データ!$C$19:$C$150001,事業申請出力結果!$B166,事業申請入力データ!$B$19:$B$150001,事業申請出力結果!$C$155)/SUMIF(事業申請入力データ!L$19:L$150001,"対象",事業申請入力データ!$F$19:$F$150001),0)</f>
        <v>0</v>
      </c>
      <c r="G166" s="108">
        <f>IFERROR(事業申請入力データ!M$18*SUMIFS(事業申請入力データ!$F$19:$F$150001,事業申請入力データ!M$19:M$150001,"対象",事業申請入力データ!$C$19:$C$150001,事業申請出力結果!$B166,事業申請入力データ!$B$19:$B$150001,事業申請出力結果!$C$155)/SUMIF(事業申請入力データ!M$19:M$150001,"対象",事業申請入力データ!$F$19:$F$150001),0)</f>
        <v>0</v>
      </c>
      <c r="H166" s="108">
        <f>IFERROR(事業申請入力データ!N$18*SUMIFS(事業申請入力データ!$F$19:$F$150001,事業申請入力データ!N$19:N$150001,"対象",事業申請入力データ!$C$19:$C$150001,事業申請出力結果!$B166,事業申請入力データ!$B$19:$B$150001,事業申請出力結果!$C$155)/SUMIF(事業申請入力データ!N$19:N$150001,"対象",事業申請入力データ!$F$19:$F$150001),0)</f>
        <v>0</v>
      </c>
      <c r="I166" s="108">
        <f>IFERROR(事業申請入力データ!O$18*SUMIFS(事業申請入力データ!$F$19:$F$150001,事業申請入力データ!O$19:O$150001,"対象",事業申請入力データ!$C$19:$C$150001,事業申請出力結果!$B166,事業申請入力データ!$B$19:$B$150001,事業申請出力結果!$C$155)/SUMIF(事業申請入力データ!O$19:O$150001,"対象",事業申請入力データ!$F$19:$F$150001),0)</f>
        <v>0</v>
      </c>
      <c r="J166" s="108">
        <f>IFERROR(事業申請入力データ!P$18*SUMIFS(事業申請入力データ!$F$19:$F$150001,事業申請入力データ!P$19:P$150001,"対象",事業申請入力データ!$C$19:$C$150001,事業申請出力結果!$B166,事業申請入力データ!$B$19:$B$150001,事業申請出力結果!$C$155)/SUMIF(事業申請入力データ!P$19:P$150001,"対象",事業申請入力データ!$F$19:$F$150001),0)</f>
        <v>0</v>
      </c>
      <c r="K166" s="108">
        <f>IFERROR(事業申請入力データ!Q$18*SUMIFS(事業申請入力データ!$F$19:$F$150001,事業申請入力データ!Q$19:Q$150001,"対象",事業申請入力データ!$C$19:$C$150001,事業申請出力結果!$B166,事業申請入力データ!$B$19:$B$150001,事業申請出力結果!$C$155)/SUMIF(事業申請入力データ!Q$19:Q$150001,"対象",事業申請入力データ!$F$19:$F$150001),0)</f>
        <v>0</v>
      </c>
      <c r="L166" s="108">
        <f>IFERROR(事業申請入力データ!R$18*SUMIFS(事業申請入力データ!$F$19:$F$150001,事業申請入力データ!R$19:R$150001,"対象",事業申請入力データ!$C$19:$C$150001,事業申請出力結果!$B166,事業申請入力データ!$B$19:$B$150001,事業申請出力結果!$C$155)/SUMIF(事業申請入力データ!R$19:R$150001,"対象",事業申請入力データ!$F$19:$F$150001),0)</f>
        <v>0</v>
      </c>
      <c r="M166" s="108">
        <f>IFERROR(事業申請入力データ!S$18*SUMIFS(事業申請入力データ!$F$19:$F$150001,事業申請入力データ!S$19:S$150001,"対象",事業申請入力データ!$C$19:$C$150001,事業申請出力結果!$B166,事業申請入力データ!$B$19:$B$150001,事業申請出力結果!$C$155)/SUMIF(事業申請入力データ!S$19:S$150001,"対象",事業申請入力データ!$F$19:$F$150001),0)</f>
        <v>0</v>
      </c>
      <c r="N166" s="108">
        <f>IFERROR(事業申請入力データ!W$18*SUMIFS(事業申請入力データ!$F$19:$F$150001,事業申請入力データ!W$19:W$150001,"対象",事業申請入力データ!$C$19:$C$150001,事業申請出力結果!$B166,事業申請入力データ!$B$19:$B$150001,事業申請出力結果!$C$155)/SUMIF(事業申請入力データ!W$19:W$150001,"対象",事業申請入力データ!$F$19:$F$150001),0)</f>
        <v>0</v>
      </c>
      <c r="O166" s="108">
        <f>IFERROR(事業申請入力データ!X$18*SUMIFS(事業申請入力データ!$F$19:$F$150001,事業申請入力データ!X$19:X$150001,"対象",事業申請入力データ!$C$19:$C$150001,事業申請出力結果!$B166,事業申請入力データ!$B$19:$B$150001,事業申請出力結果!$C$155)/SUMIF(事業申請入力データ!X$19:X$150001,"対象",事業申請入力データ!$F$19:$F$150001),0)</f>
        <v>0</v>
      </c>
      <c r="P166" s="108">
        <f>IFERROR(事業申請入力データ!Y$18*SUMIFS(事業申請入力データ!$F$19:$F$150001,事業申請入力データ!Y$19:Y$150001,"対象",事業申請入力データ!$C$19:$C$150001,事業申請出力結果!$B166,事業申請入力データ!$B$19:$B$150001,事業申請出力結果!$C$155)/SUMIF(事業申請入力データ!Y$19:Y$150001,"対象",事業申請入力データ!$F$19:$F$150001),0)</f>
        <v>0</v>
      </c>
      <c r="Q166" s="74">
        <f t="shared" si="56"/>
        <v>0</v>
      </c>
      <c r="R166" s="75">
        <f>IFERROR(LOOKUP(事業申請出力結果!$C$5,事業申請入力データ!$B$8:$B$14,事業申請入力データ!$E$8:$E$14),0)</f>
        <v>0</v>
      </c>
      <c r="S166" s="84">
        <f t="shared" si="57"/>
        <v>0</v>
      </c>
      <c r="T166" s="330"/>
    </row>
    <row r="167" spans="1:20">
      <c r="A167" s="310"/>
      <c r="B167" s="72" t="s">
        <v>81</v>
      </c>
      <c r="C167" s="106">
        <f>SUMIFS(事業申請入力データ!$F$19:$F$150001,事業申請入力データ!$C$19:$C$150001,B167,事業申請入力データ!$B$19:$B$150001,事業申請出力結果!$C$155)</f>
        <v>0</v>
      </c>
      <c r="D167" s="316"/>
      <c r="E167" s="108">
        <f>SUMIFS(事業申請入力データ!$G$19:$G$150004,事業申請入力データ!$C$19:$C$150004,B167,事業申請入力データ!$B$19:$B$150004,事業申請出力結果!$C$155)</f>
        <v>0</v>
      </c>
      <c r="F167" s="108">
        <f>IFERROR(事業申請入力データ!L$18*SUMIFS(事業申請入力データ!$F$19:$F$150001,事業申請入力データ!L$19:L$150001,"対象",事業申請入力データ!$C$19:$C$150001,事業申請出力結果!$B167,事業申請入力データ!$B$19:$B$150001,事業申請出力結果!$C$155)/SUMIF(事業申請入力データ!L$19:L$150001,"対象",事業申請入力データ!$F$19:$F$150001),0)</f>
        <v>0</v>
      </c>
      <c r="G167" s="108">
        <f>IFERROR(事業申請入力データ!M$18*SUMIFS(事業申請入力データ!$F$19:$F$150001,事業申請入力データ!M$19:M$150001,"対象",事業申請入力データ!$C$19:$C$150001,事業申請出力結果!$B167,事業申請入力データ!$B$19:$B$150001,事業申請出力結果!$C$155)/SUMIF(事業申請入力データ!M$19:M$150001,"対象",事業申請入力データ!$F$19:$F$150001),0)</f>
        <v>0</v>
      </c>
      <c r="H167" s="108">
        <f>IFERROR(事業申請入力データ!N$18*SUMIFS(事業申請入力データ!$F$19:$F$150001,事業申請入力データ!N$19:N$150001,"対象",事業申請入力データ!$C$19:$C$150001,事業申請出力結果!$B167,事業申請入力データ!$B$19:$B$150001,事業申請出力結果!$C$155)/SUMIF(事業申請入力データ!N$19:N$150001,"対象",事業申請入力データ!$F$19:$F$150001),0)</f>
        <v>0</v>
      </c>
      <c r="I167" s="108">
        <f>IFERROR(事業申請入力データ!O$18*SUMIFS(事業申請入力データ!$F$19:$F$150001,事業申請入力データ!O$19:O$150001,"対象",事業申請入力データ!$C$19:$C$150001,事業申請出力結果!$B167,事業申請入力データ!$B$19:$B$150001,事業申請出力結果!$C$155)/SUMIF(事業申請入力データ!O$19:O$150001,"対象",事業申請入力データ!$F$19:$F$150001),0)</f>
        <v>0</v>
      </c>
      <c r="J167" s="108">
        <f>IFERROR(事業申請入力データ!P$18*SUMIFS(事業申請入力データ!$F$19:$F$150001,事業申請入力データ!P$19:P$150001,"対象",事業申請入力データ!$C$19:$C$150001,事業申請出力結果!$B167,事業申請入力データ!$B$19:$B$150001,事業申請出力結果!$C$155)/SUMIF(事業申請入力データ!P$19:P$150001,"対象",事業申請入力データ!$F$19:$F$150001),0)</f>
        <v>0</v>
      </c>
      <c r="K167" s="108">
        <f>IFERROR(事業申請入力データ!Q$18*SUMIFS(事業申請入力データ!$F$19:$F$150001,事業申請入力データ!Q$19:Q$150001,"対象",事業申請入力データ!$C$19:$C$150001,事業申請出力結果!$B167,事業申請入力データ!$B$19:$B$150001,事業申請出力結果!$C$155)/SUMIF(事業申請入力データ!Q$19:Q$150001,"対象",事業申請入力データ!$F$19:$F$150001),0)</f>
        <v>0</v>
      </c>
      <c r="L167" s="108">
        <f>IFERROR(事業申請入力データ!R$18*SUMIFS(事業申請入力データ!$F$19:$F$150001,事業申請入力データ!R$19:R$150001,"対象",事業申請入力データ!$C$19:$C$150001,事業申請出力結果!$B167,事業申請入力データ!$B$19:$B$150001,事業申請出力結果!$C$155)/SUMIF(事業申請入力データ!R$19:R$150001,"対象",事業申請入力データ!$F$19:$F$150001),0)</f>
        <v>0</v>
      </c>
      <c r="M167" s="108">
        <f>IFERROR(事業申請入力データ!S$18*SUMIFS(事業申請入力データ!$F$19:$F$150001,事業申請入力データ!S$19:S$150001,"対象",事業申請入力データ!$C$19:$C$150001,事業申請出力結果!$B167,事業申請入力データ!$B$19:$B$150001,事業申請出力結果!$C$155)/SUMIF(事業申請入力データ!S$19:S$150001,"対象",事業申請入力データ!$F$19:$F$150001),0)</f>
        <v>0</v>
      </c>
      <c r="N167" s="108">
        <f>IFERROR(事業申請入力データ!W$18*SUMIFS(事業申請入力データ!$F$19:$F$150001,事業申請入力データ!W$19:W$150001,"対象",事業申請入力データ!$C$19:$C$150001,事業申請出力結果!$B167,事業申請入力データ!$B$19:$B$150001,事業申請出力結果!$C$155)/SUMIF(事業申請入力データ!W$19:W$150001,"対象",事業申請入力データ!$F$19:$F$150001),0)</f>
        <v>0</v>
      </c>
      <c r="O167" s="108">
        <f>IFERROR(事業申請入力データ!X$18*SUMIFS(事業申請入力データ!$F$19:$F$150001,事業申請入力データ!X$19:X$150001,"対象",事業申請入力データ!$C$19:$C$150001,事業申請出力結果!$B167,事業申請入力データ!$B$19:$B$150001,事業申請出力結果!$C$155)/SUMIF(事業申請入力データ!X$19:X$150001,"対象",事業申請入力データ!$F$19:$F$150001),0)</f>
        <v>0</v>
      </c>
      <c r="P167" s="108">
        <f>IFERROR(事業申請入力データ!Y$18*SUMIFS(事業申請入力データ!$F$19:$F$150001,事業申請入力データ!Y$19:Y$150001,"対象",事業申請入力データ!$C$19:$C$150001,事業申請出力結果!$B167,事業申請入力データ!$B$19:$B$150001,事業申請出力結果!$C$155)/SUMIF(事業申請入力データ!Y$19:Y$150001,"対象",事業申請入力データ!$F$19:$F$150001),0)</f>
        <v>0</v>
      </c>
      <c r="Q167" s="74">
        <f t="shared" si="56"/>
        <v>0</v>
      </c>
      <c r="R167" s="75">
        <f>IFERROR(LOOKUP(事業申請出力結果!$C$5,事業申請入力データ!$B$8:$B$14,事業申請入力データ!$E$8:$E$14),0)</f>
        <v>0</v>
      </c>
      <c r="S167" s="84">
        <f t="shared" si="57"/>
        <v>0</v>
      </c>
      <c r="T167" s="330"/>
    </row>
    <row r="168" spans="1:20">
      <c r="A168" s="310"/>
      <c r="B168" s="72" t="s">
        <v>82</v>
      </c>
      <c r="C168" s="106">
        <f>SUMIFS(事業申請入力データ!$F$19:$F$150001,事業申請入力データ!$C$19:$C$150001,B168,事業申請入力データ!$B$19:$B$150001,事業申請出力結果!$C$155)</f>
        <v>0</v>
      </c>
      <c r="D168" s="316"/>
      <c r="E168" s="108">
        <f>SUMIFS(事業申請入力データ!$G$19:$G$150004,事業申請入力データ!$C$19:$C$150004,B168,事業申請入力データ!$B$19:$B$150004,事業申請出力結果!$C$155)</f>
        <v>0</v>
      </c>
      <c r="F168" s="108">
        <f>IFERROR(事業申請入力データ!L$18*SUMIFS(事業申請入力データ!$F$19:$F$150001,事業申請入力データ!L$19:L$150001,"対象",事業申請入力データ!$C$19:$C$150001,事業申請出力結果!$B168,事業申請入力データ!$B$19:$B$150001,事業申請出力結果!$C$155)/SUMIF(事業申請入力データ!L$19:L$150001,"対象",事業申請入力データ!$F$19:$F$150001),0)</f>
        <v>0</v>
      </c>
      <c r="G168" s="108">
        <f>IFERROR(事業申請入力データ!M$18*SUMIFS(事業申請入力データ!$F$19:$F$150001,事業申請入力データ!M$19:M$150001,"対象",事業申請入力データ!$C$19:$C$150001,事業申請出力結果!$B168,事業申請入力データ!$B$19:$B$150001,事業申請出力結果!$C$155)/SUMIF(事業申請入力データ!M$19:M$150001,"対象",事業申請入力データ!$F$19:$F$150001),0)</f>
        <v>0</v>
      </c>
      <c r="H168" s="108">
        <f>IFERROR(事業申請入力データ!N$18*SUMIFS(事業申請入力データ!$F$19:$F$150001,事業申請入力データ!N$19:N$150001,"対象",事業申請入力データ!$C$19:$C$150001,事業申請出力結果!$B168,事業申請入力データ!$B$19:$B$150001,事業申請出力結果!$C$155)/SUMIF(事業申請入力データ!N$19:N$150001,"対象",事業申請入力データ!$F$19:$F$150001),0)</f>
        <v>0</v>
      </c>
      <c r="I168" s="108">
        <f>IFERROR(事業申請入力データ!O$18*SUMIFS(事業申請入力データ!$F$19:$F$150001,事業申請入力データ!O$19:O$150001,"対象",事業申請入力データ!$C$19:$C$150001,事業申請出力結果!$B168,事業申請入力データ!$B$19:$B$150001,事業申請出力結果!$C$155)/SUMIF(事業申請入力データ!O$19:O$150001,"対象",事業申請入力データ!$F$19:$F$150001),0)</f>
        <v>0</v>
      </c>
      <c r="J168" s="108">
        <f>IFERROR(事業申請入力データ!P$18*SUMIFS(事業申請入力データ!$F$19:$F$150001,事業申請入力データ!P$19:P$150001,"対象",事業申請入力データ!$C$19:$C$150001,事業申請出力結果!$B168,事業申請入力データ!$B$19:$B$150001,事業申請出力結果!$C$155)/SUMIF(事業申請入力データ!P$19:P$150001,"対象",事業申請入力データ!$F$19:$F$150001),0)</f>
        <v>0</v>
      </c>
      <c r="K168" s="108">
        <f>IFERROR(事業申請入力データ!Q$18*SUMIFS(事業申請入力データ!$F$19:$F$150001,事業申請入力データ!Q$19:Q$150001,"対象",事業申請入力データ!$C$19:$C$150001,事業申請出力結果!$B168,事業申請入力データ!$B$19:$B$150001,事業申請出力結果!$C$155)/SUMIF(事業申請入力データ!Q$19:Q$150001,"対象",事業申請入力データ!$F$19:$F$150001),0)</f>
        <v>0</v>
      </c>
      <c r="L168" s="108">
        <f>IFERROR(事業申請入力データ!R$18*SUMIFS(事業申請入力データ!$F$19:$F$150001,事業申請入力データ!R$19:R$150001,"対象",事業申請入力データ!$C$19:$C$150001,事業申請出力結果!$B168,事業申請入力データ!$B$19:$B$150001,事業申請出力結果!$C$155)/SUMIF(事業申請入力データ!R$19:R$150001,"対象",事業申請入力データ!$F$19:$F$150001),0)</f>
        <v>0</v>
      </c>
      <c r="M168" s="108">
        <f>IFERROR(事業申請入力データ!S$18*SUMIFS(事業申請入力データ!$F$19:$F$150001,事業申請入力データ!S$19:S$150001,"対象",事業申請入力データ!$C$19:$C$150001,事業申請出力結果!$B168,事業申請入力データ!$B$19:$B$150001,事業申請出力結果!$C$155)/SUMIF(事業申請入力データ!S$19:S$150001,"対象",事業申請入力データ!$F$19:$F$150001),0)</f>
        <v>0</v>
      </c>
      <c r="N168" s="108">
        <f>IFERROR(事業申請入力データ!W$18*SUMIFS(事業申請入力データ!$F$19:$F$150001,事業申請入力データ!W$19:W$150001,"対象",事業申請入力データ!$C$19:$C$150001,事業申請出力結果!$B168,事業申請入力データ!$B$19:$B$150001,事業申請出力結果!$C$155)/SUMIF(事業申請入力データ!W$19:W$150001,"対象",事業申請入力データ!$F$19:$F$150001),0)</f>
        <v>0</v>
      </c>
      <c r="O168" s="108">
        <f>IFERROR(事業申請入力データ!X$18*SUMIFS(事業申請入力データ!$F$19:$F$150001,事業申請入力データ!X$19:X$150001,"対象",事業申請入力データ!$C$19:$C$150001,事業申請出力結果!$B168,事業申請入力データ!$B$19:$B$150001,事業申請出力結果!$C$155)/SUMIF(事業申請入力データ!X$19:X$150001,"対象",事業申請入力データ!$F$19:$F$150001),0)</f>
        <v>0</v>
      </c>
      <c r="P168" s="108">
        <f>IFERROR(事業申請入力データ!Y$18*SUMIFS(事業申請入力データ!$F$19:$F$150001,事業申請入力データ!Y$19:Y$150001,"対象",事業申請入力データ!$C$19:$C$150001,事業申請出力結果!$B168,事業申請入力データ!$B$19:$B$150001,事業申請出力結果!$C$155)/SUMIF(事業申請入力データ!Y$19:Y$150001,"対象",事業申請入力データ!$F$19:$F$150001),0)</f>
        <v>0</v>
      </c>
      <c r="Q168" s="74">
        <f t="shared" si="56"/>
        <v>0</v>
      </c>
      <c r="R168" s="75">
        <f>IFERROR(LOOKUP(事業申請出力結果!$C$5,事業申請入力データ!$B$8:$B$14,事業申請入力データ!$E$8:$E$14),0)</f>
        <v>0</v>
      </c>
      <c r="S168" s="84">
        <f t="shared" si="57"/>
        <v>0</v>
      </c>
      <c r="T168" s="330"/>
    </row>
    <row r="169" spans="1:20">
      <c r="A169" s="310"/>
      <c r="B169" s="72" t="s">
        <v>60</v>
      </c>
      <c r="C169" s="106">
        <f>SUMIFS(事業申請入力データ!$F$19:$F$150001,事業申請入力データ!$C$19:$C$150001,B169,事業申請入力データ!$B$19:$B$150001,事業申請出力結果!$C$155)</f>
        <v>0</v>
      </c>
      <c r="D169" s="316"/>
      <c r="E169" s="108">
        <f>SUMIFS(事業申請入力データ!$G$19:$G$150004,事業申請入力データ!$C$19:$C$150004,B169,事業申請入力データ!$B$19:$B$150004,事業申請出力結果!$C$155)</f>
        <v>0</v>
      </c>
      <c r="F169" s="108">
        <f>IFERROR(事業申請入力データ!L$18*SUMIFS(事業申請入力データ!$F$19:$F$150001,事業申請入力データ!L$19:L$150001,"対象",事業申請入力データ!$C$19:$C$150001,事業申請出力結果!$B169,事業申請入力データ!$B$19:$B$150001,事業申請出力結果!$C$155)/SUMIF(事業申請入力データ!L$19:L$150001,"対象",事業申請入力データ!$F$19:$F$150001),0)</f>
        <v>0</v>
      </c>
      <c r="G169" s="108">
        <f>IFERROR(事業申請入力データ!M$18*SUMIFS(事業申請入力データ!$F$19:$F$150001,事業申請入力データ!M$19:M$150001,"対象",事業申請入力データ!$C$19:$C$150001,事業申請出力結果!$B169,事業申請入力データ!$B$19:$B$150001,事業申請出力結果!$C$155)/SUMIF(事業申請入力データ!M$19:M$150001,"対象",事業申請入力データ!$F$19:$F$150001),0)</f>
        <v>0</v>
      </c>
      <c r="H169" s="108">
        <f>IFERROR(事業申請入力データ!N$18*SUMIFS(事業申請入力データ!$F$19:$F$150001,事業申請入力データ!N$19:N$150001,"対象",事業申請入力データ!$C$19:$C$150001,事業申請出力結果!$B169,事業申請入力データ!$B$19:$B$150001,事業申請出力結果!$C$155)/SUMIF(事業申請入力データ!N$19:N$150001,"対象",事業申請入力データ!$F$19:$F$150001),0)</f>
        <v>0</v>
      </c>
      <c r="I169" s="108">
        <f>IFERROR(事業申請入力データ!O$18*SUMIFS(事業申請入力データ!$F$19:$F$150001,事業申請入力データ!O$19:O$150001,"対象",事業申請入力データ!$C$19:$C$150001,事業申請出力結果!$B169,事業申請入力データ!$B$19:$B$150001,事業申請出力結果!$C$155)/SUMIF(事業申請入力データ!O$19:O$150001,"対象",事業申請入力データ!$F$19:$F$150001),0)</f>
        <v>0</v>
      </c>
      <c r="J169" s="108">
        <f>IFERROR(事業申請入力データ!P$18*SUMIFS(事業申請入力データ!$F$19:$F$150001,事業申請入力データ!P$19:P$150001,"対象",事業申請入力データ!$C$19:$C$150001,事業申請出力結果!$B169,事業申請入力データ!$B$19:$B$150001,事業申請出力結果!$C$155)/SUMIF(事業申請入力データ!P$19:P$150001,"対象",事業申請入力データ!$F$19:$F$150001),0)</f>
        <v>0</v>
      </c>
      <c r="K169" s="108">
        <f>IFERROR(事業申請入力データ!Q$18*SUMIFS(事業申請入力データ!$F$19:$F$150001,事業申請入力データ!Q$19:Q$150001,"対象",事業申請入力データ!$C$19:$C$150001,事業申請出力結果!$B169,事業申請入力データ!$B$19:$B$150001,事業申請出力結果!$C$155)/SUMIF(事業申請入力データ!Q$19:Q$150001,"対象",事業申請入力データ!$F$19:$F$150001),0)</f>
        <v>0</v>
      </c>
      <c r="L169" s="108">
        <f>IFERROR(事業申請入力データ!R$18*SUMIFS(事業申請入力データ!$F$19:$F$150001,事業申請入力データ!R$19:R$150001,"対象",事業申請入力データ!$C$19:$C$150001,事業申請出力結果!$B169,事業申請入力データ!$B$19:$B$150001,事業申請出力結果!$C$155)/SUMIF(事業申請入力データ!R$19:R$150001,"対象",事業申請入力データ!$F$19:$F$150001),0)</f>
        <v>0</v>
      </c>
      <c r="M169" s="108">
        <f>IFERROR(事業申請入力データ!S$18*SUMIFS(事業申請入力データ!$F$19:$F$150001,事業申請入力データ!S$19:S$150001,"対象",事業申請入力データ!$C$19:$C$150001,事業申請出力結果!$B169,事業申請入力データ!$B$19:$B$150001,事業申請出力結果!$C$155)/SUMIF(事業申請入力データ!S$19:S$150001,"対象",事業申請入力データ!$F$19:$F$150001),0)</f>
        <v>0</v>
      </c>
      <c r="N169" s="108">
        <f>IFERROR(事業申請入力データ!W$18*SUMIFS(事業申請入力データ!$F$19:$F$150001,事業申請入力データ!W$19:W$150001,"対象",事業申請入力データ!$C$19:$C$150001,事業申請出力結果!$B169,事業申請入力データ!$B$19:$B$150001,事業申請出力結果!$C$155)/SUMIF(事業申請入力データ!W$19:W$150001,"対象",事業申請入力データ!$F$19:$F$150001),0)</f>
        <v>0</v>
      </c>
      <c r="O169" s="108">
        <f>IFERROR(事業申請入力データ!X$18*SUMIFS(事業申請入力データ!$F$19:$F$150001,事業申請入力データ!X$19:X$150001,"対象",事業申請入力データ!$C$19:$C$150001,事業申請出力結果!$B169,事業申請入力データ!$B$19:$B$150001,事業申請出力結果!$C$155)/SUMIF(事業申請入力データ!X$19:X$150001,"対象",事業申請入力データ!$F$19:$F$150001),0)</f>
        <v>0</v>
      </c>
      <c r="P169" s="108">
        <f>IFERROR(事業申請入力データ!Y$18*SUMIFS(事業申請入力データ!$F$19:$F$150001,事業申請入力データ!Y$19:Y$150001,"対象",事業申請入力データ!$C$19:$C$150001,事業申請出力結果!$B169,事業申請入力データ!$B$19:$B$150001,事業申請出力結果!$C$155)/SUMIF(事業申請入力データ!Y$19:Y$150001,"対象",事業申請入力データ!$F$19:$F$150001),0)</f>
        <v>0</v>
      </c>
      <c r="Q169" s="74">
        <f t="shared" si="56"/>
        <v>0</v>
      </c>
      <c r="R169" s="75">
        <f>IFERROR(LOOKUP(事業申請出力結果!$C$5,事業申請入力データ!$B$8:$B$14,事業申請入力データ!$E$8:$E$14),0)</f>
        <v>0</v>
      </c>
      <c r="S169" s="84">
        <f t="shared" si="57"/>
        <v>0</v>
      </c>
      <c r="T169" s="330"/>
    </row>
    <row r="170" spans="1:20">
      <c r="A170" s="310"/>
      <c r="B170" s="72" t="s">
        <v>61</v>
      </c>
      <c r="C170" s="106">
        <f>SUMIFS(事業申請入力データ!$F$19:$F$150001,事業申請入力データ!$C$19:$C$150001,B170,事業申請入力データ!$B$19:$B$150001,事業申請出力結果!$C$155)</f>
        <v>0</v>
      </c>
      <c r="D170" s="316"/>
      <c r="E170" s="108">
        <f>SUMIFS(事業申請入力データ!$G$19:$G$150004,事業申請入力データ!$C$19:$C$150004,B170,事業申請入力データ!$B$19:$B$150004,事業申請出力結果!$C$155)</f>
        <v>0</v>
      </c>
      <c r="F170" s="108">
        <f>IFERROR(事業申請入力データ!L$18*SUMIFS(事業申請入力データ!$F$19:$F$150001,事業申請入力データ!L$19:L$150001,"対象",事業申請入力データ!$C$19:$C$150001,事業申請出力結果!$B170,事業申請入力データ!$B$19:$B$150001,事業申請出力結果!$C$155)/SUMIF(事業申請入力データ!L$19:L$150001,"対象",事業申請入力データ!$F$19:$F$150001),0)</f>
        <v>0</v>
      </c>
      <c r="G170" s="108">
        <f>IFERROR(事業申請入力データ!M$18*SUMIFS(事業申請入力データ!$F$19:$F$150001,事業申請入力データ!M$19:M$150001,"対象",事業申請入力データ!$C$19:$C$150001,事業申請出力結果!$B170,事業申請入力データ!$B$19:$B$150001,事業申請出力結果!$C$155)/SUMIF(事業申請入力データ!M$19:M$150001,"対象",事業申請入力データ!$F$19:$F$150001),0)</f>
        <v>0</v>
      </c>
      <c r="H170" s="108">
        <f>IFERROR(事業申請入力データ!N$18*SUMIFS(事業申請入力データ!$F$19:$F$150001,事業申請入力データ!N$19:N$150001,"対象",事業申請入力データ!$C$19:$C$150001,事業申請出力結果!$B170,事業申請入力データ!$B$19:$B$150001,事業申請出力結果!$C$155)/SUMIF(事業申請入力データ!N$19:N$150001,"対象",事業申請入力データ!$F$19:$F$150001),0)</f>
        <v>0</v>
      </c>
      <c r="I170" s="108">
        <f>IFERROR(事業申請入力データ!O$18*SUMIFS(事業申請入力データ!$F$19:$F$150001,事業申請入力データ!O$19:O$150001,"対象",事業申請入力データ!$C$19:$C$150001,事業申請出力結果!$B170,事業申請入力データ!$B$19:$B$150001,事業申請出力結果!$C$155)/SUMIF(事業申請入力データ!O$19:O$150001,"対象",事業申請入力データ!$F$19:$F$150001),0)</f>
        <v>0</v>
      </c>
      <c r="J170" s="108">
        <f>IFERROR(事業申請入力データ!P$18*SUMIFS(事業申請入力データ!$F$19:$F$150001,事業申請入力データ!P$19:P$150001,"対象",事業申請入力データ!$C$19:$C$150001,事業申請出力結果!$B170,事業申請入力データ!$B$19:$B$150001,事業申請出力結果!$C$155)/SUMIF(事業申請入力データ!P$19:P$150001,"対象",事業申請入力データ!$F$19:$F$150001),0)</f>
        <v>0</v>
      </c>
      <c r="K170" s="108">
        <f>IFERROR(事業申請入力データ!Q$18*SUMIFS(事業申請入力データ!$F$19:$F$150001,事業申請入力データ!Q$19:Q$150001,"対象",事業申請入力データ!$C$19:$C$150001,事業申請出力結果!$B170,事業申請入力データ!$B$19:$B$150001,事業申請出力結果!$C$155)/SUMIF(事業申請入力データ!Q$19:Q$150001,"対象",事業申請入力データ!$F$19:$F$150001),0)</f>
        <v>0</v>
      </c>
      <c r="L170" s="108">
        <f>IFERROR(事業申請入力データ!R$18*SUMIFS(事業申請入力データ!$F$19:$F$150001,事業申請入力データ!R$19:R$150001,"対象",事業申請入力データ!$C$19:$C$150001,事業申請出力結果!$B170,事業申請入力データ!$B$19:$B$150001,事業申請出力結果!$C$155)/SUMIF(事業申請入力データ!R$19:R$150001,"対象",事業申請入力データ!$F$19:$F$150001),0)</f>
        <v>0</v>
      </c>
      <c r="M170" s="108">
        <f>IFERROR(事業申請入力データ!S$18*SUMIFS(事業申請入力データ!$F$19:$F$150001,事業申請入力データ!S$19:S$150001,"対象",事業申請入力データ!$C$19:$C$150001,事業申請出力結果!$B170,事業申請入力データ!$B$19:$B$150001,事業申請出力結果!$C$155)/SUMIF(事業申請入力データ!S$19:S$150001,"対象",事業申請入力データ!$F$19:$F$150001),0)</f>
        <v>0</v>
      </c>
      <c r="N170" s="108">
        <f>IFERROR(事業申請入力データ!W$18*SUMIFS(事業申請入力データ!$F$19:$F$150001,事業申請入力データ!W$19:W$150001,"対象",事業申請入力データ!$C$19:$C$150001,事業申請出力結果!$B170,事業申請入力データ!$B$19:$B$150001,事業申請出力結果!$C$155)/SUMIF(事業申請入力データ!W$19:W$150001,"対象",事業申請入力データ!$F$19:$F$150001),0)</f>
        <v>0</v>
      </c>
      <c r="O170" s="108">
        <f>IFERROR(事業申請入力データ!X$18*SUMIFS(事業申請入力データ!$F$19:$F$150001,事業申請入力データ!X$19:X$150001,"対象",事業申請入力データ!$C$19:$C$150001,事業申請出力結果!$B170,事業申請入力データ!$B$19:$B$150001,事業申請出力結果!$C$155)/SUMIF(事業申請入力データ!X$19:X$150001,"対象",事業申請入力データ!$F$19:$F$150001),0)</f>
        <v>0</v>
      </c>
      <c r="P170" s="108">
        <f>IFERROR(事業申請入力データ!Y$18*SUMIFS(事業申請入力データ!$F$19:$F$150001,事業申請入力データ!Y$19:Y$150001,"対象",事業申請入力データ!$C$19:$C$150001,事業申請出力結果!$B170,事業申請入力データ!$B$19:$B$150001,事業申請出力結果!$C$155)/SUMIF(事業申請入力データ!Y$19:Y$150001,"対象",事業申請入力データ!$F$19:$F$150001),0)</f>
        <v>0</v>
      </c>
      <c r="Q170" s="74">
        <f t="shared" si="56"/>
        <v>0</v>
      </c>
      <c r="R170" s="75">
        <f>IFERROR(LOOKUP(事業申請出力結果!$C$5,事業申請入力データ!$B$8:$B$14,事業申請入力データ!$E$8:$E$14),0)</f>
        <v>0</v>
      </c>
      <c r="S170" s="84">
        <f t="shared" si="57"/>
        <v>0</v>
      </c>
      <c r="T170" s="330"/>
    </row>
    <row r="171" spans="1:20">
      <c r="A171" s="310"/>
      <c r="B171" s="72" t="s">
        <v>62</v>
      </c>
      <c r="C171" s="106">
        <f>SUMIFS(事業申請入力データ!$F$19:$F$150001,事業申請入力データ!$C$19:$C$150001,B171,事業申請入力データ!$B$19:$B$150001,事業申請出力結果!$C$155)</f>
        <v>0</v>
      </c>
      <c r="D171" s="316"/>
      <c r="E171" s="108">
        <f>SUMIFS(事業申請入力データ!$G$19:$G$150004,事業申請入力データ!$C$19:$C$150004,B171,事業申請入力データ!$B$19:$B$150004,事業申請出力結果!$C$155)</f>
        <v>0</v>
      </c>
      <c r="F171" s="108">
        <f>IFERROR(事業申請入力データ!L$18*SUMIFS(事業申請入力データ!$F$19:$F$150001,事業申請入力データ!L$19:L$150001,"対象",事業申請入力データ!$C$19:$C$150001,事業申請出力結果!$B171,事業申請入力データ!$B$19:$B$150001,事業申請出力結果!$C$155)/SUMIF(事業申請入力データ!L$19:L$150001,"対象",事業申請入力データ!$F$19:$F$150001),0)</f>
        <v>0</v>
      </c>
      <c r="G171" s="108">
        <f>IFERROR(事業申請入力データ!M$18*SUMIFS(事業申請入力データ!$F$19:$F$150001,事業申請入力データ!M$19:M$150001,"対象",事業申請入力データ!$C$19:$C$150001,事業申請出力結果!$B171,事業申請入力データ!$B$19:$B$150001,事業申請出力結果!$C$155)/SUMIF(事業申請入力データ!M$19:M$150001,"対象",事業申請入力データ!$F$19:$F$150001),0)</f>
        <v>0</v>
      </c>
      <c r="H171" s="108">
        <f>IFERROR(事業申請入力データ!N$18*SUMIFS(事業申請入力データ!$F$19:$F$150001,事業申請入力データ!N$19:N$150001,"対象",事業申請入力データ!$C$19:$C$150001,事業申請出力結果!$B171,事業申請入力データ!$B$19:$B$150001,事業申請出力結果!$C$155)/SUMIF(事業申請入力データ!N$19:N$150001,"対象",事業申請入力データ!$F$19:$F$150001),0)</f>
        <v>0</v>
      </c>
      <c r="I171" s="108">
        <f>IFERROR(事業申請入力データ!O$18*SUMIFS(事業申請入力データ!$F$19:$F$150001,事業申請入力データ!O$19:O$150001,"対象",事業申請入力データ!$C$19:$C$150001,事業申請出力結果!$B171,事業申請入力データ!$B$19:$B$150001,事業申請出力結果!$C$155)/SUMIF(事業申請入力データ!O$19:O$150001,"対象",事業申請入力データ!$F$19:$F$150001),0)</f>
        <v>0</v>
      </c>
      <c r="J171" s="108">
        <f>IFERROR(事業申請入力データ!P$18*SUMIFS(事業申請入力データ!$F$19:$F$150001,事業申請入力データ!P$19:P$150001,"対象",事業申請入力データ!$C$19:$C$150001,事業申請出力結果!$B171,事業申請入力データ!$B$19:$B$150001,事業申請出力結果!$C$155)/SUMIF(事業申請入力データ!P$19:P$150001,"対象",事業申請入力データ!$F$19:$F$150001),0)</f>
        <v>0</v>
      </c>
      <c r="K171" s="108">
        <f>IFERROR(事業申請入力データ!Q$18*SUMIFS(事業申請入力データ!$F$19:$F$150001,事業申請入力データ!Q$19:Q$150001,"対象",事業申請入力データ!$C$19:$C$150001,事業申請出力結果!$B171,事業申請入力データ!$B$19:$B$150001,事業申請出力結果!$C$155)/SUMIF(事業申請入力データ!Q$19:Q$150001,"対象",事業申請入力データ!$F$19:$F$150001),0)</f>
        <v>0</v>
      </c>
      <c r="L171" s="108">
        <f>IFERROR(事業申請入力データ!R$18*SUMIFS(事業申請入力データ!$F$19:$F$150001,事業申請入力データ!R$19:R$150001,"対象",事業申請入力データ!$C$19:$C$150001,事業申請出力結果!$B171,事業申請入力データ!$B$19:$B$150001,事業申請出力結果!$C$155)/SUMIF(事業申請入力データ!R$19:R$150001,"対象",事業申請入力データ!$F$19:$F$150001),0)</f>
        <v>0</v>
      </c>
      <c r="M171" s="108">
        <f>IFERROR(事業申請入力データ!S$18*SUMIFS(事業申請入力データ!$F$19:$F$150001,事業申請入力データ!S$19:S$150001,"対象",事業申請入力データ!$C$19:$C$150001,事業申請出力結果!$B171,事業申請入力データ!$B$19:$B$150001,事業申請出力結果!$C$155)/SUMIF(事業申請入力データ!S$19:S$150001,"対象",事業申請入力データ!$F$19:$F$150001),0)</f>
        <v>0</v>
      </c>
      <c r="N171" s="108">
        <f>IFERROR(事業申請入力データ!W$18*SUMIFS(事業申請入力データ!$F$19:$F$150001,事業申請入力データ!W$19:W$150001,"対象",事業申請入力データ!$C$19:$C$150001,事業申請出力結果!$B171,事業申請入力データ!$B$19:$B$150001,事業申請出力結果!$C$155)/SUMIF(事業申請入力データ!W$19:W$150001,"対象",事業申請入力データ!$F$19:$F$150001),0)</f>
        <v>0</v>
      </c>
      <c r="O171" s="108">
        <f>IFERROR(事業申請入力データ!X$18*SUMIFS(事業申請入力データ!$F$19:$F$150001,事業申請入力データ!X$19:X$150001,"対象",事業申請入力データ!$C$19:$C$150001,事業申請出力結果!$B171,事業申請入力データ!$B$19:$B$150001,事業申請出力結果!$C$155)/SUMIF(事業申請入力データ!X$19:X$150001,"対象",事業申請入力データ!$F$19:$F$150001),0)</f>
        <v>0</v>
      </c>
      <c r="P171" s="108">
        <f>IFERROR(事業申請入力データ!Y$18*SUMIFS(事業申請入力データ!$F$19:$F$150001,事業申請入力データ!Y$19:Y$150001,"対象",事業申請入力データ!$C$19:$C$150001,事業申請出力結果!$B171,事業申請入力データ!$B$19:$B$150001,事業申請出力結果!$C$155)/SUMIF(事業申請入力データ!Y$19:Y$150001,"対象",事業申請入力データ!$F$19:$F$150001),0)</f>
        <v>0</v>
      </c>
      <c r="Q171" s="74">
        <f t="shared" si="56"/>
        <v>0</v>
      </c>
      <c r="R171" s="75">
        <f>IFERROR(LOOKUP(事業申請出力結果!$C$5,事業申請入力データ!$B$8:$B$14,事業申請入力データ!$E$8:$E$14),0)</f>
        <v>0</v>
      </c>
      <c r="S171" s="84">
        <f t="shared" si="57"/>
        <v>0</v>
      </c>
      <c r="T171" s="330"/>
    </row>
    <row r="172" spans="1:20">
      <c r="A172" s="310"/>
      <c r="B172" s="72" t="s">
        <v>63</v>
      </c>
      <c r="C172" s="106">
        <f>SUMIFS(事業申請入力データ!$F$19:$F$150001,事業申請入力データ!$C$19:$C$150001,B172,事業申請入力データ!$B$19:$B$150001,事業申請出力結果!$C$155)</f>
        <v>0</v>
      </c>
      <c r="D172" s="316"/>
      <c r="E172" s="108">
        <f>SUMIFS(事業申請入力データ!$G$19:$G$150004,事業申請入力データ!$C$19:$C$150004,B172,事業申請入力データ!$B$19:$B$150004,事業申請出力結果!$C$155)</f>
        <v>0</v>
      </c>
      <c r="F172" s="108">
        <f>IFERROR(事業申請入力データ!L$18*SUMIFS(事業申請入力データ!$F$19:$F$150001,事業申請入力データ!L$19:L$150001,"対象",事業申請入力データ!$C$19:$C$150001,事業申請出力結果!$B172,事業申請入力データ!$B$19:$B$150001,事業申請出力結果!$C$155)/SUMIF(事業申請入力データ!L$19:L$150001,"対象",事業申請入力データ!$F$19:$F$150001),0)</f>
        <v>0</v>
      </c>
      <c r="G172" s="108">
        <f>IFERROR(事業申請入力データ!M$18*SUMIFS(事業申請入力データ!$F$19:$F$150001,事業申請入力データ!M$19:M$150001,"対象",事業申請入力データ!$C$19:$C$150001,事業申請出力結果!$B172,事業申請入力データ!$B$19:$B$150001,事業申請出力結果!$C$155)/SUMIF(事業申請入力データ!M$19:M$150001,"対象",事業申請入力データ!$F$19:$F$150001),0)</f>
        <v>0</v>
      </c>
      <c r="H172" s="108">
        <f>IFERROR(事業申請入力データ!N$18*SUMIFS(事業申請入力データ!$F$19:$F$150001,事業申請入力データ!N$19:N$150001,"対象",事業申請入力データ!$C$19:$C$150001,事業申請出力結果!$B172,事業申請入力データ!$B$19:$B$150001,事業申請出力結果!$C$155)/SUMIF(事業申請入力データ!N$19:N$150001,"対象",事業申請入力データ!$F$19:$F$150001),0)</f>
        <v>0</v>
      </c>
      <c r="I172" s="108">
        <f>IFERROR(事業申請入力データ!O$18*SUMIFS(事業申請入力データ!$F$19:$F$150001,事業申請入力データ!O$19:O$150001,"対象",事業申請入力データ!$C$19:$C$150001,事業申請出力結果!$B172,事業申請入力データ!$B$19:$B$150001,事業申請出力結果!$C$155)/SUMIF(事業申請入力データ!O$19:O$150001,"対象",事業申請入力データ!$F$19:$F$150001),0)</f>
        <v>0</v>
      </c>
      <c r="J172" s="108">
        <f>IFERROR(事業申請入力データ!P$18*SUMIFS(事業申請入力データ!$F$19:$F$150001,事業申請入力データ!P$19:P$150001,"対象",事業申請入力データ!$C$19:$C$150001,事業申請出力結果!$B172,事業申請入力データ!$B$19:$B$150001,事業申請出力結果!$C$155)/SUMIF(事業申請入力データ!P$19:P$150001,"対象",事業申請入力データ!$F$19:$F$150001),0)</f>
        <v>0</v>
      </c>
      <c r="K172" s="108">
        <f>IFERROR(事業申請入力データ!Q$18*SUMIFS(事業申請入力データ!$F$19:$F$150001,事業申請入力データ!Q$19:Q$150001,"対象",事業申請入力データ!$C$19:$C$150001,事業申請出力結果!$B172,事業申請入力データ!$B$19:$B$150001,事業申請出力結果!$C$155)/SUMIF(事業申請入力データ!Q$19:Q$150001,"対象",事業申請入力データ!$F$19:$F$150001),0)</f>
        <v>0</v>
      </c>
      <c r="L172" s="108">
        <f>IFERROR(事業申請入力データ!R$18*SUMIFS(事業申請入力データ!$F$19:$F$150001,事業申請入力データ!R$19:R$150001,"対象",事業申請入力データ!$C$19:$C$150001,事業申請出力結果!$B172,事業申請入力データ!$B$19:$B$150001,事業申請出力結果!$C$155)/SUMIF(事業申請入力データ!R$19:R$150001,"対象",事業申請入力データ!$F$19:$F$150001),0)</f>
        <v>0</v>
      </c>
      <c r="M172" s="108">
        <f>IFERROR(事業申請入力データ!S$18*SUMIFS(事業申請入力データ!$F$19:$F$150001,事業申請入力データ!S$19:S$150001,"対象",事業申請入力データ!$C$19:$C$150001,事業申請出力結果!$B172,事業申請入力データ!$B$19:$B$150001,事業申請出力結果!$C$155)/SUMIF(事業申請入力データ!S$19:S$150001,"対象",事業申請入力データ!$F$19:$F$150001),0)</f>
        <v>0</v>
      </c>
      <c r="N172" s="108">
        <f>IFERROR(事業申請入力データ!W$18*SUMIFS(事業申請入力データ!$F$19:$F$150001,事業申請入力データ!W$19:W$150001,"対象",事業申請入力データ!$C$19:$C$150001,事業申請出力結果!$B172,事業申請入力データ!$B$19:$B$150001,事業申請出力結果!$C$155)/SUMIF(事業申請入力データ!W$19:W$150001,"対象",事業申請入力データ!$F$19:$F$150001),0)</f>
        <v>0</v>
      </c>
      <c r="O172" s="108">
        <f>IFERROR(事業申請入力データ!X$18*SUMIFS(事業申請入力データ!$F$19:$F$150001,事業申請入力データ!X$19:X$150001,"対象",事業申請入力データ!$C$19:$C$150001,事業申請出力結果!$B172,事業申請入力データ!$B$19:$B$150001,事業申請出力結果!$C$155)/SUMIF(事業申請入力データ!X$19:X$150001,"対象",事業申請入力データ!$F$19:$F$150001),0)</f>
        <v>0</v>
      </c>
      <c r="P172" s="108">
        <f>IFERROR(事業申請入力データ!Y$18*SUMIFS(事業申請入力データ!$F$19:$F$150001,事業申請入力データ!Y$19:Y$150001,"対象",事業申請入力データ!$C$19:$C$150001,事業申請出力結果!$B172,事業申請入力データ!$B$19:$B$150001,事業申請出力結果!$C$155)/SUMIF(事業申請入力データ!Y$19:Y$150001,"対象",事業申請入力データ!$F$19:$F$150001),0)</f>
        <v>0</v>
      </c>
      <c r="Q172" s="74">
        <f t="shared" si="56"/>
        <v>0</v>
      </c>
      <c r="R172" s="75">
        <f>IFERROR(LOOKUP(事業申請出力結果!$C$5,事業申請入力データ!$B$8:$B$14,事業申請入力データ!$E$8:$E$14),0)</f>
        <v>0</v>
      </c>
      <c r="S172" s="84">
        <f t="shared" si="57"/>
        <v>0</v>
      </c>
      <c r="T172" s="330"/>
    </row>
    <row r="173" spans="1:20">
      <c r="A173" s="310"/>
      <c r="B173" s="72" t="s">
        <v>64</v>
      </c>
      <c r="C173" s="106">
        <f>SUMIFS(事業申請入力データ!$F$19:$F$150001,事業申請入力データ!$C$19:$C$150001,B173,事業申請入力データ!$B$19:$B$150001,事業申請出力結果!$C$155)</f>
        <v>0</v>
      </c>
      <c r="D173" s="316"/>
      <c r="E173" s="108">
        <f>SUMIFS(事業申請入力データ!$G$19:$G$150004,事業申請入力データ!$C$19:$C$150004,B173,事業申請入力データ!$B$19:$B$150004,事業申請出力結果!$C$155)</f>
        <v>0</v>
      </c>
      <c r="F173" s="108">
        <f>IFERROR(事業申請入力データ!L$18*SUMIFS(事業申請入力データ!$F$19:$F$150001,事業申請入力データ!L$19:L$150001,"対象",事業申請入力データ!$C$19:$C$150001,事業申請出力結果!$B173,事業申請入力データ!$B$19:$B$150001,事業申請出力結果!$C$155)/SUMIF(事業申請入力データ!L$19:L$150001,"対象",事業申請入力データ!$F$19:$F$150001),0)</f>
        <v>0</v>
      </c>
      <c r="G173" s="108">
        <f>IFERROR(事業申請入力データ!M$18*SUMIFS(事業申請入力データ!$F$19:$F$150001,事業申請入力データ!M$19:M$150001,"対象",事業申請入力データ!$C$19:$C$150001,事業申請出力結果!$B173,事業申請入力データ!$B$19:$B$150001,事業申請出力結果!$C$155)/SUMIF(事業申請入力データ!M$19:M$150001,"対象",事業申請入力データ!$F$19:$F$150001),0)</f>
        <v>0</v>
      </c>
      <c r="H173" s="108">
        <f>IFERROR(事業申請入力データ!N$18*SUMIFS(事業申請入力データ!$F$19:$F$150001,事業申請入力データ!N$19:N$150001,"対象",事業申請入力データ!$C$19:$C$150001,事業申請出力結果!$B173,事業申請入力データ!$B$19:$B$150001,事業申請出力結果!$C$155)/SUMIF(事業申請入力データ!N$19:N$150001,"対象",事業申請入力データ!$F$19:$F$150001),0)</f>
        <v>0</v>
      </c>
      <c r="I173" s="108">
        <f>IFERROR(事業申請入力データ!O$18*SUMIFS(事業申請入力データ!$F$19:$F$150001,事業申請入力データ!O$19:O$150001,"対象",事業申請入力データ!$C$19:$C$150001,事業申請出力結果!$B173,事業申請入力データ!$B$19:$B$150001,事業申請出力結果!$C$155)/SUMIF(事業申請入力データ!O$19:O$150001,"対象",事業申請入力データ!$F$19:$F$150001),0)</f>
        <v>0</v>
      </c>
      <c r="J173" s="108">
        <f>IFERROR(事業申請入力データ!P$18*SUMIFS(事業申請入力データ!$F$19:$F$150001,事業申請入力データ!P$19:P$150001,"対象",事業申請入力データ!$C$19:$C$150001,事業申請出力結果!$B173,事業申請入力データ!$B$19:$B$150001,事業申請出力結果!$C$155)/SUMIF(事業申請入力データ!P$19:P$150001,"対象",事業申請入力データ!$F$19:$F$150001),0)</f>
        <v>0</v>
      </c>
      <c r="K173" s="108">
        <f>IFERROR(事業申請入力データ!Q$18*SUMIFS(事業申請入力データ!$F$19:$F$150001,事業申請入力データ!Q$19:Q$150001,"対象",事業申請入力データ!$C$19:$C$150001,事業申請出力結果!$B173,事業申請入力データ!$B$19:$B$150001,事業申請出力結果!$C$155)/SUMIF(事業申請入力データ!Q$19:Q$150001,"対象",事業申請入力データ!$F$19:$F$150001),0)</f>
        <v>0</v>
      </c>
      <c r="L173" s="108">
        <f>IFERROR(事業申請入力データ!R$18*SUMIFS(事業申請入力データ!$F$19:$F$150001,事業申請入力データ!R$19:R$150001,"対象",事業申請入力データ!$C$19:$C$150001,事業申請出力結果!$B173,事業申請入力データ!$B$19:$B$150001,事業申請出力結果!$C$155)/SUMIF(事業申請入力データ!R$19:R$150001,"対象",事業申請入力データ!$F$19:$F$150001),0)</f>
        <v>0</v>
      </c>
      <c r="M173" s="108">
        <f>IFERROR(事業申請入力データ!S$18*SUMIFS(事業申請入力データ!$F$19:$F$150001,事業申請入力データ!S$19:S$150001,"対象",事業申請入力データ!$C$19:$C$150001,事業申請出力結果!$B173,事業申請入力データ!$B$19:$B$150001,事業申請出力結果!$C$155)/SUMIF(事業申請入力データ!S$19:S$150001,"対象",事業申請入力データ!$F$19:$F$150001),0)</f>
        <v>0</v>
      </c>
      <c r="N173" s="108">
        <f>IFERROR(事業申請入力データ!W$18*SUMIFS(事業申請入力データ!$F$19:$F$150001,事業申請入力データ!W$19:W$150001,"対象",事業申請入力データ!$C$19:$C$150001,事業申請出力結果!$B173,事業申請入力データ!$B$19:$B$150001,事業申請出力結果!$C$155)/SUMIF(事業申請入力データ!W$19:W$150001,"対象",事業申請入力データ!$F$19:$F$150001),0)</f>
        <v>0</v>
      </c>
      <c r="O173" s="108">
        <f>IFERROR(事業申請入力データ!X$18*SUMIFS(事業申請入力データ!$F$19:$F$150001,事業申請入力データ!X$19:X$150001,"対象",事業申請入力データ!$C$19:$C$150001,事業申請出力結果!$B173,事業申請入力データ!$B$19:$B$150001,事業申請出力結果!$C$155)/SUMIF(事業申請入力データ!X$19:X$150001,"対象",事業申請入力データ!$F$19:$F$150001),0)</f>
        <v>0</v>
      </c>
      <c r="P173" s="108">
        <f>IFERROR(事業申請入力データ!Y$18*SUMIFS(事業申請入力データ!$F$19:$F$150001,事業申請入力データ!Y$19:Y$150001,"対象",事業申請入力データ!$C$19:$C$150001,事業申請出力結果!$B173,事業申請入力データ!$B$19:$B$150001,事業申請出力結果!$C$155)/SUMIF(事業申請入力データ!Y$19:Y$150001,"対象",事業申請入力データ!$F$19:$F$150001),0)</f>
        <v>0</v>
      </c>
      <c r="Q173" s="74">
        <f t="shared" si="56"/>
        <v>0</v>
      </c>
      <c r="R173" s="75">
        <f>IFERROR(LOOKUP(事業申請出力結果!$C$5,事業申請入力データ!$B$8:$B$14,事業申請入力データ!$E$8:$E$14),0)</f>
        <v>0</v>
      </c>
      <c r="S173" s="84">
        <f t="shared" si="57"/>
        <v>0</v>
      </c>
      <c r="T173" s="330"/>
    </row>
    <row r="174" spans="1:20">
      <c r="A174" s="310"/>
      <c r="B174" s="72" t="s">
        <v>65</v>
      </c>
      <c r="C174" s="106">
        <f>SUMIFS(事業申請入力データ!$F$19:$F$150001,事業申請入力データ!$C$19:$C$150001,B174,事業申請入力データ!$B$19:$B$150001,事業申請出力結果!$C$155)</f>
        <v>0</v>
      </c>
      <c r="D174" s="316"/>
      <c r="E174" s="108">
        <f>SUMIFS(事業申請入力データ!$G$19:$G$150004,事業申請入力データ!$C$19:$C$150004,B174,事業申請入力データ!$B$19:$B$150004,事業申請出力結果!$C$155)</f>
        <v>0</v>
      </c>
      <c r="F174" s="108">
        <f>IFERROR(事業申請入力データ!L$18*SUMIFS(事業申請入力データ!$F$19:$F$150001,事業申請入力データ!L$19:L$150001,"対象",事業申請入力データ!$C$19:$C$150001,事業申請出力結果!$B174,事業申請入力データ!$B$19:$B$150001,事業申請出力結果!$C$155)/SUMIF(事業申請入力データ!L$19:L$150001,"対象",事業申請入力データ!$F$19:$F$150001),0)</f>
        <v>0</v>
      </c>
      <c r="G174" s="108">
        <f>IFERROR(事業申請入力データ!M$18*SUMIFS(事業申請入力データ!$F$19:$F$150001,事業申請入力データ!M$19:M$150001,"対象",事業申請入力データ!$C$19:$C$150001,事業申請出力結果!$B174,事業申請入力データ!$B$19:$B$150001,事業申請出力結果!$C$155)/SUMIF(事業申請入力データ!M$19:M$150001,"対象",事業申請入力データ!$F$19:$F$150001),0)</f>
        <v>0</v>
      </c>
      <c r="H174" s="108">
        <f>IFERROR(事業申請入力データ!N$18*SUMIFS(事業申請入力データ!$F$19:$F$150001,事業申請入力データ!N$19:N$150001,"対象",事業申請入力データ!$C$19:$C$150001,事業申請出力結果!$B174,事業申請入力データ!$B$19:$B$150001,事業申請出力結果!$C$155)/SUMIF(事業申請入力データ!N$19:N$150001,"対象",事業申請入力データ!$F$19:$F$150001),0)</f>
        <v>0</v>
      </c>
      <c r="I174" s="108">
        <f>IFERROR(事業申請入力データ!O$18*SUMIFS(事業申請入力データ!$F$19:$F$150001,事業申請入力データ!O$19:O$150001,"対象",事業申請入力データ!$C$19:$C$150001,事業申請出力結果!$B174,事業申請入力データ!$B$19:$B$150001,事業申請出力結果!$C$155)/SUMIF(事業申請入力データ!O$19:O$150001,"対象",事業申請入力データ!$F$19:$F$150001),0)</f>
        <v>0</v>
      </c>
      <c r="J174" s="108">
        <f>IFERROR(事業申請入力データ!P$18*SUMIFS(事業申請入力データ!$F$19:$F$150001,事業申請入力データ!P$19:P$150001,"対象",事業申請入力データ!$C$19:$C$150001,事業申請出力結果!$B174,事業申請入力データ!$B$19:$B$150001,事業申請出力結果!$C$155)/SUMIF(事業申請入力データ!P$19:P$150001,"対象",事業申請入力データ!$F$19:$F$150001),0)</f>
        <v>0</v>
      </c>
      <c r="K174" s="108">
        <f>IFERROR(事業申請入力データ!Q$18*SUMIFS(事業申請入力データ!$F$19:$F$150001,事業申請入力データ!Q$19:Q$150001,"対象",事業申請入力データ!$C$19:$C$150001,事業申請出力結果!$B174,事業申請入力データ!$B$19:$B$150001,事業申請出力結果!$C$155)/SUMIF(事業申請入力データ!Q$19:Q$150001,"対象",事業申請入力データ!$F$19:$F$150001),0)</f>
        <v>0</v>
      </c>
      <c r="L174" s="108">
        <f>IFERROR(事業申請入力データ!R$18*SUMIFS(事業申請入力データ!$F$19:$F$150001,事業申請入力データ!R$19:R$150001,"対象",事業申請入力データ!$C$19:$C$150001,事業申請出力結果!$B174,事業申請入力データ!$B$19:$B$150001,事業申請出力結果!$C$155)/SUMIF(事業申請入力データ!R$19:R$150001,"対象",事業申請入力データ!$F$19:$F$150001),0)</f>
        <v>0</v>
      </c>
      <c r="M174" s="108">
        <f>IFERROR(事業申請入力データ!S$18*SUMIFS(事業申請入力データ!$F$19:$F$150001,事業申請入力データ!S$19:S$150001,"対象",事業申請入力データ!$C$19:$C$150001,事業申請出力結果!$B174,事業申請入力データ!$B$19:$B$150001,事業申請出力結果!$C$155)/SUMIF(事業申請入力データ!S$19:S$150001,"対象",事業申請入力データ!$F$19:$F$150001),0)</f>
        <v>0</v>
      </c>
      <c r="N174" s="108">
        <f>IFERROR(事業申請入力データ!W$18*SUMIFS(事業申請入力データ!$F$19:$F$150001,事業申請入力データ!W$19:W$150001,"対象",事業申請入力データ!$C$19:$C$150001,事業申請出力結果!$B174,事業申請入力データ!$B$19:$B$150001,事業申請出力結果!$C$155)/SUMIF(事業申請入力データ!W$19:W$150001,"対象",事業申請入力データ!$F$19:$F$150001),0)</f>
        <v>0</v>
      </c>
      <c r="O174" s="108">
        <f>IFERROR(事業申請入力データ!X$18*SUMIFS(事業申請入力データ!$F$19:$F$150001,事業申請入力データ!X$19:X$150001,"対象",事業申請入力データ!$C$19:$C$150001,事業申請出力結果!$B174,事業申請入力データ!$B$19:$B$150001,事業申請出力結果!$C$155)/SUMIF(事業申請入力データ!X$19:X$150001,"対象",事業申請入力データ!$F$19:$F$150001),0)</f>
        <v>0</v>
      </c>
      <c r="P174" s="108">
        <f>IFERROR(事業申請入力データ!Y$18*SUMIFS(事業申請入力データ!$F$19:$F$150001,事業申請入力データ!Y$19:Y$150001,"対象",事業申請入力データ!$C$19:$C$150001,事業申請出力結果!$B174,事業申請入力データ!$B$19:$B$150001,事業申請出力結果!$C$155)/SUMIF(事業申請入力データ!Y$19:Y$150001,"対象",事業申請入力データ!$F$19:$F$150001),0)</f>
        <v>0</v>
      </c>
      <c r="Q174" s="74">
        <f t="shared" si="56"/>
        <v>0</v>
      </c>
      <c r="R174" s="75">
        <f>IFERROR(LOOKUP(事業申請出力結果!$C$5,事業申請入力データ!$B$8:$B$14,事業申請入力データ!$E$8:$E$14),0)</f>
        <v>0</v>
      </c>
      <c r="S174" s="84">
        <f t="shared" si="57"/>
        <v>0</v>
      </c>
      <c r="T174" s="330"/>
    </row>
    <row r="175" spans="1:20">
      <c r="A175" s="310"/>
      <c r="B175" s="72" t="s">
        <v>66</v>
      </c>
      <c r="C175" s="106">
        <f>SUMIFS(事業申請入力データ!$F$19:$F$150001,事業申請入力データ!$C$19:$C$150001,B175,事業申請入力データ!$B$19:$B$150001,事業申請出力結果!$C$155)</f>
        <v>0</v>
      </c>
      <c r="D175" s="316"/>
      <c r="E175" s="108">
        <f>SUMIFS(事業申請入力データ!$G$19:$G$150004,事業申請入力データ!$C$19:$C$150004,B175,事業申請入力データ!$B$19:$B$150004,事業申請出力結果!$C$155)</f>
        <v>0</v>
      </c>
      <c r="F175" s="108">
        <f>IFERROR(事業申請入力データ!L$18*SUMIFS(事業申請入力データ!$F$19:$F$150001,事業申請入力データ!L$19:L$150001,"対象",事業申請入力データ!$C$19:$C$150001,事業申請出力結果!$B175,事業申請入力データ!$B$19:$B$150001,事業申請出力結果!$C$155)/SUMIF(事業申請入力データ!L$19:L$150001,"対象",事業申請入力データ!$F$19:$F$150001),0)</f>
        <v>0</v>
      </c>
      <c r="G175" s="108">
        <f>IFERROR(事業申請入力データ!M$18*SUMIFS(事業申請入力データ!$F$19:$F$150001,事業申請入力データ!M$19:M$150001,"対象",事業申請入力データ!$C$19:$C$150001,事業申請出力結果!$B175,事業申請入力データ!$B$19:$B$150001,事業申請出力結果!$C$155)/SUMIF(事業申請入力データ!M$19:M$150001,"対象",事業申請入力データ!$F$19:$F$150001),0)</f>
        <v>0</v>
      </c>
      <c r="H175" s="108">
        <f>IFERROR(事業申請入力データ!N$18*SUMIFS(事業申請入力データ!$F$19:$F$150001,事業申請入力データ!N$19:N$150001,"対象",事業申請入力データ!$C$19:$C$150001,事業申請出力結果!$B175,事業申請入力データ!$B$19:$B$150001,事業申請出力結果!$C$155)/SUMIF(事業申請入力データ!N$19:N$150001,"対象",事業申請入力データ!$F$19:$F$150001),0)</f>
        <v>0</v>
      </c>
      <c r="I175" s="108">
        <f>IFERROR(事業申請入力データ!O$18*SUMIFS(事業申請入力データ!$F$19:$F$150001,事業申請入力データ!O$19:O$150001,"対象",事業申請入力データ!$C$19:$C$150001,事業申請出力結果!$B175,事業申請入力データ!$B$19:$B$150001,事業申請出力結果!$C$155)/SUMIF(事業申請入力データ!O$19:O$150001,"対象",事業申請入力データ!$F$19:$F$150001),0)</f>
        <v>0</v>
      </c>
      <c r="J175" s="108">
        <f>IFERROR(事業申請入力データ!P$18*SUMIFS(事業申請入力データ!$F$19:$F$150001,事業申請入力データ!P$19:P$150001,"対象",事業申請入力データ!$C$19:$C$150001,事業申請出力結果!$B175,事業申請入力データ!$B$19:$B$150001,事業申請出力結果!$C$155)/SUMIF(事業申請入力データ!P$19:P$150001,"対象",事業申請入力データ!$F$19:$F$150001),0)</f>
        <v>0</v>
      </c>
      <c r="K175" s="108">
        <f>IFERROR(事業申請入力データ!Q$18*SUMIFS(事業申請入力データ!$F$19:$F$150001,事業申請入力データ!Q$19:Q$150001,"対象",事業申請入力データ!$C$19:$C$150001,事業申請出力結果!$B175,事業申請入力データ!$B$19:$B$150001,事業申請出力結果!$C$155)/SUMIF(事業申請入力データ!Q$19:Q$150001,"対象",事業申請入力データ!$F$19:$F$150001),0)</f>
        <v>0</v>
      </c>
      <c r="L175" s="108">
        <f>IFERROR(事業申請入力データ!R$18*SUMIFS(事業申請入力データ!$F$19:$F$150001,事業申請入力データ!R$19:R$150001,"対象",事業申請入力データ!$C$19:$C$150001,事業申請出力結果!$B175,事業申請入力データ!$B$19:$B$150001,事業申請出力結果!$C$155)/SUMIF(事業申請入力データ!R$19:R$150001,"対象",事業申請入力データ!$F$19:$F$150001),0)</f>
        <v>0</v>
      </c>
      <c r="M175" s="108">
        <f>IFERROR(事業申請入力データ!S$18*SUMIFS(事業申請入力データ!$F$19:$F$150001,事業申請入力データ!S$19:S$150001,"対象",事業申請入力データ!$C$19:$C$150001,事業申請出力結果!$B175,事業申請入力データ!$B$19:$B$150001,事業申請出力結果!$C$155)/SUMIF(事業申請入力データ!S$19:S$150001,"対象",事業申請入力データ!$F$19:$F$150001),0)</f>
        <v>0</v>
      </c>
      <c r="N175" s="108">
        <f>IFERROR(事業申請入力データ!W$18*SUMIFS(事業申請入力データ!$F$19:$F$150001,事業申請入力データ!W$19:W$150001,"対象",事業申請入力データ!$C$19:$C$150001,事業申請出力結果!$B175,事業申請入力データ!$B$19:$B$150001,事業申請出力結果!$C$155)/SUMIF(事業申請入力データ!W$19:W$150001,"対象",事業申請入力データ!$F$19:$F$150001),0)</f>
        <v>0</v>
      </c>
      <c r="O175" s="108">
        <f>IFERROR(事業申請入力データ!X$18*SUMIFS(事業申請入力データ!$F$19:$F$150001,事業申請入力データ!X$19:X$150001,"対象",事業申請入力データ!$C$19:$C$150001,事業申請出力結果!$B175,事業申請入力データ!$B$19:$B$150001,事業申請出力結果!$C$155)/SUMIF(事業申請入力データ!X$19:X$150001,"対象",事業申請入力データ!$F$19:$F$150001),0)</f>
        <v>0</v>
      </c>
      <c r="P175" s="108">
        <f>IFERROR(事業申請入力データ!Y$18*SUMIFS(事業申請入力データ!$F$19:$F$150001,事業申請入力データ!Y$19:Y$150001,"対象",事業申請入力データ!$C$19:$C$150001,事業申請出力結果!$B175,事業申請入力データ!$B$19:$B$150001,事業申請出力結果!$C$155)/SUMIF(事業申請入力データ!Y$19:Y$150001,"対象",事業申請入力データ!$F$19:$F$150001),0)</f>
        <v>0</v>
      </c>
      <c r="Q175" s="74">
        <f t="shared" si="56"/>
        <v>0</v>
      </c>
      <c r="R175" s="75">
        <f>IFERROR(LOOKUP(事業申請出力結果!$C$5,事業申請入力データ!$B$8:$B$14,事業申請入力データ!$E$8:$E$14),0)</f>
        <v>0</v>
      </c>
      <c r="S175" s="84">
        <f t="shared" si="57"/>
        <v>0</v>
      </c>
      <c r="T175" s="330"/>
    </row>
    <row r="176" spans="1:20">
      <c r="A176" s="310"/>
      <c r="B176" s="72" t="s">
        <v>67</v>
      </c>
      <c r="C176" s="106">
        <f>SUMIFS(事業申請入力データ!$F$19:$F$150001,事業申請入力データ!$C$19:$C$150001,B176,事業申請入力データ!$B$19:$B$150001,事業申請出力結果!$C$155)</f>
        <v>0</v>
      </c>
      <c r="D176" s="316"/>
      <c r="E176" s="108">
        <f>SUMIFS(事業申請入力データ!$G$19:$G$150004,事業申請入力データ!$C$19:$C$150004,B176,事業申請入力データ!$B$19:$B$150004,事業申請出力結果!$C$155)</f>
        <v>0</v>
      </c>
      <c r="F176" s="108">
        <f>IFERROR(事業申請入力データ!L$18*SUMIFS(事業申請入力データ!$F$19:$F$150001,事業申請入力データ!L$19:L$150001,"対象",事業申請入力データ!$C$19:$C$150001,事業申請出力結果!$B176,事業申請入力データ!$B$19:$B$150001,事業申請出力結果!$C$155)/SUMIF(事業申請入力データ!L$19:L$150001,"対象",事業申請入力データ!$F$19:$F$150001),0)</f>
        <v>0</v>
      </c>
      <c r="G176" s="108">
        <f>IFERROR(事業申請入力データ!M$18*SUMIFS(事業申請入力データ!$F$19:$F$150001,事業申請入力データ!M$19:M$150001,"対象",事業申請入力データ!$C$19:$C$150001,事業申請出力結果!$B176,事業申請入力データ!$B$19:$B$150001,事業申請出力結果!$C$155)/SUMIF(事業申請入力データ!M$19:M$150001,"対象",事業申請入力データ!$F$19:$F$150001),0)</f>
        <v>0</v>
      </c>
      <c r="H176" s="108">
        <f>IFERROR(事業申請入力データ!N$18*SUMIFS(事業申請入力データ!$F$19:$F$150001,事業申請入力データ!N$19:N$150001,"対象",事業申請入力データ!$C$19:$C$150001,事業申請出力結果!$B176,事業申請入力データ!$B$19:$B$150001,事業申請出力結果!$C$155)/SUMIF(事業申請入力データ!N$19:N$150001,"対象",事業申請入力データ!$F$19:$F$150001),0)</f>
        <v>0</v>
      </c>
      <c r="I176" s="108">
        <f>IFERROR(事業申請入力データ!O$18*SUMIFS(事業申請入力データ!$F$19:$F$150001,事業申請入力データ!O$19:O$150001,"対象",事業申請入力データ!$C$19:$C$150001,事業申請出力結果!$B176,事業申請入力データ!$B$19:$B$150001,事業申請出力結果!$C$155)/SUMIF(事業申請入力データ!O$19:O$150001,"対象",事業申請入力データ!$F$19:$F$150001),0)</f>
        <v>0</v>
      </c>
      <c r="J176" s="108">
        <f>IFERROR(事業申請入力データ!P$18*SUMIFS(事業申請入力データ!$F$19:$F$150001,事業申請入力データ!P$19:P$150001,"対象",事業申請入力データ!$C$19:$C$150001,事業申請出力結果!$B176,事業申請入力データ!$B$19:$B$150001,事業申請出力結果!$C$155)/SUMIF(事業申請入力データ!P$19:P$150001,"対象",事業申請入力データ!$F$19:$F$150001),0)</f>
        <v>0</v>
      </c>
      <c r="K176" s="108">
        <f>IFERROR(事業申請入力データ!Q$18*SUMIFS(事業申請入力データ!$F$19:$F$150001,事業申請入力データ!Q$19:Q$150001,"対象",事業申請入力データ!$C$19:$C$150001,事業申請出力結果!$B176,事業申請入力データ!$B$19:$B$150001,事業申請出力結果!$C$155)/SUMIF(事業申請入力データ!Q$19:Q$150001,"対象",事業申請入力データ!$F$19:$F$150001),0)</f>
        <v>0</v>
      </c>
      <c r="L176" s="108">
        <f>IFERROR(事業申請入力データ!R$18*SUMIFS(事業申請入力データ!$F$19:$F$150001,事業申請入力データ!R$19:R$150001,"対象",事業申請入力データ!$C$19:$C$150001,事業申請出力結果!$B176,事業申請入力データ!$B$19:$B$150001,事業申請出力結果!$C$155)/SUMIF(事業申請入力データ!R$19:R$150001,"対象",事業申請入力データ!$F$19:$F$150001),0)</f>
        <v>0</v>
      </c>
      <c r="M176" s="108">
        <f>IFERROR(事業申請入力データ!S$18*SUMIFS(事業申請入力データ!$F$19:$F$150001,事業申請入力データ!S$19:S$150001,"対象",事業申請入力データ!$C$19:$C$150001,事業申請出力結果!$B176,事業申請入力データ!$B$19:$B$150001,事業申請出力結果!$C$155)/SUMIF(事業申請入力データ!S$19:S$150001,"対象",事業申請入力データ!$F$19:$F$150001),0)</f>
        <v>0</v>
      </c>
      <c r="N176" s="108">
        <f>IFERROR(事業申請入力データ!W$18*SUMIFS(事業申請入力データ!$F$19:$F$150001,事業申請入力データ!W$19:W$150001,"対象",事業申請入力データ!$C$19:$C$150001,事業申請出力結果!$B176,事業申請入力データ!$B$19:$B$150001,事業申請出力結果!$C$155)/SUMIF(事業申請入力データ!W$19:W$150001,"対象",事業申請入力データ!$F$19:$F$150001),0)</f>
        <v>0</v>
      </c>
      <c r="O176" s="108">
        <f>IFERROR(事業申請入力データ!X$18*SUMIFS(事業申請入力データ!$F$19:$F$150001,事業申請入力データ!X$19:X$150001,"対象",事業申請入力データ!$C$19:$C$150001,事業申請出力結果!$B176,事業申請入力データ!$B$19:$B$150001,事業申請出力結果!$C$155)/SUMIF(事業申請入力データ!X$19:X$150001,"対象",事業申請入力データ!$F$19:$F$150001),0)</f>
        <v>0</v>
      </c>
      <c r="P176" s="108">
        <f>IFERROR(事業申請入力データ!Y$18*SUMIFS(事業申請入力データ!$F$19:$F$150001,事業申請入力データ!Y$19:Y$150001,"対象",事業申請入力データ!$C$19:$C$150001,事業申請出力結果!$B176,事業申請入力データ!$B$19:$B$150001,事業申請出力結果!$C$155)/SUMIF(事業申請入力データ!Y$19:Y$150001,"対象",事業申請入力データ!$F$19:$F$150001),0)</f>
        <v>0</v>
      </c>
      <c r="Q176" s="74">
        <f t="shared" si="56"/>
        <v>0</v>
      </c>
      <c r="R176" s="75">
        <f>IFERROR(LOOKUP(事業申請出力結果!$C$5,事業申請入力データ!$B$8:$B$14,事業申請入力データ!$E$8:$E$14),0)</f>
        <v>0</v>
      </c>
      <c r="S176" s="84">
        <f t="shared" si="57"/>
        <v>0</v>
      </c>
      <c r="T176" s="330"/>
    </row>
    <row r="177" spans="1:20">
      <c r="A177" s="310"/>
      <c r="B177" s="72" t="s">
        <v>68</v>
      </c>
      <c r="C177" s="106">
        <f>SUMIFS(事業申請入力データ!$F$19:$F$150001,事業申請入力データ!$C$19:$C$150001,B177,事業申請入力データ!$B$19:$B$150001,事業申請出力結果!$C$155)</f>
        <v>0</v>
      </c>
      <c r="D177" s="316"/>
      <c r="E177" s="108">
        <f>SUMIFS(事業申請入力データ!$G$19:$G$150004,事業申請入力データ!$C$19:$C$150004,B177,事業申請入力データ!$B$19:$B$150004,事業申請出力結果!$C$155)</f>
        <v>0</v>
      </c>
      <c r="F177" s="108">
        <f>IFERROR(事業申請入力データ!L$18*SUMIFS(事業申請入力データ!$F$19:$F$150001,事業申請入力データ!L$19:L$150001,"対象",事業申請入力データ!$C$19:$C$150001,事業申請出力結果!$B177,事業申請入力データ!$B$19:$B$150001,事業申請出力結果!$C$155)/SUMIF(事業申請入力データ!L$19:L$150001,"対象",事業申請入力データ!$F$19:$F$150001),0)</f>
        <v>0</v>
      </c>
      <c r="G177" s="108">
        <f>IFERROR(事業申請入力データ!M$18*SUMIFS(事業申請入力データ!$F$19:$F$150001,事業申請入力データ!M$19:M$150001,"対象",事業申請入力データ!$C$19:$C$150001,事業申請出力結果!$B177,事業申請入力データ!$B$19:$B$150001,事業申請出力結果!$C$155)/SUMIF(事業申請入力データ!M$19:M$150001,"対象",事業申請入力データ!$F$19:$F$150001),0)</f>
        <v>0</v>
      </c>
      <c r="H177" s="108">
        <f>IFERROR(事業申請入力データ!N$18*SUMIFS(事業申請入力データ!$F$19:$F$150001,事業申請入力データ!N$19:N$150001,"対象",事業申請入力データ!$C$19:$C$150001,事業申請出力結果!$B177,事業申請入力データ!$B$19:$B$150001,事業申請出力結果!$C$155)/SUMIF(事業申請入力データ!N$19:N$150001,"対象",事業申請入力データ!$F$19:$F$150001),0)</f>
        <v>0</v>
      </c>
      <c r="I177" s="108">
        <f>IFERROR(事業申請入力データ!O$18*SUMIFS(事業申請入力データ!$F$19:$F$150001,事業申請入力データ!O$19:O$150001,"対象",事業申請入力データ!$C$19:$C$150001,事業申請出力結果!$B177,事業申請入力データ!$B$19:$B$150001,事業申請出力結果!$C$155)/SUMIF(事業申請入力データ!O$19:O$150001,"対象",事業申請入力データ!$F$19:$F$150001),0)</f>
        <v>0</v>
      </c>
      <c r="J177" s="108">
        <f>IFERROR(事業申請入力データ!P$18*SUMIFS(事業申請入力データ!$F$19:$F$150001,事業申請入力データ!P$19:P$150001,"対象",事業申請入力データ!$C$19:$C$150001,事業申請出力結果!$B177,事業申請入力データ!$B$19:$B$150001,事業申請出力結果!$C$155)/SUMIF(事業申請入力データ!P$19:P$150001,"対象",事業申請入力データ!$F$19:$F$150001),0)</f>
        <v>0</v>
      </c>
      <c r="K177" s="108">
        <f>IFERROR(事業申請入力データ!Q$18*SUMIFS(事業申請入力データ!$F$19:$F$150001,事業申請入力データ!Q$19:Q$150001,"対象",事業申請入力データ!$C$19:$C$150001,事業申請出力結果!$B177,事業申請入力データ!$B$19:$B$150001,事業申請出力結果!$C$155)/SUMIF(事業申請入力データ!Q$19:Q$150001,"対象",事業申請入力データ!$F$19:$F$150001),0)</f>
        <v>0</v>
      </c>
      <c r="L177" s="108">
        <f>IFERROR(事業申請入力データ!R$18*SUMIFS(事業申請入力データ!$F$19:$F$150001,事業申請入力データ!R$19:R$150001,"対象",事業申請入力データ!$C$19:$C$150001,事業申請出力結果!$B177,事業申請入力データ!$B$19:$B$150001,事業申請出力結果!$C$155)/SUMIF(事業申請入力データ!R$19:R$150001,"対象",事業申請入力データ!$F$19:$F$150001),0)</f>
        <v>0</v>
      </c>
      <c r="M177" s="108">
        <f>IFERROR(事業申請入力データ!S$18*SUMIFS(事業申請入力データ!$F$19:$F$150001,事業申請入力データ!S$19:S$150001,"対象",事業申請入力データ!$C$19:$C$150001,事業申請出力結果!$B177,事業申請入力データ!$B$19:$B$150001,事業申請出力結果!$C$155)/SUMIF(事業申請入力データ!S$19:S$150001,"対象",事業申請入力データ!$F$19:$F$150001),0)</f>
        <v>0</v>
      </c>
      <c r="N177" s="108">
        <f>IFERROR(事業申請入力データ!W$18*SUMIFS(事業申請入力データ!$F$19:$F$150001,事業申請入力データ!W$19:W$150001,"対象",事業申請入力データ!$C$19:$C$150001,事業申請出力結果!$B177,事業申請入力データ!$B$19:$B$150001,事業申請出力結果!$C$155)/SUMIF(事業申請入力データ!W$19:W$150001,"対象",事業申請入力データ!$F$19:$F$150001),0)</f>
        <v>0</v>
      </c>
      <c r="O177" s="108">
        <f>IFERROR(事業申請入力データ!X$18*SUMIFS(事業申請入力データ!$F$19:$F$150001,事業申請入力データ!X$19:X$150001,"対象",事業申請入力データ!$C$19:$C$150001,事業申請出力結果!$B177,事業申請入力データ!$B$19:$B$150001,事業申請出力結果!$C$155)/SUMIF(事業申請入力データ!X$19:X$150001,"対象",事業申請入力データ!$F$19:$F$150001),0)</f>
        <v>0</v>
      </c>
      <c r="P177" s="108">
        <f>IFERROR(事業申請入力データ!Y$18*SUMIFS(事業申請入力データ!$F$19:$F$150001,事業申請入力データ!Y$19:Y$150001,"対象",事業申請入力データ!$C$19:$C$150001,事業申請出力結果!$B177,事業申請入力データ!$B$19:$B$150001,事業申請出力結果!$C$155)/SUMIF(事業申請入力データ!Y$19:Y$150001,"対象",事業申請入力データ!$F$19:$F$150001),0)</f>
        <v>0</v>
      </c>
      <c r="Q177" s="74">
        <f t="shared" si="56"/>
        <v>0</v>
      </c>
      <c r="R177" s="75">
        <f>IFERROR(LOOKUP(事業申請出力結果!$C$5,事業申請入力データ!$B$8:$B$14,事業申請入力データ!$E$8:$E$14),0)</f>
        <v>0</v>
      </c>
      <c r="S177" s="84">
        <f t="shared" si="57"/>
        <v>0</v>
      </c>
      <c r="T177" s="330"/>
    </row>
    <row r="178" spans="1:20">
      <c r="A178" s="310"/>
      <c r="B178" s="72" t="s">
        <v>69</v>
      </c>
      <c r="C178" s="106">
        <f>SUMIFS(事業申請入力データ!$F$19:$F$150001,事業申請入力データ!$C$19:$C$150001,B178,事業申請入力データ!$B$19:$B$150001,事業申請出力結果!$C$155)</f>
        <v>0</v>
      </c>
      <c r="D178" s="316"/>
      <c r="E178" s="108">
        <f>SUMIFS(事業申請入力データ!$G$19:$G$150004,事業申請入力データ!$C$19:$C$150004,B178,事業申請入力データ!$B$19:$B$150004,事業申請出力結果!$C$155)</f>
        <v>0</v>
      </c>
      <c r="F178" s="108">
        <f>IFERROR(事業申請入力データ!L$18*SUMIFS(事業申請入力データ!$F$19:$F$150001,事業申請入力データ!L$19:L$150001,"対象",事業申請入力データ!$C$19:$C$150001,事業申請出力結果!$B178,事業申請入力データ!$B$19:$B$150001,事業申請出力結果!$C$155)/SUMIF(事業申請入力データ!L$19:L$150001,"対象",事業申請入力データ!$F$19:$F$150001),0)</f>
        <v>0</v>
      </c>
      <c r="G178" s="108">
        <f>IFERROR(事業申請入力データ!M$18*SUMIFS(事業申請入力データ!$F$19:$F$150001,事業申請入力データ!M$19:M$150001,"対象",事業申請入力データ!$C$19:$C$150001,事業申請出力結果!$B178,事業申請入力データ!$B$19:$B$150001,事業申請出力結果!$C$155)/SUMIF(事業申請入力データ!M$19:M$150001,"対象",事業申請入力データ!$F$19:$F$150001),0)</f>
        <v>0</v>
      </c>
      <c r="H178" s="108">
        <f>IFERROR(事業申請入力データ!N$18*SUMIFS(事業申請入力データ!$F$19:$F$150001,事業申請入力データ!N$19:N$150001,"対象",事業申請入力データ!$C$19:$C$150001,事業申請出力結果!$B178,事業申請入力データ!$B$19:$B$150001,事業申請出力結果!$C$155)/SUMIF(事業申請入力データ!N$19:N$150001,"対象",事業申請入力データ!$F$19:$F$150001),0)</f>
        <v>0</v>
      </c>
      <c r="I178" s="108">
        <f>IFERROR(事業申請入力データ!O$18*SUMIFS(事業申請入力データ!$F$19:$F$150001,事業申請入力データ!O$19:O$150001,"対象",事業申請入力データ!$C$19:$C$150001,事業申請出力結果!$B178,事業申請入力データ!$B$19:$B$150001,事業申請出力結果!$C$155)/SUMIF(事業申請入力データ!O$19:O$150001,"対象",事業申請入力データ!$F$19:$F$150001),0)</f>
        <v>0</v>
      </c>
      <c r="J178" s="108">
        <f>IFERROR(事業申請入力データ!P$18*SUMIFS(事業申請入力データ!$F$19:$F$150001,事業申請入力データ!P$19:P$150001,"対象",事業申請入力データ!$C$19:$C$150001,事業申請出力結果!$B178,事業申請入力データ!$B$19:$B$150001,事業申請出力結果!$C$155)/SUMIF(事業申請入力データ!P$19:P$150001,"対象",事業申請入力データ!$F$19:$F$150001),0)</f>
        <v>0</v>
      </c>
      <c r="K178" s="108">
        <f>IFERROR(事業申請入力データ!Q$18*SUMIFS(事業申請入力データ!$F$19:$F$150001,事業申請入力データ!Q$19:Q$150001,"対象",事業申請入力データ!$C$19:$C$150001,事業申請出力結果!$B178,事業申請入力データ!$B$19:$B$150001,事業申請出力結果!$C$155)/SUMIF(事業申請入力データ!Q$19:Q$150001,"対象",事業申請入力データ!$F$19:$F$150001),0)</f>
        <v>0</v>
      </c>
      <c r="L178" s="108">
        <f>IFERROR(事業申請入力データ!R$18*SUMIFS(事業申請入力データ!$F$19:$F$150001,事業申請入力データ!R$19:R$150001,"対象",事業申請入力データ!$C$19:$C$150001,事業申請出力結果!$B178,事業申請入力データ!$B$19:$B$150001,事業申請出力結果!$C$155)/SUMIF(事業申請入力データ!R$19:R$150001,"対象",事業申請入力データ!$F$19:$F$150001),0)</f>
        <v>0</v>
      </c>
      <c r="M178" s="108">
        <f>IFERROR(事業申請入力データ!S$18*SUMIFS(事業申請入力データ!$F$19:$F$150001,事業申請入力データ!S$19:S$150001,"対象",事業申請入力データ!$C$19:$C$150001,事業申請出力結果!$B178,事業申請入力データ!$B$19:$B$150001,事業申請出力結果!$C$155)/SUMIF(事業申請入力データ!S$19:S$150001,"対象",事業申請入力データ!$F$19:$F$150001),0)</f>
        <v>0</v>
      </c>
      <c r="N178" s="108">
        <f>IFERROR(事業申請入力データ!W$18*SUMIFS(事業申請入力データ!$F$19:$F$150001,事業申請入力データ!W$19:W$150001,"対象",事業申請入力データ!$C$19:$C$150001,事業申請出力結果!$B178,事業申請入力データ!$B$19:$B$150001,事業申請出力結果!$C$155)/SUMIF(事業申請入力データ!W$19:W$150001,"対象",事業申請入力データ!$F$19:$F$150001),0)</f>
        <v>0</v>
      </c>
      <c r="O178" s="108">
        <f>IFERROR(事業申請入力データ!X$18*SUMIFS(事業申請入力データ!$F$19:$F$150001,事業申請入力データ!X$19:X$150001,"対象",事業申請入力データ!$C$19:$C$150001,事業申請出力結果!$B178,事業申請入力データ!$B$19:$B$150001,事業申請出力結果!$C$155)/SUMIF(事業申請入力データ!X$19:X$150001,"対象",事業申請入力データ!$F$19:$F$150001),0)</f>
        <v>0</v>
      </c>
      <c r="P178" s="108">
        <f>IFERROR(事業申請入力データ!Y$18*SUMIFS(事業申請入力データ!$F$19:$F$150001,事業申請入力データ!Y$19:Y$150001,"対象",事業申請入力データ!$C$19:$C$150001,事業申請出力結果!$B178,事業申請入力データ!$B$19:$B$150001,事業申請出力結果!$C$155)/SUMIF(事業申請入力データ!Y$19:Y$150001,"対象",事業申請入力データ!$F$19:$F$150001),0)</f>
        <v>0</v>
      </c>
      <c r="Q178" s="74">
        <f>SUM(E178:P178)</f>
        <v>0</v>
      </c>
      <c r="R178" s="75">
        <f>IFERROR(LOOKUP(事業申請出力結果!$C$5,事業申請入力データ!$B$8:$B$14,事業申請入力データ!$E$8:$E$14),0)</f>
        <v>0</v>
      </c>
      <c r="S178" s="84">
        <f t="shared" si="57"/>
        <v>0</v>
      </c>
      <c r="T178" s="330"/>
    </row>
    <row r="179" spans="1:20">
      <c r="A179" s="310"/>
      <c r="B179" s="72" t="s">
        <v>70</v>
      </c>
      <c r="C179" s="106">
        <f>SUMIFS(事業申請入力データ!$F$19:$F$150001,事業申請入力データ!$C$19:$C$150001,B179,事業申請入力データ!$B$19:$B$150001,事業申請出力結果!$C$155)</f>
        <v>0</v>
      </c>
      <c r="D179" s="316"/>
      <c r="E179" s="108">
        <f>SUMIFS(事業申請入力データ!$G$19:$G$150004,事業申請入力データ!$C$19:$C$150004,B179,事業申請入力データ!$B$19:$B$150004,事業申請出力結果!$C$155)</f>
        <v>0</v>
      </c>
      <c r="F179" s="108">
        <f>IFERROR(事業申請入力データ!L$18*SUMIFS(事業申請入力データ!$F$19:$F$150001,事業申請入力データ!L$19:L$150001,"対象",事業申請入力データ!$C$19:$C$150001,事業申請出力結果!$B179,事業申請入力データ!$B$19:$B$150001,事業申請出力結果!$C$155)/SUMIF(事業申請入力データ!L$19:L$150001,"対象",事業申請入力データ!$F$19:$F$150001),0)</f>
        <v>0</v>
      </c>
      <c r="G179" s="108">
        <f>IFERROR(事業申請入力データ!M$18*SUMIFS(事業申請入力データ!$F$19:$F$150001,事業申請入力データ!M$19:M$150001,"対象",事業申請入力データ!$C$19:$C$150001,事業申請出力結果!$B179,事業申請入力データ!$B$19:$B$150001,事業申請出力結果!$C$155)/SUMIF(事業申請入力データ!M$19:M$150001,"対象",事業申請入力データ!$F$19:$F$150001),0)</f>
        <v>0</v>
      </c>
      <c r="H179" s="108">
        <f>IFERROR(事業申請入力データ!N$18*SUMIFS(事業申請入力データ!$F$19:$F$150001,事業申請入力データ!N$19:N$150001,"対象",事業申請入力データ!$C$19:$C$150001,事業申請出力結果!$B179,事業申請入力データ!$B$19:$B$150001,事業申請出力結果!$C$155)/SUMIF(事業申請入力データ!N$19:N$150001,"対象",事業申請入力データ!$F$19:$F$150001),0)</f>
        <v>0</v>
      </c>
      <c r="I179" s="108">
        <f>IFERROR(事業申請入力データ!O$18*SUMIFS(事業申請入力データ!$F$19:$F$150001,事業申請入力データ!O$19:O$150001,"対象",事業申請入力データ!$C$19:$C$150001,事業申請出力結果!$B179,事業申請入力データ!$B$19:$B$150001,事業申請出力結果!$C$155)/SUMIF(事業申請入力データ!O$19:O$150001,"対象",事業申請入力データ!$F$19:$F$150001),0)</f>
        <v>0</v>
      </c>
      <c r="J179" s="108">
        <f>IFERROR(事業申請入力データ!P$18*SUMIFS(事業申請入力データ!$F$19:$F$150001,事業申請入力データ!P$19:P$150001,"対象",事業申請入力データ!$C$19:$C$150001,事業申請出力結果!$B179,事業申請入力データ!$B$19:$B$150001,事業申請出力結果!$C$155)/SUMIF(事業申請入力データ!P$19:P$150001,"対象",事業申請入力データ!$F$19:$F$150001),0)</f>
        <v>0</v>
      </c>
      <c r="K179" s="108">
        <f>IFERROR(事業申請入力データ!Q$18*SUMIFS(事業申請入力データ!$F$19:$F$150001,事業申請入力データ!Q$19:Q$150001,"対象",事業申請入力データ!$C$19:$C$150001,事業申請出力結果!$B179,事業申請入力データ!$B$19:$B$150001,事業申請出力結果!$C$155)/SUMIF(事業申請入力データ!Q$19:Q$150001,"対象",事業申請入力データ!$F$19:$F$150001),0)</f>
        <v>0</v>
      </c>
      <c r="L179" s="108">
        <f>IFERROR(事業申請入力データ!R$18*SUMIFS(事業申請入力データ!$F$19:$F$150001,事業申請入力データ!R$19:R$150001,"対象",事業申請入力データ!$C$19:$C$150001,事業申請出力結果!$B179,事業申請入力データ!$B$19:$B$150001,事業申請出力結果!$C$155)/SUMIF(事業申請入力データ!R$19:R$150001,"対象",事業申請入力データ!$F$19:$F$150001),0)</f>
        <v>0</v>
      </c>
      <c r="M179" s="108">
        <f>IFERROR(事業申請入力データ!S$18*SUMIFS(事業申請入力データ!$F$19:$F$150001,事業申請入力データ!S$19:S$150001,"対象",事業申請入力データ!$C$19:$C$150001,事業申請出力結果!$B179,事業申請入力データ!$B$19:$B$150001,事業申請出力結果!$C$155)/SUMIF(事業申請入力データ!S$19:S$150001,"対象",事業申請入力データ!$F$19:$F$150001),0)</f>
        <v>0</v>
      </c>
      <c r="N179" s="108">
        <f>IFERROR(事業申請入力データ!W$18*SUMIFS(事業申請入力データ!$F$19:$F$150001,事業申請入力データ!W$19:W$150001,"対象",事業申請入力データ!$C$19:$C$150001,事業申請出力結果!$B179,事業申請入力データ!$B$19:$B$150001,事業申請出力結果!$C$155)/SUMIF(事業申請入力データ!W$19:W$150001,"対象",事業申請入力データ!$F$19:$F$150001),0)</f>
        <v>0</v>
      </c>
      <c r="O179" s="108">
        <f>IFERROR(事業申請入力データ!X$18*SUMIFS(事業申請入力データ!$F$19:$F$150001,事業申請入力データ!X$19:X$150001,"対象",事業申請入力データ!$C$19:$C$150001,事業申請出力結果!$B179,事業申請入力データ!$B$19:$B$150001,事業申請出力結果!$C$155)/SUMIF(事業申請入力データ!X$19:X$150001,"対象",事業申請入力データ!$F$19:$F$150001),0)</f>
        <v>0</v>
      </c>
      <c r="P179" s="108">
        <f>IFERROR(事業申請入力データ!Y$18*SUMIFS(事業申請入力データ!$F$19:$F$150001,事業申請入力データ!Y$19:Y$150001,"対象",事業申請入力データ!$C$19:$C$150001,事業申請出力結果!$B179,事業申請入力データ!$B$19:$B$150001,事業申請出力結果!$C$155)/SUMIF(事業申請入力データ!Y$19:Y$150001,"対象",事業申請入力データ!$F$19:$F$150001),0)</f>
        <v>0</v>
      </c>
      <c r="Q179" s="74">
        <f t="shared" si="56"/>
        <v>0</v>
      </c>
      <c r="R179" s="75">
        <f>IFERROR(LOOKUP(事業申請出力結果!$C$5,事業申請入力データ!$B$8:$B$14,事業申請入力データ!$E$8:$E$14),0)</f>
        <v>0</v>
      </c>
      <c r="S179" s="84">
        <f t="shared" si="57"/>
        <v>0</v>
      </c>
      <c r="T179" s="330"/>
    </row>
    <row r="180" spans="1:20" ht="19.5" thickBot="1">
      <c r="A180" s="311"/>
      <c r="B180" s="85" t="s">
        <v>71</v>
      </c>
      <c r="C180" s="136">
        <f>SUMIFS(事業申請入力データ!$F$19:$F$150001,事業申請入力データ!$C$19:$C$150001,B180,事業申請入力データ!$B$19:$B$150001,事業申請出力結果!$C$155)</f>
        <v>0</v>
      </c>
      <c r="D180" s="317"/>
      <c r="E180" s="110">
        <f>SUMIFS(事業申請入力データ!$G$19:$G$150004,事業申請入力データ!$C$19:$C$150004,B180,事業申請入力データ!$B$19:$B$150004,事業申請出力結果!$C$155)</f>
        <v>0</v>
      </c>
      <c r="F180" s="110">
        <f>IFERROR(事業申請入力データ!L$18*SUMIFS(事業申請入力データ!$F$19:$F$150001,事業申請入力データ!L$19:L$150001,"対象",事業申請入力データ!$C$19:$C$150001,事業申請出力結果!$B180,事業申請入力データ!$B$19:$B$150001,事業申請出力結果!$C$155)/SUMIF(事業申請入力データ!L$19:L$150001,"対象",事業申請入力データ!$F$19:$F$150001),0)</f>
        <v>0</v>
      </c>
      <c r="G180" s="110">
        <f>IFERROR(事業申請入力データ!M$18*SUMIFS(事業申請入力データ!$F$19:$F$150001,事業申請入力データ!M$19:M$150001,"対象",事業申請入力データ!$C$19:$C$150001,事業申請出力結果!$B180,事業申請入力データ!$B$19:$B$150001,事業申請出力結果!$C$155)/SUMIF(事業申請入力データ!M$19:M$150001,"対象",事業申請入力データ!$F$19:$F$150001),0)</f>
        <v>0</v>
      </c>
      <c r="H180" s="110">
        <f>IFERROR(事業申請入力データ!N$18*SUMIFS(事業申請入力データ!$F$19:$F$150001,事業申請入力データ!N$19:N$150001,"対象",事業申請入力データ!$C$19:$C$150001,事業申請出力結果!$B180,事業申請入力データ!$B$19:$B$150001,事業申請出力結果!$C$155)/SUMIF(事業申請入力データ!N$19:N$150001,"対象",事業申請入力データ!$F$19:$F$150001),0)</f>
        <v>0</v>
      </c>
      <c r="I180" s="110">
        <f>IFERROR(事業申請入力データ!O$18*SUMIFS(事業申請入力データ!$F$19:$F$150001,事業申請入力データ!O$19:O$150001,"対象",事業申請入力データ!$C$19:$C$150001,事業申請出力結果!$B180,事業申請入力データ!$B$19:$B$150001,事業申請出力結果!$C$155)/SUMIF(事業申請入力データ!O$19:O$150001,"対象",事業申請入力データ!$F$19:$F$150001),0)</f>
        <v>0</v>
      </c>
      <c r="J180" s="110">
        <f>IFERROR(事業申請入力データ!P$18*SUMIFS(事業申請入力データ!$F$19:$F$150001,事業申請入力データ!P$19:P$150001,"対象",事業申請入力データ!$C$19:$C$150001,事業申請出力結果!$B180,事業申請入力データ!$B$19:$B$150001,事業申請出力結果!$C$155)/SUMIF(事業申請入力データ!P$19:P$150001,"対象",事業申請入力データ!$F$19:$F$150001),0)</f>
        <v>0</v>
      </c>
      <c r="K180" s="110">
        <f>IFERROR(事業申請入力データ!Q$18*SUMIFS(事業申請入力データ!$F$19:$F$150001,事業申請入力データ!Q$19:Q$150001,"対象",事業申請入力データ!$C$19:$C$150001,事業申請出力結果!$B180,事業申請入力データ!$B$19:$B$150001,事業申請出力結果!$C$155)/SUMIF(事業申請入力データ!Q$19:Q$150001,"対象",事業申請入力データ!$F$19:$F$150001),0)</f>
        <v>0</v>
      </c>
      <c r="L180" s="110">
        <f>IFERROR(事業申請入力データ!R$18*SUMIFS(事業申請入力データ!$F$19:$F$150001,事業申請入力データ!R$19:R$150001,"対象",事業申請入力データ!$C$19:$C$150001,事業申請出力結果!$B180,事業申請入力データ!$B$19:$B$150001,事業申請出力結果!$C$155)/SUMIF(事業申請入力データ!R$19:R$150001,"対象",事業申請入力データ!$F$19:$F$150001),0)</f>
        <v>0</v>
      </c>
      <c r="M180" s="110">
        <f>IFERROR(事業申請入力データ!S$18*SUMIFS(事業申請入力データ!$F$19:$F$150001,事業申請入力データ!S$19:S$150001,"対象",事業申請入力データ!$C$19:$C$150001,事業申請出力結果!$B180,事業申請入力データ!$B$19:$B$150001,事業申請出力結果!$C$155)/SUMIF(事業申請入力データ!S$19:S$150001,"対象",事業申請入力データ!$F$19:$F$150001),0)</f>
        <v>0</v>
      </c>
      <c r="N180" s="110">
        <f>IFERROR(事業申請入力データ!W$18*SUMIFS(事業申請入力データ!$F$19:$F$150001,事業申請入力データ!W$19:W$150001,"対象",事業申請入力データ!$C$19:$C$150001,事業申請出力結果!$B180,事業申請入力データ!$B$19:$B$150001,事業申請出力結果!$C$155)/SUMIF(事業申請入力データ!W$19:W$150001,"対象",事業申請入力データ!$F$19:$F$150001),0)</f>
        <v>0</v>
      </c>
      <c r="O180" s="110">
        <f>IFERROR(事業申請入力データ!X$18*SUMIFS(事業申請入力データ!$F$19:$F$150001,事業申請入力データ!X$19:X$150001,"対象",事業申請入力データ!$C$19:$C$150001,事業申請出力結果!$B180,事業申請入力データ!$B$19:$B$150001,事業申請出力結果!$C$155)/SUMIF(事業申請入力データ!X$19:X$150001,"対象",事業申請入力データ!$F$19:$F$150001),0)</f>
        <v>0</v>
      </c>
      <c r="P180" s="110">
        <f>IFERROR(事業申請入力データ!Y$18*SUMIFS(事業申請入力データ!$F$19:$F$150001,事業申請入力データ!Y$19:Y$150001,"対象",事業申請入力データ!$C$19:$C$150001,事業申請出力結果!$B180,事業申請入力データ!$B$19:$B$150001,事業申請出力結果!$C$155)/SUMIF(事業申請入力データ!Y$19:Y$150001,"対象",事業申請入力データ!$F$19:$F$150001),0)</f>
        <v>0</v>
      </c>
      <c r="Q180" s="87">
        <f t="shared" si="56"/>
        <v>0</v>
      </c>
      <c r="R180" s="88">
        <f>IFERROR(LOOKUP(事業申請出力結果!$C$5,事業申請入力データ!$B$8:$B$14,事業申請入力データ!$E$8:$E$14),0)</f>
        <v>0</v>
      </c>
      <c r="S180" s="89">
        <f t="shared" si="57"/>
        <v>0</v>
      </c>
      <c r="T180" s="331"/>
    </row>
    <row r="181" spans="1:20">
      <c r="A181" s="304" t="s">
        <v>18</v>
      </c>
      <c r="B181" s="76" t="s">
        <v>52</v>
      </c>
      <c r="C181" s="77">
        <f>SUMIFS(事業申請入力データ!$F$19:$F$150001,事業申請入力データ!$C$19:$C$150001,B181,事業申請入力データ!$B$19:$B$150001,事業申請出力結果!$C$155)</f>
        <v>0</v>
      </c>
      <c r="D181" s="312">
        <f>SUM(C181:C182)</f>
        <v>0</v>
      </c>
      <c r="E181" s="78">
        <f>SUMIFS(事業申請入力データ!$G$19:$G$150004,事業申請入力データ!$C$19:$C$150004,B181,事業申請入力データ!$B$19:$B$150004,事業申請出力結果!$C$155)</f>
        <v>0</v>
      </c>
      <c r="F181" s="78">
        <f>IFERROR(事業申請入力データ!L$18*SUMIFS(事業申請入力データ!$F$19:$F$150001,事業申請入力データ!L$19:L$150001,"対象",事業申請入力データ!$C$19:$C$150001,事業申請出力結果!$B181,事業申請入力データ!$B$19:$B$150001,事業申請出力結果!$C$155)/SUMIF(事業申請入力データ!L$19:L$150001,"対象",事業申請入力データ!$F$19:$F$150001),0)</f>
        <v>0</v>
      </c>
      <c r="G181" s="78">
        <f>IFERROR(事業申請入力データ!M$18*SUMIFS(事業申請入力データ!$F$19:$F$150001,事業申請入力データ!M$19:M$150001,"対象",事業申請入力データ!$C$19:$C$150001,事業申請出力結果!$B181,事業申請入力データ!$B$19:$B$150001,事業申請出力結果!$C$155)/SUMIF(事業申請入力データ!M$19:M$150001,"対象",事業申請入力データ!$F$19:$F$150001),0)</f>
        <v>0</v>
      </c>
      <c r="H181" s="78">
        <f>IFERROR(事業申請入力データ!N$18*SUMIFS(事業申請入力データ!$F$19:$F$150001,事業申請入力データ!N$19:N$150001,"対象",事業申請入力データ!$C$19:$C$150001,事業申請出力結果!$B181,事業申請入力データ!$B$19:$B$150001,事業申請出力結果!$C$155)/SUMIF(事業申請入力データ!N$19:N$150001,"対象",事業申請入力データ!$F$19:$F$150001),0)</f>
        <v>0</v>
      </c>
      <c r="I181" s="78">
        <f>IFERROR(事業申請入力データ!O$18*SUMIFS(事業申請入力データ!$F$19:$F$150001,事業申請入力データ!O$19:O$150001,"対象",事業申請入力データ!$C$19:$C$150001,事業申請出力結果!$B181,事業申請入力データ!$B$19:$B$150001,事業申請出力結果!$C$155)/SUMIF(事業申請入力データ!O$19:O$150001,"対象",事業申請入力データ!$F$19:$F$150001),0)</f>
        <v>0</v>
      </c>
      <c r="J181" s="78">
        <f>IFERROR(事業申請入力データ!P$18*SUMIFS(事業申請入力データ!$F$19:$F$150001,事業申請入力データ!P$19:P$150001,"対象",事業申請入力データ!$C$19:$C$150001,事業申請出力結果!$B181,事業申請入力データ!$B$19:$B$150001,事業申請出力結果!$C$155)/SUMIF(事業申請入力データ!P$19:P$150001,"対象",事業申請入力データ!$F$19:$F$150001),0)</f>
        <v>0</v>
      </c>
      <c r="K181" s="78">
        <f>IFERROR(事業申請入力データ!Q$18*SUMIFS(事業申請入力データ!$F$19:$F$150001,事業申請入力データ!Q$19:Q$150001,"対象",事業申請入力データ!$C$19:$C$150001,事業申請出力結果!$B181,事業申請入力データ!$B$19:$B$150001,事業申請出力結果!$C$155)/SUMIF(事業申請入力データ!Q$19:Q$150001,"対象",事業申請入力データ!$F$19:$F$150001),0)</f>
        <v>0</v>
      </c>
      <c r="L181" s="78">
        <f>IFERROR(事業申請入力データ!R$18*SUMIFS(事業申請入力データ!$F$19:$F$150001,事業申請入力データ!R$19:R$150001,"対象",事業申請入力データ!$C$19:$C$150001,事業申請出力結果!$B181,事業申請入力データ!$B$19:$B$150001,事業申請出力結果!$C$155)/SUMIF(事業申請入力データ!R$19:R$150001,"対象",事業申請入力データ!$F$19:$F$150001),0)</f>
        <v>0</v>
      </c>
      <c r="M181" s="78">
        <f>IFERROR(事業申請入力データ!S$18*SUMIFS(事業申請入力データ!$F$19:$F$150001,事業申請入力データ!S$19:S$150001,"対象",事業申請入力データ!$C$19:$C$150001,事業申請出力結果!$B181,事業申請入力データ!$B$19:$B$150001,事業申請出力結果!$C$155)/SUMIF(事業申請入力データ!S$19:S$150001,"対象",事業申請入力データ!$F$19:$F$150001),0)</f>
        <v>0</v>
      </c>
      <c r="N181" s="78">
        <f>IFERROR(事業申請入力データ!W$18*SUMIFS(事業申請入力データ!$F$19:$F$150001,事業申請入力データ!W$19:W$150001,"対象",事業申請入力データ!$C$19:$C$150001,事業申請出力結果!$B181,事業申請入力データ!$B$19:$B$150001,事業申請出力結果!$C$155)/SUMIF(事業申請入力データ!W$19:W$150001,"対象",事業申請入力データ!$F$19:$F$150001),0)</f>
        <v>0</v>
      </c>
      <c r="O181" s="78">
        <f>IFERROR(事業申請入力データ!X$18*SUMIFS(事業申請入力データ!$F$19:$F$150001,事業申請入力データ!X$19:X$150001,"対象",事業申請入力データ!$C$19:$C$150001,事業申請出力結果!$B181,事業申請入力データ!$B$19:$B$150001,事業申請出力結果!$C$155)/SUMIF(事業申請入力データ!X$19:X$150001,"対象",事業申請入力データ!$F$19:$F$150001),0)</f>
        <v>0</v>
      </c>
      <c r="P181" s="78">
        <f>IFERROR(事業申請入力データ!Y$18*SUMIFS(事業申請入力データ!$F$19:$F$150001,事業申請入力データ!Y$19:Y$150001,"対象",事業申請入力データ!$C$19:$C$150001,事業申請出力結果!$B181,事業申請入力データ!$B$19:$B$150001,事業申請出力結果!$C$155)/SUMIF(事業申請入力データ!Y$19:Y$150001,"対象",事業申請入力データ!$F$19:$F$150001),0)</f>
        <v>0</v>
      </c>
      <c r="Q181" s="92">
        <f t="shared" si="56"/>
        <v>0</v>
      </c>
      <c r="R181" s="139">
        <f>IFERROR(LOOKUP(事業申請出力結果!$C$5,事業申請入力データ!$B$8:$B$14,事業申請入力データ!$E$8:$E$14),0)</f>
        <v>0</v>
      </c>
      <c r="S181" s="93">
        <f t="shared" si="57"/>
        <v>0</v>
      </c>
      <c r="T181" s="322">
        <f>SUM(S181:S182)</f>
        <v>0</v>
      </c>
    </row>
    <row r="182" spans="1:20" ht="19.5" thickBot="1">
      <c r="A182" s="305"/>
      <c r="B182" s="94" t="s">
        <v>53</v>
      </c>
      <c r="C182" s="137">
        <f>SUMIFS(事業申請入力データ!$F$19:$F$150001,事業申請入力データ!$C$19:$C$150001,B182,事業申請入力データ!$B$19:$B$150001,事業申請出力結果!$C$155)</f>
        <v>0</v>
      </c>
      <c r="D182" s="313"/>
      <c r="E182" s="96">
        <f>SUMIFS(事業申請入力データ!$G$19:$G$150004,事業申請入力データ!$C$19:$C$150004,B182,事業申請入力データ!$B$19:$B$150004,事業申請出力結果!$C$155)</f>
        <v>0</v>
      </c>
      <c r="F182" s="114">
        <f>IFERROR(事業申請入力データ!L$18*SUMIFS(事業申請入力データ!$F$19:$F$150001,事業申請入力データ!L$19:L$150001,"対象",事業申請入力データ!$C$19:$C$150001,事業申請出力結果!$B182,事業申請入力データ!$B$19:$B$150001,事業申請出力結果!$C$155)/SUMIF(事業申請入力データ!L$19:L$150001,"対象",事業申請入力データ!$F$19:$F$150001),0)</f>
        <v>0</v>
      </c>
      <c r="G182" s="114">
        <f>IFERROR(事業申請入力データ!M$18*SUMIFS(事業申請入力データ!$F$19:$F$150001,事業申請入力データ!M$19:M$150001,"対象",事業申請入力データ!$C$19:$C$150001,事業申請出力結果!$B182,事業申請入力データ!$B$19:$B$150001,事業申請出力結果!$C$155)/SUMIF(事業申請入力データ!M$19:M$150001,"対象",事業申請入力データ!$F$19:$F$150001),0)</f>
        <v>0</v>
      </c>
      <c r="H182" s="114">
        <f>IFERROR(事業申請入力データ!N$18*SUMIFS(事業申請入力データ!$F$19:$F$150001,事業申請入力データ!N$19:N$150001,"対象",事業申請入力データ!$C$19:$C$150001,事業申請出力結果!$B182,事業申請入力データ!$B$19:$B$150001,事業申請出力結果!$C$155)/SUMIF(事業申請入力データ!N$19:N$150001,"対象",事業申請入力データ!$F$19:$F$150001),0)</f>
        <v>0</v>
      </c>
      <c r="I182" s="114">
        <f>IFERROR(事業申請入力データ!O$18*SUMIFS(事業申請入力データ!$F$19:$F$150001,事業申請入力データ!O$19:O$150001,"対象",事業申請入力データ!$C$19:$C$150001,事業申請出力結果!$B182,事業申請入力データ!$B$19:$B$150001,事業申請出力結果!$C$155)/SUMIF(事業申請入力データ!O$19:O$150001,"対象",事業申請入力データ!$F$19:$F$150001),0)</f>
        <v>0</v>
      </c>
      <c r="J182" s="114">
        <f>IFERROR(事業申請入力データ!P$18*SUMIFS(事業申請入力データ!$F$19:$F$150001,事業申請入力データ!P$19:P$150001,"対象",事業申請入力データ!$C$19:$C$150001,事業申請出力結果!$B182,事業申請入力データ!$B$19:$B$150001,事業申請出力結果!$C$155)/SUMIF(事業申請入力データ!P$19:P$150001,"対象",事業申請入力データ!$F$19:$F$150001),0)</f>
        <v>0</v>
      </c>
      <c r="K182" s="114">
        <f>IFERROR(事業申請入力データ!Q$18*SUMIFS(事業申請入力データ!$F$19:$F$150001,事業申請入力データ!Q$19:Q$150001,"対象",事業申請入力データ!$C$19:$C$150001,事業申請出力結果!$B182,事業申請入力データ!$B$19:$B$150001,事業申請出力結果!$C$155)/SUMIF(事業申請入力データ!Q$19:Q$150001,"対象",事業申請入力データ!$F$19:$F$150001),0)</f>
        <v>0</v>
      </c>
      <c r="L182" s="114">
        <f>IFERROR(事業申請入力データ!R$18*SUMIFS(事業申請入力データ!$F$19:$F$150001,事業申請入力データ!R$19:R$150001,"対象",事業申請入力データ!$C$19:$C$150001,事業申請出力結果!$B182,事業申請入力データ!$B$19:$B$150001,事業申請出力結果!$C$155)/SUMIF(事業申請入力データ!R$19:R$150001,"対象",事業申請入力データ!$F$19:$F$150001),0)</f>
        <v>0</v>
      </c>
      <c r="M182" s="114">
        <f>IFERROR(事業申請入力データ!S$18*SUMIFS(事業申請入力データ!$F$19:$F$150001,事業申請入力データ!S$19:S$150001,"対象",事業申請入力データ!$C$19:$C$150001,事業申請出力結果!$B182,事業申請入力データ!$B$19:$B$150001,事業申請出力結果!$C$155)/SUMIF(事業申請入力データ!S$19:S$150001,"対象",事業申請入力データ!$F$19:$F$150001),0)</f>
        <v>0</v>
      </c>
      <c r="N182" s="114">
        <f>IFERROR(事業申請入力データ!W$18*SUMIFS(事業申請入力データ!$F$19:$F$150001,事業申請入力データ!W$19:W$150001,"対象",事業申請入力データ!$C$19:$C$150001,事業申請出力結果!$B182,事業申請入力データ!$B$19:$B$150001,事業申請出力結果!$C$155)/SUMIF(事業申請入力データ!W$19:W$150001,"対象",事業申請入力データ!$F$19:$F$150001),0)</f>
        <v>0</v>
      </c>
      <c r="O182" s="114">
        <f>IFERROR(事業申請入力データ!X$18*SUMIFS(事業申請入力データ!$F$19:$F$150001,事業申請入力データ!X$19:X$150001,"対象",事業申請入力データ!$C$19:$C$150001,事業申請出力結果!$B182,事業申請入力データ!$B$19:$B$150001,事業申請出力結果!$C$155)/SUMIF(事業申請入力データ!X$19:X$150001,"対象",事業申請入力データ!$F$19:$F$150001),0)</f>
        <v>0</v>
      </c>
      <c r="P182" s="114">
        <f>IFERROR(事業申請入力データ!Y$18*SUMIFS(事業申請入力データ!$F$19:$F$150001,事業申請入力データ!Y$19:Y$150001,"対象",事業申請入力データ!$C$19:$C$150001,事業申請出力結果!$B182,事業申請入力データ!$B$19:$B$150001,事業申請出力結果!$C$155)/SUMIF(事業申請入力データ!Y$19:Y$150001,"対象",事業申請入力データ!$F$19:$F$150001),0)</f>
        <v>0</v>
      </c>
      <c r="Q182" s="148">
        <f t="shared" si="56"/>
        <v>0</v>
      </c>
      <c r="R182" s="140">
        <f>IFERROR(LOOKUP(事業申請出力結果!$C$5,事業申請入力データ!$B$8:$B$14,事業申請入力データ!$E$8:$E$14),0)</f>
        <v>0</v>
      </c>
      <c r="S182" s="98">
        <f t="shared" si="57"/>
        <v>0</v>
      </c>
      <c r="T182" s="323"/>
    </row>
    <row r="183" spans="1:20" ht="19.5" thickBot="1">
      <c r="A183" s="301" t="s">
        <v>178</v>
      </c>
      <c r="B183" s="302"/>
      <c r="C183" s="303">
        <f>SUM(C157:C182)</f>
        <v>0</v>
      </c>
      <c r="D183" s="303"/>
      <c r="E183" s="152">
        <f>SUM(E157:E182)</f>
        <v>0</v>
      </c>
      <c r="F183" s="152">
        <f t="shared" ref="F183" si="58">SUM(F157:F182)</f>
        <v>0</v>
      </c>
      <c r="G183" s="152">
        <f t="shared" ref="G183" si="59">SUM(G157:G182)</f>
        <v>0</v>
      </c>
      <c r="H183" s="152">
        <f t="shared" ref="H183" si="60">SUM(H157:H182)</f>
        <v>0</v>
      </c>
      <c r="I183" s="152">
        <f t="shared" ref="I183" si="61">SUM(I157:I182)</f>
        <v>0</v>
      </c>
      <c r="J183" s="152">
        <f t="shared" ref="J183" si="62">SUM(J157:J182)</f>
        <v>0</v>
      </c>
      <c r="K183" s="152">
        <f t="shared" ref="K183" si="63">SUM(K157:K182)</f>
        <v>0</v>
      </c>
      <c r="L183" s="152">
        <f t="shared" ref="L183:M183" si="64">SUM(L157:L182)</f>
        <v>0</v>
      </c>
      <c r="M183" s="152">
        <f t="shared" si="64"/>
        <v>0</v>
      </c>
      <c r="N183" s="152">
        <f t="shared" ref="N183" si="65">SUM(N157:N182)</f>
        <v>0</v>
      </c>
      <c r="O183" s="152">
        <f t="shared" ref="O183:P183" si="66">SUM(O157:O182)</f>
        <v>0</v>
      </c>
      <c r="P183" s="152">
        <f t="shared" si="66"/>
        <v>0</v>
      </c>
      <c r="Q183" s="152">
        <f t="shared" si="56"/>
        <v>0</v>
      </c>
      <c r="R183" s="152" t="s">
        <v>179</v>
      </c>
      <c r="S183" s="153">
        <f t="shared" ref="S183" si="67">SUM(S157:S182)</f>
        <v>0</v>
      </c>
      <c r="T183" s="154">
        <f t="shared" ref="T183" si="68">SUM(T157:T182)</f>
        <v>0</v>
      </c>
    </row>
  </sheetData>
  <sheetProtection algorithmName="SHA-512" hashValue="tb5OVV4ogKk7KlUfg3kH+JEbP9qNKv3UqZvjlvAnIOCshwHt5BOmlP05tNKO8jlX/jmrnYsO8Vtvs6/cXccXFg==" saltValue="glcWaRfIKWHaXu4IVSEWRw==" spinCount="100000" sheet="1" objects="1" scenarios="1"/>
  <mergeCells count="139">
    <mergeCell ref="AB30:AB47"/>
    <mergeCell ref="AB48:AB49"/>
    <mergeCell ref="W49:X49"/>
    <mergeCell ref="W48:X48"/>
    <mergeCell ref="W47:X47"/>
    <mergeCell ref="W46:X46"/>
    <mergeCell ref="W45:X45"/>
    <mergeCell ref="V48:V49"/>
    <mergeCell ref="Z48:Z49"/>
    <mergeCell ref="A156:B156"/>
    <mergeCell ref="V18:Y19"/>
    <mergeCell ref="F3:I3"/>
    <mergeCell ref="C3:D3"/>
    <mergeCell ref="A37:A42"/>
    <mergeCell ref="A43:A60"/>
    <mergeCell ref="A61:A62"/>
    <mergeCell ref="D43:D60"/>
    <mergeCell ref="D61:D62"/>
    <mergeCell ref="D37:D42"/>
    <mergeCell ref="A73:A90"/>
    <mergeCell ref="A67:A72"/>
    <mergeCell ref="A133:A150"/>
    <mergeCell ref="A91:A92"/>
    <mergeCell ref="A97:A102"/>
    <mergeCell ref="A103:A120"/>
    <mergeCell ref="A121:A122"/>
    <mergeCell ref="A127:A132"/>
    <mergeCell ref="V30:V47"/>
    <mergeCell ref="W36:X36"/>
    <mergeCell ref="W35:X35"/>
    <mergeCell ref="W34:X34"/>
    <mergeCell ref="W33:X33"/>
    <mergeCell ref="W32:X32"/>
    <mergeCell ref="V17:Y17"/>
    <mergeCell ref="V20:Y20"/>
    <mergeCell ref="A7:A12"/>
    <mergeCell ref="D31:D32"/>
    <mergeCell ref="A31:A32"/>
    <mergeCell ref="C36:D36"/>
    <mergeCell ref="Y23:Z23"/>
    <mergeCell ref="V24:V29"/>
    <mergeCell ref="AA23:AB23"/>
    <mergeCell ref="AB24:AB29"/>
    <mergeCell ref="AA18:AA19"/>
    <mergeCell ref="Z24:Z29"/>
    <mergeCell ref="Z30:Z47"/>
    <mergeCell ref="W31:X31"/>
    <mergeCell ref="W44:X44"/>
    <mergeCell ref="W43:X43"/>
    <mergeCell ref="W30:X30"/>
    <mergeCell ref="W29:X29"/>
    <mergeCell ref="W28:X28"/>
    <mergeCell ref="W27:X27"/>
    <mergeCell ref="W26:X26"/>
    <mergeCell ref="W25:X25"/>
    <mergeCell ref="W24:X24"/>
    <mergeCell ref="W42:X42"/>
    <mergeCell ref="W7:X7"/>
    <mergeCell ref="V8:V12"/>
    <mergeCell ref="W8:W10"/>
    <mergeCell ref="W11:W12"/>
    <mergeCell ref="V13:V14"/>
    <mergeCell ref="W13:Y13"/>
    <mergeCell ref="W14:Y14"/>
    <mergeCell ref="V15:Y15"/>
    <mergeCell ref="V16:Y16"/>
    <mergeCell ref="D121:D122"/>
    <mergeCell ref="D127:D132"/>
    <mergeCell ref="D133:D150"/>
    <mergeCell ref="D67:D72"/>
    <mergeCell ref="D73:D90"/>
    <mergeCell ref="A153:B153"/>
    <mergeCell ref="C153:D153"/>
    <mergeCell ref="A6:B6"/>
    <mergeCell ref="A36:B36"/>
    <mergeCell ref="C6:D6"/>
    <mergeCell ref="A13:A30"/>
    <mergeCell ref="D13:D30"/>
    <mergeCell ref="D7:D12"/>
    <mergeCell ref="A66:B66"/>
    <mergeCell ref="A96:B96"/>
    <mergeCell ref="A126:B126"/>
    <mergeCell ref="D97:D102"/>
    <mergeCell ref="D103:D120"/>
    <mergeCell ref="T7:T12"/>
    <mergeCell ref="T13:T30"/>
    <mergeCell ref="T31:T32"/>
    <mergeCell ref="S6:T6"/>
    <mergeCell ref="S36:T36"/>
    <mergeCell ref="T37:T42"/>
    <mergeCell ref="T43:T60"/>
    <mergeCell ref="T61:T62"/>
    <mergeCell ref="S66:T66"/>
    <mergeCell ref="V21:X22"/>
    <mergeCell ref="T181:T182"/>
    <mergeCell ref="S96:T96"/>
    <mergeCell ref="T97:T102"/>
    <mergeCell ref="T103:T120"/>
    <mergeCell ref="T121:T122"/>
    <mergeCell ref="S126:T126"/>
    <mergeCell ref="T127:T132"/>
    <mergeCell ref="T133:T150"/>
    <mergeCell ref="T151:T152"/>
    <mergeCell ref="S156:T156"/>
    <mergeCell ref="T157:T162"/>
    <mergeCell ref="T163:T180"/>
    <mergeCell ref="T91:T92"/>
    <mergeCell ref="T67:T72"/>
    <mergeCell ref="T73:T90"/>
    <mergeCell ref="V23:X23"/>
    <mergeCell ref="W41:X41"/>
    <mergeCell ref="W40:X40"/>
    <mergeCell ref="W39:X39"/>
    <mergeCell ref="W38:X38"/>
    <mergeCell ref="W37:X37"/>
    <mergeCell ref="Z18:Z19"/>
    <mergeCell ref="A183:B183"/>
    <mergeCell ref="C183:D183"/>
    <mergeCell ref="A33:B33"/>
    <mergeCell ref="C33:D33"/>
    <mergeCell ref="A63:B63"/>
    <mergeCell ref="C63:D63"/>
    <mergeCell ref="A93:B93"/>
    <mergeCell ref="C93:D93"/>
    <mergeCell ref="A123:B123"/>
    <mergeCell ref="C123:D123"/>
    <mergeCell ref="A151:A152"/>
    <mergeCell ref="A157:A162"/>
    <mergeCell ref="A163:A180"/>
    <mergeCell ref="A181:A182"/>
    <mergeCell ref="D151:D152"/>
    <mergeCell ref="D157:D162"/>
    <mergeCell ref="D163:D180"/>
    <mergeCell ref="D181:D182"/>
    <mergeCell ref="C66:D66"/>
    <mergeCell ref="C96:D96"/>
    <mergeCell ref="C126:D126"/>
    <mergeCell ref="C156:D156"/>
    <mergeCell ref="D91:D92"/>
  </mergeCells>
  <phoneticPr fontId="3"/>
  <pageMargins left="0.7" right="0.7" top="0.75" bottom="0.75" header="0.3" footer="0.3"/>
  <pageSetup paperSize="8" scale="48" fitToHeight="0" orientation="landscape" r:id="rId1"/>
  <rowBreaks count="2" manualBreakCount="2">
    <brk id="63" max="16383" man="1"/>
    <brk id="123" max="16383" man="1"/>
  </rowBreaks>
  <ignoredErrors>
    <ignoredError sqref="AA24 AA30 AA4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C991"/>
  <sheetViews>
    <sheetView workbookViewId="0">
      <pane xSplit="5" ySplit="5" topLeftCell="F6" activePane="bottomRight" state="frozen"/>
      <selection pane="topRight" activeCell="E1" sqref="E1"/>
      <selection pane="bottomLeft" activeCell="A6" sqref="A6"/>
      <selection pane="bottomRight" activeCell="G28" sqref="G28"/>
    </sheetView>
  </sheetViews>
  <sheetFormatPr defaultRowHeight="18.75"/>
  <cols>
    <col min="1" max="1" width="3.375" bestFit="1" customWidth="1"/>
    <col min="5" max="5" width="12" customWidth="1"/>
    <col min="6" max="6" width="4.5" customWidth="1"/>
    <col min="26" max="26" width="9.625" bestFit="1" customWidth="1"/>
    <col min="27" max="28" width="9.625" customWidth="1"/>
    <col min="41" max="43" width="10.75" customWidth="1"/>
    <col min="74" max="74" width="9.625" bestFit="1" customWidth="1"/>
    <col min="75" max="76" width="9.625" customWidth="1"/>
    <col min="89" max="91" width="10.75" customWidth="1"/>
    <col min="102" max="133" width="9" customWidth="1"/>
  </cols>
  <sheetData>
    <row r="2" spans="1:133">
      <c r="G2" s="5" t="s">
        <v>10</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7"/>
      <c r="AM2" s="7"/>
      <c r="AN2" s="7"/>
      <c r="AO2" s="7"/>
      <c r="AP2" s="7"/>
      <c r="AQ2" s="7"/>
      <c r="AR2" s="7"/>
      <c r="AS2" s="7"/>
      <c r="AT2" s="7"/>
      <c r="AU2" s="7"/>
      <c r="AV2" s="7"/>
      <c r="AW2" s="7"/>
      <c r="AX2" s="7"/>
      <c r="AY2" s="19"/>
      <c r="BC2" s="8" t="s">
        <v>10</v>
      </c>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10"/>
      <c r="CI2" s="10"/>
      <c r="CJ2" s="10"/>
      <c r="CK2" s="10"/>
      <c r="CL2" s="10"/>
      <c r="CM2" s="10"/>
      <c r="CN2" s="10"/>
      <c r="CO2" s="10"/>
      <c r="CP2" s="10"/>
      <c r="CQ2" s="10"/>
      <c r="CR2" s="10"/>
      <c r="CS2" s="10"/>
      <c r="CT2" s="10"/>
      <c r="CU2" s="10"/>
      <c r="CV2" s="31"/>
    </row>
    <row r="3" spans="1:133" ht="33">
      <c r="G3" s="17" t="s">
        <v>13</v>
      </c>
      <c r="H3" s="21"/>
      <c r="I3" s="23"/>
      <c r="J3" s="18" t="s">
        <v>23</v>
      </c>
      <c r="K3" s="22"/>
      <c r="L3" s="22"/>
      <c r="M3" s="23"/>
      <c r="N3" s="17" t="s">
        <v>4</v>
      </c>
      <c r="O3" s="21"/>
      <c r="P3" s="23"/>
      <c r="Q3" s="17" t="s">
        <v>0</v>
      </c>
      <c r="R3" s="21"/>
      <c r="S3" s="23"/>
      <c r="T3" s="17" t="s">
        <v>6</v>
      </c>
      <c r="U3" s="21"/>
      <c r="V3" s="23"/>
      <c r="W3" s="17" t="s">
        <v>14</v>
      </c>
      <c r="X3" s="21"/>
      <c r="Y3" s="23"/>
      <c r="Z3" s="11" t="s">
        <v>19</v>
      </c>
      <c r="AA3" s="12"/>
      <c r="AB3" s="25"/>
      <c r="AC3" s="11" t="s">
        <v>15</v>
      </c>
      <c r="AD3" s="12"/>
      <c r="AE3" s="25"/>
      <c r="AF3" s="11" t="s">
        <v>1</v>
      </c>
      <c r="AG3" s="12"/>
      <c r="AH3" s="25"/>
      <c r="AI3" s="11" t="s">
        <v>2</v>
      </c>
      <c r="AJ3" s="12"/>
      <c r="AK3" s="25"/>
      <c r="AL3" s="11" t="s">
        <v>3</v>
      </c>
      <c r="AM3" s="12"/>
      <c r="AN3" s="25"/>
      <c r="AO3" s="11" t="s">
        <v>20</v>
      </c>
      <c r="AP3" s="12"/>
      <c r="AQ3" s="25"/>
      <c r="AR3" s="11" t="s">
        <v>21</v>
      </c>
      <c r="AS3" s="12"/>
      <c r="AT3" s="25"/>
      <c r="AU3" s="13" t="s">
        <v>16</v>
      </c>
      <c r="AV3" s="16"/>
      <c r="AW3" s="25"/>
      <c r="AX3" s="14" t="s">
        <v>17</v>
      </c>
      <c r="AY3" s="20" t="s">
        <v>9</v>
      </c>
      <c r="BC3" s="17" t="s">
        <v>13</v>
      </c>
      <c r="BD3" s="21"/>
      <c r="BE3" s="23"/>
      <c r="BF3" s="18" t="s">
        <v>23</v>
      </c>
      <c r="BG3" s="22"/>
      <c r="BH3" s="22"/>
      <c r="BI3" s="23"/>
      <c r="BJ3" s="17" t="s">
        <v>4</v>
      </c>
      <c r="BK3" s="21"/>
      <c r="BL3" s="23"/>
      <c r="BM3" s="17" t="s">
        <v>0</v>
      </c>
      <c r="BN3" s="21"/>
      <c r="BO3" s="23"/>
      <c r="BP3" s="17" t="s">
        <v>6</v>
      </c>
      <c r="BQ3" s="21"/>
      <c r="BR3" s="23"/>
      <c r="BS3" s="17" t="s">
        <v>14</v>
      </c>
      <c r="BT3" s="21"/>
      <c r="BU3" s="23"/>
      <c r="BV3" s="11" t="s">
        <v>19</v>
      </c>
      <c r="BW3" s="12"/>
      <c r="BX3" s="25"/>
      <c r="BY3" s="11" t="s">
        <v>15</v>
      </c>
      <c r="BZ3" s="12"/>
      <c r="CA3" s="25"/>
      <c r="CB3" s="11" t="s">
        <v>1</v>
      </c>
      <c r="CC3" s="12"/>
      <c r="CD3" s="25"/>
      <c r="CE3" s="11" t="s">
        <v>2</v>
      </c>
      <c r="CF3" s="12"/>
      <c r="CG3" s="25"/>
      <c r="CH3" s="11" t="s">
        <v>3</v>
      </c>
      <c r="CI3" s="12"/>
      <c r="CJ3" s="25"/>
      <c r="CK3" s="11" t="s">
        <v>20</v>
      </c>
      <c r="CL3" s="12"/>
      <c r="CM3" s="25"/>
      <c r="CN3" s="11" t="s">
        <v>21</v>
      </c>
      <c r="CO3" s="12"/>
      <c r="CP3" s="25"/>
      <c r="CQ3" s="13" t="s">
        <v>16</v>
      </c>
      <c r="CR3" s="16"/>
      <c r="CS3" s="25"/>
      <c r="CT3" s="14" t="s">
        <v>17</v>
      </c>
      <c r="CU3" s="34" t="s">
        <v>24</v>
      </c>
      <c r="CV3" s="32" t="s">
        <v>9</v>
      </c>
    </row>
    <row r="4" spans="1:133">
      <c r="A4" t="s">
        <v>26</v>
      </c>
      <c r="B4" s="3" t="s">
        <v>5</v>
      </c>
      <c r="C4" s="3" t="s">
        <v>22</v>
      </c>
      <c r="D4" s="3" t="s">
        <v>10</v>
      </c>
      <c r="E4" s="3" t="s">
        <v>11</v>
      </c>
      <c r="G4" s="1" t="s">
        <v>7</v>
      </c>
      <c r="H4" s="1" t="s">
        <v>18</v>
      </c>
      <c r="I4" s="24" t="s">
        <v>12</v>
      </c>
      <c r="J4" s="1" t="s">
        <v>7</v>
      </c>
      <c r="K4" s="1" t="s">
        <v>8</v>
      </c>
      <c r="L4" s="1" t="s">
        <v>18</v>
      </c>
      <c r="M4" s="24" t="s">
        <v>12</v>
      </c>
      <c r="N4" s="1" t="s">
        <v>7</v>
      </c>
      <c r="O4" s="1" t="s">
        <v>18</v>
      </c>
      <c r="P4" s="24" t="s">
        <v>12</v>
      </c>
      <c r="Q4" s="1" t="s">
        <v>7</v>
      </c>
      <c r="R4" s="1" t="s">
        <v>18</v>
      </c>
      <c r="S4" s="24" t="s">
        <v>12</v>
      </c>
      <c r="T4" s="1" t="s">
        <v>7</v>
      </c>
      <c r="U4" s="1" t="s">
        <v>18</v>
      </c>
      <c r="V4" s="24" t="s">
        <v>12</v>
      </c>
      <c r="W4" s="1" t="s">
        <v>7</v>
      </c>
      <c r="X4" s="1" t="s">
        <v>18</v>
      </c>
      <c r="Y4" s="24" t="s">
        <v>12</v>
      </c>
      <c r="Z4" s="2" t="s">
        <v>8</v>
      </c>
      <c r="AA4" s="2" t="s">
        <v>18</v>
      </c>
      <c r="AB4" s="24" t="s">
        <v>12</v>
      </c>
      <c r="AC4" s="2" t="s">
        <v>8</v>
      </c>
      <c r="AD4" s="2" t="s">
        <v>18</v>
      </c>
      <c r="AE4" s="24" t="s">
        <v>12</v>
      </c>
      <c r="AF4" s="2" t="s">
        <v>8</v>
      </c>
      <c r="AG4" s="2" t="s">
        <v>18</v>
      </c>
      <c r="AH4" s="24" t="s">
        <v>12</v>
      </c>
      <c r="AI4" s="2" t="s">
        <v>8</v>
      </c>
      <c r="AJ4" s="2" t="s">
        <v>18</v>
      </c>
      <c r="AK4" s="24" t="s">
        <v>12</v>
      </c>
      <c r="AL4" s="2" t="s">
        <v>8</v>
      </c>
      <c r="AM4" s="2" t="s">
        <v>18</v>
      </c>
      <c r="AN4" s="24" t="s">
        <v>12</v>
      </c>
      <c r="AO4" s="2" t="s">
        <v>8</v>
      </c>
      <c r="AP4" s="2" t="s">
        <v>18</v>
      </c>
      <c r="AQ4" s="24" t="s">
        <v>12</v>
      </c>
      <c r="AR4" s="2" t="s">
        <v>8</v>
      </c>
      <c r="AS4" s="2" t="s">
        <v>18</v>
      </c>
      <c r="AT4" s="24" t="s">
        <v>12</v>
      </c>
      <c r="AU4" s="39" t="s">
        <v>8</v>
      </c>
      <c r="AV4" s="39" t="s">
        <v>18</v>
      </c>
      <c r="AW4" s="38" t="s">
        <v>12</v>
      </c>
      <c r="AX4" s="15" t="s">
        <v>18</v>
      </c>
      <c r="AY4" s="26"/>
      <c r="BC4" s="1" t="s">
        <v>7</v>
      </c>
      <c r="BD4" s="1" t="s">
        <v>18</v>
      </c>
      <c r="BE4" s="24" t="s">
        <v>12</v>
      </c>
      <c r="BF4" s="1" t="s">
        <v>7</v>
      </c>
      <c r="BG4" s="1" t="s">
        <v>8</v>
      </c>
      <c r="BH4" s="1" t="s">
        <v>18</v>
      </c>
      <c r="BI4" s="24" t="s">
        <v>12</v>
      </c>
      <c r="BJ4" s="1" t="s">
        <v>7</v>
      </c>
      <c r="BK4" s="1" t="s">
        <v>18</v>
      </c>
      <c r="BL4" s="24" t="s">
        <v>12</v>
      </c>
      <c r="BM4" s="1" t="s">
        <v>7</v>
      </c>
      <c r="BN4" s="1" t="s">
        <v>18</v>
      </c>
      <c r="BO4" s="24" t="s">
        <v>12</v>
      </c>
      <c r="BP4" s="1" t="s">
        <v>7</v>
      </c>
      <c r="BQ4" s="1" t="s">
        <v>18</v>
      </c>
      <c r="BR4" s="24" t="s">
        <v>12</v>
      </c>
      <c r="BS4" s="1" t="s">
        <v>7</v>
      </c>
      <c r="BT4" s="1" t="s">
        <v>18</v>
      </c>
      <c r="BU4" s="24" t="s">
        <v>12</v>
      </c>
      <c r="BV4" s="2" t="s">
        <v>8</v>
      </c>
      <c r="BW4" s="2" t="s">
        <v>18</v>
      </c>
      <c r="BX4" s="24" t="s">
        <v>12</v>
      </c>
      <c r="BY4" s="2" t="s">
        <v>8</v>
      </c>
      <c r="BZ4" s="2" t="s">
        <v>18</v>
      </c>
      <c r="CA4" s="24" t="s">
        <v>12</v>
      </c>
      <c r="CB4" s="2" t="s">
        <v>8</v>
      </c>
      <c r="CC4" s="2" t="s">
        <v>18</v>
      </c>
      <c r="CD4" s="24" t="s">
        <v>12</v>
      </c>
      <c r="CE4" s="2" t="s">
        <v>8</v>
      </c>
      <c r="CF4" s="2" t="s">
        <v>18</v>
      </c>
      <c r="CG4" s="24" t="s">
        <v>12</v>
      </c>
      <c r="CH4" s="2" t="s">
        <v>8</v>
      </c>
      <c r="CI4" s="2" t="s">
        <v>18</v>
      </c>
      <c r="CJ4" s="24" t="s">
        <v>12</v>
      </c>
      <c r="CK4" s="2" t="s">
        <v>8</v>
      </c>
      <c r="CL4" s="2" t="s">
        <v>18</v>
      </c>
      <c r="CM4" s="24" t="s">
        <v>12</v>
      </c>
      <c r="CN4" s="2" t="s">
        <v>8</v>
      </c>
      <c r="CO4" s="2" t="s">
        <v>18</v>
      </c>
      <c r="CP4" s="24" t="s">
        <v>12</v>
      </c>
      <c r="CQ4" s="2" t="s">
        <v>8</v>
      </c>
      <c r="CR4" s="2" t="s">
        <v>18</v>
      </c>
      <c r="CS4" s="24" t="s">
        <v>12</v>
      </c>
      <c r="CT4" s="15" t="s">
        <v>18</v>
      </c>
      <c r="CU4" s="35" t="s">
        <v>18</v>
      </c>
      <c r="CV4" s="33"/>
      <c r="CX4" s="50" t="s">
        <v>36</v>
      </c>
      <c r="CY4" s="50"/>
      <c r="CZ4" s="50" t="s">
        <v>37</v>
      </c>
      <c r="DA4" s="50"/>
      <c r="DB4" s="50" t="s">
        <v>38</v>
      </c>
      <c r="DC4" s="50"/>
      <c r="DD4" s="50" t="s">
        <v>44</v>
      </c>
      <c r="DE4" s="50"/>
      <c r="DF4" s="3" t="s">
        <v>27</v>
      </c>
      <c r="DG4" s="3"/>
      <c r="DH4" s="3" t="s">
        <v>28</v>
      </c>
      <c r="DI4" s="3"/>
      <c r="DJ4" s="3" t="s">
        <v>29</v>
      </c>
      <c r="DK4" s="3"/>
      <c r="DL4" s="3" t="s">
        <v>30</v>
      </c>
      <c r="DM4" s="3"/>
      <c r="DN4" s="3" t="s">
        <v>31</v>
      </c>
      <c r="DO4" s="3"/>
      <c r="DP4" s="3" t="s">
        <v>32</v>
      </c>
      <c r="DQ4" s="3"/>
      <c r="DR4" s="3" t="s">
        <v>33</v>
      </c>
      <c r="DS4" s="3"/>
      <c r="DT4" s="3" t="s">
        <v>34</v>
      </c>
      <c r="DU4" s="3"/>
      <c r="DV4" s="50" t="s">
        <v>39</v>
      </c>
      <c r="DW4" s="50"/>
      <c r="DX4" s="50" t="s">
        <v>40</v>
      </c>
      <c r="DY4" s="50"/>
      <c r="DZ4" s="50" t="s">
        <v>41</v>
      </c>
      <c r="EA4" s="50"/>
      <c r="EB4" s="50" t="s">
        <v>42</v>
      </c>
      <c r="EC4" s="50"/>
    </row>
    <row r="5" spans="1:133">
      <c r="A5" t="s">
        <v>26</v>
      </c>
      <c r="B5" s="3" t="s">
        <v>25</v>
      </c>
      <c r="C5" s="3" t="s">
        <v>25</v>
      </c>
      <c r="D5" s="3" t="s">
        <v>25</v>
      </c>
      <c r="E5" s="3" t="s">
        <v>25</v>
      </c>
      <c r="G5" s="1" t="s">
        <v>25</v>
      </c>
      <c r="H5" s="1" t="s">
        <v>25</v>
      </c>
      <c r="I5" s="24" t="s">
        <v>25</v>
      </c>
      <c r="J5" s="1" t="s">
        <v>25</v>
      </c>
      <c r="K5" s="1"/>
      <c r="L5" s="1" t="s">
        <v>25</v>
      </c>
      <c r="M5" s="24" t="s">
        <v>25</v>
      </c>
      <c r="N5" s="1" t="s">
        <v>25</v>
      </c>
      <c r="O5" s="1" t="s">
        <v>25</v>
      </c>
      <c r="P5" s="24" t="s">
        <v>25</v>
      </c>
      <c r="Q5" s="1" t="s">
        <v>25</v>
      </c>
      <c r="R5" s="1" t="s">
        <v>25</v>
      </c>
      <c r="S5" s="24" t="s">
        <v>25</v>
      </c>
      <c r="T5" s="1" t="s">
        <v>25</v>
      </c>
      <c r="U5" s="1" t="s">
        <v>25</v>
      </c>
      <c r="V5" s="24" t="s">
        <v>25</v>
      </c>
      <c r="W5" s="1" t="s">
        <v>25</v>
      </c>
      <c r="X5" s="1" t="s">
        <v>25</v>
      </c>
      <c r="Y5" s="24" t="s">
        <v>25</v>
      </c>
      <c r="Z5" s="2" t="s">
        <v>25</v>
      </c>
      <c r="AA5" s="2" t="s">
        <v>25</v>
      </c>
      <c r="AB5" s="24" t="s">
        <v>25</v>
      </c>
      <c r="AC5" s="2" t="s">
        <v>25</v>
      </c>
      <c r="AD5" s="2" t="s">
        <v>25</v>
      </c>
      <c r="AE5" s="24" t="s">
        <v>25</v>
      </c>
      <c r="AF5" s="2" t="s">
        <v>25</v>
      </c>
      <c r="AG5" s="2" t="s">
        <v>25</v>
      </c>
      <c r="AH5" s="24" t="s">
        <v>25</v>
      </c>
      <c r="AI5" s="2" t="s">
        <v>25</v>
      </c>
      <c r="AJ5" s="2" t="s">
        <v>25</v>
      </c>
      <c r="AK5" s="24" t="s">
        <v>25</v>
      </c>
      <c r="AL5" s="2" t="s">
        <v>25</v>
      </c>
      <c r="AM5" s="2" t="s">
        <v>25</v>
      </c>
      <c r="AN5" s="24" t="s">
        <v>25</v>
      </c>
      <c r="AO5" s="2" t="s">
        <v>25</v>
      </c>
      <c r="AP5" s="2" t="s">
        <v>25</v>
      </c>
      <c r="AQ5" s="24" t="s">
        <v>25</v>
      </c>
      <c r="AR5" s="2" t="s">
        <v>25</v>
      </c>
      <c r="AS5" s="2" t="s">
        <v>25</v>
      </c>
      <c r="AT5" s="24" t="s">
        <v>25</v>
      </c>
      <c r="AU5" s="39" t="s">
        <v>25</v>
      </c>
      <c r="AV5" s="39" t="s">
        <v>25</v>
      </c>
      <c r="AW5" s="38" t="s">
        <v>25</v>
      </c>
      <c r="AX5" s="15" t="s">
        <v>25</v>
      </c>
      <c r="AY5" s="26" t="s">
        <v>25</v>
      </c>
      <c r="BC5" s="1" t="s">
        <v>25</v>
      </c>
      <c r="BD5" s="1" t="s">
        <v>25</v>
      </c>
      <c r="BE5" s="24" t="s">
        <v>25</v>
      </c>
      <c r="BF5" s="1" t="s">
        <v>25</v>
      </c>
      <c r="BG5" s="1"/>
      <c r="BH5" s="1" t="s">
        <v>25</v>
      </c>
      <c r="BI5" s="24" t="s">
        <v>25</v>
      </c>
      <c r="BJ5" s="1" t="s">
        <v>25</v>
      </c>
      <c r="BK5" s="1" t="s">
        <v>25</v>
      </c>
      <c r="BL5" s="24" t="s">
        <v>25</v>
      </c>
      <c r="BM5" s="1" t="s">
        <v>25</v>
      </c>
      <c r="BN5" s="1" t="s">
        <v>25</v>
      </c>
      <c r="BO5" s="24" t="s">
        <v>25</v>
      </c>
      <c r="BP5" s="1" t="s">
        <v>25</v>
      </c>
      <c r="BQ5" s="1" t="s">
        <v>25</v>
      </c>
      <c r="BR5" s="24" t="s">
        <v>25</v>
      </c>
      <c r="BS5" s="1" t="s">
        <v>25</v>
      </c>
      <c r="BT5" s="1" t="s">
        <v>25</v>
      </c>
      <c r="BU5" s="24" t="s">
        <v>25</v>
      </c>
      <c r="BV5" s="2" t="s">
        <v>25</v>
      </c>
      <c r="BW5" s="2" t="s">
        <v>25</v>
      </c>
      <c r="BX5" s="24" t="s">
        <v>25</v>
      </c>
      <c r="BY5" s="2" t="s">
        <v>25</v>
      </c>
      <c r="BZ5" s="2" t="s">
        <v>25</v>
      </c>
      <c r="CA5" s="24" t="s">
        <v>25</v>
      </c>
      <c r="CB5" s="2" t="s">
        <v>25</v>
      </c>
      <c r="CC5" s="2" t="s">
        <v>25</v>
      </c>
      <c r="CD5" s="24" t="s">
        <v>25</v>
      </c>
      <c r="CE5" s="2" t="s">
        <v>25</v>
      </c>
      <c r="CF5" s="2" t="s">
        <v>25</v>
      </c>
      <c r="CG5" s="24" t="s">
        <v>25</v>
      </c>
      <c r="CH5" s="2" t="s">
        <v>25</v>
      </c>
      <c r="CI5" s="2" t="s">
        <v>25</v>
      </c>
      <c r="CJ5" s="24" t="s">
        <v>25</v>
      </c>
      <c r="CK5" s="2" t="s">
        <v>25</v>
      </c>
      <c r="CL5" s="2" t="s">
        <v>25</v>
      </c>
      <c r="CM5" s="24" t="s">
        <v>25</v>
      </c>
      <c r="CN5" s="2" t="s">
        <v>25</v>
      </c>
      <c r="CO5" s="2" t="s">
        <v>25</v>
      </c>
      <c r="CP5" s="24" t="s">
        <v>25</v>
      </c>
      <c r="CQ5" s="2" t="s">
        <v>25</v>
      </c>
      <c r="CR5" s="2" t="s">
        <v>25</v>
      </c>
      <c r="CS5" s="24" t="s">
        <v>25</v>
      </c>
      <c r="CT5" s="15" t="s">
        <v>25</v>
      </c>
      <c r="CU5" s="35" t="s">
        <v>25</v>
      </c>
      <c r="CV5" s="33" t="s">
        <v>25</v>
      </c>
      <c r="CX5" s="50" t="s">
        <v>25</v>
      </c>
      <c r="CY5" s="50" t="s">
        <v>25</v>
      </c>
      <c r="CZ5" s="50" t="s">
        <v>25</v>
      </c>
      <c r="DA5" s="50" t="s">
        <v>25</v>
      </c>
      <c r="DB5" s="50" t="s">
        <v>25</v>
      </c>
      <c r="DC5" s="50" t="s">
        <v>25</v>
      </c>
      <c r="DD5" s="50" t="s">
        <v>25</v>
      </c>
      <c r="DE5" s="50" t="s">
        <v>25</v>
      </c>
      <c r="DF5" s="3" t="s">
        <v>25</v>
      </c>
      <c r="DG5" s="3" t="s">
        <v>25</v>
      </c>
      <c r="DH5" s="3" t="s">
        <v>25</v>
      </c>
      <c r="DI5" s="3" t="s">
        <v>25</v>
      </c>
      <c r="DJ5" s="3" t="s">
        <v>25</v>
      </c>
      <c r="DK5" s="3" t="s">
        <v>25</v>
      </c>
      <c r="DL5" s="3" t="s">
        <v>25</v>
      </c>
      <c r="DM5" s="3" t="s">
        <v>25</v>
      </c>
      <c r="DN5" s="3" t="s">
        <v>25</v>
      </c>
      <c r="DO5" s="3" t="s">
        <v>25</v>
      </c>
      <c r="DP5" s="3" t="s">
        <v>25</v>
      </c>
      <c r="DQ5" s="3" t="s">
        <v>25</v>
      </c>
      <c r="DR5" s="3" t="s">
        <v>25</v>
      </c>
      <c r="DS5" s="3" t="s">
        <v>25</v>
      </c>
      <c r="DT5" s="3" t="s">
        <v>25</v>
      </c>
      <c r="DU5" s="3" t="s">
        <v>25</v>
      </c>
      <c r="DV5" s="50" t="s">
        <v>25</v>
      </c>
      <c r="DW5" s="50" t="s">
        <v>25</v>
      </c>
      <c r="DX5" s="50" t="s">
        <v>25</v>
      </c>
      <c r="DY5" s="50" t="s">
        <v>25</v>
      </c>
      <c r="DZ5" s="50" t="s">
        <v>25</v>
      </c>
      <c r="EA5" s="50" t="s">
        <v>25</v>
      </c>
      <c r="EB5" s="50" t="s">
        <v>25</v>
      </c>
      <c r="EC5" s="50" t="s">
        <v>25</v>
      </c>
    </row>
    <row r="6" spans="1:133">
      <c r="A6" t="s">
        <v>26</v>
      </c>
      <c r="B6" s="4"/>
      <c r="C6" s="36"/>
      <c r="D6" s="4"/>
      <c r="E6" s="4"/>
      <c r="G6" s="27"/>
      <c r="H6" s="27"/>
      <c r="I6" s="28">
        <f t="shared" ref="I6:I25" si="0">SUM(G6:H6)</f>
        <v>0</v>
      </c>
      <c r="J6" s="27"/>
      <c r="K6" s="27"/>
      <c r="L6" s="27"/>
      <c r="M6" s="28">
        <f t="shared" ref="M6:M25" si="1">SUM(J6:L6)</f>
        <v>0</v>
      </c>
      <c r="N6" s="27"/>
      <c r="O6" s="27"/>
      <c r="P6" s="28">
        <f t="shared" ref="P6:P25" si="2">SUM(N6:O6)</f>
        <v>0</v>
      </c>
      <c r="Q6" s="27"/>
      <c r="R6" s="27"/>
      <c r="S6" s="28">
        <f t="shared" ref="S6:S25" si="3">SUM(Q6:R6)</f>
        <v>0</v>
      </c>
      <c r="T6" s="27"/>
      <c r="U6" s="27"/>
      <c r="V6" s="28">
        <f t="shared" ref="V6:V25" si="4">SUM(T6:U6)</f>
        <v>0</v>
      </c>
      <c r="W6" s="27"/>
      <c r="X6" s="27"/>
      <c r="Y6" s="28">
        <f t="shared" ref="Y6:Y25" si="5">SUM(W6:X6)</f>
        <v>0</v>
      </c>
      <c r="Z6" s="27"/>
      <c r="AA6" s="27"/>
      <c r="AB6" s="28">
        <f t="shared" ref="AB6:AB25" si="6">SUM(Z6:AA6)</f>
        <v>0</v>
      </c>
      <c r="AC6" s="27"/>
      <c r="AD6" s="27"/>
      <c r="AE6" s="28">
        <f t="shared" ref="AE6:AE25" si="7">SUM(AC6:AD6)</f>
        <v>0</v>
      </c>
      <c r="AF6" s="27"/>
      <c r="AG6" s="27"/>
      <c r="AH6" s="28">
        <f t="shared" ref="AH6:AH25" si="8">SUM(AF6:AG6)</f>
        <v>0</v>
      </c>
      <c r="AI6" s="27"/>
      <c r="AJ6" s="27"/>
      <c r="AK6" s="28">
        <f t="shared" ref="AK6:AK25" si="9">SUM(AI6:AJ6)</f>
        <v>0</v>
      </c>
      <c r="AL6" s="27"/>
      <c r="AM6" s="27"/>
      <c r="AN6" s="28">
        <f t="shared" ref="AN6:AN25" si="10">SUM(AL6:AM6)</f>
        <v>0</v>
      </c>
      <c r="AO6" s="27"/>
      <c r="AP6" s="27"/>
      <c r="AQ6" s="28">
        <f t="shared" ref="AQ6:AQ25" si="11">SUM(AO6:AP6)</f>
        <v>0</v>
      </c>
      <c r="AR6" s="27"/>
      <c r="AS6" s="27"/>
      <c r="AT6" s="28">
        <f t="shared" ref="AT6:AT25" si="12">SUM(AR6:AS6)</f>
        <v>0</v>
      </c>
      <c r="AU6" s="40"/>
      <c r="AV6" s="40">
        <f t="shared" ref="AV6:AX25" si="13">SUM(AT6:AU6)</f>
        <v>0</v>
      </c>
      <c r="AW6" s="28">
        <f t="shared" si="13"/>
        <v>0</v>
      </c>
      <c r="AX6" s="28">
        <f t="shared" si="13"/>
        <v>0</v>
      </c>
      <c r="AY6" s="28">
        <f t="shared" ref="AY6:AY25" si="14">SUMIF($G$5:$AW$5,"合計",$G6:$AW6)+AX6</f>
        <v>0</v>
      </c>
      <c r="BC6" s="29"/>
      <c r="BD6" s="29"/>
      <c r="BE6" s="30">
        <f t="shared" ref="BE6:BE25" si="15">SUM(BC6:BD6)</f>
        <v>0</v>
      </c>
      <c r="BF6" s="29"/>
      <c r="BG6" s="29"/>
      <c r="BH6" s="29"/>
      <c r="BI6" s="30">
        <f t="shared" ref="BI6:BI25" si="16">SUM(BF6:BH6)</f>
        <v>0</v>
      </c>
      <c r="BJ6" s="29"/>
      <c r="BK6" s="29"/>
      <c r="BL6" s="30">
        <f t="shared" ref="BL6:BL25" si="17">SUM(BJ6:BK6)</f>
        <v>0</v>
      </c>
      <c r="BM6" s="29"/>
      <c r="BN6" s="29"/>
      <c r="BO6" s="30">
        <f t="shared" ref="BO6:BO25" si="18">SUM(BM6:BN6)</f>
        <v>0</v>
      </c>
      <c r="BP6" s="29"/>
      <c r="BQ6" s="29"/>
      <c r="BR6" s="30">
        <f t="shared" ref="BR6:BR25" si="19">SUM(BP6:BQ6)</f>
        <v>0</v>
      </c>
      <c r="BS6" s="29"/>
      <c r="BT6" s="29"/>
      <c r="BU6" s="30">
        <f t="shared" ref="BU6:BU25" si="20">SUM(BS6:BT6)</f>
        <v>0</v>
      </c>
      <c r="BV6" s="29"/>
      <c r="BW6" s="29"/>
      <c r="BX6" s="30">
        <f t="shared" ref="BX6:BX25" si="21">SUM(BV6:BW6)</f>
        <v>0</v>
      </c>
      <c r="BY6" s="29"/>
      <c r="BZ6" s="29"/>
      <c r="CA6" s="30">
        <f t="shared" ref="CA6:CA25" si="22">SUM(BY6:BZ6)</f>
        <v>0</v>
      </c>
      <c r="CB6" s="29"/>
      <c r="CC6" s="29"/>
      <c r="CD6" s="30">
        <f t="shared" ref="CD6:CD25" si="23">SUM(CB6:CC6)</f>
        <v>0</v>
      </c>
      <c r="CE6" s="29"/>
      <c r="CF6" s="29"/>
      <c r="CG6" s="30">
        <f t="shared" ref="CG6:CG25" si="24">SUM(CE6:CF6)</f>
        <v>0</v>
      </c>
      <c r="CH6" s="29"/>
      <c r="CI6" s="29"/>
      <c r="CJ6" s="30">
        <f t="shared" ref="CJ6:CJ25" si="25">SUM(CH6:CI6)</f>
        <v>0</v>
      </c>
      <c r="CK6" s="29"/>
      <c r="CL6" s="29"/>
      <c r="CM6" s="30">
        <f t="shared" ref="CM6:CM25" si="26">SUM(CK6:CL6)</f>
        <v>0</v>
      </c>
      <c r="CN6" s="29"/>
      <c r="CO6" s="29"/>
      <c r="CP6" s="30">
        <f t="shared" ref="CP6:CP25" si="27">SUM(CN6:CO6)</f>
        <v>0</v>
      </c>
      <c r="CQ6" s="29"/>
      <c r="CR6" s="29"/>
      <c r="CS6" s="30">
        <f t="shared" ref="CS6:CU25" si="28">SUM(CQ6:CR6)</f>
        <v>0</v>
      </c>
      <c r="CT6" s="30">
        <f t="shared" si="28"/>
        <v>0</v>
      </c>
      <c r="CU6" s="30">
        <f t="shared" si="28"/>
        <v>0</v>
      </c>
      <c r="CV6" s="30">
        <f t="shared" ref="CV6:CV25" si="29">SUMIF($BC$5:$CS$5,"合計",$BC6:$CS6)+CT6+CU6</f>
        <v>0</v>
      </c>
      <c r="CX6" s="4"/>
      <c r="CY6" s="4">
        <f t="shared" ref="CY6:CY25" si="30">IF(CX6="対象",$E6/SUMIF(CX:CX,"対象",$E:$E)*CY$4,0)</f>
        <v>0</v>
      </c>
      <c r="CZ6" s="4" t="s">
        <v>43</v>
      </c>
      <c r="DA6" s="4" t="e">
        <f t="shared" ref="DA6:DA25" si="31">IF(CZ6="対象",$E6/SUMIF(CZ:CZ,"対象",$E:$E)*DA$4,0)</f>
        <v>#DIV/0!</v>
      </c>
      <c r="DB6" s="4" t="s">
        <v>43</v>
      </c>
      <c r="DC6" s="4" t="e">
        <f t="shared" ref="DC6:DC25" si="32">IF(DB6="対象",$E6/SUMIF(DB:DB,"対象",$E:$E)*DC$4,0)</f>
        <v>#DIV/0!</v>
      </c>
      <c r="DD6" s="4" t="s">
        <v>43</v>
      </c>
      <c r="DE6" s="4" t="e">
        <f t="shared" ref="DE6:DE25" si="33">IF(DD6="対象",$E6/SUMIF(DD:DD,"対象",$E:$E)*DE$4,0)</f>
        <v>#DIV/0!</v>
      </c>
      <c r="DF6" s="4"/>
      <c r="DG6" s="4">
        <f t="shared" ref="DG6:DG25" si="34">IF(DF6="対象",$D6/SUMIF(DF:DF,"対象",$D:$D)*DG$4,0)</f>
        <v>0</v>
      </c>
      <c r="DH6" s="4"/>
      <c r="DI6" s="4">
        <f t="shared" ref="DI6:DI25" si="35">IF(DH6="対象",$D6/SUMIF(DH:DH,"対象",$D:$D)*DI$4,0)</f>
        <v>0</v>
      </c>
      <c r="DJ6" s="4"/>
      <c r="DK6" s="4">
        <f t="shared" ref="DK6:DK25" si="36">IF(DJ6="対象",$D6/SUMIF(DJ:DJ,"対象",$D:$D)*DK$4,0)</f>
        <v>0</v>
      </c>
      <c r="DL6" s="4"/>
      <c r="DM6" s="4">
        <f t="shared" ref="DM6:DM25" si="37">IF(DL6="対象",$D6/SUMIF(DL:DL,"対象",$D:$D)*DM$4,0)</f>
        <v>0</v>
      </c>
      <c r="DN6" s="4"/>
      <c r="DO6" s="4">
        <f t="shared" ref="DO6:DO25" si="38">IF(DN6="対象",$D6/SUMIF(DN:DN,"対象",$D:$D)*DO$4,0)</f>
        <v>0</v>
      </c>
      <c r="DP6" s="4"/>
      <c r="DQ6" s="4">
        <f t="shared" ref="DQ6:DQ25" si="39">IF(DP6="対象",$D6/SUMIF(DP:DP,"対象",$D:$D)*DQ$4,0)</f>
        <v>0</v>
      </c>
      <c r="DR6" s="4"/>
      <c r="DS6" s="4">
        <f t="shared" ref="DS6:DS25" si="40">IF(DR6="対象",$D6/SUMIF(DR:DR,"対象",$D:$D)*DS$4,0)</f>
        <v>0</v>
      </c>
      <c r="DT6" s="4"/>
      <c r="DU6" s="4">
        <f t="shared" ref="DU6:DU25" si="41">IF(DT6="対象",$D6/SUMIF(DT:DT,"対象",$D:$D)*DU$4,0)</f>
        <v>0</v>
      </c>
      <c r="DV6" s="4"/>
      <c r="DW6" s="4">
        <f t="shared" ref="DW6:DW25" si="42">IF(DV6="対象",$D6/SUMIF(DV:DV,"対象",$D:$D)*DW$4,0)</f>
        <v>0</v>
      </c>
      <c r="DX6" s="4"/>
      <c r="DY6" s="4">
        <f t="shared" ref="DY6:DY25" si="43">IF(DX6="対象",$D6/SUMIF(DX:DX,"対象",$D:$D)*DY$4,0)</f>
        <v>0</v>
      </c>
      <c r="DZ6" s="4"/>
      <c r="EA6" s="4">
        <f t="shared" ref="EA6:EA25" si="44">IF(DZ6="対象",$D6/SUMIF(DZ:DZ,"対象",$D:$D)*EA$4,0)</f>
        <v>0</v>
      </c>
      <c r="EB6" s="4"/>
      <c r="EC6" s="4">
        <f t="shared" ref="EC6:EC25" si="45">IF(EB6="対象",$D6/SUMIF(EB:EB,"対象",$D:$D)*EC$4,0)</f>
        <v>0</v>
      </c>
    </row>
    <row r="7" spans="1:133">
      <c r="A7" t="s">
        <v>26</v>
      </c>
      <c r="B7" s="4"/>
      <c r="C7" s="36"/>
      <c r="D7" s="4"/>
      <c r="E7" s="4"/>
      <c r="G7" s="27"/>
      <c r="H7" s="27"/>
      <c r="I7" s="28">
        <f t="shared" si="0"/>
        <v>0</v>
      </c>
      <c r="J7" s="27"/>
      <c r="K7" s="27"/>
      <c r="L7" s="27"/>
      <c r="M7" s="28">
        <f t="shared" si="1"/>
        <v>0</v>
      </c>
      <c r="N7" s="27"/>
      <c r="O7" s="27"/>
      <c r="P7" s="28">
        <f t="shared" si="2"/>
        <v>0</v>
      </c>
      <c r="Q7" s="27"/>
      <c r="R7" s="27"/>
      <c r="S7" s="28">
        <f t="shared" si="3"/>
        <v>0</v>
      </c>
      <c r="T7" s="27"/>
      <c r="U7" s="27"/>
      <c r="V7" s="28">
        <f t="shared" si="4"/>
        <v>0</v>
      </c>
      <c r="W7" s="27"/>
      <c r="X7" s="27"/>
      <c r="Y7" s="28">
        <f t="shared" si="5"/>
        <v>0</v>
      </c>
      <c r="Z7" s="27"/>
      <c r="AA7" s="27"/>
      <c r="AB7" s="28">
        <f t="shared" si="6"/>
        <v>0</v>
      </c>
      <c r="AC7" s="27"/>
      <c r="AD7" s="27"/>
      <c r="AE7" s="28">
        <f t="shared" si="7"/>
        <v>0</v>
      </c>
      <c r="AF7" s="27"/>
      <c r="AG7" s="27"/>
      <c r="AH7" s="28">
        <f t="shared" si="8"/>
        <v>0</v>
      </c>
      <c r="AI7" s="27"/>
      <c r="AJ7" s="27"/>
      <c r="AK7" s="28">
        <f t="shared" si="9"/>
        <v>0</v>
      </c>
      <c r="AL7" s="27"/>
      <c r="AM7" s="27"/>
      <c r="AN7" s="28">
        <f t="shared" si="10"/>
        <v>0</v>
      </c>
      <c r="AO7" s="27"/>
      <c r="AP7" s="27"/>
      <c r="AQ7" s="28">
        <f t="shared" si="11"/>
        <v>0</v>
      </c>
      <c r="AR7" s="27"/>
      <c r="AS7" s="27"/>
      <c r="AT7" s="28">
        <f t="shared" si="12"/>
        <v>0</v>
      </c>
      <c r="AU7" s="40"/>
      <c r="AV7" s="40">
        <f t="shared" si="13"/>
        <v>0</v>
      </c>
      <c r="AW7" s="28">
        <f t="shared" si="13"/>
        <v>0</v>
      </c>
      <c r="AX7" s="28">
        <f t="shared" si="13"/>
        <v>0</v>
      </c>
      <c r="AY7" s="28">
        <f t="shared" si="14"/>
        <v>0</v>
      </c>
      <c r="BC7" s="29"/>
      <c r="BD7" s="29"/>
      <c r="BE7" s="30">
        <f t="shared" si="15"/>
        <v>0</v>
      </c>
      <c r="BF7" s="29"/>
      <c r="BG7" s="29"/>
      <c r="BH7" s="29"/>
      <c r="BI7" s="30">
        <f t="shared" si="16"/>
        <v>0</v>
      </c>
      <c r="BJ7" s="29"/>
      <c r="BK7" s="29"/>
      <c r="BL7" s="30">
        <f t="shared" si="17"/>
        <v>0</v>
      </c>
      <c r="BM7" s="29"/>
      <c r="BN7" s="29"/>
      <c r="BO7" s="30">
        <f t="shared" si="18"/>
        <v>0</v>
      </c>
      <c r="BP7" s="29"/>
      <c r="BQ7" s="29"/>
      <c r="BR7" s="30">
        <f t="shared" si="19"/>
        <v>0</v>
      </c>
      <c r="BS7" s="29"/>
      <c r="BT7" s="29"/>
      <c r="BU7" s="30">
        <f t="shared" si="20"/>
        <v>0</v>
      </c>
      <c r="BV7" s="29"/>
      <c r="BW7" s="29"/>
      <c r="BX7" s="30">
        <f t="shared" si="21"/>
        <v>0</v>
      </c>
      <c r="BY7" s="29"/>
      <c r="BZ7" s="29"/>
      <c r="CA7" s="30">
        <f t="shared" si="22"/>
        <v>0</v>
      </c>
      <c r="CB7" s="29"/>
      <c r="CC7" s="29"/>
      <c r="CD7" s="30">
        <f t="shared" si="23"/>
        <v>0</v>
      </c>
      <c r="CE7" s="29"/>
      <c r="CF7" s="29"/>
      <c r="CG7" s="30">
        <f t="shared" si="24"/>
        <v>0</v>
      </c>
      <c r="CH7" s="29"/>
      <c r="CI7" s="29"/>
      <c r="CJ7" s="30">
        <f t="shared" si="25"/>
        <v>0</v>
      </c>
      <c r="CK7" s="29"/>
      <c r="CL7" s="29"/>
      <c r="CM7" s="30">
        <f t="shared" si="26"/>
        <v>0</v>
      </c>
      <c r="CN7" s="29"/>
      <c r="CO7" s="29"/>
      <c r="CP7" s="30">
        <f t="shared" si="27"/>
        <v>0</v>
      </c>
      <c r="CQ7" s="29"/>
      <c r="CR7" s="29"/>
      <c r="CS7" s="30">
        <f t="shared" si="28"/>
        <v>0</v>
      </c>
      <c r="CT7" s="30">
        <f t="shared" si="28"/>
        <v>0</v>
      </c>
      <c r="CU7" s="30">
        <f t="shared" si="28"/>
        <v>0</v>
      </c>
      <c r="CV7" s="30">
        <f t="shared" si="29"/>
        <v>0</v>
      </c>
      <c r="CX7" s="4" t="s">
        <v>43</v>
      </c>
      <c r="CY7" s="4" t="e">
        <f t="shared" si="30"/>
        <v>#DIV/0!</v>
      </c>
      <c r="CZ7" s="4" t="s">
        <v>43</v>
      </c>
      <c r="DA7" s="4" t="e">
        <f t="shared" si="31"/>
        <v>#DIV/0!</v>
      </c>
      <c r="DB7" s="4" t="s">
        <v>43</v>
      </c>
      <c r="DC7" s="4" t="e">
        <f t="shared" si="32"/>
        <v>#DIV/0!</v>
      </c>
      <c r="DD7" s="4" t="s">
        <v>43</v>
      </c>
      <c r="DE7" s="4" t="e">
        <f t="shared" si="33"/>
        <v>#DIV/0!</v>
      </c>
      <c r="DF7" s="4" t="s">
        <v>43</v>
      </c>
      <c r="DG7" s="4" t="e">
        <f t="shared" si="34"/>
        <v>#DIV/0!</v>
      </c>
      <c r="DH7" s="4" t="s">
        <v>43</v>
      </c>
      <c r="DI7" s="4" t="e">
        <f t="shared" si="35"/>
        <v>#DIV/0!</v>
      </c>
      <c r="DJ7" s="4" t="s">
        <v>43</v>
      </c>
      <c r="DK7" s="4" t="e">
        <f t="shared" si="36"/>
        <v>#DIV/0!</v>
      </c>
      <c r="DL7" s="4" t="s">
        <v>43</v>
      </c>
      <c r="DM7" s="4" t="e">
        <f t="shared" si="37"/>
        <v>#DIV/0!</v>
      </c>
      <c r="DN7" s="4" t="s">
        <v>43</v>
      </c>
      <c r="DO7" s="4" t="e">
        <f t="shared" si="38"/>
        <v>#DIV/0!</v>
      </c>
      <c r="DP7" s="4" t="s">
        <v>43</v>
      </c>
      <c r="DQ7" s="4" t="e">
        <f t="shared" si="39"/>
        <v>#DIV/0!</v>
      </c>
      <c r="DR7" s="4" t="s">
        <v>43</v>
      </c>
      <c r="DS7" s="4" t="e">
        <f t="shared" si="40"/>
        <v>#DIV/0!</v>
      </c>
      <c r="DT7" s="4" t="s">
        <v>43</v>
      </c>
      <c r="DU7" s="4" t="e">
        <f t="shared" si="41"/>
        <v>#DIV/0!</v>
      </c>
      <c r="DV7" s="4" t="s">
        <v>43</v>
      </c>
      <c r="DW7" s="4" t="e">
        <f t="shared" si="42"/>
        <v>#DIV/0!</v>
      </c>
      <c r="DX7" s="4" t="s">
        <v>43</v>
      </c>
      <c r="DY7" s="4" t="e">
        <f t="shared" si="43"/>
        <v>#DIV/0!</v>
      </c>
      <c r="DZ7" s="4" t="s">
        <v>43</v>
      </c>
      <c r="EA7" s="4" t="e">
        <f t="shared" si="44"/>
        <v>#DIV/0!</v>
      </c>
      <c r="EB7" s="4" t="s">
        <v>43</v>
      </c>
      <c r="EC7" s="4" t="e">
        <f t="shared" si="45"/>
        <v>#DIV/0!</v>
      </c>
    </row>
    <row r="8" spans="1:133">
      <c r="A8" t="s">
        <v>26</v>
      </c>
      <c r="B8" s="4"/>
      <c r="C8" s="36"/>
      <c r="D8" s="4"/>
      <c r="E8" s="4"/>
      <c r="G8" s="27"/>
      <c r="H8" s="27"/>
      <c r="I8" s="28">
        <f t="shared" si="0"/>
        <v>0</v>
      </c>
      <c r="J8" s="27"/>
      <c r="K8" s="27"/>
      <c r="L8" s="27"/>
      <c r="M8" s="28">
        <f t="shared" si="1"/>
        <v>0</v>
      </c>
      <c r="N8" s="27"/>
      <c r="O8" s="27"/>
      <c r="P8" s="28">
        <f t="shared" si="2"/>
        <v>0</v>
      </c>
      <c r="Q8" s="27"/>
      <c r="R8" s="27"/>
      <c r="S8" s="28">
        <f t="shared" si="3"/>
        <v>0</v>
      </c>
      <c r="T8" s="27"/>
      <c r="U8" s="27"/>
      <c r="V8" s="28">
        <f t="shared" si="4"/>
        <v>0</v>
      </c>
      <c r="W8" s="27"/>
      <c r="X8" s="27"/>
      <c r="Y8" s="28">
        <f t="shared" si="5"/>
        <v>0</v>
      </c>
      <c r="Z8" s="27"/>
      <c r="AA8" s="27"/>
      <c r="AB8" s="28">
        <f t="shared" si="6"/>
        <v>0</v>
      </c>
      <c r="AC8" s="27"/>
      <c r="AD8" s="27"/>
      <c r="AE8" s="28">
        <f t="shared" si="7"/>
        <v>0</v>
      </c>
      <c r="AF8" s="27"/>
      <c r="AG8" s="27"/>
      <c r="AH8" s="28">
        <f t="shared" si="8"/>
        <v>0</v>
      </c>
      <c r="AI8" s="27"/>
      <c r="AJ8" s="27"/>
      <c r="AK8" s="28">
        <f t="shared" si="9"/>
        <v>0</v>
      </c>
      <c r="AL8" s="27"/>
      <c r="AM8" s="27"/>
      <c r="AN8" s="28">
        <f t="shared" si="10"/>
        <v>0</v>
      </c>
      <c r="AO8" s="27"/>
      <c r="AP8" s="27"/>
      <c r="AQ8" s="28">
        <f t="shared" si="11"/>
        <v>0</v>
      </c>
      <c r="AR8" s="27"/>
      <c r="AS8" s="27"/>
      <c r="AT8" s="28">
        <f t="shared" si="12"/>
        <v>0</v>
      </c>
      <c r="AU8" s="40"/>
      <c r="AV8" s="40">
        <f t="shared" si="13"/>
        <v>0</v>
      </c>
      <c r="AW8" s="28">
        <f t="shared" si="13"/>
        <v>0</v>
      </c>
      <c r="AX8" s="28">
        <f t="shared" si="13"/>
        <v>0</v>
      </c>
      <c r="AY8" s="28">
        <f t="shared" si="14"/>
        <v>0</v>
      </c>
      <c r="BC8" s="29"/>
      <c r="BD8" s="29"/>
      <c r="BE8" s="30">
        <f t="shared" si="15"/>
        <v>0</v>
      </c>
      <c r="BF8" s="29"/>
      <c r="BG8" s="29"/>
      <c r="BH8" s="29"/>
      <c r="BI8" s="30">
        <f t="shared" si="16"/>
        <v>0</v>
      </c>
      <c r="BJ8" s="29"/>
      <c r="BK8" s="29"/>
      <c r="BL8" s="30">
        <f t="shared" si="17"/>
        <v>0</v>
      </c>
      <c r="BM8" s="29"/>
      <c r="BN8" s="29"/>
      <c r="BO8" s="30">
        <f t="shared" si="18"/>
        <v>0</v>
      </c>
      <c r="BP8" s="29"/>
      <c r="BQ8" s="29"/>
      <c r="BR8" s="30">
        <f t="shared" si="19"/>
        <v>0</v>
      </c>
      <c r="BS8" s="29"/>
      <c r="BT8" s="29"/>
      <c r="BU8" s="30">
        <f t="shared" si="20"/>
        <v>0</v>
      </c>
      <c r="BV8" s="29"/>
      <c r="BW8" s="29"/>
      <c r="BX8" s="30">
        <f t="shared" si="21"/>
        <v>0</v>
      </c>
      <c r="BY8" s="29"/>
      <c r="BZ8" s="29"/>
      <c r="CA8" s="30">
        <f t="shared" si="22"/>
        <v>0</v>
      </c>
      <c r="CB8" s="29"/>
      <c r="CC8" s="29"/>
      <c r="CD8" s="30">
        <f t="shared" si="23"/>
        <v>0</v>
      </c>
      <c r="CE8" s="29"/>
      <c r="CF8" s="29"/>
      <c r="CG8" s="30">
        <f t="shared" si="24"/>
        <v>0</v>
      </c>
      <c r="CH8" s="29"/>
      <c r="CI8" s="29"/>
      <c r="CJ8" s="30">
        <f t="shared" si="25"/>
        <v>0</v>
      </c>
      <c r="CK8" s="29"/>
      <c r="CL8" s="29"/>
      <c r="CM8" s="30">
        <f t="shared" si="26"/>
        <v>0</v>
      </c>
      <c r="CN8" s="29"/>
      <c r="CO8" s="29"/>
      <c r="CP8" s="30">
        <f t="shared" si="27"/>
        <v>0</v>
      </c>
      <c r="CQ8" s="29"/>
      <c r="CR8" s="29"/>
      <c r="CS8" s="30">
        <f t="shared" si="28"/>
        <v>0</v>
      </c>
      <c r="CT8" s="30">
        <f t="shared" si="28"/>
        <v>0</v>
      </c>
      <c r="CU8" s="30">
        <f t="shared" si="28"/>
        <v>0</v>
      </c>
      <c r="CV8" s="30">
        <f t="shared" si="29"/>
        <v>0</v>
      </c>
      <c r="CX8" s="4"/>
      <c r="CY8" s="4">
        <f t="shared" si="30"/>
        <v>0</v>
      </c>
      <c r="CZ8" s="4" t="s">
        <v>43</v>
      </c>
      <c r="DA8" s="4" t="e">
        <f t="shared" si="31"/>
        <v>#DIV/0!</v>
      </c>
      <c r="DB8" s="4" t="s">
        <v>43</v>
      </c>
      <c r="DC8" s="4" t="e">
        <f t="shared" si="32"/>
        <v>#DIV/0!</v>
      </c>
      <c r="DD8" s="4" t="s">
        <v>43</v>
      </c>
      <c r="DE8" s="4" t="e">
        <f t="shared" si="33"/>
        <v>#DIV/0!</v>
      </c>
      <c r="DF8" s="4" t="s">
        <v>43</v>
      </c>
      <c r="DG8" s="4" t="e">
        <f t="shared" si="34"/>
        <v>#DIV/0!</v>
      </c>
      <c r="DH8" s="4" t="s">
        <v>43</v>
      </c>
      <c r="DI8" s="4" t="e">
        <f t="shared" si="35"/>
        <v>#DIV/0!</v>
      </c>
      <c r="DJ8" s="4" t="s">
        <v>43</v>
      </c>
      <c r="DK8" s="4" t="e">
        <f t="shared" si="36"/>
        <v>#DIV/0!</v>
      </c>
      <c r="DL8" s="4" t="s">
        <v>43</v>
      </c>
      <c r="DM8" s="4" t="e">
        <f t="shared" si="37"/>
        <v>#DIV/0!</v>
      </c>
      <c r="DN8" s="4" t="s">
        <v>43</v>
      </c>
      <c r="DO8" s="4" t="e">
        <f t="shared" si="38"/>
        <v>#DIV/0!</v>
      </c>
      <c r="DP8" s="4" t="s">
        <v>43</v>
      </c>
      <c r="DQ8" s="4" t="e">
        <f t="shared" si="39"/>
        <v>#DIV/0!</v>
      </c>
      <c r="DR8" s="4" t="s">
        <v>43</v>
      </c>
      <c r="DS8" s="4" t="e">
        <f t="shared" si="40"/>
        <v>#DIV/0!</v>
      </c>
      <c r="DT8" s="4" t="s">
        <v>43</v>
      </c>
      <c r="DU8" s="4" t="e">
        <f t="shared" si="41"/>
        <v>#DIV/0!</v>
      </c>
      <c r="DV8" s="4" t="s">
        <v>43</v>
      </c>
      <c r="DW8" s="4" t="e">
        <f t="shared" si="42"/>
        <v>#DIV/0!</v>
      </c>
      <c r="DX8" s="4" t="s">
        <v>43</v>
      </c>
      <c r="DY8" s="4" t="e">
        <f t="shared" si="43"/>
        <v>#DIV/0!</v>
      </c>
      <c r="DZ8" s="4" t="s">
        <v>43</v>
      </c>
      <c r="EA8" s="4" t="e">
        <f t="shared" si="44"/>
        <v>#DIV/0!</v>
      </c>
      <c r="EB8" s="4" t="s">
        <v>43</v>
      </c>
      <c r="EC8" s="4" t="e">
        <f t="shared" si="45"/>
        <v>#DIV/0!</v>
      </c>
    </row>
    <row r="9" spans="1:133">
      <c r="A9" t="s">
        <v>26</v>
      </c>
      <c r="B9" s="4"/>
      <c r="C9" s="36"/>
      <c r="D9" s="4"/>
      <c r="E9" s="4"/>
      <c r="G9" s="27"/>
      <c r="H9" s="27"/>
      <c r="I9" s="28">
        <f t="shared" si="0"/>
        <v>0</v>
      </c>
      <c r="J9" s="27"/>
      <c r="K9" s="27"/>
      <c r="L9" s="27"/>
      <c r="M9" s="28">
        <f t="shared" si="1"/>
        <v>0</v>
      </c>
      <c r="N9" s="27"/>
      <c r="O9" s="27"/>
      <c r="P9" s="28">
        <f t="shared" si="2"/>
        <v>0</v>
      </c>
      <c r="Q9" s="27"/>
      <c r="R9" s="27"/>
      <c r="S9" s="28">
        <f t="shared" si="3"/>
        <v>0</v>
      </c>
      <c r="T9" s="27"/>
      <c r="U9" s="27"/>
      <c r="V9" s="28">
        <f t="shared" si="4"/>
        <v>0</v>
      </c>
      <c r="W9" s="27"/>
      <c r="X9" s="27"/>
      <c r="Y9" s="28">
        <f t="shared" si="5"/>
        <v>0</v>
      </c>
      <c r="Z9" s="27"/>
      <c r="AA9" s="27"/>
      <c r="AB9" s="28">
        <f t="shared" si="6"/>
        <v>0</v>
      </c>
      <c r="AC9" s="27"/>
      <c r="AD9" s="27"/>
      <c r="AE9" s="28">
        <f t="shared" si="7"/>
        <v>0</v>
      </c>
      <c r="AF9" s="27"/>
      <c r="AG9" s="27"/>
      <c r="AH9" s="28">
        <f t="shared" si="8"/>
        <v>0</v>
      </c>
      <c r="AI9" s="27"/>
      <c r="AJ9" s="27"/>
      <c r="AK9" s="28">
        <f t="shared" si="9"/>
        <v>0</v>
      </c>
      <c r="AL9" s="27"/>
      <c r="AM9" s="27"/>
      <c r="AN9" s="28">
        <f t="shared" si="10"/>
        <v>0</v>
      </c>
      <c r="AO9" s="27"/>
      <c r="AP9" s="27"/>
      <c r="AQ9" s="28">
        <f t="shared" si="11"/>
        <v>0</v>
      </c>
      <c r="AR9" s="27"/>
      <c r="AS9" s="27"/>
      <c r="AT9" s="28">
        <f t="shared" si="12"/>
        <v>0</v>
      </c>
      <c r="AU9" s="40"/>
      <c r="AV9" s="40">
        <f t="shared" si="13"/>
        <v>0</v>
      </c>
      <c r="AW9" s="28">
        <f t="shared" si="13"/>
        <v>0</v>
      </c>
      <c r="AX9" s="28">
        <f t="shared" si="13"/>
        <v>0</v>
      </c>
      <c r="AY9" s="28">
        <f t="shared" si="14"/>
        <v>0</v>
      </c>
      <c r="BC9" s="29"/>
      <c r="BD9" s="29"/>
      <c r="BE9" s="30">
        <f t="shared" si="15"/>
        <v>0</v>
      </c>
      <c r="BF9" s="29"/>
      <c r="BG9" s="29"/>
      <c r="BH9" s="29"/>
      <c r="BI9" s="30">
        <f t="shared" si="16"/>
        <v>0</v>
      </c>
      <c r="BJ9" s="29"/>
      <c r="BK9" s="29"/>
      <c r="BL9" s="30">
        <f t="shared" si="17"/>
        <v>0</v>
      </c>
      <c r="BM9" s="29"/>
      <c r="BN9" s="29"/>
      <c r="BO9" s="30">
        <f t="shared" si="18"/>
        <v>0</v>
      </c>
      <c r="BP9" s="29"/>
      <c r="BQ9" s="29"/>
      <c r="BR9" s="30">
        <f t="shared" si="19"/>
        <v>0</v>
      </c>
      <c r="BS9" s="29"/>
      <c r="BT9" s="29"/>
      <c r="BU9" s="30">
        <f t="shared" si="20"/>
        <v>0</v>
      </c>
      <c r="BV9" s="29"/>
      <c r="BW9" s="29"/>
      <c r="BX9" s="30">
        <f t="shared" si="21"/>
        <v>0</v>
      </c>
      <c r="BY9" s="29"/>
      <c r="BZ9" s="29"/>
      <c r="CA9" s="30">
        <f t="shared" si="22"/>
        <v>0</v>
      </c>
      <c r="CB9" s="29"/>
      <c r="CC9" s="29"/>
      <c r="CD9" s="30">
        <f t="shared" si="23"/>
        <v>0</v>
      </c>
      <c r="CE9" s="29"/>
      <c r="CF9" s="29"/>
      <c r="CG9" s="30">
        <f t="shared" si="24"/>
        <v>0</v>
      </c>
      <c r="CH9" s="29"/>
      <c r="CI9" s="29"/>
      <c r="CJ9" s="30">
        <f t="shared" si="25"/>
        <v>0</v>
      </c>
      <c r="CK9" s="29"/>
      <c r="CL9" s="29"/>
      <c r="CM9" s="30">
        <f t="shared" si="26"/>
        <v>0</v>
      </c>
      <c r="CN9" s="29"/>
      <c r="CO9" s="29"/>
      <c r="CP9" s="30">
        <f t="shared" si="27"/>
        <v>0</v>
      </c>
      <c r="CQ9" s="29"/>
      <c r="CR9" s="29"/>
      <c r="CS9" s="30">
        <f t="shared" si="28"/>
        <v>0</v>
      </c>
      <c r="CT9" s="30">
        <f t="shared" si="28"/>
        <v>0</v>
      </c>
      <c r="CU9" s="30">
        <f t="shared" si="28"/>
        <v>0</v>
      </c>
      <c r="CV9" s="30">
        <f t="shared" si="29"/>
        <v>0</v>
      </c>
      <c r="CX9" s="4"/>
      <c r="CY9" s="4">
        <f t="shared" si="30"/>
        <v>0</v>
      </c>
      <c r="CZ9" s="4" t="s">
        <v>43</v>
      </c>
      <c r="DA9" s="4" t="e">
        <f t="shared" si="31"/>
        <v>#DIV/0!</v>
      </c>
      <c r="DB9" s="4" t="s">
        <v>43</v>
      </c>
      <c r="DC9" s="4" t="e">
        <f t="shared" si="32"/>
        <v>#DIV/0!</v>
      </c>
      <c r="DD9" s="4" t="s">
        <v>43</v>
      </c>
      <c r="DE9" s="4" t="e">
        <f t="shared" si="33"/>
        <v>#DIV/0!</v>
      </c>
      <c r="DF9" s="4" t="s">
        <v>43</v>
      </c>
      <c r="DG9" s="4" t="e">
        <f t="shared" si="34"/>
        <v>#DIV/0!</v>
      </c>
      <c r="DH9" s="4" t="s">
        <v>43</v>
      </c>
      <c r="DI9" s="4" t="e">
        <f t="shared" si="35"/>
        <v>#DIV/0!</v>
      </c>
      <c r="DJ9" s="4" t="s">
        <v>43</v>
      </c>
      <c r="DK9" s="4" t="e">
        <f t="shared" si="36"/>
        <v>#DIV/0!</v>
      </c>
      <c r="DL9" s="4" t="s">
        <v>43</v>
      </c>
      <c r="DM9" s="4" t="e">
        <f t="shared" si="37"/>
        <v>#DIV/0!</v>
      </c>
      <c r="DN9" s="4" t="s">
        <v>43</v>
      </c>
      <c r="DO9" s="4" t="e">
        <f t="shared" si="38"/>
        <v>#DIV/0!</v>
      </c>
      <c r="DP9" s="4" t="s">
        <v>43</v>
      </c>
      <c r="DQ9" s="4" t="e">
        <f t="shared" si="39"/>
        <v>#DIV/0!</v>
      </c>
      <c r="DR9" s="4" t="s">
        <v>43</v>
      </c>
      <c r="DS9" s="4" t="e">
        <f t="shared" si="40"/>
        <v>#DIV/0!</v>
      </c>
      <c r="DT9" s="4" t="s">
        <v>43</v>
      </c>
      <c r="DU9" s="4" t="e">
        <f t="shared" si="41"/>
        <v>#DIV/0!</v>
      </c>
      <c r="DV9" s="4" t="s">
        <v>43</v>
      </c>
      <c r="DW9" s="4" t="e">
        <f t="shared" si="42"/>
        <v>#DIV/0!</v>
      </c>
      <c r="DX9" s="4" t="s">
        <v>43</v>
      </c>
      <c r="DY9" s="4" t="e">
        <f t="shared" si="43"/>
        <v>#DIV/0!</v>
      </c>
      <c r="DZ9" s="4" t="s">
        <v>43</v>
      </c>
      <c r="EA9" s="4" t="e">
        <f t="shared" si="44"/>
        <v>#DIV/0!</v>
      </c>
      <c r="EB9" s="4" t="s">
        <v>43</v>
      </c>
      <c r="EC9" s="4" t="e">
        <f t="shared" si="45"/>
        <v>#DIV/0!</v>
      </c>
    </row>
    <row r="10" spans="1:133">
      <c r="A10" t="s">
        <v>26</v>
      </c>
      <c r="B10" s="4"/>
      <c r="C10" s="36"/>
      <c r="D10" s="4"/>
      <c r="E10" s="4"/>
      <c r="G10" s="27"/>
      <c r="H10" s="27"/>
      <c r="I10" s="28">
        <f t="shared" si="0"/>
        <v>0</v>
      </c>
      <c r="J10" s="27"/>
      <c r="K10" s="27"/>
      <c r="L10" s="27"/>
      <c r="M10" s="28">
        <f t="shared" si="1"/>
        <v>0</v>
      </c>
      <c r="N10" s="27"/>
      <c r="O10" s="27"/>
      <c r="P10" s="28">
        <f t="shared" si="2"/>
        <v>0</v>
      </c>
      <c r="Q10" s="27"/>
      <c r="R10" s="27"/>
      <c r="S10" s="28">
        <f t="shared" si="3"/>
        <v>0</v>
      </c>
      <c r="T10" s="27"/>
      <c r="U10" s="27"/>
      <c r="V10" s="28">
        <f t="shared" si="4"/>
        <v>0</v>
      </c>
      <c r="W10" s="27"/>
      <c r="X10" s="27"/>
      <c r="Y10" s="28">
        <f t="shared" si="5"/>
        <v>0</v>
      </c>
      <c r="Z10" s="27"/>
      <c r="AA10" s="27"/>
      <c r="AB10" s="28">
        <f t="shared" si="6"/>
        <v>0</v>
      </c>
      <c r="AC10" s="27"/>
      <c r="AD10" s="27"/>
      <c r="AE10" s="28">
        <f t="shared" si="7"/>
        <v>0</v>
      </c>
      <c r="AF10" s="27"/>
      <c r="AG10" s="27"/>
      <c r="AH10" s="28">
        <f t="shared" si="8"/>
        <v>0</v>
      </c>
      <c r="AI10" s="27"/>
      <c r="AJ10" s="27"/>
      <c r="AK10" s="28">
        <f t="shared" si="9"/>
        <v>0</v>
      </c>
      <c r="AL10" s="27"/>
      <c r="AM10" s="27"/>
      <c r="AN10" s="28">
        <f t="shared" si="10"/>
        <v>0</v>
      </c>
      <c r="AO10" s="27"/>
      <c r="AP10" s="27"/>
      <c r="AQ10" s="28">
        <f t="shared" si="11"/>
        <v>0</v>
      </c>
      <c r="AR10" s="27"/>
      <c r="AS10" s="27"/>
      <c r="AT10" s="28">
        <f t="shared" si="12"/>
        <v>0</v>
      </c>
      <c r="AU10" s="40"/>
      <c r="AV10" s="40">
        <f t="shared" si="13"/>
        <v>0</v>
      </c>
      <c r="AW10" s="28">
        <f t="shared" si="13"/>
        <v>0</v>
      </c>
      <c r="AX10" s="28">
        <f t="shared" si="13"/>
        <v>0</v>
      </c>
      <c r="AY10" s="28">
        <f t="shared" si="14"/>
        <v>0</v>
      </c>
      <c r="BC10" s="29"/>
      <c r="BD10" s="29"/>
      <c r="BE10" s="30">
        <f t="shared" si="15"/>
        <v>0</v>
      </c>
      <c r="BF10" s="29"/>
      <c r="BG10" s="29"/>
      <c r="BH10" s="29"/>
      <c r="BI10" s="30">
        <f t="shared" si="16"/>
        <v>0</v>
      </c>
      <c r="BJ10" s="29"/>
      <c r="BK10" s="29"/>
      <c r="BL10" s="30">
        <f t="shared" si="17"/>
        <v>0</v>
      </c>
      <c r="BM10" s="29"/>
      <c r="BN10" s="29"/>
      <c r="BO10" s="30">
        <f t="shared" si="18"/>
        <v>0</v>
      </c>
      <c r="BP10" s="29"/>
      <c r="BQ10" s="29"/>
      <c r="BR10" s="30">
        <f t="shared" si="19"/>
        <v>0</v>
      </c>
      <c r="BS10" s="29"/>
      <c r="BT10" s="29"/>
      <c r="BU10" s="30">
        <f t="shared" si="20"/>
        <v>0</v>
      </c>
      <c r="BV10" s="29"/>
      <c r="BW10" s="29"/>
      <c r="BX10" s="30">
        <f t="shared" si="21"/>
        <v>0</v>
      </c>
      <c r="BY10" s="29"/>
      <c r="BZ10" s="29"/>
      <c r="CA10" s="30">
        <f t="shared" si="22"/>
        <v>0</v>
      </c>
      <c r="CB10" s="29"/>
      <c r="CC10" s="29"/>
      <c r="CD10" s="30">
        <f t="shared" si="23"/>
        <v>0</v>
      </c>
      <c r="CE10" s="29"/>
      <c r="CF10" s="29"/>
      <c r="CG10" s="30">
        <f t="shared" si="24"/>
        <v>0</v>
      </c>
      <c r="CH10" s="29"/>
      <c r="CI10" s="29"/>
      <c r="CJ10" s="30">
        <f t="shared" si="25"/>
        <v>0</v>
      </c>
      <c r="CK10" s="29"/>
      <c r="CL10" s="29"/>
      <c r="CM10" s="30">
        <f t="shared" si="26"/>
        <v>0</v>
      </c>
      <c r="CN10" s="29"/>
      <c r="CO10" s="29"/>
      <c r="CP10" s="30">
        <f t="shared" si="27"/>
        <v>0</v>
      </c>
      <c r="CQ10" s="29"/>
      <c r="CR10" s="29"/>
      <c r="CS10" s="30">
        <f t="shared" si="28"/>
        <v>0</v>
      </c>
      <c r="CT10" s="30">
        <f t="shared" si="28"/>
        <v>0</v>
      </c>
      <c r="CU10" s="30">
        <f t="shared" si="28"/>
        <v>0</v>
      </c>
      <c r="CV10" s="30">
        <f t="shared" si="29"/>
        <v>0</v>
      </c>
      <c r="CX10" s="4"/>
      <c r="CY10" s="4">
        <f t="shared" si="30"/>
        <v>0</v>
      </c>
      <c r="CZ10" s="4" t="s">
        <v>43</v>
      </c>
      <c r="DA10" s="4" t="e">
        <f t="shared" si="31"/>
        <v>#DIV/0!</v>
      </c>
      <c r="DB10" s="4" t="s">
        <v>43</v>
      </c>
      <c r="DC10" s="4" t="e">
        <f t="shared" si="32"/>
        <v>#DIV/0!</v>
      </c>
      <c r="DD10" s="4" t="s">
        <v>43</v>
      </c>
      <c r="DE10" s="4" t="e">
        <f t="shared" si="33"/>
        <v>#DIV/0!</v>
      </c>
      <c r="DF10" s="4" t="s">
        <v>43</v>
      </c>
      <c r="DG10" s="4" t="e">
        <f t="shared" si="34"/>
        <v>#DIV/0!</v>
      </c>
      <c r="DH10" s="4" t="s">
        <v>43</v>
      </c>
      <c r="DI10" s="4" t="e">
        <f t="shared" si="35"/>
        <v>#DIV/0!</v>
      </c>
      <c r="DJ10" s="4" t="s">
        <v>43</v>
      </c>
      <c r="DK10" s="4" t="e">
        <f t="shared" si="36"/>
        <v>#DIV/0!</v>
      </c>
      <c r="DL10" s="4" t="s">
        <v>43</v>
      </c>
      <c r="DM10" s="4" t="e">
        <f t="shared" si="37"/>
        <v>#DIV/0!</v>
      </c>
      <c r="DN10" s="4" t="s">
        <v>43</v>
      </c>
      <c r="DO10" s="4" t="e">
        <f t="shared" si="38"/>
        <v>#DIV/0!</v>
      </c>
      <c r="DP10" s="4" t="s">
        <v>43</v>
      </c>
      <c r="DQ10" s="4" t="e">
        <f t="shared" si="39"/>
        <v>#DIV/0!</v>
      </c>
      <c r="DR10" s="4" t="s">
        <v>43</v>
      </c>
      <c r="DS10" s="4" t="e">
        <f t="shared" si="40"/>
        <v>#DIV/0!</v>
      </c>
      <c r="DT10" s="4" t="s">
        <v>43</v>
      </c>
      <c r="DU10" s="4" t="e">
        <f t="shared" si="41"/>
        <v>#DIV/0!</v>
      </c>
      <c r="DV10" s="4" t="s">
        <v>43</v>
      </c>
      <c r="DW10" s="4" t="e">
        <f t="shared" si="42"/>
        <v>#DIV/0!</v>
      </c>
      <c r="DX10" s="4" t="s">
        <v>43</v>
      </c>
      <c r="DY10" s="4" t="e">
        <f t="shared" si="43"/>
        <v>#DIV/0!</v>
      </c>
      <c r="DZ10" s="4" t="s">
        <v>43</v>
      </c>
      <c r="EA10" s="4" t="e">
        <f t="shared" si="44"/>
        <v>#DIV/0!</v>
      </c>
      <c r="EB10" s="4" t="s">
        <v>43</v>
      </c>
      <c r="EC10" s="4" t="e">
        <f t="shared" si="45"/>
        <v>#DIV/0!</v>
      </c>
    </row>
    <row r="11" spans="1:133">
      <c r="A11" t="s">
        <v>26</v>
      </c>
      <c r="B11" s="4"/>
      <c r="C11" s="36"/>
      <c r="D11" s="4"/>
      <c r="E11" s="4"/>
      <c r="G11" s="27"/>
      <c r="H11" s="27"/>
      <c r="I11" s="28">
        <f t="shared" si="0"/>
        <v>0</v>
      </c>
      <c r="J11" s="27"/>
      <c r="K11" s="27"/>
      <c r="L11" s="27"/>
      <c r="M11" s="28">
        <f t="shared" si="1"/>
        <v>0</v>
      </c>
      <c r="N11" s="27"/>
      <c r="O11" s="27"/>
      <c r="P11" s="28">
        <f t="shared" si="2"/>
        <v>0</v>
      </c>
      <c r="Q11" s="27"/>
      <c r="R11" s="27"/>
      <c r="S11" s="28">
        <f t="shared" si="3"/>
        <v>0</v>
      </c>
      <c r="T11" s="27"/>
      <c r="U11" s="27"/>
      <c r="V11" s="28">
        <f t="shared" si="4"/>
        <v>0</v>
      </c>
      <c r="W11" s="27"/>
      <c r="X11" s="27"/>
      <c r="Y11" s="28">
        <f t="shared" si="5"/>
        <v>0</v>
      </c>
      <c r="Z11" s="27"/>
      <c r="AA11" s="27"/>
      <c r="AB11" s="28">
        <f t="shared" si="6"/>
        <v>0</v>
      </c>
      <c r="AC11" s="27"/>
      <c r="AD11" s="27"/>
      <c r="AE11" s="28">
        <f t="shared" si="7"/>
        <v>0</v>
      </c>
      <c r="AF11" s="27"/>
      <c r="AG11" s="27"/>
      <c r="AH11" s="28">
        <f t="shared" si="8"/>
        <v>0</v>
      </c>
      <c r="AI11" s="27"/>
      <c r="AJ11" s="27"/>
      <c r="AK11" s="28">
        <f t="shared" si="9"/>
        <v>0</v>
      </c>
      <c r="AL11" s="27"/>
      <c r="AM11" s="27"/>
      <c r="AN11" s="28">
        <f t="shared" si="10"/>
        <v>0</v>
      </c>
      <c r="AO11" s="27"/>
      <c r="AP11" s="27"/>
      <c r="AQ11" s="28">
        <f t="shared" si="11"/>
        <v>0</v>
      </c>
      <c r="AR11" s="27"/>
      <c r="AS11" s="27"/>
      <c r="AT11" s="28">
        <f t="shared" si="12"/>
        <v>0</v>
      </c>
      <c r="AU11" s="40"/>
      <c r="AV11" s="40">
        <f t="shared" si="13"/>
        <v>0</v>
      </c>
      <c r="AW11" s="28">
        <f t="shared" si="13"/>
        <v>0</v>
      </c>
      <c r="AX11" s="28">
        <f t="shared" si="13"/>
        <v>0</v>
      </c>
      <c r="AY11" s="28">
        <f t="shared" si="14"/>
        <v>0</v>
      </c>
      <c r="BC11" s="29"/>
      <c r="BD11" s="29"/>
      <c r="BE11" s="30">
        <f t="shared" si="15"/>
        <v>0</v>
      </c>
      <c r="BF11" s="29"/>
      <c r="BG11" s="29"/>
      <c r="BH11" s="29"/>
      <c r="BI11" s="30">
        <f t="shared" si="16"/>
        <v>0</v>
      </c>
      <c r="BJ11" s="29"/>
      <c r="BK11" s="29"/>
      <c r="BL11" s="30">
        <f t="shared" si="17"/>
        <v>0</v>
      </c>
      <c r="BM11" s="29"/>
      <c r="BN11" s="29"/>
      <c r="BO11" s="30">
        <f t="shared" si="18"/>
        <v>0</v>
      </c>
      <c r="BP11" s="29"/>
      <c r="BQ11" s="29"/>
      <c r="BR11" s="30">
        <f t="shared" si="19"/>
        <v>0</v>
      </c>
      <c r="BS11" s="29"/>
      <c r="BT11" s="29"/>
      <c r="BU11" s="30">
        <f t="shared" si="20"/>
        <v>0</v>
      </c>
      <c r="BV11" s="29"/>
      <c r="BW11" s="29"/>
      <c r="BX11" s="30">
        <f t="shared" si="21"/>
        <v>0</v>
      </c>
      <c r="BY11" s="29"/>
      <c r="BZ11" s="29"/>
      <c r="CA11" s="30">
        <f t="shared" si="22"/>
        <v>0</v>
      </c>
      <c r="CB11" s="29"/>
      <c r="CC11" s="29"/>
      <c r="CD11" s="30">
        <f t="shared" si="23"/>
        <v>0</v>
      </c>
      <c r="CE11" s="29"/>
      <c r="CF11" s="29"/>
      <c r="CG11" s="30">
        <f t="shared" si="24"/>
        <v>0</v>
      </c>
      <c r="CH11" s="29"/>
      <c r="CI11" s="29"/>
      <c r="CJ11" s="30">
        <f t="shared" si="25"/>
        <v>0</v>
      </c>
      <c r="CK11" s="29"/>
      <c r="CL11" s="29"/>
      <c r="CM11" s="30">
        <f t="shared" si="26"/>
        <v>0</v>
      </c>
      <c r="CN11" s="29"/>
      <c r="CO11" s="29"/>
      <c r="CP11" s="30">
        <f t="shared" si="27"/>
        <v>0</v>
      </c>
      <c r="CQ11" s="29"/>
      <c r="CR11" s="29"/>
      <c r="CS11" s="30">
        <f t="shared" si="28"/>
        <v>0</v>
      </c>
      <c r="CT11" s="30">
        <f t="shared" si="28"/>
        <v>0</v>
      </c>
      <c r="CU11" s="30">
        <f t="shared" si="28"/>
        <v>0</v>
      </c>
      <c r="CV11" s="30">
        <f t="shared" si="29"/>
        <v>0</v>
      </c>
      <c r="CX11" s="4"/>
      <c r="CY11" s="4">
        <f t="shared" si="30"/>
        <v>0</v>
      </c>
      <c r="CZ11" s="4" t="s">
        <v>43</v>
      </c>
      <c r="DA11" s="4" t="e">
        <f t="shared" si="31"/>
        <v>#DIV/0!</v>
      </c>
      <c r="DB11" s="4" t="s">
        <v>43</v>
      </c>
      <c r="DC11" s="4" t="e">
        <f t="shared" si="32"/>
        <v>#DIV/0!</v>
      </c>
      <c r="DD11" s="4" t="s">
        <v>43</v>
      </c>
      <c r="DE11" s="4" t="e">
        <f t="shared" si="33"/>
        <v>#DIV/0!</v>
      </c>
      <c r="DF11" s="4" t="s">
        <v>43</v>
      </c>
      <c r="DG11" s="4" t="e">
        <f t="shared" si="34"/>
        <v>#DIV/0!</v>
      </c>
      <c r="DH11" s="4" t="s">
        <v>43</v>
      </c>
      <c r="DI11" s="4" t="e">
        <f t="shared" si="35"/>
        <v>#DIV/0!</v>
      </c>
      <c r="DJ11" s="4" t="s">
        <v>43</v>
      </c>
      <c r="DK11" s="4" t="e">
        <f t="shared" si="36"/>
        <v>#DIV/0!</v>
      </c>
      <c r="DL11" s="4" t="s">
        <v>43</v>
      </c>
      <c r="DM11" s="4" t="e">
        <f t="shared" si="37"/>
        <v>#DIV/0!</v>
      </c>
      <c r="DN11" s="4" t="s">
        <v>43</v>
      </c>
      <c r="DO11" s="4" t="e">
        <f t="shared" si="38"/>
        <v>#DIV/0!</v>
      </c>
      <c r="DP11" s="4" t="s">
        <v>43</v>
      </c>
      <c r="DQ11" s="4" t="e">
        <f t="shared" si="39"/>
        <v>#DIV/0!</v>
      </c>
      <c r="DR11" s="4" t="s">
        <v>43</v>
      </c>
      <c r="DS11" s="4" t="e">
        <f t="shared" si="40"/>
        <v>#DIV/0!</v>
      </c>
      <c r="DT11" s="4" t="s">
        <v>43</v>
      </c>
      <c r="DU11" s="4" t="e">
        <f t="shared" si="41"/>
        <v>#DIV/0!</v>
      </c>
      <c r="DV11" s="4" t="s">
        <v>43</v>
      </c>
      <c r="DW11" s="4" t="e">
        <f t="shared" si="42"/>
        <v>#DIV/0!</v>
      </c>
      <c r="DX11" s="4" t="s">
        <v>43</v>
      </c>
      <c r="DY11" s="4" t="e">
        <f t="shared" si="43"/>
        <v>#DIV/0!</v>
      </c>
      <c r="DZ11" s="4" t="s">
        <v>43</v>
      </c>
      <c r="EA11" s="4" t="e">
        <f t="shared" si="44"/>
        <v>#DIV/0!</v>
      </c>
      <c r="EB11" s="4" t="s">
        <v>43</v>
      </c>
      <c r="EC11" s="4" t="e">
        <f t="shared" si="45"/>
        <v>#DIV/0!</v>
      </c>
    </row>
    <row r="12" spans="1:133">
      <c r="A12" t="s">
        <v>26</v>
      </c>
      <c r="B12" s="4"/>
      <c r="C12" s="36"/>
      <c r="D12" s="4"/>
      <c r="E12" s="4"/>
      <c r="G12" s="27"/>
      <c r="H12" s="27"/>
      <c r="I12" s="28">
        <f t="shared" si="0"/>
        <v>0</v>
      </c>
      <c r="J12" s="27"/>
      <c r="K12" s="27"/>
      <c r="L12" s="27"/>
      <c r="M12" s="28">
        <f t="shared" si="1"/>
        <v>0</v>
      </c>
      <c r="N12" s="27"/>
      <c r="O12" s="27"/>
      <c r="P12" s="28">
        <f t="shared" si="2"/>
        <v>0</v>
      </c>
      <c r="Q12" s="27"/>
      <c r="R12" s="27"/>
      <c r="S12" s="28">
        <f t="shared" si="3"/>
        <v>0</v>
      </c>
      <c r="T12" s="27"/>
      <c r="U12" s="27"/>
      <c r="V12" s="28">
        <f t="shared" si="4"/>
        <v>0</v>
      </c>
      <c r="W12" s="27"/>
      <c r="X12" s="27"/>
      <c r="Y12" s="28">
        <f t="shared" si="5"/>
        <v>0</v>
      </c>
      <c r="Z12" s="27"/>
      <c r="AA12" s="27"/>
      <c r="AB12" s="28">
        <f t="shared" si="6"/>
        <v>0</v>
      </c>
      <c r="AC12" s="27"/>
      <c r="AD12" s="27"/>
      <c r="AE12" s="28">
        <f t="shared" si="7"/>
        <v>0</v>
      </c>
      <c r="AF12" s="27"/>
      <c r="AG12" s="27"/>
      <c r="AH12" s="28">
        <f t="shared" si="8"/>
        <v>0</v>
      </c>
      <c r="AI12" s="27"/>
      <c r="AJ12" s="27"/>
      <c r="AK12" s="28">
        <f t="shared" si="9"/>
        <v>0</v>
      </c>
      <c r="AL12" s="27"/>
      <c r="AM12" s="27"/>
      <c r="AN12" s="28">
        <f t="shared" si="10"/>
        <v>0</v>
      </c>
      <c r="AO12" s="27"/>
      <c r="AP12" s="27"/>
      <c r="AQ12" s="28">
        <f t="shared" si="11"/>
        <v>0</v>
      </c>
      <c r="AR12" s="27"/>
      <c r="AS12" s="27"/>
      <c r="AT12" s="28">
        <f t="shared" si="12"/>
        <v>0</v>
      </c>
      <c r="AU12" s="40"/>
      <c r="AV12" s="40">
        <f t="shared" si="13"/>
        <v>0</v>
      </c>
      <c r="AW12" s="28">
        <f t="shared" si="13"/>
        <v>0</v>
      </c>
      <c r="AX12" s="28">
        <f t="shared" si="13"/>
        <v>0</v>
      </c>
      <c r="AY12" s="28">
        <f t="shared" si="14"/>
        <v>0</v>
      </c>
      <c r="BC12" s="29"/>
      <c r="BD12" s="29"/>
      <c r="BE12" s="30">
        <f t="shared" si="15"/>
        <v>0</v>
      </c>
      <c r="BF12" s="29"/>
      <c r="BG12" s="29"/>
      <c r="BH12" s="29"/>
      <c r="BI12" s="30">
        <f t="shared" si="16"/>
        <v>0</v>
      </c>
      <c r="BJ12" s="29"/>
      <c r="BK12" s="29"/>
      <c r="BL12" s="30">
        <f t="shared" si="17"/>
        <v>0</v>
      </c>
      <c r="BM12" s="29"/>
      <c r="BN12" s="29"/>
      <c r="BO12" s="30">
        <f t="shared" si="18"/>
        <v>0</v>
      </c>
      <c r="BP12" s="29"/>
      <c r="BQ12" s="29"/>
      <c r="BR12" s="30">
        <f t="shared" si="19"/>
        <v>0</v>
      </c>
      <c r="BS12" s="29"/>
      <c r="BT12" s="29"/>
      <c r="BU12" s="30">
        <f t="shared" si="20"/>
        <v>0</v>
      </c>
      <c r="BV12" s="29"/>
      <c r="BW12" s="29"/>
      <c r="BX12" s="30">
        <f t="shared" si="21"/>
        <v>0</v>
      </c>
      <c r="BY12" s="29"/>
      <c r="BZ12" s="29"/>
      <c r="CA12" s="30">
        <f t="shared" si="22"/>
        <v>0</v>
      </c>
      <c r="CB12" s="29"/>
      <c r="CC12" s="29"/>
      <c r="CD12" s="30">
        <f t="shared" si="23"/>
        <v>0</v>
      </c>
      <c r="CE12" s="29"/>
      <c r="CF12" s="29"/>
      <c r="CG12" s="30">
        <f t="shared" si="24"/>
        <v>0</v>
      </c>
      <c r="CH12" s="29"/>
      <c r="CI12" s="29"/>
      <c r="CJ12" s="30">
        <f t="shared" si="25"/>
        <v>0</v>
      </c>
      <c r="CK12" s="29"/>
      <c r="CL12" s="29"/>
      <c r="CM12" s="30">
        <f t="shared" si="26"/>
        <v>0</v>
      </c>
      <c r="CN12" s="29"/>
      <c r="CO12" s="29"/>
      <c r="CP12" s="30">
        <f t="shared" si="27"/>
        <v>0</v>
      </c>
      <c r="CQ12" s="29"/>
      <c r="CR12" s="29"/>
      <c r="CS12" s="30">
        <f t="shared" si="28"/>
        <v>0</v>
      </c>
      <c r="CT12" s="30">
        <f t="shared" si="28"/>
        <v>0</v>
      </c>
      <c r="CU12" s="30">
        <f t="shared" si="28"/>
        <v>0</v>
      </c>
      <c r="CV12" s="30">
        <f t="shared" si="29"/>
        <v>0</v>
      </c>
      <c r="CX12" s="4"/>
      <c r="CY12" s="4">
        <f t="shared" si="30"/>
        <v>0</v>
      </c>
      <c r="CZ12" s="4" t="s">
        <v>43</v>
      </c>
      <c r="DA12" s="4" t="e">
        <f t="shared" si="31"/>
        <v>#DIV/0!</v>
      </c>
      <c r="DB12" s="4" t="s">
        <v>43</v>
      </c>
      <c r="DC12" s="4" t="e">
        <f t="shared" si="32"/>
        <v>#DIV/0!</v>
      </c>
      <c r="DD12" s="4" t="s">
        <v>43</v>
      </c>
      <c r="DE12" s="4" t="e">
        <f t="shared" si="33"/>
        <v>#DIV/0!</v>
      </c>
      <c r="DF12" s="4" t="s">
        <v>43</v>
      </c>
      <c r="DG12" s="4" t="e">
        <f t="shared" si="34"/>
        <v>#DIV/0!</v>
      </c>
      <c r="DH12" s="4" t="s">
        <v>43</v>
      </c>
      <c r="DI12" s="4" t="e">
        <f t="shared" si="35"/>
        <v>#DIV/0!</v>
      </c>
      <c r="DJ12" s="4" t="s">
        <v>43</v>
      </c>
      <c r="DK12" s="4" t="e">
        <f t="shared" si="36"/>
        <v>#DIV/0!</v>
      </c>
      <c r="DL12" s="4" t="s">
        <v>43</v>
      </c>
      <c r="DM12" s="4" t="e">
        <f t="shared" si="37"/>
        <v>#DIV/0!</v>
      </c>
      <c r="DN12" s="4" t="s">
        <v>43</v>
      </c>
      <c r="DO12" s="4" t="e">
        <f t="shared" si="38"/>
        <v>#DIV/0!</v>
      </c>
      <c r="DP12" s="4" t="s">
        <v>43</v>
      </c>
      <c r="DQ12" s="4" t="e">
        <f t="shared" si="39"/>
        <v>#DIV/0!</v>
      </c>
      <c r="DR12" s="4" t="s">
        <v>43</v>
      </c>
      <c r="DS12" s="4" t="e">
        <f t="shared" si="40"/>
        <v>#DIV/0!</v>
      </c>
      <c r="DT12" s="4" t="s">
        <v>43</v>
      </c>
      <c r="DU12" s="4" t="e">
        <f t="shared" si="41"/>
        <v>#DIV/0!</v>
      </c>
      <c r="DV12" s="4" t="s">
        <v>43</v>
      </c>
      <c r="DW12" s="4" t="e">
        <f t="shared" si="42"/>
        <v>#DIV/0!</v>
      </c>
      <c r="DX12" s="4" t="s">
        <v>43</v>
      </c>
      <c r="DY12" s="4" t="e">
        <f t="shared" si="43"/>
        <v>#DIV/0!</v>
      </c>
      <c r="DZ12" s="4" t="s">
        <v>43</v>
      </c>
      <c r="EA12" s="4" t="e">
        <f t="shared" si="44"/>
        <v>#DIV/0!</v>
      </c>
      <c r="EB12" s="4" t="s">
        <v>43</v>
      </c>
      <c r="EC12" s="4" t="e">
        <f t="shared" si="45"/>
        <v>#DIV/0!</v>
      </c>
    </row>
    <row r="13" spans="1:133">
      <c r="A13" t="s">
        <v>26</v>
      </c>
      <c r="B13" s="4"/>
      <c r="C13" s="36"/>
      <c r="D13" s="4"/>
      <c r="E13" s="4"/>
      <c r="G13" s="27"/>
      <c r="H13" s="27"/>
      <c r="I13" s="28">
        <f t="shared" si="0"/>
        <v>0</v>
      </c>
      <c r="J13" s="27"/>
      <c r="K13" s="27"/>
      <c r="L13" s="27"/>
      <c r="M13" s="28">
        <f t="shared" si="1"/>
        <v>0</v>
      </c>
      <c r="N13" s="27"/>
      <c r="O13" s="27"/>
      <c r="P13" s="28">
        <f t="shared" si="2"/>
        <v>0</v>
      </c>
      <c r="Q13" s="27"/>
      <c r="R13" s="27"/>
      <c r="S13" s="28">
        <f t="shared" si="3"/>
        <v>0</v>
      </c>
      <c r="T13" s="27"/>
      <c r="U13" s="27"/>
      <c r="V13" s="28">
        <f t="shared" si="4"/>
        <v>0</v>
      </c>
      <c r="W13" s="27"/>
      <c r="X13" s="27"/>
      <c r="Y13" s="28">
        <f t="shared" si="5"/>
        <v>0</v>
      </c>
      <c r="Z13" s="27"/>
      <c r="AA13" s="27"/>
      <c r="AB13" s="28">
        <f t="shared" si="6"/>
        <v>0</v>
      </c>
      <c r="AC13" s="27"/>
      <c r="AD13" s="27"/>
      <c r="AE13" s="28">
        <f t="shared" si="7"/>
        <v>0</v>
      </c>
      <c r="AF13" s="27"/>
      <c r="AG13" s="27"/>
      <c r="AH13" s="28">
        <f t="shared" si="8"/>
        <v>0</v>
      </c>
      <c r="AI13" s="27"/>
      <c r="AJ13" s="27"/>
      <c r="AK13" s="28">
        <f t="shared" si="9"/>
        <v>0</v>
      </c>
      <c r="AL13" s="27"/>
      <c r="AM13" s="27"/>
      <c r="AN13" s="28">
        <f t="shared" si="10"/>
        <v>0</v>
      </c>
      <c r="AO13" s="27"/>
      <c r="AP13" s="27"/>
      <c r="AQ13" s="28">
        <f t="shared" si="11"/>
        <v>0</v>
      </c>
      <c r="AR13" s="27"/>
      <c r="AS13" s="27"/>
      <c r="AT13" s="28">
        <f t="shared" si="12"/>
        <v>0</v>
      </c>
      <c r="AU13" s="40"/>
      <c r="AV13" s="40">
        <f t="shared" si="13"/>
        <v>0</v>
      </c>
      <c r="AW13" s="28">
        <f t="shared" si="13"/>
        <v>0</v>
      </c>
      <c r="AX13" s="28">
        <f t="shared" si="13"/>
        <v>0</v>
      </c>
      <c r="AY13" s="28">
        <f t="shared" si="14"/>
        <v>0</v>
      </c>
      <c r="BC13" s="29"/>
      <c r="BD13" s="29"/>
      <c r="BE13" s="30">
        <f t="shared" si="15"/>
        <v>0</v>
      </c>
      <c r="BF13" s="29"/>
      <c r="BG13" s="29"/>
      <c r="BH13" s="29"/>
      <c r="BI13" s="30">
        <f t="shared" si="16"/>
        <v>0</v>
      </c>
      <c r="BJ13" s="29"/>
      <c r="BK13" s="29"/>
      <c r="BL13" s="30">
        <f t="shared" si="17"/>
        <v>0</v>
      </c>
      <c r="BM13" s="29"/>
      <c r="BN13" s="29"/>
      <c r="BO13" s="30">
        <f t="shared" si="18"/>
        <v>0</v>
      </c>
      <c r="BP13" s="29"/>
      <c r="BQ13" s="29"/>
      <c r="BR13" s="30">
        <f t="shared" si="19"/>
        <v>0</v>
      </c>
      <c r="BS13" s="29"/>
      <c r="BT13" s="29"/>
      <c r="BU13" s="30">
        <f t="shared" si="20"/>
        <v>0</v>
      </c>
      <c r="BV13" s="29"/>
      <c r="BW13" s="29"/>
      <c r="BX13" s="30">
        <f t="shared" si="21"/>
        <v>0</v>
      </c>
      <c r="BY13" s="29"/>
      <c r="BZ13" s="29"/>
      <c r="CA13" s="30">
        <f t="shared" si="22"/>
        <v>0</v>
      </c>
      <c r="CB13" s="29"/>
      <c r="CC13" s="29"/>
      <c r="CD13" s="30">
        <f t="shared" si="23"/>
        <v>0</v>
      </c>
      <c r="CE13" s="29"/>
      <c r="CF13" s="29"/>
      <c r="CG13" s="30">
        <f t="shared" si="24"/>
        <v>0</v>
      </c>
      <c r="CH13" s="29"/>
      <c r="CI13" s="29"/>
      <c r="CJ13" s="30">
        <f t="shared" si="25"/>
        <v>0</v>
      </c>
      <c r="CK13" s="29"/>
      <c r="CL13" s="29"/>
      <c r="CM13" s="30">
        <f t="shared" si="26"/>
        <v>0</v>
      </c>
      <c r="CN13" s="29"/>
      <c r="CO13" s="29"/>
      <c r="CP13" s="30">
        <f t="shared" si="27"/>
        <v>0</v>
      </c>
      <c r="CQ13" s="29"/>
      <c r="CR13" s="29"/>
      <c r="CS13" s="30">
        <f t="shared" si="28"/>
        <v>0</v>
      </c>
      <c r="CT13" s="30">
        <f t="shared" si="28"/>
        <v>0</v>
      </c>
      <c r="CU13" s="30">
        <f t="shared" si="28"/>
        <v>0</v>
      </c>
      <c r="CV13" s="30">
        <f t="shared" si="29"/>
        <v>0</v>
      </c>
      <c r="CX13" s="4"/>
      <c r="CY13" s="4">
        <f t="shared" si="30"/>
        <v>0</v>
      </c>
      <c r="CZ13" s="4" t="s">
        <v>43</v>
      </c>
      <c r="DA13" s="4" t="e">
        <f t="shared" si="31"/>
        <v>#DIV/0!</v>
      </c>
      <c r="DB13" s="4" t="s">
        <v>43</v>
      </c>
      <c r="DC13" s="4" t="e">
        <f t="shared" si="32"/>
        <v>#DIV/0!</v>
      </c>
      <c r="DD13" s="4" t="s">
        <v>43</v>
      </c>
      <c r="DE13" s="4" t="e">
        <f t="shared" si="33"/>
        <v>#DIV/0!</v>
      </c>
      <c r="DF13" s="4" t="s">
        <v>43</v>
      </c>
      <c r="DG13" s="4" t="e">
        <f t="shared" si="34"/>
        <v>#DIV/0!</v>
      </c>
      <c r="DH13" s="4" t="s">
        <v>43</v>
      </c>
      <c r="DI13" s="4" t="e">
        <f t="shared" si="35"/>
        <v>#DIV/0!</v>
      </c>
      <c r="DJ13" s="4" t="s">
        <v>43</v>
      </c>
      <c r="DK13" s="4" t="e">
        <f t="shared" si="36"/>
        <v>#DIV/0!</v>
      </c>
      <c r="DL13" s="4" t="s">
        <v>43</v>
      </c>
      <c r="DM13" s="4" t="e">
        <f t="shared" si="37"/>
        <v>#DIV/0!</v>
      </c>
      <c r="DN13" s="4" t="s">
        <v>43</v>
      </c>
      <c r="DO13" s="4" t="e">
        <f t="shared" si="38"/>
        <v>#DIV/0!</v>
      </c>
      <c r="DP13" s="4" t="s">
        <v>43</v>
      </c>
      <c r="DQ13" s="4" t="e">
        <f t="shared" si="39"/>
        <v>#DIV/0!</v>
      </c>
      <c r="DR13" s="4" t="s">
        <v>43</v>
      </c>
      <c r="DS13" s="4" t="e">
        <f t="shared" si="40"/>
        <v>#DIV/0!</v>
      </c>
      <c r="DT13" s="4" t="s">
        <v>43</v>
      </c>
      <c r="DU13" s="4" t="e">
        <f t="shared" si="41"/>
        <v>#DIV/0!</v>
      </c>
      <c r="DV13" s="4" t="s">
        <v>43</v>
      </c>
      <c r="DW13" s="4" t="e">
        <f t="shared" si="42"/>
        <v>#DIV/0!</v>
      </c>
      <c r="DX13" s="4" t="s">
        <v>43</v>
      </c>
      <c r="DY13" s="4" t="e">
        <f t="shared" si="43"/>
        <v>#DIV/0!</v>
      </c>
      <c r="DZ13" s="4" t="s">
        <v>43</v>
      </c>
      <c r="EA13" s="4" t="e">
        <f t="shared" si="44"/>
        <v>#DIV/0!</v>
      </c>
      <c r="EB13" s="4" t="s">
        <v>43</v>
      </c>
      <c r="EC13" s="4" t="e">
        <f t="shared" si="45"/>
        <v>#DIV/0!</v>
      </c>
    </row>
    <row r="14" spans="1:133">
      <c r="A14" t="s">
        <v>26</v>
      </c>
      <c r="B14" s="4"/>
      <c r="C14" s="36"/>
      <c r="D14" s="4"/>
      <c r="E14" s="4"/>
      <c r="G14" s="27"/>
      <c r="H14" s="27"/>
      <c r="I14" s="28">
        <f t="shared" si="0"/>
        <v>0</v>
      </c>
      <c r="J14" s="27"/>
      <c r="K14" s="27"/>
      <c r="L14" s="27"/>
      <c r="M14" s="28">
        <f t="shared" si="1"/>
        <v>0</v>
      </c>
      <c r="N14" s="27"/>
      <c r="O14" s="27"/>
      <c r="P14" s="28">
        <f t="shared" si="2"/>
        <v>0</v>
      </c>
      <c r="Q14" s="27"/>
      <c r="R14" s="27"/>
      <c r="S14" s="28">
        <f t="shared" si="3"/>
        <v>0</v>
      </c>
      <c r="T14" s="27"/>
      <c r="U14" s="27"/>
      <c r="V14" s="28">
        <f t="shared" si="4"/>
        <v>0</v>
      </c>
      <c r="W14" s="27"/>
      <c r="X14" s="27"/>
      <c r="Y14" s="28">
        <f t="shared" si="5"/>
        <v>0</v>
      </c>
      <c r="Z14" s="27"/>
      <c r="AA14" s="27"/>
      <c r="AB14" s="28">
        <f t="shared" si="6"/>
        <v>0</v>
      </c>
      <c r="AC14" s="27"/>
      <c r="AD14" s="27"/>
      <c r="AE14" s="28">
        <f t="shared" si="7"/>
        <v>0</v>
      </c>
      <c r="AF14" s="27"/>
      <c r="AG14" s="27"/>
      <c r="AH14" s="28">
        <f t="shared" si="8"/>
        <v>0</v>
      </c>
      <c r="AI14" s="27"/>
      <c r="AJ14" s="27"/>
      <c r="AK14" s="28">
        <f t="shared" si="9"/>
        <v>0</v>
      </c>
      <c r="AL14" s="27"/>
      <c r="AM14" s="27"/>
      <c r="AN14" s="28">
        <f t="shared" si="10"/>
        <v>0</v>
      </c>
      <c r="AO14" s="27"/>
      <c r="AP14" s="27"/>
      <c r="AQ14" s="28">
        <f t="shared" si="11"/>
        <v>0</v>
      </c>
      <c r="AR14" s="27"/>
      <c r="AS14" s="27"/>
      <c r="AT14" s="28">
        <f t="shared" si="12"/>
        <v>0</v>
      </c>
      <c r="AU14" s="40"/>
      <c r="AV14" s="40">
        <f t="shared" si="13"/>
        <v>0</v>
      </c>
      <c r="AW14" s="28">
        <f t="shared" si="13"/>
        <v>0</v>
      </c>
      <c r="AX14" s="28">
        <f t="shared" si="13"/>
        <v>0</v>
      </c>
      <c r="AY14" s="28">
        <f t="shared" si="14"/>
        <v>0</v>
      </c>
      <c r="BC14" s="29"/>
      <c r="BD14" s="29"/>
      <c r="BE14" s="30">
        <f t="shared" si="15"/>
        <v>0</v>
      </c>
      <c r="BF14" s="29"/>
      <c r="BG14" s="29"/>
      <c r="BH14" s="29"/>
      <c r="BI14" s="30">
        <f t="shared" si="16"/>
        <v>0</v>
      </c>
      <c r="BJ14" s="29"/>
      <c r="BK14" s="29"/>
      <c r="BL14" s="30">
        <f t="shared" si="17"/>
        <v>0</v>
      </c>
      <c r="BM14" s="29"/>
      <c r="BN14" s="29"/>
      <c r="BO14" s="30">
        <f t="shared" si="18"/>
        <v>0</v>
      </c>
      <c r="BP14" s="29"/>
      <c r="BQ14" s="29"/>
      <c r="BR14" s="30">
        <f t="shared" si="19"/>
        <v>0</v>
      </c>
      <c r="BS14" s="29"/>
      <c r="BT14" s="29"/>
      <c r="BU14" s="30">
        <f t="shared" si="20"/>
        <v>0</v>
      </c>
      <c r="BV14" s="29"/>
      <c r="BW14" s="29"/>
      <c r="BX14" s="30">
        <f t="shared" si="21"/>
        <v>0</v>
      </c>
      <c r="BY14" s="29"/>
      <c r="BZ14" s="29"/>
      <c r="CA14" s="30">
        <f t="shared" si="22"/>
        <v>0</v>
      </c>
      <c r="CB14" s="29"/>
      <c r="CC14" s="29"/>
      <c r="CD14" s="30">
        <f t="shared" si="23"/>
        <v>0</v>
      </c>
      <c r="CE14" s="29"/>
      <c r="CF14" s="29"/>
      <c r="CG14" s="30">
        <f t="shared" si="24"/>
        <v>0</v>
      </c>
      <c r="CH14" s="29"/>
      <c r="CI14" s="29"/>
      <c r="CJ14" s="30">
        <f t="shared" si="25"/>
        <v>0</v>
      </c>
      <c r="CK14" s="29"/>
      <c r="CL14" s="29"/>
      <c r="CM14" s="30">
        <f t="shared" si="26"/>
        <v>0</v>
      </c>
      <c r="CN14" s="29"/>
      <c r="CO14" s="29"/>
      <c r="CP14" s="30">
        <f t="shared" si="27"/>
        <v>0</v>
      </c>
      <c r="CQ14" s="29"/>
      <c r="CR14" s="29"/>
      <c r="CS14" s="30">
        <f t="shared" si="28"/>
        <v>0</v>
      </c>
      <c r="CT14" s="30">
        <f t="shared" si="28"/>
        <v>0</v>
      </c>
      <c r="CU14" s="30">
        <f t="shared" si="28"/>
        <v>0</v>
      </c>
      <c r="CV14" s="30">
        <f t="shared" si="29"/>
        <v>0</v>
      </c>
      <c r="CX14" s="4"/>
      <c r="CY14" s="4">
        <f t="shared" si="30"/>
        <v>0</v>
      </c>
      <c r="CZ14" s="4" t="s">
        <v>43</v>
      </c>
      <c r="DA14" s="4" t="e">
        <f t="shared" si="31"/>
        <v>#DIV/0!</v>
      </c>
      <c r="DB14" s="4" t="s">
        <v>43</v>
      </c>
      <c r="DC14" s="4" t="e">
        <f t="shared" si="32"/>
        <v>#DIV/0!</v>
      </c>
      <c r="DD14" s="4" t="s">
        <v>43</v>
      </c>
      <c r="DE14" s="4" t="e">
        <f t="shared" si="33"/>
        <v>#DIV/0!</v>
      </c>
      <c r="DF14" s="4" t="s">
        <v>43</v>
      </c>
      <c r="DG14" s="4" t="e">
        <f t="shared" si="34"/>
        <v>#DIV/0!</v>
      </c>
      <c r="DH14" s="4" t="s">
        <v>43</v>
      </c>
      <c r="DI14" s="4" t="e">
        <f t="shared" si="35"/>
        <v>#DIV/0!</v>
      </c>
      <c r="DJ14" s="4" t="s">
        <v>43</v>
      </c>
      <c r="DK14" s="4" t="e">
        <f t="shared" si="36"/>
        <v>#DIV/0!</v>
      </c>
      <c r="DL14" s="4" t="s">
        <v>43</v>
      </c>
      <c r="DM14" s="4" t="e">
        <f t="shared" si="37"/>
        <v>#DIV/0!</v>
      </c>
      <c r="DN14" s="4" t="s">
        <v>43</v>
      </c>
      <c r="DO14" s="4" t="e">
        <f t="shared" si="38"/>
        <v>#DIV/0!</v>
      </c>
      <c r="DP14" s="4" t="s">
        <v>43</v>
      </c>
      <c r="DQ14" s="4" t="e">
        <f t="shared" si="39"/>
        <v>#DIV/0!</v>
      </c>
      <c r="DR14" s="4" t="s">
        <v>43</v>
      </c>
      <c r="DS14" s="4" t="e">
        <f t="shared" si="40"/>
        <v>#DIV/0!</v>
      </c>
      <c r="DT14" s="4" t="s">
        <v>43</v>
      </c>
      <c r="DU14" s="4" t="e">
        <f t="shared" si="41"/>
        <v>#DIV/0!</v>
      </c>
      <c r="DV14" s="4" t="s">
        <v>43</v>
      </c>
      <c r="DW14" s="4" t="e">
        <f t="shared" si="42"/>
        <v>#DIV/0!</v>
      </c>
      <c r="DX14" s="4" t="s">
        <v>43</v>
      </c>
      <c r="DY14" s="4" t="e">
        <f t="shared" si="43"/>
        <v>#DIV/0!</v>
      </c>
      <c r="DZ14" s="4" t="s">
        <v>43</v>
      </c>
      <c r="EA14" s="4" t="e">
        <f t="shared" si="44"/>
        <v>#DIV/0!</v>
      </c>
      <c r="EB14" s="4" t="s">
        <v>43</v>
      </c>
      <c r="EC14" s="4" t="e">
        <f t="shared" si="45"/>
        <v>#DIV/0!</v>
      </c>
    </row>
    <row r="15" spans="1:133">
      <c r="A15" t="s">
        <v>26</v>
      </c>
      <c r="B15" s="4"/>
      <c r="C15" s="36"/>
      <c r="D15" s="4"/>
      <c r="E15" s="4"/>
      <c r="G15" s="27"/>
      <c r="H15" s="27"/>
      <c r="I15" s="28">
        <f t="shared" si="0"/>
        <v>0</v>
      </c>
      <c r="J15" s="27"/>
      <c r="K15" s="27"/>
      <c r="L15" s="27"/>
      <c r="M15" s="28">
        <f t="shared" si="1"/>
        <v>0</v>
      </c>
      <c r="N15" s="27"/>
      <c r="O15" s="27"/>
      <c r="P15" s="28">
        <f t="shared" si="2"/>
        <v>0</v>
      </c>
      <c r="Q15" s="27"/>
      <c r="R15" s="27"/>
      <c r="S15" s="28">
        <f t="shared" si="3"/>
        <v>0</v>
      </c>
      <c r="T15" s="27"/>
      <c r="U15" s="27"/>
      <c r="V15" s="28">
        <f t="shared" si="4"/>
        <v>0</v>
      </c>
      <c r="W15" s="27"/>
      <c r="X15" s="27"/>
      <c r="Y15" s="28">
        <f t="shared" si="5"/>
        <v>0</v>
      </c>
      <c r="Z15" s="27"/>
      <c r="AA15" s="27"/>
      <c r="AB15" s="28">
        <f t="shared" si="6"/>
        <v>0</v>
      </c>
      <c r="AC15" s="27"/>
      <c r="AD15" s="27"/>
      <c r="AE15" s="28">
        <f t="shared" si="7"/>
        <v>0</v>
      </c>
      <c r="AF15" s="27"/>
      <c r="AG15" s="27"/>
      <c r="AH15" s="28">
        <f t="shared" si="8"/>
        <v>0</v>
      </c>
      <c r="AI15" s="27"/>
      <c r="AJ15" s="27"/>
      <c r="AK15" s="28">
        <f t="shared" si="9"/>
        <v>0</v>
      </c>
      <c r="AL15" s="27"/>
      <c r="AM15" s="27"/>
      <c r="AN15" s="28">
        <f t="shared" si="10"/>
        <v>0</v>
      </c>
      <c r="AO15" s="27"/>
      <c r="AP15" s="27"/>
      <c r="AQ15" s="28">
        <f t="shared" si="11"/>
        <v>0</v>
      </c>
      <c r="AR15" s="27"/>
      <c r="AS15" s="27"/>
      <c r="AT15" s="28">
        <f t="shared" si="12"/>
        <v>0</v>
      </c>
      <c r="AU15" s="40"/>
      <c r="AV15" s="40">
        <f t="shared" si="13"/>
        <v>0</v>
      </c>
      <c r="AW15" s="28">
        <f t="shared" si="13"/>
        <v>0</v>
      </c>
      <c r="AX15" s="28">
        <f t="shared" si="13"/>
        <v>0</v>
      </c>
      <c r="AY15" s="28">
        <f t="shared" si="14"/>
        <v>0</v>
      </c>
      <c r="BC15" s="29"/>
      <c r="BD15" s="29"/>
      <c r="BE15" s="30">
        <f t="shared" si="15"/>
        <v>0</v>
      </c>
      <c r="BF15" s="29"/>
      <c r="BG15" s="29"/>
      <c r="BH15" s="29"/>
      <c r="BI15" s="30">
        <f t="shared" si="16"/>
        <v>0</v>
      </c>
      <c r="BJ15" s="29"/>
      <c r="BK15" s="29"/>
      <c r="BL15" s="30">
        <f t="shared" si="17"/>
        <v>0</v>
      </c>
      <c r="BM15" s="29"/>
      <c r="BN15" s="29"/>
      <c r="BO15" s="30">
        <f t="shared" si="18"/>
        <v>0</v>
      </c>
      <c r="BP15" s="29"/>
      <c r="BQ15" s="29"/>
      <c r="BR15" s="30">
        <f t="shared" si="19"/>
        <v>0</v>
      </c>
      <c r="BS15" s="29"/>
      <c r="BT15" s="29"/>
      <c r="BU15" s="30">
        <f t="shared" si="20"/>
        <v>0</v>
      </c>
      <c r="BV15" s="29"/>
      <c r="BW15" s="29"/>
      <c r="BX15" s="30">
        <f t="shared" si="21"/>
        <v>0</v>
      </c>
      <c r="BY15" s="29"/>
      <c r="BZ15" s="29"/>
      <c r="CA15" s="30">
        <f t="shared" si="22"/>
        <v>0</v>
      </c>
      <c r="CB15" s="29"/>
      <c r="CC15" s="29"/>
      <c r="CD15" s="30">
        <f t="shared" si="23"/>
        <v>0</v>
      </c>
      <c r="CE15" s="29"/>
      <c r="CF15" s="29"/>
      <c r="CG15" s="30">
        <f t="shared" si="24"/>
        <v>0</v>
      </c>
      <c r="CH15" s="29"/>
      <c r="CI15" s="29"/>
      <c r="CJ15" s="30">
        <f t="shared" si="25"/>
        <v>0</v>
      </c>
      <c r="CK15" s="29"/>
      <c r="CL15" s="29"/>
      <c r="CM15" s="30">
        <f t="shared" si="26"/>
        <v>0</v>
      </c>
      <c r="CN15" s="29"/>
      <c r="CO15" s="29"/>
      <c r="CP15" s="30">
        <f t="shared" si="27"/>
        <v>0</v>
      </c>
      <c r="CQ15" s="29"/>
      <c r="CR15" s="29"/>
      <c r="CS15" s="30">
        <f t="shared" si="28"/>
        <v>0</v>
      </c>
      <c r="CT15" s="30">
        <f t="shared" si="28"/>
        <v>0</v>
      </c>
      <c r="CU15" s="30">
        <f t="shared" si="28"/>
        <v>0</v>
      </c>
      <c r="CV15" s="30">
        <f t="shared" si="29"/>
        <v>0</v>
      </c>
      <c r="CX15" s="4"/>
      <c r="CY15" s="4">
        <f t="shared" si="30"/>
        <v>0</v>
      </c>
      <c r="CZ15" s="4" t="s">
        <v>43</v>
      </c>
      <c r="DA15" s="4" t="e">
        <f t="shared" si="31"/>
        <v>#DIV/0!</v>
      </c>
      <c r="DB15" s="4" t="s">
        <v>43</v>
      </c>
      <c r="DC15" s="4" t="e">
        <f t="shared" si="32"/>
        <v>#DIV/0!</v>
      </c>
      <c r="DD15" s="4" t="s">
        <v>43</v>
      </c>
      <c r="DE15" s="4" t="e">
        <f t="shared" si="33"/>
        <v>#DIV/0!</v>
      </c>
      <c r="DF15" s="4" t="s">
        <v>43</v>
      </c>
      <c r="DG15" s="4" t="e">
        <f t="shared" si="34"/>
        <v>#DIV/0!</v>
      </c>
      <c r="DH15" s="4" t="s">
        <v>43</v>
      </c>
      <c r="DI15" s="4" t="e">
        <f t="shared" si="35"/>
        <v>#DIV/0!</v>
      </c>
      <c r="DJ15" s="4" t="s">
        <v>43</v>
      </c>
      <c r="DK15" s="4" t="e">
        <f t="shared" si="36"/>
        <v>#DIV/0!</v>
      </c>
      <c r="DL15" s="4" t="s">
        <v>43</v>
      </c>
      <c r="DM15" s="4" t="e">
        <f t="shared" si="37"/>
        <v>#DIV/0!</v>
      </c>
      <c r="DN15" s="4" t="s">
        <v>43</v>
      </c>
      <c r="DO15" s="4" t="e">
        <f t="shared" si="38"/>
        <v>#DIV/0!</v>
      </c>
      <c r="DP15" s="4" t="s">
        <v>43</v>
      </c>
      <c r="DQ15" s="4" t="e">
        <f t="shared" si="39"/>
        <v>#DIV/0!</v>
      </c>
      <c r="DR15" s="4" t="s">
        <v>43</v>
      </c>
      <c r="DS15" s="4" t="e">
        <f t="shared" si="40"/>
        <v>#DIV/0!</v>
      </c>
      <c r="DT15" s="4" t="s">
        <v>43</v>
      </c>
      <c r="DU15" s="4" t="e">
        <f t="shared" si="41"/>
        <v>#DIV/0!</v>
      </c>
      <c r="DV15" s="4" t="s">
        <v>43</v>
      </c>
      <c r="DW15" s="4" t="e">
        <f t="shared" si="42"/>
        <v>#DIV/0!</v>
      </c>
      <c r="DX15" s="4" t="s">
        <v>43</v>
      </c>
      <c r="DY15" s="4" t="e">
        <f t="shared" si="43"/>
        <v>#DIV/0!</v>
      </c>
      <c r="DZ15" s="4" t="s">
        <v>43</v>
      </c>
      <c r="EA15" s="4" t="e">
        <f t="shared" si="44"/>
        <v>#DIV/0!</v>
      </c>
      <c r="EB15" s="4" t="s">
        <v>43</v>
      </c>
      <c r="EC15" s="4" t="e">
        <f t="shared" si="45"/>
        <v>#DIV/0!</v>
      </c>
    </row>
    <row r="16" spans="1:133">
      <c r="A16" t="s">
        <v>26</v>
      </c>
      <c r="B16" s="4"/>
      <c r="C16" s="36"/>
      <c r="D16" s="4"/>
      <c r="E16" s="4"/>
      <c r="G16" s="27"/>
      <c r="H16" s="27"/>
      <c r="I16" s="28">
        <f t="shared" si="0"/>
        <v>0</v>
      </c>
      <c r="J16" s="27"/>
      <c r="K16" s="27"/>
      <c r="L16" s="27"/>
      <c r="M16" s="28">
        <f t="shared" si="1"/>
        <v>0</v>
      </c>
      <c r="N16" s="27"/>
      <c r="O16" s="27"/>
      <c r="P16" s="28">
        <f t="shared" si="2"/>
        <v>0</v>
      </c>
      <c r="Q16" s="27"/>
      <c r="R16" s="27"/>
      <c r="S16" s="28">
        <f t="shared" si="3"/>
        <v>0</v>
      </c>
      <c r="T16" s="27"/>
      <c r="U16" s="27"/>
      <c r="V16" s="28">
        <f t="shared" si="4"/>
        <v>0</v>
      </c>
      <c r="W16" s="27"/>
      <c r="X16" s="27"/>
      <c r="Y16" s="28">
        <f t="shared" si="5"/>
        <v>0</v>
      </c>
      <c r="Z16" s="27"/>
      <c r="AA16" s="27"/>
      <c r="AB16" s="28">
        <f t="shared" si="6"/>
        <v>0</v>
      </c>
      <c r="AC16" s="27"/>
      <c r="AD16" s="27"/>
      <c r="AE16" s="28">
        <f t="shared" si="7"/>
        <v>0</v>
      </c>
      <c r="AF16" s="27"/>
      <c r="AG16" s="27"/>
      <c r="AH16" s="28">
        <f t="shared" si="8"/>
        <v>0</v>
      </c>
      <c r="AI16" s="27"/>
      <c r="AJ16" s="27"/>
      <c r="AK16" s="28">
        <f t="shared" si="9"/>
        <v>0</v>
      </c>
      <c r="AL16" s="27"/>
      <c r="AM16" s="27"/>
      <c r="AN16" s="28">
        <f t="shared" si="10"/>
        <v>0</v>
      </c>
      <c r="AO16" s="27"/>
      <c r="AP16" s="27"/>
      <c r="AQ16" s="28">
        <f t="shared" si="11"/>
        <v>0</v>
      </c>
      <c r="AR16" s="27"/>
      <c r="AS16" s="27"/>
      <c r="AT16" s="28">
        <f t="shared" si="12"/>
        <v>0</v>
      </c>
      <c r="AU16" s="40"/>
      <c r="AV16" s="40">
        <f t="shared" si="13"/>
        <v>0</v>
      </c>
      <c r="AW16" s="28">
        <f t="shared" si="13"/>
        <v>0</v>
      </c>
      <c r="AX16" s="28">
        <f t="shared" si="13"/>
        <v>0</v>
      </c>
      <c r="AY16" s="28">
        <f t="shared" si="14"/>
        <v>0</v>
      </c>
      <c r="BC16" s="29"/>
      <c r="BD16" s="29"/>
      <c r="BE16" s="30">
        <f t="shared" si="15"/>
        <v>0</v>
      </c>
      <c r="BF16" s="29"/>
      <c r="BG16" s="29"/>
      <c r="BH16" s="29"/>
      <c r="BI16" s="30">
        <f t="shared" si="16"/>
        <v>0</v>
      </c>
      <c r="BJ16" s="29"/>
      <c r="BK16" s="29"/>
      <c r="BL16" s="30">
        <f t="shared" si="17"/>
        <v>0</v>
      </c>
      <c r="BM16" s="29"/>
      <c r="BN16" s="29"/>
      <c r="BO16" s="30">
        <f t="shared" si="18"/>
        <v>0</v>
      </c>
      <c r="BP16" s="29"/>
      <c r="BQ16" s="29"/>
      <c r="BR16" s="30">
        <f t="shared" si="19"/>
        <v>0</v>
      </c>
      <c r="BS16" s="29"/>
      <c r="BT16" s="29"/>
      <c r="BU16" s="30">
        <f t="shared" si="20"/>
        <v>0</v>
      </c>
      <c r="BV16" s="29"/>
      <c r="BW16" s="29"/>
      <c r="BX16" s="30">
        <f t="shared" si="21"/>
        <v>0</v>
      </c>
      <c r="BY16" s="29"/>
      <c r="BZ16" s="29"/>
      <c r="CA16" s="30">
        <f t="shared" si="22"/>
        <v>0</v>
      </c>
      <c r="CB16" s="29"/>
      <c r="CC16" s="29"/>
      <c r="CD16" s="30">
        <f t="shared" si="23"/>
        <v>0</v>
      </c>
      <c r="CE16" s="29"/>
      <c r="CF16" s="29"/>
      <c r="CG16" s="30">
        <f t="shared" si="24"/>
        <v>0</v>
      </c>
      <c r="CH16" s="29"/>
      <c r="CI16" s="29"/>
      <c r="CJ16" s="30">
        <f t="shared" si="25"/>
        <v>0</v>
      </c>
      <c r="CK16" s="29"/>
      <c r="CL16" s="29"/>
      <c r="CM16" s="30">
        <f t="shared" si="26"/>
        <v>0</v>
      </c>
      <c r="CN16" s="29"/>
      <c r="CO16" s="29"/>
      <c r="CP16" s="30">
        <f t="shared" si="27"/>
        <v>0</v>
      </c>
      <c r="CQ16" s="29"/>
      <c r="CR16" s="29"/>
      <c r="CS16" s="30">
        <f t="shared" si="28"/>
        <v>0</v>
      </c>
      <c r="CT16" s="30">
        <f t="shared" si="28"/>
        <v>0</v>
      </c>
      <c r="CU16" s="30">
        <f t="shared" si="28"/>
        <v>0</v>
      </c>
      <c r="CV16" s="30">
        <f t="shared" si="29"/>
        <v>0</v>
      </c>
      <c r="CX16" s="4"/>
      <c r="CY16" s="4">
        <f t="shared" si="30"/>
        <v>0</v>
      </c>
      <c r="CZ16" s="4" t="s">
        <v>43</v>
      </c>
      <c r="DA16" s="4" t="e">
        <f t="shared" si="31"/>
        <v>#DIV/0!</v>
      </c>
      <c r="DB16" s="4" t="s">
        <v>43</v>
      </c>
      <c r="DC16" s="4" t="e">
        <f t="shared" si="32"/>
        <v>#DIV/0!</v>
      </c>
      <c r="DD16" s="4" t="s">
        <v>43</v>
      </c>
      <c r="DE16" s="4" t="e">
        <f t="shared" si="33"/>
        <v>#DIV/0!</v>
      </c>
      <c r="DF16" s="4" t="s">
        <v>43</v>
      </c>
      <c r="DG16" s="4" t="e">
        <f t="shared" si="34"/>
        <v>#DIV/0!</v>
      </c>
      <c r="DH16" s="4" t="s">
        <v>43</v>
      </c>
      <c r="DI16" s="4" t="e">
        <f t="shared" si="35"/>
        <v>#DIV/0!</v>
      </c>
      <c r="DJ16" s="4" t="s">
        <v>43</v>
      </c>
      <c r="DK16" s="4" t="e">
        <f t="shared" si="36"/>
        <v>#DIV/0!</v>
      </c>
      <c r="DL16" s="4" t="s">
        <v>43</v>
      </c>
      <c r="DM16" s="4" t="e">
        <f t="shared" si="37"/>
        <v>#DIV/0!</v>
      </c>
      <c r="DN16" s="4" t="s">
        <v>43</v>
      </c>
      <c r="DO16" s="4" t="e">
        <f t="shared" si="38"/>
        <v>#DIV/0!</v>
      </c>
      <c r="DP16" s="4" t="s">
        <v>43</v>
      </c>
      <c r="DQ16" s="4" t="e">
        <f t="shared" si="39"/>
        <v>#DIV/0!</v>
      </c>
      <c r="DR16" s="4" t="s">
        <v>43</v>
      </c>
      <c r="DS16" s="4" t="e">
        <f t="shared" si="40"/>
        <v>#DIV/0!</v>
      </c>
      <c r="DT16" s="4" t="s">
        <v>43</v>
      </c>
      <c r="DU16" s="4" t="e">
        <f t="shared" si="41"/>
        <v>#DIV/0!</v>
      </c>
      <c r="DV16" s="4" t="s">
        <v>43</v>
      </c>
      <c r="DW16" s="4" t="e">
        <f t="shared" si="42"/>
        <v>#DIV/0!</v>
      </c>
      <c r="DX16" s="4" t="s">
        <v>43</v>
      </c>
      <c r="DY16" s="4" t="e">
        <f t="shared" si="43"/>
        <v>#DIV/0!</v>
      </c>
      <c r="DZ16" s="4" t="s">
        <v>43</v>
      </c>
      <c r="EA16" s="4" t="e">
        <f t="shared" si="44"/>
        <v>#DIV/0!</v>
      </c>
      <c r="EB16" s="4" t="s">
        <v>43</v>
      </c>
      <c r="EC16" s="4" t="e">
        <f t="shared" si="45"/>
        <v>#DIV/0!</v>
      </c>
    </row>
    <row r="17" spans="1:133">
      <c r="A17" t="s">
        <v>26</v>
      </c>
      <c r="B17" s="4"/>
      <c r="C17" s="36"/>
      <c r="D17" s="4"/>
      <c r="E17" s="4"/>
      <c r="G17" s="27"/>
      <c r="H17" s="27"/>
      <c r="I17" s="28">
        <f t="shared" si="0"/>
        <v>0</v>
      </c>
      <c r="J17" s="27"/>
      <c r="K17" s="27"/>
      <c r="L17" s="27"/>
      <c r="M17" s="28">
        <f t="shared" si="1"/>
        <v>0</v>
      </c>
      <c r="N17" s="27"/>
      <c r="O17" s="27"/>
      <c r="P17" s="28">
        <f t="shared" si="2"/>
        <v>0</v>
      </c>
      <c r="Q17" s="27"/>
      <c r="R17" s="27"/>
      <c r="S17" s="28">
        <f t="shared" si="3"/>
        <v>0</v>
      </c>
      <c r="T17" s="27"/>
      <c r="U17" s="27"/>
      <c r="V17" s="28">
        <f t="shared" si="4"/>
        <v>0</v>
      </c>
      <c r="W17" s="27"/>
      <c r="X17" s="27"/>
      <c r="Y17" s="28">
        <f t="shared" si="5"/>
        <v>0</v>
      </c>
      <c r="Z17" s="27"/>
      <c r="AA17" s="27"/>
      <c r="AB17" s="28">
        <f t="shared" si="6"/>
        <v>0</v>
      </c>
      <c r="AC17" s="27"/>
      <c r="AD17" s="27"/>
      <c r="AE17" s="28">
        <f t="shared" si="7"/>
        <v>0</v>
      </c>
      <c r="AF17" s="27"/>
      <c r="AG17" s="27"/>
      <c r="AH17" s="28">
        <f t="shared" si="8"/>
        <v>0</v>
      </c>
      <c r="AI17" s="27"/>
      <c r="AJ17" s="27"/>
      <c r="AK17" s="28">
        <f t="shared" si="9"/>
        <v>0</v>
      </c>
      <c r="AL17" s="27"/>
      <c r="AM17" s="27"/>
      <c r="AN17" s="28">
        <f t="shared" si="10"/>
        <v>0</v>
      </c>
      <c r="AO17" s="27"/>
      <c r="AP17" s="27"/>
      <c r="AQ17" s="28">
        <f t="shared" si="11"/>
        <v>0</v>
      </c>
      <c r="AR17" s="27"/>
      <c r="AS17" s="27"/>
      <c r="AT17" s="28">
        <f t="shared" si="12"/>
        <v>0</v>
      </c>
      <c r="AU17" s="40"/>
      <c r="AV17" s="40">
        <f t="shared" si="13"/>
        <v>0</v>
      </c>
      <c r="AW17" s="28">
        <f t="shared" si="13"/>
        <v>0</v>
      </c>
      <c r="AX17" s="28">
        <f t="shared" si="13"/>
        <v>0</v>
      </c>
      <c r="AY17" s="28">
        <f t="shared" si="14"/>
        <v>0</v>
      </c>
      <c r="BC17" s="29"/>
      <c r="BD17" s="29"/>
      <c r="BE17" s="30">
        <f t="shared" si="15"/>
        <v>0</v>
      </c>
      <c r="BF17" s="29"/>
      <c r="BG17" s="29"/>
      <c r="BH17" s="29"/>
      <c r="BI17" s="30">
        <f t="shared" si="16"/>
        <v>0</v>
      </c>
      <c r="BJ17" s="29"/>
      <c r="BK17" s="29"/>
      <c r="BL17" s="30">
        <f t="shared" si="17"/>
        <v>0</v>
      </c>
      <c r="BM17" s="29"/>
      <c r="BN17" s="29"/>
      <c r="BO17" s="30">
        <f t="shared" si="18"/>
        <v>0</v>
      </c>
      <c r="BP17" s="29"/>
      <c r="BQ17" s="29"/>
      <c r="BR17" s="30">
        <f t="shared" si="19"/>
        <v>0</v>
      </c>
      <c r="BS17" s="29"/>
      <c r="BT17" s="29"/>
      <c r="BU17" s="30">
        <f t="shared" si="20"/>
        <v>0</v>
      </c>
      <c r="BV17" s="29"/>
      <c r="BW17" s="29"/>
      <c r="BX17" s="30">
        <f t="shared" si="21"/>
        <v>0</v>
      </c>
      <c r="BY17" s="29"/>
      <c r="BZ17" s="29"/>
      <c r="CA17" s="30">
        <f t="shared" si="22"/>
        <v>0</v>
      </c>
      <c r="CB17" s="29"/>
      <c r="CC17" s="29"/>
      <c r="CD17" s="30">
        <f t="shared" si="23"/>
        <v>0</v>
      </c>
      <c r="CE17" s="29"/>
      <c r="CF17" s="29"/>
      <c r="CG17" s="30">
        <f t="shared" si="24"/>
        <v>0</v>
      </c>
      <c r="CH17" s="29"/>
      <c r="CI17" s="29"/>
      <c r="CJ17" s="30">
        <f t="shared" si="25"/>
        <v>0</v>
      </c>
      <c r="CK17" s="29"/>
      <c r="CL17" s="29"/>
      <c r="CM17" s="30">
        <f t="shared" si="26"/>
        <v>0</v>
      </c>
      <c r="CN17" s="29"/>
      <c r="CO17" s="29"/>
      <c r="CP17" s="30">
        <f t="shared" si="27"/>
        <v>0</v>
      </c>
      <c r="CQ17" s="29"/>
      <c r="CR17" s="29"/>
      <c r="CS17" s="30">
        <f t="shared" si="28"/>
        <v>0</v>
      </c>
      <c r="CT17" s="30">
        <f t="shared" si="28"/>
        <v>0</v>
      </c>
      <c r="CU17" s="30">
        <f t="shared" si="28"/>
        <v>0</v>
      </c>
      <c r="CV17" s="30">
        <f t="shared" si="29"/>
        <v>0</v>
      </c>
      <c r="CX17" s="4"/>
      <c r="CY17" s="4">
        <f t="shared" si="30"/>
        <v>0</v>
      </c>
      <c r="CZ17" s="4" t="s">
        <v>43</v>
      </c>
      <c r="DA17" s="4" t="e">
        <f t="shared" si="31"/>
        <v>#DIV/0!</v>
      </c>
      <c r="DB17" s="4" t="s">
        <v>43</v>
      </c>
      <c r="DC17" s="4" t="e">
        <f t="shared" si="32"/>
        <v>#DIV/0!</v>
      </c>
      <c r="DD17" s="4" t="s">
        <v>43</v>
      </c>
      <c r="DE17" s="4" t="e">
        <f t="shared" si="33"/>
        <v>#DIV/0!</v>
      </c>
      <c r="DF17" s="4"/>
      <c r="DG17" s="4">
        <f t="shared" si="34"/>
        <v>0</v>
      </c>
      <c r="DH17" s="4"/>
      <c r="DI17" s="4">
        <f t="shared" si="35"/>
        <v>0</v>
      </c>
      <c r="DJ17" s="4"/>
      <c r="DK17" s="4">
        <f t="shared" si="36"/>
        <v>0</v>
      </c>
      <c r="DL17" s="4"/>
      <c r="DM17" s="4">
        <f t="shared" si="37"/>
        <v>0</v>
      </c>
      <c r="DN17" s="4"/>
      <c r="DO17" s="4">
        <f t="shared" si="38"/>
        <v>0</v>
      </c>
      <c r="DP17" s="4"/>
      <c r="DQ17" s="4">
        <f t="shared" si="39"/>
        <v>0</v>
      </c>
      <c r="DR17" s="4"/>
      <c r="DS17" s="4">
        <f t="shared" si="40"/>
        <v>0</v>
      </c>
      <c r="DT17" s="4"/>
      <c r="DU17" s="4">
        <f t="shared" si="41"/>
        <v>0</v>
      </c>
      <c r="DV17" s="4"/>
      <c r="DW17" s="4">
        <f t="shared" si="42"/>
        <v>0</v>
      </c>
      <c r="DX17" s="4"/>
      <c r="DY17" s="4">
        <f t="shared" si="43"/>
        <v>0</v>
      </c>
      <c r="DZ17" s="4"/>
      <c r="EA17" s="4">
        <f t="shared" si="44"/>
        <v>0</v>
      </c>
      <c r="EB17" s="4"/>
      <c r="EC17" s="4">
        <f t="shared" si="45"/>
        <v>0</v>
      </c>
    </row>
    <row r="18" spans="1:133">
      <c r="A18" t="s">
        <v>26</v>
      </c>
      <c r="B18" s="4"/>
      <c r="C18" s="36"/>
      <c r="D18" s="4"/>
      <c r="E18" s="4"/>
      <c r="G18" s="27"/>
      <c r="H18" s="27"/>
      <c r="I18" s="28">
        <f t="shared" si="0"/>
        <v>0</v>
      </c>
      <c r="J18" s="27"/>
      <c r="K18" s="27"/>
      <c r="L18" s="27"/>
      <c r="M18" s="28">
        <f t="shared" si="1"/>
        <v>0</v>
      </c>
      <c r="N18" s="27"/>
      <c r="O18" s="27"/>
      <c r="P18" s="28">
        <f t="shared" si="2"/>
        <v>0</v>
      </c>
      <c r="Q18" s="27"/>
      <c r="R18" s="27"/>
      <c r="S18" s="28">
        <f t="shared" si="3"/>
        <v>0</v>
      </c>
      <c r="T18" s="27"/>
      <c r="U18" s="27"/>
      <c r="V18" s="28">
        <f t="shared" si="4"/>
        <v>0</v>
      </c>
      <c r="W18" s="27"/>
      <c r="X18" s="27"/>
      <c r="Y18" s="28">
        <f t="shared" si="5"/>
        <v>0</v>
      </c>
      <c r="Z18" s="27"/>
      <c r="AA18" s="27"/>
      <c r="AB18" s="28">
        <f t="shared" si="6"/>
        <v>0</v>
      </c>
      <c r="AC18" s="27"/>
      <c r="AD18" s="27"/>
      <c r="AE18" s="28">
        <f t="shared" si="7"/>
        <v>0</v>
      </c>
      <c r="AF18" s="27"/>
      <c r="AG18" s="27"/>
      <c r="AH18" s="28">
        <f t="shared" si="8"/>
        <v>0</v>
      </c>
      <c r="AI18" s="27"/>
      <c r="AJ18" s="27"/>
      <c r="AK18" s="28">
        <f t="shared" si="9"/>
        <v>0</v>
      </c>
      <c r="AL18" s="27"/>
      <c r="AM18" s="27"/>
      <c r="AN18" s="28">
        <f t="shared" si="10"/>
        <v>0</v>
      </c>
      <c r="AO18" s="27"/>
      <c r="AP18" s="27"/>
      <c r="AQ18" s="28">
        <f t="shared" si="11"/>
        <v>0</v>
      </c>
      <c r="AR18" s="27"/>
      <c r="AS18" s="27"/>
      <c r="AT18" s="28">
        <f t="shared" si="12"/>
        <v>0</v>
      </c>
      <c r="AU18" s="40"/>
      <c r="AV18" s="40">
        <f t="shared" si="13"/>
        <v>0</v>
      </c>
      <c r="AW18" s="28">
        <f t="shared" si="13"/>
        <v>0</v>
      </c>
      <c r="AX18" s="28">
        <f t="shared" si="13"/>
        <v>0</v>
      </c>
      <c r="AY18" s="28">
        <f t="shared" si="14"/>
        <v>0</v>
      </c>
      <c r="BC18" s="29"/>
      <c r="BD18" s="29"/>
      <c r="BE18" s="30">
        <f t="shared" si="15"/>
        <v>0</v>
      </c>
      <c r="BF18" s="29"/>
      <c r="BG18" s="29"/>
      <c r="BH18" s="29"/>
      <c r="BI18" s="30">
        <f t="shared" si="16"/>
        <v>0</v>
      </c>
      <c r="BJ18" s="29"/>
      <c r="BK18" s="29"/>
      <c r="BL18" s="30">
        <f t="shared" si="17"/>
        <v>0</v>
      </c>
      <c r="BM18" s="29"/>
      <c r="BN18" s="29"/>
      <c r="BO18" s="30">
        <f t="shared" si="18"/>
        <v>0</v>
      </c>
      <c r="BP18" s="29"/>
      <c r="BQ18" s="29"/>
      <c r="BR18" s="30">
        <f t="shared" si="19"/>
        <v>0</v>
      </c>
      <c r="BS18" s="29"/>
      <c r="BT18" s="29"/>
      <c r="BU18" s="30">
        <f t="shared" si="20"/>
        <v>0</v>
      </c>
      <c r="BV18" s="29"/>
      <c r="BW18" s="29"/>
      <c r="BX18" s="30">
        <f t="shared" si="21"/>
        <v>0</v>
      </c>
      <c r="BY18" s="29"/>
      <c r="BZ18" s="29"/>
      <c r="CA18" s="30">
        <f t="shared" si="22"/>
        <v>0</v>
      </c>
      <c r="CB18" s="29"/>
      <c r="CC18" s="29"/>
      <c r="CD18" s="30">
        <f t="shared" si="23"/>
        <v>0</v>
      </c>
      <c r="CE18" s="29"/>
      <c r="CF18" s="29"/>
      <c r="CG18" s="30">
        <f t="shared" si="24"/>
        <v>0</v>
      </c>
      <c r="CH18" s="29"/>
      <c r="CI18" s="29"/>
      <c r="CJ18" s="30">
        <f t="shared" si="25"/>
        <v>0</v>
      </c>
      <c r="CK18" s="29"/>
      <c r="CL18" s="29"/>
      <c r="CM18" s="30">
        <f t="shared" si="26"/>
        <v>0</v>
      </c>
      <c r="CN18" s="29"/>
      <c r="CO18" s="29"/>
      <c r="CP18" s="30">
        <f t="shared" si="27"/>
        <v>0</v>
      </c>
      <c r="CQ18" s="29"/>
      <c r="CR18" s="29"/>
      <c r="CS18" s="30">
        <f t="shared" si="28"/>
        <v>0</v>
      </c>
      <c r="CT18" s="30">
        <f t="shared" si="28"/>
        <v>0</v>
      </c>
      <c r="CU18" s="30">
        <f t="shared" si="28"/>
        <v>0</v>
      </c>
      <c r="CV18" s="30">
        <f t="shared" si="29"/>
        <v>0</v>
      </c>
      <c r="CX18" s="4"/>
      <c r="CY18" s="4">
        <f t="shared" si="30"/>
        <v>0</v>
      </c>
      <c r="CZ18" s="4" t="s">
        <v>43</v>
      </c>
      <c r="DA18" s="4" t="e">
        <f t="shared" si="31"/>
        <v>#DIV/0!</v>
      </c>
      <c r="DB18" s="4" t="s">
        <v>43</v>
      </c>
      <c r="DC18" s="4" t="e">
        <f t="shared" si="32"/>
        <v>#DIV/0!</v>
      </c>
      <c r="DD18" s="4" t="s">
        <v>43</v>
      </c>
      <c r="DE18" s="4" t="e">
        <f t="shared" si="33"/>
        <v>#DIV/0!</v>
      </c>
      <c r="DF18" s="4"/>
      <c r="DG18" s="4">
        <f t="shared" si="34"/>
        <v>0</v>
      </c>
      <c r="DH18" s="4"/>
      <c r="DI18" s="4">
        <f t="shared" si="35"/>
        <v>0</v>
      </c>
      <c r="DJ18" s="4"/>
      <c r="DK18" s="4">
        <f t="shared" si="36"/>
        <v>0</v>
      </c>
      <c r="DL18" s="4"/>
      <c r="DM18" s="4">
        <f t="shared" si="37"/>
        <v>0</v>
      </c>
      <c r="DN18" s="4"/>
      <c r="DO18" s="4">
        <f t="shared" si="38"/>
        <v>0</v>
      </c>
      <c r="DP18" s="4"/>
      <c r="DQ18" s="4">
        <f t="shared" si="39"/>
        <v>0</v>
      </c>
      <c r="DR18" s="4"/>
      <c r="DS18" s="4">
        <f t="shared" si="40"/>
        <v>0</v>
      </c>
      <c r="DT18" s="4"/>
      <c r="DU18" s="4">
        <f t="shared" si="41"/>
        <v>0</v>
      </c>
      <c r="DV18" s="4"/>
      <c r="DW18" s="4">
        <f t="shared" si="42"/>
        <v>0</v>
      </c>
      <c r="DX18" s="4"/>
      <c r="DY18" s="4">
        <f t="shared" si="43"/>
        <v>0</v>
      </c>
      <c r="DZ18" s="4"/>
      <c r="EA18" s="4">
        <f t="shared" si="44"/>
        <v>0</v>
      </c>
      <c r="EB18" s="4"/>
      <c r="EC18" s="4">
        <f t="shared" si="45"/>
        <v>0</v>
      </c>
    </row>
    <row r="19" spans="1:133">
      <c r="A19" t="s">
        <v>26</v>
      </c>
      <c r="B19" s="4"/>
      <c r="C19" s="36"/>
      <c r="D19" s="4"/>
      <c r="E19" s="4"/>
      <c r="G19" s="27"/>
      <c r="H19" s="27"/>
      <c r="I19" s="28">
        <f t="shared" si="0"/>
        <v>0</v>
      </c>
      <c r="J19" s="27"/>
      <c r="K19" s="27"/>
      <c r="L19" s="27"/>
      <c r="M19" s="28">
        <f t="shared" si="1"/>
        <v>0</v>
      </c>
      <c r="N19" s="27"/>
      <c r="O19" s="27"/>
      <c r="P19" s="28">
        <f t="shared" si="2"/>
        <v>0</v>
      </c>
      <c r="Q19" s="27"/>
      <c r="R19" s="27"/>
      <c r="S19" s="28">
        <f t="shared" si="3"/>
        <v>0</v>
      </c>
      <c r="T19" s="27"/>
      <c r="U19" s="27"/>
      <c r="V19" s="28">
        <f t="shared" si="4"/>
        <v>0</v>
      </c>
      <c r="W19" s="27"/>
      <c r="X19" s="27"/>
      <c r="Y19" s="28">
        <f t="shared" si="5"/>
        <v>0</v>
      </c>
      <c r="Z19" s="27"/>
      <c r="AA19" s="27"/>
      <c r="AB19" s="28">
        <f t="shared" si="6"/>
        <v>0</v>
      </c>
      <c r="AC19" s="27"/>
      <c r="AD19" s="27"/>
      <c r="AE19" s="28">
        <f t="shared" si="7"/>
        <v>0</v>
      </c>
      <c r="AF19" s="27"/>
      <c r="AG19" s="27"/>
      <c r="AH19" s="28">
        <f t="shared" si="8"/>
        <v>0</v>
      </c>
      <c r="AI19" s="27"/>
      <c r="AJ19" s="27"/>
      <c r="AK19" s="28">
        <f t="shared" si="9"/>
        <v>0</v>
      </c>
      <c r="AL19" s="27"/>
      <c r="AM19" s="27"/>
      <c r="AN19" s="28">
        <f t="shared" si="10"/>
        <v>0</v>
      </c>
      <c r="AO19" s="27"/>
      <c r="AP19" s="27"/>
      <c r="AQ19" s="28">
        <f t="shared" si="11"/>
        <v>0</v>
      </c>
      <c r="AR19" s="27"/>
      <c r="AS19" s="27"/>
      <c r="AT19" s="28">
        <f t="shared" si="12"/>
        <v>0</v>
      </c>
      <c r="AU19" s="40"/>
      <c r="AV19" s="40">
        <f t="shared" si="13"/>
        <v>0</v>
      </c>
      <c r="AW19" s="28">
        <f t="shared" si="13"/>
        <v>0</v>
      </c>
      <c r="AX19" s="28">
        <f t="shared" si="13"/>
        <v>0</v>
      </c>
      <c r="AY19" s="28">
        <f t="shared" si="14"/>
        <v>0</v>
      </c>
      <c r="BC19" s="29"/>
      <c r="BD19" s="29"/>
      <c r="BE19" s="30">
        <f t="shared" si="15"/>
        <v>0</v>
      </c>
      <c r="BF19" s="29"/>
      <c r="BG19" s="29"/>
      <c r="BH19" s="29"/>
      <c r="BI19" s="30">
        <f t="shared" si="16"/>
        <v>0</v>
      </c>
      <c r="BJ19" s="29"/>
      <c r="BK19" s="29"/>
      <c r="BL19" s="30">
        <f t="shared" si="17"/>
        <v>0</v>
      </c>
      <c r="BM19" s="29"/>
      <c r="BN19" s="29"/>
      <c r="BO19" s="30">
        <f t="shared" si="18"/>
        <v>0</v>
      </c>
      <c r="BP19" s="29"/>
      <c r="BQ19" s="29"/>
      <c r="BR19" s="30">
        <f t="shared" si="19"/>
        <v>0</v>
      </c>
      <c r="BS19" s="29"/>
      <c r="BT19" s="29"/>
      <c r="BU19" s="30">
        <f t="shared" si="20"/>
        <v>0</v>
      </c>
      <c r="BV19" s="29"/>
      <c r="BW19" s="29"/>
      <c r="BX19" s="30">
        <f t="shared" si="21"/>
        <v>0</v>
      </c>
      <c r="BY19" s="29"/>
      <c r="BZ19" s="29"/>
      <c r="CA19" s="30">
        <f t="shared" si="22"/>
        <v>0</v>
      </c>
      <c r="CB19" s="29"/>
      <c r="CC19" s="29"/>
      <c r="CD19" s="30">
        <f t="shared" si="23"/>
        <v>0</v>
      </c>
      <c r="CE19" s="29"/>
      <c r="CF19" s="29"/>
      <c r="CG19" s="30">
        <f t="shared" si="24"/>
        <v>0</v>
      </c>
      <c r="CH19" s="29"/>
      <c r="CI19" s="29"/>
      <c r="CJ19" s="30">
        <f t="shared" si="25"/>
        <v>0</v>
      </c>
      <c r="CK19" s="29"/>
      <c r="CL19" s="29"/>
      <c r="CM19" s="30">
        <f t="shared" si="26"/>
        <v>0</v>
      </c>
      <c r="CN19" s="29"/>
      <c r="CO19" s="29"/>
      <c r="CP19" s="30">
        <f t="shared" si="27"/>
        <v>0</v>
      </c>
      <c r="CQ19" s="29"/>
      <c r="CR19" s="29"/>
      <c r="CS19" s="30">
        <f t="shared" si="28"/>
        <v>0</v>
      </c>
      <c r="CT19" s="30">
        <f t="shared" si="28"/>
        <v>0</v>
      </c>
      <c r="CU19" s="30">
        <f t="shared" si="28"/>
        <v>0</v>
      </c>
      <c r="CV19" s="30">
        <f t="shared" si="29"/>
        <v>0</v>
      </c>
      <c r="CX19" s="4"/>
      <c r="CY19" s="4">
        <f t="shared" si="30"/>
        <v>0</v>
      </c>
      <c r="CZ19" s="4" t="s">
        <v>43</v>
      </c>
      <c r="DA19" s="4" t="e">
        <f t="shared" si="31"/>
        <v>#DIV/0!</v>
      </c>
      <c r="DB19" s="4" t="s">
        <v>43</v>
      </c>
      <c r="DC19" s="4" t="e">
        <f t="shared" si="32"/>
        <v>#DIV/0!</v>
      </c>
      <c r="DD19" s="4" t="s">
        <v>43</v>
      </c>
      <c r="DE19" s="4" t="e">
        <f t="shared" si="33"/>
        <v>#DIV/0!</v>
      </c>
      <c r="DF19" s="4"/>
      <c r="DG19" s="4">
        <f t="shared" si="34"/>
        <v>0</v>
      </c>
      <c r="DH19" s="4"/>
      <c r="DI19" s="4">
        <f t="shared" si="35"/>
        <v>0</v>
      </c>
      <c r="DJ19" s="4"/>
      <c r="DK19" s="4">
        <f t="shared" si="36"/>
        <v>0</v>
      </c>
      <c r="DL19" s="4"/>
      <c r="DM19" s="4">
        <f t="shared" si="37"/>
        <v>0</v>
      </c>
      <c r="DN19" s="4"/>
      <c r="DO19" s="4">
        <f t="shared" si="38"/>
        <v>0</v>
      </c>
      <c r="DP19" s="4"/>
      <c r="DQ19" s="4">
        <f t="shared" si="39"/>
        <v>0</v>
      </c>
      <c r="DR19" s="4"/>
      <c r="DS19" s="4">
        <f t="shared" si="40"/>
        <v>0</v>
      </c>
      <c r="DT19" s="4"/>
      <c r="DU19" s="4">
        <f t="shared" si="41"/>
        <v>0</v>
      </c>
      <c r="DV19" s="4"/>
      <c r="DW19" s="4">
        <f t="shared" si="42"/>
        <v>0</v>
      </c>
      <c r="DX19" s="4"/>
      <c r="DY19" s="4">
        <f t="shared" si="43"/>
        <v>0</v>
      </c>
      <c r="DZ19" s="4"/>
      <c r="EA19" s="4">
        <f t="shared" si="44"/>
        <v>0</v>
      </c>
      <c r="EB19" s="4"/>
      <c r="EC19" s="4">
        <f t="shared" si="45"/>
        <v>0</v>
      </c>
    </row>
    <row r="20" spans="1:133">
      <c r="A20" t="s">
        <v>26</v>
      </c>
      <c r="B20" s="4"/>
      <c r="C20" s="36"/>
      <c r="D20" s="4"/>
      <c r="E20" s="4"/>
      <c r="G20" s="27"/>
      <c r="H20" s="27"/>
      <c r="I20" s="28">
        <f t="shared" si="0"/>
        <v>0</v>
      </c>
      <c r="J20" s="27"/>
      <c r="K20" s="27"/>
      <c r="L20" s="27"/>
      <c r="M20" s="28">
        <f t="shared" si="1"/>
        <v>0</v>
      </c>
      <c r="N20" s="27"/>
      <c r="O20" s="27"/>
      <c r="P20" s="28">
        <f t="shared" si="2"/>
        <v>0</v>
      </c>
      <c r="Q20" s="27"/>
      <c r="R20" s="27"/>
      <c r="S20" s="28">
        <f t="shared" si="3"/>
        <v>0</v>
      </c>
      <c r="T20" s="27"/>
      <c r="U20" s="27"/>
      <c r="V20" s="28">
        <f t="shared" si="4"/>
        <v>0</v>
      </c>
      <c r="W20" s="27"/>
      <c r="X20" s="27"/>
      <c r="Y20" s="28">
        <f t="shared" si="5"/>
        <v>0</v>
      </c>
      <c r="Z20" s="27"/>
      <c r="AA20" s="27"/>
      <c r="AB20" s="28">
        <f t="shared" si="6"/>
        <v>0</v>
      </c>
      <c r="AC20" s="27"/>
      <c r="AD20" s="27"/>
      <c r="AE20" s="28">
        <f t="shared" si="7"/>
        <v>0</v>
      </c>
      <c r="AF20" s="27"/>
      <c r="AG20" s="27"/>
      <c r="AH20" s="28">
        <f t="shared" si="8"/>
        <v>0</v>
      </c>
      <c r="AI20" s="27"/>
      <c r="AJ20" s="27"/>
      <c r="AK20" s="28">
        <f t="shared" si="9"/>
        <v>0</v>
      </c>
      <c r="AL20" s="27"/>
      <c r="AM20" s="27"/>
      <c r="AN20" s="28">
        <f t="shared" si="10"/>
        <v>0</v>
      </c>
      <c r="AO20" s="27"/>
      <c r="AP20" s="27"/>
      <c r="AQ20" s="28">
        <f t="shared" si="11"/>
        <v>0</v>
      </c>
      <c r="AR20" s="27"/>
      <c r="AS20" s="27"/>
      <c r="AT20" s="28">
        <f t="shared" si="12"/>
        <v>0</v>
      </c>
      <c r="AU20" s="40"/>
      <c r="AV20" s="40">
        <f t="shared" si="13"/>
        <v>0</v>
      </c>
      <c r="AW20" s="28">
        <f t="shared" si="13"/>
        <v>0</v>
      </c>
      <c r="AX20" s="28">
        <f t="shared" si="13"/>
        <v>0</v>
      </c>
      <c r="AY20" s="28">
        <f t="shared" si="14"/>
        <v>0</v>
      </c>
      <c r="BC20" s="29"/>
      <c r="BD20" s="29"/>
      <c r="BE20" s="30">
        <f t="shared" si="15"/>
        <v>0</v>
      </c>
      <c r="BF20" s="29"/>
      <c r="BG20" s="29"/>
      <c r="BH20" s="29"/>
      <c r="BI20" s="30">
        <f t="shared" si="16"/>
        <v>0</v>
      </c>
      <c r="BJ20" s="29"/>
      <c r="BK20" s="29"/>
      <c r="BL20" s="30">
        <f t="shared" si="17"/>
        <v>0</v>
      </c>
      <c r="BM20" s="29"/>
      <c r="BN20" s="29"/>
      <c r="BO20" s="30">
        <f t="shared" si="18"/>
        <v>0</v>
      </c>
      <c r="BP20" s="29"/>
      <c r="BQ20" s="29"/>
      <c r="BR20" s="30">
        <f t="shared" si="19"/>
        <v>0</v>
      </c>
      <c r="BS20" s="29"/>
      <c r="BT20" s="29"/>
      <c r="BU20" s="30">
        <f t="shared" si="20"/>
        <v>0</v>
      </c>
      <c r="BV20" s="29"/>
      <c r="BW20" s="29"/>
      <c r="BX20" s="30">
        <f t="shared" si="21"/>
        <v>0</v>
      </c>
      <c r="BY20" s="29"/>
      <c r="BZ20" s="29"/>
      <c r="CA20" s="30">
        <f t="shared" si="22"/>
        <v>0</v>
      </c>
      <c r="CB20" s="29"/>
      <c r="CC20" s="29"/>
      <c r="CD20" s="30">
        <f t="shared" si="23"/>
        <v>0</v>
      </c>
      <c r="CE20" s="29"/>
      <c r="CF20" s="29"/>
      <c r="CG20" s="30">
        <f t="shared" si="24"/>
        <v>0</v>
      </c>
      <c r="CH20" s="29"/>
      <c r="CI20" s="29"/>
      <c r="CJ20" s="30">
        <f t="shared" si="25"/>
        <v>0</v>
      </c>
      <c r="CK20" s="29"/>
      <c r="CL20" s="29"/>
      <c r="CM20" s="30">
        <f t="shared" si="26"/>
        <v>0</v>
      </c>
      <c r="CN20" s="29"/>
      <c r="CO20" s="29"/>
      <c r="CP20" s="30">
        <f t="shared" si="27"/>
        <v>0</v>
      </c>
      <c r="CQ20" s="29"/>
      <c r="CR20" s="29"/>
      <c r="CS20" s="30">
        <f t="shared" si="28"/>
        <v>0</v>
      </c>
      <c r="CT20" s="30">
        <f t="shared" si="28"/>
        <v>0</v>
      </c>
      <c r="CU20" s="30">
        <f t="shared" si="28"/>
        <v>0</v>
      </c>
      <c r="CV20" s="30">
        <f t="shared" si="29"/>
        <v>0</v>
      </c>
      <c r="CX20" s="4"/>
      <c r="CY20" s="4">
        <f t="shared" si="30"/>
        <v>0</v>
      </c>
      <c r="CZ20" s="4" t="s">
        <v>43</v>
      </c>
      <c r="DA20" s="4" t="e">
        <f t="shared" si="31"/>
        <v>#DIV/0!</v>
      </c>
      <c r="DB20" s="4" t="s">
        <v>43</v>
      </c>
      <c r="DC20" s="4" t="e">
        <f t="shared" si="32"/>
        <v>#DIV/0!</v>
      </c>
      <c r="DD20" s="4" t="s">
        <v>43</v>
      </c>
      <c r="DE20" s="4" t="e">
        <f t="shared" si="33"/>
        <v>#DIV/0!</v>
      </c>
      <c r="DF20" s="4" t="s">
        <v>43</v>
      </c>
      <c r="DG20" s="4" t="e">
        <f t="shared" si="34"/>
        <v>#DIV/0!</v>
      </c>
      <c r="DH20" s="4" t="s">
        <v>43</v>
      </c>
      <c r="DI20" s="4" t="e">
        <f t="shared" si="35"/>
        <v>#DIV/0!</v>
      </c>
      <c r="DJ20" s="4" t="s">
        <v>43</v>
      </c>
      <c r="DK20" s="4" t="e">
        <f t="shared" si="36"/>
        <v>#DIV/0!</v>
      </c>
      <c r="DL20" s="4" t="s">
        <v>43</v>
      </c>
      <c r="DM20" s="4" t="e">
        <f t="shared" si="37"/>
        <v>#DIV/0!</v>
      </c>
      <c r="DN20" s="4" t="s">
        <v>43</v>
      </c>
      <c r="DO20" s="4" t="e">
        <f t="shared" si="38"/>
        <v>#DIV/0!</v>
      </c>
      <c r="DP20" s="4" t="s">
        <v>43</v>
      </c>
      <c r="DQ20" s="4" t="e">
        <f t="shared" si="39"/>
        <v>#DIV/0!</v>
      </c>
      <c r="DR20" s="4" t="s">
        <v>43</v>
      </c>
      <c r="DS20" s="4" t="e">
        <f t="shared" si="40"/>
        <v>#DIV/0!</v>
      </c>
      <c r="DT20" s="4" t="s">
        <v>43</v>
      </c>
      <c r="DU20" s="4" t="e">
        <f t="shared" si="41"/>
        <v>#DIV/0!</v>
      </c>
      <c r="DV20" s="4" t="s">
        <v>43</v>
      </c>
      <c r="DW20" s="4" t="e">
        <f t="shared" si="42"/>
        <v>#DIV/0!</v>
      </c>
      <c r="DX20" s="4" t="s">
        <v>43</v>
      </c>
      <c r="DY20" s="4" t="e">
        <f t="shared" si="43"/>
        <v>#DIV/0!</v>
      </c>
      <c r="DZ20" s="4" t="s">
        <v>43</v>
      </c>
      <c r="EA20" s="4" t="e">
        <f t="shared" si="44"/>
        <v>#DIV/0!</v>
      </c>
      <c r="EB20" s="4" t="s">
        <v>43</v>
      </c>
      <c r="EC20" s="4" t="e">
        <f t="shared" si="45"/>
        <v>#DIV/0!</v>
      </c>
    </row>
    <row r="21" spans="1:133">
      <c r="A21" t="s">
        <v>26</v>
      </c>
      <c r="B21" s="4"/>
      <c r="C21" s="36"/>
      <c r="D21" s="4"/>
      <c r="E21" s="4"/>
      <c r="G21" s="27"/>
      <c r="H21" s="27"/>
      <c r="I21" s="28">
        <f t="shared" si="0"/>
        <v>0</v>
      </c>
      <c r="J21" s="27"/>
      <c r="K21" s="27"/>
      <c r="L21" s="27"/>
      <c r="M21" s="28">
        <f t="shared" si="1"/>
        <v>0</v>
      </c>
      <c r="N21" s="27"/>
      <c r="O21" s="27"/>
      <c r="P21" s="28">
        <f t="shared" si="2"/>
        <v>0</v>
      </c>
      <c r="Q21" s="27"/>
      <c r="R21" s="27"/>
      <c r="S21" s="28">
        <f t="shared" si="3"/>
        <v>0</v>
      </c>
      <c r="T21" s="27"/>
      <c r="U21" s="27"/>
      <c r="V21" s="28">
        <f t="shared" si="4"/>
        <v>0</v>
      </c>
      <c r="W21" s="27"/>
      <c r="X21" s="27"/>
      <c r="Y21" s="28">
        <f t="shared" si="5"/>
        <v>0</v>
      </c>
      <c r="Z21" s="27"/>
      <c r="AA21" s="27"/>
      <c r="AB21" s="28">
        <f t="shared" si="6"/>
        <v>0</v>
      </c>
      <c r="AC21" s="27"/>
      <c r="AD21" s="27"/>
      <c r="AE21" s="28">
        <f t="shared" si="7"/>
        <v>0</v>
      </c>
      <c r="AF21" s="27"/>
      <c r="AG21" s="27"/>
      <c r="AH21" s="28">
        <f t="shared" si="8"/>
        <v>0</v>
      </c>
      <c r="AI21" s="27"/>
      <c r="AJ21" s="27"/>
      <c r="AK21" s="28">
        <f t="shared" si="9"/>
        <v>0</v>
      </c>
      <c r="AL21" s="27"/>
      <c r="AM21" s="27"/>
      <c r="AN21" s="28">
        <f t="shared" si="10"/>
        <v>0</v>
      </c>
      <c r="AO21" s="27"/>
      <c r="AP21" s="27"/>
      <c r="AQ21" s="28">
        <f t="shared" si="11"/>
        <v>0</v>
      </c>
      <c r="AR21" s="27"/>
      <c r="AS21" s="27"/>
      <c r="AT21" s="28">
        <f t="shared" si="12"/>
        <v>0</v>
      </c>
      <c r="AU21" s="40"/>
      <c r="AV21" s="40">
        <f t="shared" si="13"/>
        <v>0</v>
      </c>
      <c r="AW21" s="28">
        <f t="shared" si="13"/>
        <v>0</v>
      </c>
      <c r="AX21" s="28">
        <f t="shared" si="13"/>
        <v>0</v>
      </c>
      <c r="AY21" s="28">
        <f t="shared" si="14"/>
        <v>0</v>
      </c>
      <c r="BC21" s="29"/>
      <c r="BD21" s="29"/>
      <c r="BE21" s="30">
        <f t="shared" si="15"/>
        <v>0</v>
      </c>
      <c r="BF21" s="29"/>
      <c r="BG21" s="29"/>
      <c r="BH21" s="29"/>
      <c r="BI21" s="30">
        <f t="shared" si="16"/>
        <v>0</v>
      </c>
      <c r="BJ21" s="29"/>
      <c r="BK21" s="29"/>
      <c r="BL21" s="30">
        <f t="shared" si="17"/>
        <v>0</v>
      </c>
      <c r="BM21" s="29"/>
      <c r="BN21" s="29"/>
      <c r="BO21" s="30">
        <f t="shared" si="18"/>
        <v>0</v>
      </c>
      <c r="BP21" s="29"/>
      <c r="BQ21" s="29"/>
      <c r="BR21" s="30">
        <f t="shared" si="19"/>
        <v>0</v>
      </c>
      <c r="BS21" s="29"/>
      <c r="BT21" s="29"/>
      <c r="BU21" s="30">
        <f t="shared" si="20"/>
        <v>0</v>
      </c>
      <c r="BV21" s="29"/>
      <c r="BW21" s="29"/>
      <c r="BX21" s="30">
        <f t="shared" si="21"/>
        <v>0</v>
      </c>
      <c r="BY21" s="29"/>
      <c r="BZ21" s="29"/>
      <c r="CA21" s="30">
        <f t="shared" si="22"/>
        <v>0</v>
      </c>
      <c r="CB21" s="29"/>
      <c r="CC21" s="29"/>
      <c r="CD21" s="30">
        <f t="shared" si="23"/>
        <v>0</v>
      </c>
      <c r="CE21" s="29"/>
      <c r="CF21" s="29"/>
      <c r="CG21" s="30">
        <f t="shared" si="24"/>
        <v>0</v>
      </c>
      <c r="CH21" s="29"/>
      <c r="CI21" s="29"/>
      <c r="CJ21" s="30">
        <f t="shared" si="25"/>
        <v>0</v>
      </c>
      <c r="CK21" s="29"/>
      <c r="CL21" s="29"/>
      <c r="CM21" s="30">
        <f t="shared" si="26"/>
        <v>0</v>
      </c>
      <c r="CN21" s="29"/>
      <c r="CO21" s="29"/>
      <c r="CP21" s="30">
        <f t="shared" si="27"/>
        <v>0</v>
      </c>
      <c r="CQ21" s="29"/>
      <c r="CR21" s="29"/>
      <c r="CS21" s="30">
        <f t="shared" si="28"/>
        <v>0</v>
      </c>
      <c r="CT21" s="30">
        <f t="shared" si="28"/>
        <v>0</v>
      </c>
      <c r="CU21" s="30">
        <f t="shared" si="28"/>
        <v>0</v>
      </c>
      <c r="CV21" s="30">
        <f t="shared" si="29"/>
        <v>0</v>
      </c>
      <c r="CX21" s="4"/>
      <c r="CY21" s="4">
        <f t="shared" si="30"/>
        <v>0</v>
      </c>
      <c r="CZ21" s="4" t="s">
        <v>43</v>
      </c>
      <c r="DA21" s="4" t="e">
        <f t="shared" si="31"/>
        <v>#DIV/0!</v>
      </c>
      <c r="DB21" s="4" t="s">
        <v>43</v>
      </c>
      <c r="DC21" s="4" t="e">
        <f t="shared" si="32"/>
        <v>#DIV/0!</v>
      </c>
      <c r="DD21" s="4" t="s">
        <v>43</v>
      </c>
      <c r="DE21" s="4" t="e">
        <f t="shared" si="33"/>
        <v>#DIV/0!</v>
      </c>
      <c r="DF21" s="4" t="s">
        <v>43</v>
      </c>
      <c r="DG21" s="4" t="e">
        <f t="shared" si="34"/>
        <v>#DIV/0!</v>
      </c>
      <c r="DH21" s="4" t="s">
        <v>43</v>
      </c>
      <c r="DI21" s="4" t="e">
        <f t="shared" si="35"/>
        <v>#DIV/0!</v>
      </c>
      <c r="DJ21" s="4" t="s">
        <v>43</v>
      </c>
      <c r="DK21" s="4" t="e">
        <f t="shared" si="36"/>
        <v>#DIV/0!</v>
      </c>
      <c r="DL21" s="4" t="s">
        <v>43</v>
      </c>
      <c r="DM21" s="4" t="e">
        <f t="shared" si="37"/>
        <v>#DIV/0!</v>
      </c>
      <c r="DN21" s="4" t="s">
        <v>43</v>
      </c>
      <c r="DO21" s="4" t="e">
        <f t="shared" si="38"/>
        <v>#DIV/0!</v>
      </c>
      <c r="DP21" s="4" t="s">
        <v>43</v>
      </c>
      <c r="DQ21" s="4" t="e">
        <f t="shared" si="39"/>
        <v>#DIV/0!</v>
      </c>
      <c r="DR21" s="4" t="s">
        <v>43</v>
      </c>
      <c r="DS21" s="4" t="e">
        <f t="shared" si="40"/>
        <v>#DIV/0!</v>
      </c>
      <c r="DT21" s="4" t="s">
        <v>43</v>
      </c>
      <c r="DU21" s="4" t="e">
        <f t="shared" si="41"/>
        <v>#DIV/0!</v>
      </c>
      <c r="DV21" s="4" t="s">
        <v>43</v>
      </c>
      <c r="DW21" s="4" t="e">
        <f t="shared" si="42"/>
        <v>#DIV/0!</v>
      </c>
      <c r="DX21" s="4" t="s">
        <v>43</v>
      </c>
      <c r="DY21" s="4" t="e">
        <f t="shared" si="43"/>
        <v>#DIV/0!</v>
      </c>
      <c r="DZ21" s="4" t="s">
        <v>43</v>
      </c>
      <c r="EA21" s="4" t="e">
        <f t="shared" si="44"/>
        <v>#DIV/0!</v>
      </c>
      <c r="EB21" s="4" t="s">
        <v>43</v>
      </c>
      <c r="EC21" s="4" t="e">
        <f t="shared" si="45"/>
        <v>#DIV/0!</v>
      </c>
    </row>
    <row r="22" spans="1:133">
      <c r="A22" t="s">
        <v>26</v>
      </c>
      <c r="B22" s="4"/>
      <c r="C22" s="36"/>
      <c r="D22" s="4"/>
      <c r="E22" s="4"/>
      <c r="G22" s="27"/>
      <c r="H22" s="27"/>
      <c r="I22" s="28">
        <f t="shared" si="0"/>
        <v>0</v>
      </c>
      <c r="J22" s="27"/>
      <c r="K22" s="27"/>
      <c r="L22" s="27"/>
      <c r="M22" s="28">
        <f t="shared" si="1"/>
        <v>0</v>
      </c>
      <c r="N22" s="27"/>
      <c r="O22" s="27"/>
      <c r="P22" s="28">
        <f t="shared" si="2"/>
        <v>0</v>
      </c>
      <c r="Q22" s="27"/>
      <c r="R22" s="27"/>
      <c r="S22" s="28">
        <f t="shared" si="3"/>
        <v>0</v>
      </c>
      <c r="T22" s="27"/>
      <c r="U22" s="27"/>
      <c r="V22" s="28">
        <f t="shared" si="4"/>
        <v>0</v>
      </c>
      <c r="W22" s="27"/>
      <c r="X22" s="27"/>
      <c r="Y22" s="28">
        <f t="shared" si="5"/>
        <v>0</v>
      </c>
      <c r="Z22" s="27"/>
      <c r="AA22" s="27"/>
      <c r="AB22" s="28">
        <f t="shared" si="6"/>
        <v>0</v>
      </c>
      <c r="AC22" s="27"/>
      <c r="AD22" s="27"/>
      <c r="AE22" s="28">
        <f t="shared" si="7"/>
        <v>0</v>
      </c>
      <c r="AF22" s="27"/>
      <c r="AG22" s="27"/>
      <c r="AH22" s="28">
        <f t="shared" si="8"/>
        <v>0</v>
      </c>
      <c r="AI22" s="27"/>
      <c r="AJ22" s="27"/>
      <c r="AK22" s="28">
        <f t="shared" si="9"/>
        <v>0</v>
      </c>
      <c r="AL22" s="27"/>
      <c r="AM22" s="27"/>
      <c r="AN22" s="28">
        <f t="shared" si="10"/>
        <v>0</v>
      </c>
      <c r="AO22" s="27"/>
      <c r="AP22" s="27"/>
      <c r="AQ22" s="28">
        <f t="shared" si="11"/>
        <v>0</v>
      </c>
      <c r="AR22" s="27"/>
      <c r="AS22" s="27"/>
      <c r="AT22" s="28">
        <f t="shared" si="12"/>
        <v>0</v>
      </c>
      <c r="AU22" s="40"/>
      <c r="AV22" s="40">
        <f t="shared" si="13"/>
        <v>0</v>
      </c>
      <c r="AW22" s="28">
        <f t="shared" si="13"/>
        <v>0</v>
      </c>
      <c r="AX22" s="28">
        <f t="shared" si="13"/>
        <v>0</v>
      </c>
      <c r="AY22" s="28">
        <f t="shared" si="14"/>
        <v>0</v>
      </c>
      <c r="BC22" s="29"/>
      <c r="BD22" s="29"/>
      <c r="BE22" s="30">
        <f t="shared" si="15"/>
        <v>0</v>
      </c>
      <c r="BF22" s="29"/>
      <c r="BG22" s="29"/>
      <c r="BH22" s="29"/>
      <c r="BI22" s="30">
        <f t="shared" si="16"/>
        <v>0</v>
      </c>
      <c r="BJ22" s="29"/>
      <c r="BK22" s="29"/>
      <c r="BL22" s="30">
        <f t="shared" si="17"/>
        <v>0</v>
      </c>
      <c r="BM22" s="29"/>
      <c r="BN22" s="29"/>
      <c r="BO22" s="30">
        <f t="shared" si="18"/>
        <v>0</v>
      </c>
      <c r="BP22" s="29"/>
      <c r="BQ22" s="29"/>
      <c r="BR22" s="30">
        <f t="shared" si="19"/>
        <v>0</v>
      </c>
      <c r="BS22" s="29"/>
      <c r="BT22" s="29"/>
      <c r="BU22" s="30">
        <f t="shared" si="20"/>
        <v>0</v>
      </c>
      <c r="BV22" s="29"/>
      <c r="BW22" s="29"/>
      <c r="BX22" s="30">
        <f t="shared" si="21"/>
        <v>0</v>
      </c>
      <c r="BY22" s="29"/>
      <c r="BZ22" s="29"/>
      <c r="CA22" s="30">
        <f t="shared" si="22"/>
        <v>0</v>
      </c>
      <c r="CB22" s="29"/>
      <c r="CC22" s="29"/>
      <c r="CD22" s="30">
        <f t="shared" si="23"/>
        <v>0</v>
      </c>
      <c r="CE22" s="29"/>
      <c r="CF22" s="29"/>
      <c r="CG22" s="30">
        <f t="shared" si="24"/>
        <v>0</v>
      </c>
      <c r="CH22" s="29"/>
      <c r="CI22" s="29"/>
      <c r="CJ22" s="30">
        <f t="shared" si="25"/>
        <v>0</v>
      </c>
      <c r="CK22" s="29"/>
      <c r="CL22" s="29"/>
      <c r="CM22" s="30">
        <f t="shared" si="26"/>
        <v>0</v>
      </c>
      <c r="CN22" s="29"/>
      <c r="CO22" s="29"/>
      <c r="CP22" s="30">
        <f t="shared" si="27"/>
        <v>0</v>
      </c>
      <c r="CQ22" s="29"/>
      <c r="CR22" s="29"/>
      <c r="CS22" s="30">
        <f t="shared" si="28"/>
        <v>0</v>
      </c>
      <c r="CT22" s="30">
        <f t="shared" si="28"/>
        <v>0</v>
      </c>
      <c r="CU22" s="30">
        <f t="shared" si="28"/>
        <v>0</v>
      </c>
      <c r="CV22" s="30">
        <f t="shared" si="29"/>
        <v>0</v>
      </c>
      <c r="CX22" s="4"/>
      <c r="CY22" s="4">
        <f t="shared" si="30"/>
        <v>0</v>
      </c>
      <c r="CZ22" s="4" t="s">
        <v>43</v>
      </c>
      <c r="DA22" s="4" t="e">
        <f t="shared" si="31"/>
        <v>#DIV/0!</v>
      </c>
      <c r="DB22" s="4" t="s">
        <v>43</v>
      </c>
      <c r="DC22" s="4" t="e">
        <f t="shared" si="32"/>
        <v>#DIV/0!</v>
      </c>
      <c r="DD22" s="4" t="s">
        <v>43</v>
      </c>
      <c r="DE22" s="4" t="e">
        <f t="shared" si="33"/>
        <v>#DIV/0!</v>
      </c>
      <c r="DF22" s="4"/>
      <c r="DG22" s="4">
        <f t="shared" si="34"/>
        <v>0</v>
      </c>
      <c r="DH22" s="4"/>
      <c r="DI22" s="4">
        <f t="shared" si="35"/>
        <v>0</v>
      </c>
      <c r="DJ22" s="4"/>
      <c r="DK22" s="4">
        <f t="shared" si="36"/>
        <v>0</v>
      </c>
      <c r="DL22" s="4"/>
      <c r="DM22" s="4">
        <f t="shared" si="37"/>
        <v>0</v>
      </c>
      <c r="DN22" s="4"/>
      <c r="DO22" s="4">
        <f t="shared" si="38"/>
        <v>0</v>
      </c>
      <c r="DP22" s="4"/>
      <c r="DQ22" s="4">
        <f t="shared" si="39"/>
        <v>0</v>
      </c>
      <c r="DR22" s="4"/>
      <c r="DS22" s="4">
        <f t="shared" si="40"/>
        <v>0</v>
      </c>
      <c r="DT22" s="4"/>
      <c r="DU22" s="4">
        <f t="shared" si="41"/>
        <v>0</v>
      </c>
      <c r="DV22" s="4"/>
      <c r="DW22" s="4">
        <f t="shared" si="42"/>
        <v>0</v>
      </c>
      <c r="DX22" s="4"/>
      <c r="DY22" s="4">
        <f t="shared" si="43"/>
        <v>0</v>
      </c>
      <c r="DZ22" s="4"/>
      <c r="EA22" s="4">
        <f t="shared" si="44"/>
        <v>0</v>
      </c>
      <c r="EB22" s="4"/>
      <c r="EC22" s="4">
        <f t="shared" si="45"/>
        <v>0</v>
      </c>
    </row>
    <row r="23" spans="1:133">
      <c r="A23" t="s">
        <v>26</v>
      </c>
      <c r="B23" s="4"/>
      <c r="C23" s="36"/>
      <c r="D23" s="4"/>
      <c r="E23" s="4"/>
      <c r="G23" s="27"/>
      <c r="H23" s="27"/>
      <c r="I23" s="28">
        <f t="shared" si="0"/>
        <v>0</v>
      </c>
      <c r="J23" s="27"/>
      <c r="K23" s="27"/>
      <c r="L23" s="27"/>
      <c r="M23" s="28">
        <f t="shared" si="1"/>
        <v>0</v>
      </c>
      <c r="N23" s="27"/>
      <c r="O23" s="27"/>
      <c r="P23" s="28">
        <f t="shared" si="2"/>
        <v>0</v>
      </c>
      <c r="Q23" s="27"/>
      <c r="R23" s="27"/>
      <c r="S23" s="28">
        <f t="shared" si="3"/>
        <v>0</v>
      </c>
      <c r="T23" s="27"/>
      <c r="U23" s="27"/>
      <c r="V23" s="28">
        <f t="shared" si="4"/>
        <v>0</v>
      </c>
      <c r="W23" s="27"/>
      <c r="X23" s="27"/>
      <c r="Y23" s="28">
        <f t="shared" si="5"/>
        <v>0</v>
      </c>
      <c r="Z23" s="27"/>
      <c r="AA23" s="27"/>
      <c r="AB23" s="28">
        <f t="shared" si="6"/>
        <v>0</v>
      </c>
      <c r="AC23" s="27"/>
      <c r="AD23" s="27"/>
      <c r="AE23" s="28">
        <f t="shared" si="7"/>
        <v>0</v>
      </c>
      <c r="AF23" s="27"/>
      <c r="AG23" s="27"/>
      <c r="AH23" s="28">
        <f t="shared" si="8"/>
        <v>0</v>
      </c>
      <c r="AI23" s="27"/>
      <c r="AJ23" s="27"/>
      <c r="AK23" s="28">
        <f t="shared" si="9"/>
        <v>0</v>
      </c>
      <c r="AL23" s="27"/>
      <c r="AM23" s="27"/>
      <c r="AN23" s="28">
        <f t="shared" si="10"/>
        <v>0</v>
      </c>
      <c r="AO23" s="27"/>
      <c r="AP23" s="27"/>
      <c r="AQ23" s="28">
        <f t="shared" si="11"/>
        <v>0</v>
      </c>
      <c r="AR23" s="27"/>
      <c r="AS23" s="27"/>
      <c r="AT23" s="28">
        <f t="shared" si="12"/>
        <v>0</v>
      </c>
      <c r="AU23" s="40"/>
      <c r="AV23" s="40">
        <f t="shared" si="13"/>
        <v>0</v>
      </c>
      <c r="AW23" s="28">
        <f t="shared" si="13"/>
        <v>0</v>
      </c>
      <c r="AX23" s="28">
        <f t="shared" si="13"/>
        <v>0</v>
      </c>
      <c r="AY23" s="28">
        <f t="shared" si="14"/>
        <v>0</v>
      </c>
      <c r="BC23" s="29"/>
      <c r="BD23" s="29"/>
      <c r="BE23" s="30">
        <f t="shared" si="15"/>
        <v>0</v>
      </c>
      <c r="BF23" s="29"/>
      <c r="BG23" s="29"/>
      <c r="BH23" s="29"/>
      <c r="BI23" s="30">
        <f t="shared" si="16"/>
        <v>0</v>
      </c>
      <c r="BJ23" s="29"/>
      <c r="BK23" s="29"/>
      <c r="BL23" s="30">
        <f t="shared" si="17"/>
        <v>0</v>
      </c>
      <c r="BM23" s="29"/>
      <c r="BN23" s="29"/>
      <c r="BO23" s="30">
        <f t="shared" si="18"/>
        <v>0</v>
      </c>
      <c r="BP23" s="29"/>
      <c r="BQ23" s="29"/>
      <c r="BR23" s="30">
        <f t="shared" si="19"/>
        <v>0</v>
      </c>
      <c r="BS23" s="29"/>
      <c r="BT23" s="29"/>
      <c r="BU23" s="30">
        <f t="shared" si="20"/>
        <v>0</v>
      </c>
      <c r="BV23" s="29"/>
      <c r="BW23" s="29"/>
      <c r="BX23" s="30">
        <f t="shared" si="21"/>
        <v>0</v>
      </c>
      <c r="BY23" s="29"/>
      <c r="BZ23" s="29"/>
      <c r="CA23" s="30">
        <f t="shared" si="22"/>
        <v>0</v>
      </c>
      <c r="CB23" s="29"/>
      <c r="CC23" s="29"/>
      <c r="CD23" s="30">
        <f t="shared" si="23"/>
        <v>0</v>
      </c>
      <c r="CE23" s="29"/>
      <c r="CF23" s="29"/>
      <c r="CG23" s="30">
        <f t="shared" si="24"/>
        <v>0</v>
      </c>
      <c r="CH23" s="29"/>
      <c r="CI23" s="29"/>
      <c r="CJ23" s="30">
        <f t="shared" si="25"/>
        <v>0</v>
      </c>
      <c r="CK23" s="29"/>
      <c r="CL23" s="29"/>
      <c r="CM23" s="30">
        <f t="shared" si="26"/>
        <v>0</v>
      </c>
      <c r="CN23" s="29"/>
      <c r="CO23" s="29"/>
      <c r="CP23" s="30">
        <f t="shared" si="27"/>
        <v>0</v>
      </c>
      <c r="CQ23" s="29"/>
      <c r="CR23" s="29"/>
      <c r="CS23" s="30">
        <f t="shared" si="28"/>
        <v>0</v>
      </c>
      <c r="CT23" s="30">
        <f t="shared" si="28"/>
        <v>0</v>
      </c>
      <c r="CU23" s="30">
        <f t="shared" si="28"/>
        <v>0</v>
      </c>
      <c r="CV23" s="30">
        <f t="shared" si="29"/>
        <v>0</v>
      </c>
      <c r="CX23" s="4"/>
      <c r="CY23" s="4">
        <f t="shared" si="30"/>
        <v>0</v>
      </c>
      <c r="CZ23" s="4" t="s">
        <v>43</v>
      </c>
      <c r="DA23" s="4" t="e">
        <f t="shared" si="31"/>
        <v>#DIV/0!</v>
      </c>
      <c r="DB23" s="4" t="s">
        <v>43</v>
      </c>
      <c r="DC23" s="4" t="e">
        <f t="shared" si="32"/>
        <v>#DIV/0!</v>
      </c>
      <c r="DD23" s="4" t="s">
        <v>43</v>
      </c>
      <c r="DE23" s="4" t="e">
        <f t="shared" si="33"/>
        <v>#DIV/0!</v>
      </c>
      <c r="DF23" s="4"/>
      <c r="DG23" s="4">
        <f t="shared" si="34"/>
        <v>0</v>
      </c>
      <c r="DH23" s="4"/>
      <c r="DI23" s="4">
        <f t="shared" si="35"/>
        <v>0</v>
      </c>
      <c r="DJ23" s="4"/>
      <c r="DK23" s="4">
        <f t="shared" si="36"/>
        <v>0</v>
      </c>
      <c r="DL23" s="4"/>
      <c r="DM23" s="4">
        <f t="shared" si="37"/>
        <v>0</v>
      </c>
      <c r="DN23" s="4"/>
      <c r="DO23" s="4">
        <f t="shared" si="38"/>
        <v>0</v>
      </c>
      <c r="DP23" s="4"/>
      <c r="DQ23" s="4">
        <f t="shared" si="39"/>
        <v>0</v>
      </c>
      <c r="DR23" s="4"/>
      <c r="DS23" s="4">
        <f t="shared" si="40"/>
        <v>0</v>
      </c>
      <c r="DT23" s="4"/>
      <c r="DU23" s="4">
        <f t="shared" si="41"/>
        <v>0</v>
      </c>
      <c r="DV23" s="4"/>
      <c r="DW23" s="4">
        <f t="shared" si="42"/>
        <v>0</v>
      </c>
      <c r="DX23" s="4"/>
      <c r="DY23" s="4">
        <f t="shared" si="43"/>
        <v>0</v>
      </c>
      <c r="DZ23" s="4"/>
      <c r="EA23" s="4">
        <f t="shared" si="44"/>
        <v>0</v>
      </c>
      <c r="EB23" s="4"/>
      <c r="EC23" s="4">
        <f t="shared" si="45"/>
        <v>0</v>
      </c>
    </row>
    <row r="24" spans="1:133">
      <c r="A24" t="s">
        <v>26</v>
      </c>
      <c r="B24" s="4"/>
      <c r="C24" s="36"/>
      <c r="D24" s="4"/>
      <c r="E24" s="4"/>
      <c r="G24" s="27"/>
      <c r="H24" s="27"/>
      <c r="I24" s="28">
        <f t="shared" si="0"/>
        <v>0</v>
      </c>
      <c r="J24" s="27"/>
      <c r="K24" s="27"/>
      <c r="L24" s="27"/>
      <c r="M24" s="28">
        <f t="shared" si="1"/>
        <v>0</v>
      </c>
      <c r="N24" s="27"/>
      <c r="O24" s="27"/>
      <c r="P24" s="28">
        <f t="shared" si="2"/>
        <v>0</v>
      </c>
      <c r="Q24" s="27"/>
      <c r="R24" s="27"/>
      <c r="S24" s="28">
        <f t="shared" si="3"/>
        <v>0</v>
      </c>
      <c r="T24" s="27"/>
      <c r="U24" s="27"/>
      <c r="V24" s="28">
        <f t="shared" si="4"/>
        <v>0</v>
      </c>
      <c r="W24" s="27"/>
      <c r="X24" s="27"/>
      <c r="Y24" s="28">
        <f t="shared" si="5"/>
        <v>0</v>
      </c>
      <c r="Z24" s="27"/>
      <c r="AA24" s="27"/>
      <c r="AB24" s="28">
        <f t="shared" si="6"/>
        <v>0</v>
      </c>
      <c r="AC24" s="27"/>
      <c r="AD24" s="27"/>
      <c r="AE24" s="28">
        <f t="shared" si="7"/>
        <v>0</v>
      </c>
      <c r="AF24" s="27"/>
      <c r="AG24" s="27"/>
      <c r="AH24" s="28">
        <f t="shared" si="8"/>
        <v>0</v>
      </c>
      <c r="AI24" s="27"/>
      <c r="AJ24" s="27"/>
      <c r="AK24" s="28">
        <f t="shared" si="9"/>
        <v>0</v>
      </c>
      <c r="AL24" s="27"/>
      <c r="AM24" s="27"/>
      <c r="AN24" s="28">
        <f t="shared" si="10"/>
        <v>0</v>
      </c>
      <c r="AO24" s="27"/>
      <c r="AP24" s="27"/>
      <c r="AQ24" s="28">
        <f t="shared" si="11"/>
        <v>0</v>
      </c>
      <c r="AR24" s="27"/>
      <c r="AS24" s="27"/>
      <c r="AT24" s="28">
        <f t="shared" si="12"/>
        <v>0</v>
      </c>
      <c r="AU24" s="40"/>
      <c r="AV24" s="40">
        <f t="shared" si="13"/>
        <v>0</v>
      </c>
      <c r="AW24" s="28">
        <f t="shared" si="13"/>
        <v>0</v>
      </c>
      <c r="AX24" s="28">
        <f t="shared" si="13"/>
        <v>0</v>
      </c>
      <c r="AY24" s="28">
        <f t="shared" si="14"/>
        <v>0</v>
      </c>
      <c r="BC24" s="29"/>
      <c r="BD24" s="29"/>
      <c r="BE24" s="30">
        <f t="shared" si="15"/>
        <v>0</v>
      </c>
      <c r="BF24" s="29"/>
      <c r="BG24" s="29"/>
      <c r="BH24" s="29"/>
      <c r="BI24" s="30">
        <f t="shared" si="16"/>
        <v>0</v>
      </c>
      <c r="BJ24" s="29"/>
      <c r="BK24" s="29"/>
      <c r="BL24" s="30">
        <f t="shared" si="17"/>
        <v>0</v>
      </c>
      <c r="BM24" s="29"/>
      <c r="BN24" s="29"/>
      <c r="BO24" s="30">
        <f t="shared" si="18"/>
        <v>0</v>
      </c>
      <c r="BP24" s="29"/>
      <c r="BQ24" s="29"/>
      <c r="BR24" s="30">
        <f t="shared" si="19"/>
        <v>0</v>
      </c>
      <c r="BS24" s="29"/>
      <c r="BT24" s="29"/>
      <c r="BU24" s="30">
        <f t="shared" si="20"/>
        <v>0</v>
      </c>
      <c r="BV24" s="29"/>
      <c r="BW24" s="29"/>
      <c r="BX24" s="30">
        <f t="shared" si="21"/>
        <v>0</v>
      </c>
      <c r="BY24" s="29"/>
      <c r="BZ24" s="29"/>
      <c r="CA24" s="30">
        <f t="shared" si="22"/>
        <v>0</v>
      </c>
      <c r="CB24" s="29"/>
      <c r="CC24" s="29"/>
      <c r="CD24" s="30">
        <f t="shared" si="23"/>
        <v>0</v>
      </c>
      <c r="CE24" s="29"/>
      <c r="CF24" s="29"/>
      <c r="CG24" s="30">
        <f t="shared" si="24"/>
        <v>0</v>
      </c>
      <c r="CH24" s="29"/>
      <c r="CI24" s="29"/>
      <c r="CJ24" s="30">
        <f t="shared" si="25"/>
        <v>0</v>
      </c>
      <c r="CK24" s="29"/>
      <c r="CL24" s="29"/>
      <c r="CM24" s="30">
        <f t="shared" si="26"/>
        <v>0</v>
      </c>
      <c r="CN24" s="29"/>
      <c r="CO24" s="29"/>
      <c r="CP24" s="30">
        <f t="shared" si="27"/>
        <v>0</v>
      </c>
      <c r="CQ24" s="29"/>
      <c r="CR24" s="29"/>
      <c r="CS24" s="30">
        <f t="shared" si="28"/>
        <v>0</v>
      </c>
      <c r="CT24" s="30">
        <f t="shared" si="28"/>
        <v>0</v>
      </c>
      <c r="CU24" s="30">
        <f t="shared" si="28"/>
        <v>0</v>
      </c>
      <c r="CV24" s="30">
        <f t="shared" si="29"/>
        <v>0</v>
      </c>
      <c r="CX24" s="4"/>
      <c r="CY24" s="4">
        <f t="shared" si="30"/>
        <v>0</v>
      </c>
      <c r="CZ24" s="4" t="s">
        <v>43</v>
      </c>
      <c r="DA24" s="4" t="e">
        <f t="shared" si="31"/>
        <v>#DIV/0!</v>
      </c>
      <c r="DB24" s="4" t="s">
        <v>43</v>
      </c>
      <c r="DC24" s="4" t="e">
        <f t="shared" si="32"/>
        <v>#DIV/0!</v>
      </c>
      <c r="DD24" s="4" t="s">
        <v>43</v>
      </c>
      <c r="DE24" s="4" t="e">
        <f t="shared" si="33"/>
        <v>#DIV/0!</v>
      </c>
      <c r="DF24" s="4" t="s">
        <v>43</v>
      </c>
      <c r="DG24" s="4" t="e">
        <f t="shared" si="34"/>
        <v>#DIV/0!</v>
      </c>
      <c r="DH24" s="4" t="s">
        <v>43</v>
      </c>
      <c r="DI24" s="4" t="e">
        <f t="shared" si="35"/>
        <v>#DIV/0!</v>
      </c>
      <c r="DJ24" s="4" t="s">
        <v>43</v>
      </c>
      <c r="DK24" s="4" t="e">
        <f t="shared" si="36"/>
        <v>#DIV/0!</v>
      </c>
      <c r="DL24" s="4" t="s">
        <v>43</v>
      </c>
      <c r="DM24" s="4" t="e">
        <f t="shared" si="37"/>
        <v>#DIV/0!</v>
      </c>
      <c r="DN24" s="4" t="s">
        <v>43</v>
      </c>
      <c r="DO24" s="4" t="e">
        <f t="shared" si="38"/>
        <v>#DIV/0!</v>
      </c>
      <c r="DP24" s="4" t="s">
        <v>43</v>
      </c>
      <c r="DQ24" s="4" t="e">
        <f t="shared" si="39"/>
        <v>#DIV/0!</v>
      </c>
      <c r="DR24" s="4" t="s">
        <v>43</v>
      </c>
      <c r="DS24" s="4" t="e">
        <f t="shared" si="40"/>
        <v>#DIV/0!</v>
      </c>
      <c r="DT24" s="4" t="s">
        <v>43</v>
      </c>
      <c r="DU24" s="4" t="e">
        <f t="shared" si="41"/>
        <v>#DIV/0!</v>
      </c>
      <c r="DV24" s="4" t="s">
        <v>43</v>
      </c>
      <c r="DW24" s="4" t="e">
        <f t="shared" si="42"/>
        <v>#DIV/0!</v>
      </c>
      <c r="DX24" s="4" t="s">
        <v>43</v>
      </c>
      <c r="DY24" s="4" t="e">
        <f t="shared" si="43"/>
        <v>#DIV/0!</v>
      </c>
      <c r="DZ24" s="4" t="s">
        <v>43</v>
      </c>
      <c r="EA24" s="4" t="e">
        <f t="shared" si="44"/>
        <v>#DIV/0!</v>
      </c>
      <c r="EB24" s="4" t="s">
        <v>43</v>
      </c>
      <c r="EC24" s="4" t="e">
        <f t="shared" si="45"/>
        <v>#DIV/0!</v>
      </c>
    </row>
    <row r="25" spans="1:133">
      <c r="A25" t="s">
        <v>26</v>
      </c>
      <c r="B25" s="4"/>
      <c r="C25" s="36"/>
      <c r="D25" s="4"/>
      <c r="E25" s="4"/>
      <c r="G25" s="27"/>
      <c r="H25" s="27"/>
      <c r="I25" s="28">
        <f t="shared" si="0"/>
        <v>0</v>
      </c>
      <c r="J25" s="27"/>
      <c r="K25" s="27"/>
      <c r="L25" s="27"/>
      <c r="M25" s="28">
        <f t="shared" si="1"/>
        <v>0</v>
      </c>
      <c r="N25" s="27"/>
      <c r="O25" s="27"/>
      <c r="P25" s="28">
        <f t="shared" si="2"/>
        <v>0</v>
      </c>
      <c r="Q25" s="27"/>
      <c r="R25" s="27"/>
      <c r="S25" s="28">
        <f t="shared" si="3"/>
        <v>0</v>
      </c>
      <c r="T25" s="27"/>
      <c r="U25" s="27"/>
      <c r="V25" s="28">
        <f t="shared" si="4"/>
        <v>0</v>
      </c>
      <c r="W25" s="27"/>
      <c r="X25" s="27"/>
      <c r="Y25" s="28">
        <f t="shared" si="5"/>
        <v>0</v>
      </c>
      <c r="Z25" s="27"/>
      <c r="AA25" s="27"/>
      <c r="AB25" s="28">
        <f t="shared" si="6"/>
        <v>0</v>
      </c>
      <c r="AC25" s="27"/>
      <c r="AD25" s="27"/>
      <c r="AE25" s="28">
        <f t="shared" si="7"/>
        <v>0</v>
      </c>
      <c r="AF25" s="27"/>
      <c r="AG25" s="27"/>
      <c r="AH25" s="28">
        <f t="shared" si="8"/>
        <v>0</v>
      </c>
      <c r="AI25" s="27"/>
      <c r="AJ25" s="27"/>
      <c r="AK25" s="28">
        <f t="shared" si="9"/>
        <v>0</v>
      </c>
      <c r="AL25" s="27"/>
      <c r="AM25" s="27"/>
      <c r="AN25" s="28">
        <f t="shared" si="10"/>
        <v>0</v>
      </c>
      <c r="AO25" s="27"/>
      <c r="AP25" s="27"/>
      <c r="AQ25" s="28">
        <f t="shared" si="11"/>
        <v>0</v>
      </c>
      <c r="AR25" s="27"/>
      <c r="AS25" s="27"/>
      <c r="AT25" s="28">
        <f t="shared" si="12"/>
        <v>0</v>
      </c>
      <c r="AU25" s="40"/>
      <c r="AV25" s="40">
        <f t="shared" si="13"/>
        <v>0</v>
      </c>
      <c r="AW25" s="28">
        <f t="shared" si="13"/>
        <v>0</v>
      </c>
      <c r="AX25" s="28">
        <f t="shared" si="13"/>
        <v>0</v>
      </c>
      <c r="AY25" s="28">
        <f t="shared" si="14"/>
        <v>0</v>
      </c>
      <c r="BC25" s="29"/>
      <c r="BD25" s="29"/>
      <c r="BE25" s="30">
        <f t="shared" si="15"/>
        <v>0</v>
      </c>
      <c r="BF25" s="29"/>
      <c r="BG25" s="29"/>
      <c r="BH25" s="29"/>
      <c r="BI25" s="30">
        <f t="shared" si="16"/>
        <v>0</v>
      </c>
      <c r="BJ25" s="29"/>
      <c r="BK25" s="29"/>
      <c r="BL25" s="30">
        <f t="shared" si="17"/>
        <v>0</v>
      </c>
      <c r="BM25" s="29"/>
      <c r="BN25" s="29"/>
      <c r="BO25" s="30">
        <f t="shared" si="18"/>
        <v>0</v>
      </c>
      <c r="BP25" s="29"/>
      <c r="BQ25" s="29"/>
      <c r="BR25" s="30">
        <f t="shared" si="19"/>
        <v>0</v>
      </c>
      <c r="BS25" s="29"/>
      <c r="BT25" s="29"/>
      <c r="BU25" s="30">
        <f t="shared" si="20"/>
        <v>0</v>
      </c>
      <c r="BV25" s="29"/>
      <c r="BW25" s="29"/>
      <c r="BX25" s="30">
        <f t="shared" si="21"/>
        <v>0</v>
      </c>
      <c r="BY25" s="29"/>
      <c r="BZ25" s="29"/>
      <c r="CA25" s="30">
        <f t="shared" si="22"/>
        <v>0</v>
      </c>
      <c r="CB25" s="29"/>
      <c r="CC25" s="29"/>
      <c r="CD25" s="30">
        <f t="shared" si="23"/>
        <v>0</v>
      </c>
      <c r="CE25" s="29"/>
      <c r="CF25" s="29"/>
      <c r="CG25" s="30">
        <f t="shared" si="24"/>
        <v>0</v>
      </c>
      <c r="CH25" s="29"/>
      <c r="CI25" s="29"/>
      <c r="CJ25" s="30">
        <f t="shared" si="25"/>
        <v>0</v>
      </c>
      <c r="CK25" s="29"/>
      <c r="CL25" s="29"/>
      <c r="CM25" s="30">
        <f t="shared" si="26"/>
        <v>0</v>
      </c>
      <c r="CN25" s="29"/>
      <c r="CO25" s="29"/>
      <c r="CP25" s="30">
        <f t="shared" si="27"/>
        <v>0</v>
      </c>
      <c r="CQ25" s="29"/>
      <c r="CR25" s="29"/>
      <c r="CS25" s="30">
        <f t="shared" si="28"/>
        <v>0</v>
      </c>
      <c r="CT25" s="30">
        <f t="shared" si="28"/>
        <v>0</v>
      </c>
      <c r="CU25" s="30">
        <f t="shared" si="28"/>
        <v>0</v>
      </c>
      <c r="CV25" s="30">
        <f t="shared" si="29"/>
        <v>0</v>
      </c>
      <c r="CX25" s="4"/>
      <c r="CY25" s="4">
        <f t="shared" si="30"/>
        <v>0</v>
      </c>
      <c r="CZ25" s="4" t="s">
        <v>43</v>
      </c>
      <c r="DA25" s="4" t="e">
        <f t="shared" si="31"/>
        <v>#DIV/0!</v>
      </c>
      <c r="DB25" s="4" t="s">
        <v>43</v>
      </c>
      <c r="DC25" s="4" t="e">
        <f t="shared" si="32"/>
        <v>#DIV/0!</v>
      </c>
      <c r="DD25" s="4" t="s">
        <v>43</v>
      </c>
      <c r="DE25" s="4" t="e">
        <f t="shared" si="33"/>
        <v>#DIV/0!</v>
      </c>
      <c r="DF25" s="4"/>
      <c r="DG25" s="4">
        <f t="shared" si="34"/>
        <v>0</v>
      </c>
      <c r="DH25" s="4"/>
      <c r="DI25" s="4">
        <f t="shared" si="35"/>
        <v>0</v>
      </c>
      <c r="DJ25" s="4"/>
      <c r="DK25" s="4">
        <f t="shared" si="36"/>
        <v>0</v>
      </c>
      <c r="DL25" s="4"/>
      <c r="DM25" s="4">
        <f t="shared" si="37"/>
        <v>0</v>
      </c>
      <c r="DN25" s="4"/>
      <c r="DO25" s="4">
        <f t="shared" si="38"/>
        <v>0</v>
      </c>
      <c r="DP25" s="4"/>
      <c r="DQ25" s="4">
        <f t="shared" si="39"/>
        <v>0</v>
      </c>
      <c r="DR25" s="4"/>
      <c r="DS25" s="4">
        <f t="shared" si="40"/>
        <v>0</v>
      </c>
      <c r="DT25" s="4"/>
      <c r="DU25" s="4">
        <f t="shared" si="41"/>
        <v>0</v>
      </c>
      <c r="DV25" s="4"/>
      <c r="DW25" s="4">
        <f t="shared" si="42"/>
        <v>0</v>
      </c>
      <c r="DX25" s="4"/>
      <c r="DY25" s="4">
        <f t="shared" si="43"/>
        <v>0</v>
      </c>
      <c r="DZ25" s="4"/>
      <c r="EA25" s="4">
        <f t="shared" si="44"/>
        <v>0</v>
      </c>
      <c r="EB25" s="4"/>
      <c r="EC25" s="4">
        <f t="shared" si="45"/>
        <v>0</v>
      </c>
    </row>
    <row r="26" spans="1:133" s="37" customFormat="1">
      <c r="A26" t="s">
        <v>26</v>
      </c>
      <c r="B26" s="41"/>
      <c r="C26" s="42" t="s">
        <v>35</v>
      </c>
      <c r="D26" s="43"/>
      <c r="E26" s="49"/>
      <c r="F26"/>
      <c r="G26" s="44">
        <f>SUM(G6:G25)</f>
        <v>0</v>
      </c>
      <c r="H26" s="44">
        <f t="shared" ref="H26:AY26" si="46">SUM(H6:H25)</f>
        <v>0</v>
      </c>
      <c r="I26" s="45">
        <f t="shared" si="46"/>
        <v>0</v>
      </c>
      <c r="J26" s="44">
        <f t="shared" si="46"/>
        <v>0</v>
      </c>
      <c r="K26" s="44">
        <f t="shared" si="46"/>
        <v>0</v>
      </c>
      <c r="L26" s="44">
        <f t="shared" si="46"/>
        <v>0</v>
      </c>
      <c r="M26" s="45">
        <f t="shared" si="46"/>
        <v>0</v>
      </c>
      <c r="N26" s="44">
        <f t="shared" si="46"/>
        <v>0</v>
      </c>
      <c r="O26" s="44">
        <f t="shared" si="46"/>
        <v>0</v>
      </c>
      <c r="P26" s="45">
        <f t="shared" si="46"/>
        <v>0</v>
      </c>
      <c r="Q26" s="44">
        <f t="shared" si="46"/>
        <v>0</v>
      </c>
      <c r="R26" s="44">
        <f t="shared" si="46"/>
        <v>0</v>
      </c>
      <c r="S26" s="45">
        <f t="shared" si="46"/>
        <v>0</v>
      </c>
      <c r="T26" s="44">
        <f t="shared" si="46"/>
        <v>0</v>
      </c>
      <c r="U26" s="44">
        <f t="shared" si="46"/>
        <v>0</v>
      </c>
      <c r="V26" s="45">
        <f t="shared" si="46"/>
        <v>0</v>
      </c>
      <c r="W26" s="44">
        <f t="shared" si="46"/>
        <v>0</v>
      </c>
      <c r="X26" s="44">
        <f t="shared" si="46"/>
        <v>0</v>
      </c>
      <c r="Y26" s="45">
        <f t="shared" si="46"/>
        <v>0</v>
      </c>
      <c r="Z26" s="44">
        <f t="shared" si="46"/>
        <v>0</v>
      </c>
      <c r="AA26" s="44">
        <f t="shared" si="46"/>
        <v>0</v>
      </c>
      <c r="AB26" s="45">
        <f t="shared" si="46"/>
        <v>0</v>
      </c>
      <c r="AC26" s="44">
        <f t="shared" si="46"/>
        <v>0</v>
      </c>
      <c r="AD26" s="44">
        <f t="shared" si="46"/>
        <v>0</v>
      </c>
      <c r="AE26" s="45">
        <f t="shared" si="46"/>
        <v>0</v>
      </c>
      <c r="AF26" s="44">
        <f t="shared" si="46"/>
        <v>0</v>
      </c>
      <c r="AG26" s="44">
        <f t="shared" si="46"/>
        <v>0</v>
      </c>
      <c r="AH26" s="45">
        <f t="shared" si="46"/>
        <v>0</v>
      </c>
      <c r="AI26" s="44">
        <f t="shared" si="46"/>
        <v>0</v>
      </c>
      <c r="AJ26" s="44">
        <f t="shared" si="46"/>
        <v>0</v>
      </c>
      <c r="AK26" s="45">
        <f t="shared" si="46"/>
        <v>0</v>
      </c>
      <c r="AL26" s="44">
        <f t="shared" si="46"/>
        <v>0</v>
      </c>
      <c r="AM26" s="44">
        <f t="shared" si="46"/>
        <v>0</v>
      </c>
      <c r="AN26" s="45">
        <f t="shared" si="46"/>
        <v>0</v>
      </c>
      <c r="AO26" s="44">
        <f t="shared" si="46"/>
        <v>0</v>
      </c>
      <c r="AP26" s="44">
        <f t="shared" si="46"/>
        <v>0</v>
      </c>
      <c r="AQ26" s="45">
        <f t="shared" si="46"/>
        <v>0</v>
      </c>
      <c r="AR26" s="44">
        <f t="shared" si="46"/>
        <v>0</v>
      </c>
      <c r="AS26" s="44">
        <f t="shared" si="46"/>
        <v>0</v>
      </c>
      <c r="AT26" s="45">
        <f t="shared" si="46"/>
        <v>0</v>
      </c>
      <c r="AU26" s="44">
        <f t="shared" si="46"/>
        <v>0</v>
      </c>
      <c r="AV26" s="44">
        <f t="shared" si="46"/>
        <v>0</v>
      </c>
      <c r="AW26" s="45">
        <f t="shared" si="46"/>
        <v>0</v>
      </c>
      <c r="AX26" s="45">
        <f t="shared" si="46"/>
        <v>0</v>
      </c>
      <c r="AY26" s="45">
        <f t="shared" si="46"/>
        <v>0</v>
      </c>
      <c r="BC26" s="46">
        <f>SUM(BC6:BC25)</f>
        <v>0</v>
      </c>
      <c r="BD26" s="46">
        <f t="shared" ref="BD26:CV26" si="47">SUM(BD6:BD25)</f>
        <v>0</v>
      </c>
      <c r="BE26" s="47">
        <f t="shared" si="47"/>
        <v>0</v>
      </c>
      <c r="BF26" s="46">
        <f t="shared" si="47"/>
        <v>0</v>
      </c>
      <c r="BG26" s="46">
        <f t="shared" si="47"/>
        <v>0</v>
      </c>
      <c r="BH26" s="46">
        <f t="shared" si="47"/>
        <v>0</v>
      </c>
      <c r="BI26" s="47">
        <f t="shared" si="47"/>
        <v>0</v>
      </c>
      <c r="BJ26" s="46">
        <f t="shared" si="47"/>
        <v>0</v>
      </c>
      <c r="BK26" s="46">
        <f t="shared" si="47"/>
        <v>0</v>
      </c>
      <c r="BL26" s="47">
        <f t="shared" si="47"/>
        <v>0</v>
      </c>
      <c r="BM26" s="46">
        <f t="shared" si="47"/>
        <v>0</v>
      </c>
      <c r="BN26" s="46">
        <f t="shared" si="47"/>
        <v>0</v>
      </c>
      <c r="BO26" s="47">
        <f t="shared" si="47"/>
        <v>0</v>
      </c>
      <c r="BP26" s="46">
        <f t="shared" si="47"/>
        <v>0</v>
      </c>
      <c r="BQ26" s="46">
        <f t="shared" si="47"/>
        <v>0</v>
      </c>
      <c r="BR26" s="47">
        <f t="shared" si="47"/>
        <v>0</v>
      </c>
      <c r="BS26" s="46">
        <f t="shared" si="47"/>
        <v>0</v>
      </c>
      <c r="BT26" s="46">
        <f t="shared" si="47"/>
        <v>0</v>
      </c>
      <c r="BU26" s="47">
        <f t="shared" si="47"/>
        <v>0</v>
      </c>
      <c r="BV26" s="46">
        <f t="shared" si="47"/>
        <v>0</v>
      </c>
      <c r="BW26" s="46">
        <f t="shared" si="47"/>
        <v>0</v>
      </c>
      <c r="BX26" s="47">
        <f t="shared" si="47"/>
        <v>0</v>
      </c>
      <c r="BY26" s="46">
        <f t="shared" si="47"/>
        <v>0</v>
      </c>
      <c r="BZ26" s="46">
        <f t="shared" si="47"/>
        <v>0</v>
      </c>
      <c r="CA26" s="47">
        <f t="shared" si="47"/>
        <v>0</v>
      </c>
      <c r="CB26" s="46">
        <f t="shared" si="47"/>
        <v>0</v>
      </c>
      <c r="CC26" s="46">
        <f t="shared" si="47"/>
        <v>0</v>
      </c>
      <c r="CD26" s="47">
        <f t="shared" si="47"/>
        <v>0</v>
      </c>
      <c r="CE26" s="46">
        <f t="shared" si="47"/>
        <v>0</v>
      </c>
      <c r="CF26" s="46">
        <f t="shared" si="47"/>
        <v>0</v>
      </c>
      <c r="CG26" s="47">
        <f t="shared" si="47"/>
        <v>0</v>
      </c>
      <c r="CH26" s="46">
        <f t="shared" si="47"/>
        <v>0</v>
      </c>
      <c r="CI26" s="46">
        <f t="shared" si="47"/>
        <v>0</v>
      </c>
      <c r="CJ26" s="47">
        <f t="shared" si="47"/>
        <v>0</v>
      </c>
      <c r="CK26" s="46">
        <f t="shared" si="47"/>
        <v>0</v>
      </c>
      <c r="CL26" s="46">
        <f t="shared" si="47"/>
        <v>0</v>
      </c>
      <c r="CM26" s="47">
        <f t="shared" si="47"/>
        <v>0</v>
      </c>
      <c r="CN26" s="46">
        <f t="shared" si="47"/>
        <v>0</v>
      </c>
      <c r="CO26" s="46">
        <f t="shared" si="47"/>
        <v>0</v>
      </c>
      <c r="CP26" s="47">
        <f t="shared" si="47"/>
        <v>0</v>
      </c>
      <c r="CQ26" s="46">
        <f t="shared" si="47"/>
        <v>0</v>
      </c>
      <c r="CR26" s="46">
        <f t="shared" si="47"/>
        <v>0</v>
      </c>
      <c r="CS26" s="47">
        <f t="shared" si="47"/>
        <v>0</v>
      </c>
      <c r="CT26" s="46">
        <f t="shared" si="47"/>
        <v>0</v>
      </c>
      <c r="CU26" s="46">
        <f t="shared" si="47"/>
        <v>0</v>
      </c>
      <c r="CV26" s="46">
        <f t="shared" si="47"/>
        <v>0</v>
      </c>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row>
    <row r="27" spans="1:133">
      <c r="A27" t="s">
        <v>26</v>
      </c>
    </row>
    <row r="28" spans="1:133">
      <c r="A28" t="s">
        <v>26</v>
      </c>
    </row>
    <row r="29" spans="1:133">
      <c r="A29" t="s">
        <v>26</v>
      </c>
    </row>
    <row r="30" spans="1:133">
      <c r="A30" t="s">
        <v>26</v>
      </c>
    </row>
    <row r="31" spans="1:133">
      <c r="A31" t="s">
        <v>26</v>
      </c>
    </row>
    <row r="32" spans="1:133">
      <c r="A32" t="s">
        <v>26</v>
      </c>
    </row>
    <row r="33" spans="1:1">
      <c r="A33" t="s">
        <v>26</v>
      </c>
    </row>
    <row r="34" spans="1:1">
      <c r="A34" t="s">
        <v>26</v>
      </c>
    </row>
    <row r="35" spans="1:1">
      <c r="A35" t="s">
        <v>26</v>
      </c>
    </row>
    <row r="36" spans="1:1">
      <c r="A36" t="s">
        <v>26</v>
      </c>
    </row>
    <row r="37" spans="1:1">
      <c r="A37" t="s">
        <v>26</v>
      </c>
    </row>
    <row r="38" spans="1:1">
      <c r="A38" t="s">
        <v>26</v>
      </c>
    </row>
    <row r="39" spans="1:1">
      <c r="A39" t="s">
        <v>26</v>
      </c>
    </row>
    <row r="40" spans="1:1">
      <c r="A40" t="s">
        <v>26</v>
      </c>
    </row>
    <row r="41" spans="1:1">
      <c r="A41" t="s">
        <v>26</v>
      </c>
    </row>
    <row r="42" spans="1:1">
      <c r="A42" t="s">
        <v>26</v>
      </c>
    </row>
    <row r="43" spans="1:1">
      <c r="A43" t="s">
        <v>26</v>
      </c>
    </row>
    <row r="44" spans="1:1">
      <c r="A44" t="s">
        <v>26</v>
      </c>
    </row>
    <row r="45" spans="1:1">
      <c r="A45" t="s">
        <v>26</v>
      </c>
    </row>
    <row r="46" spans="1:1">
      <c r="A46" t="s">
        <v>26</v>
      </c>
    </row>
    <row r="47" spans="1:1">
      <c r="A47" t="s">
        <v>26</v>
      </c>
    </row>
    <row r="48" spans="1:1">
      <c r="A48" t="s">
        <v>26</v>
      </c>
    </row>
    <row r="49" spans="1:1">
      <c r="A49" t="s">
        <v>26</v>
      </c>
    </row>
    <row r="50" spans="1:1">
      <c r="A50" t="s">
        <v>26</v>
      </c>
    </row>
    <row r="51" spans="1:1">
      <c r="A51" t="s">
        <v>26</v>
      </c>
    </row>
    <row r="52" spans="1:1">
      <c r="A52" t="s">
        <v>26</v>
      </c>
    </row>
    <row r="53" spans="1:1">
      <c r="A53" t="s">
        <v>26</v>
      </c>
    </row>
    <row r="54" spans="1:1">
      <c r="A54" t="s">
        <v>26</v>
      </c>
    </row>
    <row r="55" spans="1:1">
      <c r="A55" t="s">
        <v>26</v>
      </c>
    </row>
    <row r="56" spans="1:1">
      <c r="A56" t="s">
        <v>26</v>
      </c>
    </row>
    <row r="57" spans="1:1">
      <c r="A57" t="s">
        <v>26</v>
      </c>
    </row>
    <row r="58" spans="1:1">
      <c r="A58" t="s">
        <v>26</v>
      </c>
    </row>
    <row r="59" spans="1:1">
      <c r="A59" t="s">
        <v>26</v>
      </c>
    </row>
    <row r="60" spans="1:1">
      <c r="A60" t="s">
        <v>26</v>
      </c>
    </row>
    <row r="61" spans="1:1">
      <c r="A61" t="s">
        <v>26</v>
      </c>
    </row>
    <row r="62" spans="1:1">
      <c r="A62" t="s">
        <v>26</v>
      </c>
    </row>
    <row r="63" spans="1:1">
      <c r="A63" t="s">
        <v>26</v>
      </c>
    </row>
    <row r="64" spans="1:1">
      <c r="A64" t="s">
        <v>26</v>
      </c>
    </row>
    <row r="65" spans="1:1">
      <c r="A65" t="s">
        <v>26</v>
      </c>
    </row>
    <row r="66" spans="1:1">
      <c r="A66" t="s">
        <v>26</v>
      </c>
    </row>
    <row r="67" spans="1:1">
      <c r="A67" t="s">
        <v>26</v>
      </c>
    </row>
    <row r="68" spans="1:1">
      <c r="A68" t="s">
        <v>26</v>
      </c>
    </row>
    <row r="69" spans="1:1">
      <c r="A69" t="s">
        <v>26</v>
      </c>
    </row>
    <row r="70" spans="1:1">
      <c r="A70" t="s">
        <v>26</v>
      </c>
    </row>
    <row r="71" spans="1:1">
      <c r="A71" t="s">
        <v>26</v>
      </c>
    </row>
    <row r="72" spans="1:1">
      <c r="A72" t="s">
        <v>26</v>
      </c>
    </row>
    <row r="73" spans="1:1">
      <c r="A73" t="s">
        <v>26</v>
      </c>
    </row>
    <row r="74" spans="1:1">
      <c r="A74" t="s">
        <v>26</v>
      </c>
    </row>
    <row r="75" spans="1:1">
      <c r="A75" t="s">
        <v>26</v>
      </c>
    </row>
    <row r="76" spans="1:1">
      <c r="A76" t="s">
        <v>26</v>
      </c>
    </row>
    <row r="77" spans="1:1">
      <c r="A77" t="s">
        <v>26</v>
      </c>
    </row>
    <row r="78" spans="1:1">
      <c r="A78" t="s">
        <v>26</v>
      </c>
    </row>
    <row r="79" spans="1:1">
      <c r="A79" t="s">
        <v>26</v>
      </c>
    </row>
    <row r="80" spans="1:1">
      <c r="A80" t="s">
        <v>26</v>
      </c>
    </row>
    <row r="81" spans="1:1">
      <c r="A81" t="s">
        <v>26</v>
      </c>
    </row>
    <row r="82" spans="1:1">
      <c r="A82" t="s">
        <v>26</v>
      </c>
    </row>
    <row r="83" spans="1:1">
      <c r="A83" t="s">
        <v>26</v>
      </c>
    </row>
    <row r="84" spans="1:1">
      <c r="A84" t="s">
        <v>26</v>
      </c>
    </row>
    <row r="85" spans="1:1">
      <c r="A85" t="s">
        <v>26</v>
      </c>
    </row>
    <row r="86" spans="1:1">
      <c r="A86" t="s">
        <v>26</v>
      </c>
    </row>
    <row r="87" spans="1:1">
      <c r="A87" t="s">
        <v>26</v>
      </c>
    </row>
    <row r="88" spans="1:1">
      <c r="A88" t="s">
        <v>26</v>
      </c>
    </row>
    <row r="89" spans="1:1">
      <c r="A89" t="s">
        <v>26</v>
      </c>
    </row>
    <row r="90" spans="1:1">
      <c r="A90" t="s">
        <v>26</v>
      </c>
    </row>
    <row r="91" spans="1:1">
      <c r="A91" t="s">
        <v>26</v>
      </c>
    </row>
    <row r="92" spans="1:1">
      <c r="A92" t="s">
        <v>26</v>
      </c>
    </row>
    <row r="93" spans="1:1">
      <c r="A93" t="s">
        <v>26</v>
      </c>
    </row>
    <row r="94" spans="1:1">
      <c r="A94" t="s">
        <v>26</v>
      </c>
    </row>
    <row r="95" spans="1:1">
      <c r="A95" t="s">
        <v>26</v>
      </c>
    </row>
    <row r="96" spans="1:1">
      <c r="A96" t="s">
        <v>26</v>
      </c>
    </row>
    <row r="97" spans="1:1">
      <c r="A97" t="s">
        <v>26</v>
      </c>
    </row>
    <row r="98" spans="1:1">
      <c r="A98" t="s">
        <v>26</v>
      </c>
    </row>
    <row r="99" spans="1:1">
      <c r="A99" t="s">
        <v>26</v>
      </c>
    </row>
    <row r="100" spans="1:1">
      <c r="A100" t="s">
        <v>26</v>
      </c>
    </row>
    <row r="101" spans="1:1">
      <c r="A101" t="s">
        <v>26</v>
      </c>
    </row>
    <row r="102" spans="1:1">
      <c r="A102" t="s">
        <v>26</v>
      </c>
    </row>
    <row r="103" spans="1:1">
      <c r="A103" t="s">
        <v>26</v>
      </c>
    </row>
    <row r="104" spans="1:1">
      <c r="A104" t="s">
        <v>26</v>
      </c>
    </row>
    <row r="105" spans="1:1">
      <c r="A105" t="s">
        <v>26</v>
      </c>
    </row>
    <row r="106" spans="1:1">
      <c r="A106" t="s">
        <v>26</v>
      </c>
    </row>
    <row r="107" spans="1:1">
      <c r="A107" t="s">
        <v>26</v>
      </c>
    </row>
    <row r="108" spans="1:1">
      <c r="A108" t="s">
        <v>26</v>
      </c>
    </row>
    <row r="109" spans="1:1">
      <c r="A109" t="s">
        <v>26</v>
      </c>
    </row>
    <row r="110" spans="1:1">
      <c r="A110" t="s">
        <v>26</v>
      </c>
    </row>
    <row r="111" spans="1:1">
      <c r="A111" t="s">
        <v>26</v>
      </c>
    </row>
    <row r="112" spans="1:1">
      <c r="A112" t="s">
        <v>26</v>
      </c>
    </row>
    <row r="113" spans="1:1">
      <c r="A113" t="s">
        <v>26</v>
      </c>
    </row>
    <row r="114" spans="1:1">
      <c r="A114" t="s">
        <v>26</v>
      </c>
    </row>
    <row r="115" spans="1:1">
      <c r="A115" t="s">
        <v>26</v>
      </c>
    </row>
    <row r="116" spans="1:1">
      <c r="A116" t="s">
        <v>26</v>
      </c>
    </row>
    <row r="117" spans="1:1">
      <c r="A117" t="s">
        <v>26</v>
      </c>
    </row>
    <row r="118" spans="1:1">
      <c r="A118" t="s">
        <v>26</v>
      </c>
    </row>
    <row r="119" spans="1:1">
      <c r="A119" t="s">
        <v>26</v>
      </c>
    </row>
    <row r="120" spans="1:1">
      <c r="A120" t="s">
        <v>26</v>
      </c>
    </row>
    <row r="121" spans="1:1">
      <c r="A121" t="s">
        <v>26</v>
      </c>
    </row>
    <row r="122" spans="1:1">
      <c r="A122" t="s">
        <v>26</v>
      </c>
    </row>
    <row r="123" spans="1:1">
      <c r="A123" t="s">
        <v>26</v>
      </c>
    </row>
    <row r="124" spans="1:1">
      <c r="A124" t="s">
        <v>26</v>
      </c>
    </row>
    <row r="125" spans="1:1">
      <c r="A125" t="s">
        <v>26</v>
      </c>
    </row>
    <row r="126" spans="1:1">
      <c r="A126" t="s">
        <v>26</v>
      </c>
    </row>
    <row r="127" spans="1:1">
      <c r="A127" t="s">
        <v>26</v>
      </c>
    </row>
    <row r="128" spans="1:1">
      <c r="A128" t="s">
        <v>26</v>
      </c>
    </row>
    <row r="129" spans="1:1">
      <c r="A129" t="s">
        <v>26</v>
      </c>
    </row>
    <row r="130" spans="1:1">
      <c r="A130" t="s">
        <v>26</v>
      </c>
    </row>
    <row r="131" spans="1:1">
      <c r="A131" t="s">
        <v>26</v>
      </c>
    </row>
    <row r="132" spans="1:1">
      <c r="A132" t="s">
        <v>26</v>
      </c>
    </row>
    <row r="133" spans="1:1">
      <c r="A133" t="s">
        <v>26</v>
      </c>
    </row>
    <row r="134" spans="1:1">
      <c r="A134" t="s">
        <v>26</v>
      </c>
    </row>
    <row r="135" spans="1:1">
      <c r="A135" t="s">
        <v>26</v>
      </c>
    </row>
    <row r="136" spans="1:1">
      <c r="A136" t="s">
        <v>26</v>
      </c>
    </row>
    <row r="137" spans="1:1">
      <c r="A137" t="s">
        <v>26</v>
      </c>
    </row>
    <row r="138" spans="1:1">
      <c r="A138" t="s">
        <v>26</v>
      </c>
    </row>
    <row r="139" spans="1:1">
      <c r="A139" t="s">
        <v>26</v>
      </c>
    </row>
    <row r="140" spans="1:1">
      <c r="A140" t="s">
        <v>26</v>
      </c>
    </row>
    <row r="141" spans="1:1">
      <c r="A141" t="s">
        <v>26</v>
      </c>
    </row>
    <row r="142" spans="1:1">
      <c r="A142" t="s">
        <v>26</v>
      </c>
    </row>
    <row r="143" spans="1:1">
      <c r="A143" t="s">
        <v>26</v>
      </c>
    </row>
    <row r="144" spans="1:1">
      <c r="A144" t="s">
        <v>26</v>
      </c>
    </row>
    <row r="145" spans="1:1">
      <c r="A145" t="s">
        <v>26</v>
      </c>
    </row>
    <row r="146" spans="1:1">
      <c r="A146" t="s">
        <v>26</v>
      </c>
    </row>
    <row r="147" spans="1:1">
      <c r="A147" t="s">
        <v>26</v>
      </c>
    </row>
    <row r="148" spans="1:1">
      <c r="A148" t="s">
        <v>26</v>
      </c>
    </row>
    <row r="149" spans="1:1">
      <c r="A149" t="s">
        <v>26</v>
      </c>
    </row>
    <row r="150" spans="1:1">
      <c r="A150" t="s">
        <v>26</v>
      </c>
    </row>
    <row r="151" spans="1:1">
      <c r="A151" t="s">
        <v>26</v>
      </c>
    </row>
    <row r="152" spans="1:1">
      <c r="A152" t="s">
        <v>26</v>
      </c>
    </row>
    <row r="153" spans="1:1">
      <c r="A153" t="s">
        <v>26</v>
      </c>
    </row>
    <row r="154" spans="1:1">
      <c r="A154" t="s">
        <v>26</v>
      </c>
    </row>
    <row r="155" spans="1:1">
      <c r="A155" t="s">
        <v>26</v>
      </c>
    </row>
    <row r="156" spans="1:1">
      <c r="A156" t="s">
        <v>26</v>
      </c>
    </row>
    <row r="157" spans="1:1">
      <c r="A157" t="s">
        <v>26</v>
      </c>
    </row>
    <row r="158" spans="1:1">
      <c r="A158" t="s">
        <v>26</v>
      </c>
    </row>
    <row r="159" spans="1:1">
      <c r="A159" t="s">
        <v>26</v>
      </c>
    </row>
    <row r="160" spans="1:1">
      <c r="A160" t="s">
        <v>26</v>
      </c>
    </row>
    <row r="161" spans="1:1">
      <c r="A161" t="s">
        <v>26</v>
      </c>
    </row>
    <row r="162" spans="1:1">
      <c r="A162" t="s">
        <v>26</v>
      </c>
    </row>
    <row r="163" spans="1:1">
      <c r="A163" t="s">
        <v>26</v>
      </c>
    </row>
    <row r="164" spans="1:1">
      <c r="A164" t="s">
        <v>26</v>
      </c>
    </row>
    <row r="165" spans="1:1">
      <c r="A165" t="s">
        <v>26</v>
      </c>
    </row>
    <row r="166" spans="1:1">
      <c r="A166" t="s">
        <v>26</v>
      </c>
    </row>
    <row r="167" spans="1:1">
      <c r="A167" t="s">
        <v>26</v>
      </c>
    </row>
    <row r="168" spans="1:1">
      <c r="A168" t="s">
        <v>26</v>
      </c>
    </row>
    <row r="169" spans="1:1">
      <c r="A169" t="s">
        <v>26</v>
      </c>
    </row>
    <row r="170" spans="1:1">
      <c r="A170" t="s">
        <v>26</v>
      </c>
    </row>
    <row r="171" spans="1:1">
      <c r="A171" t="s">
        <v>26</v>
      </c>
    </row>
    <row r="172" spans="1:1">
      <c r="A172" t="s">
        <v>26</v>
      </c>
    </row>
    <row r="173" spans="1:1">
      <c r="A173" t="s">
        <v>26</v>
      </c>
    </row>
    <row r="174" spans="1:1">
      <c r="A174" t="s">
        <v>26</v>
      </c>
    </row>
    <row r="175" spans="1:1">
      <c r="A175" t="s">
        <v>26</v>
      </c>
    </row>
    <row r="176" spans="1:1">
      <c r="A176" t="s">
        <v>26</v>
      </c>
    </row>
    <row r="177" spans="1:1">
      <c r="A177" t="s">
        <v>26</v>
      </c>
    </row>
    <row r="178" spans="1:1">
      <c r="A178" t="s">
        <v>26</v>
      </c>
    </row>
    <row r="179" spans="1:1">
      <c r="A179" t="s">
        <v>26</v>
      </c>
    </row>
    <row r="180" spans="1:1">
      <c r="A180" t="s">
        <v>26</v>
      </c>
    </row>
    <row r="181" spans="1:1">
      <c r="A181" t="s">
        <v>26</v>
      </c>
    </row>
    <row r="182" spans="1:1">
      <c r="A182" t="s">
        <v>26</v>
      </c>
    </row>
    <row r="183" spans="1:1">
      <c r="A183" t="s">
        <v>26</v>
      </c>
    </row>
    <row r="184" spans="1:1">
      <c r="A184" t="s">
        <v>26</v>
      </c>
    </row>
    <row r="185" spans="1:1">
      <c r="A185" t="s">
        <v>26</v>
      </c>
    </row>
    <row r="186" spans="1:1">
      <c r="A186" t="s">
        <v>26</v>
      </c>
    </row>
    <row r="187" spans="1:1">
      <c r="A187" t="s">
        <v>26</v>
      </c>
    </row>
    <row r="188" spans="1:1">
      <c r="A188" t="s">
        <v>26</v>
      </c>
    </row>
    <row r="189" spans="1:1">
      <c r="A189" t="s">
        <v>26</v>
      </c>
    </row>
    <row r="190" spans="1:1">
      <c r="A190" t="s">
        <v>26</v>
      </c>
    </row>
    <row r="191" spans="1:1">
      <c r="A191" t="s">
        <v>26</v>
      </c>
    </row>
    <row r="192" spans="1:1">
      <c r="A192" t="s">
        <v>26</v>
      </c>
    </row>
    <row r="193" spans="1:1">
      <c r="A193" t="s">
        <v>26</v>
      </c>
    </row>
    <row r="194" spans="1:1">
      <c r="A194" t="s">
        <v>26</v>
      </c>
    </row>
    <row r="195" spans="1:1">
      <c r="A195" t="s">
        <v>26</v>
      </c>
    </row>
    <row r="196" spans="1:1">
      <c r="A196" t="s">
        <v>26</v>
      </c>
    </row>
    <row r="197" spans="1:1">
      <c r="A197" t="s">
        <v>26</v>
      </c>
    </row>
    <row r="198" spans="1:1">
      <c r="A198" t="s">
        <v>26</v>
      </c>
    </row>
    <row r="199" spans="1:1">
      <c r="A199" t="s">
        <v>26</v>
      </c>
    </row>
    <row r="200" spans="1:1">
      <c r="A200" t="s">
        <v>26</v>
      </c>
    </row>
    <row r="201" spans="1:1">
      <c r="A201" t="s">
        <v>26</v>
      </c>
    </row>
    <row r="202" spans="1:1">
      <c r="A202" t="s">
        <v>26</v>
      </c>
    </row>
    <row r="203" spans="1:1">
      <c r="A203" t="s">
        <v>26</v>
      </c>
    </row>
    <row r="204" spans="1:1">
      <c r="A204" t="s">
        <v>26</v>
      </c>
    </row>
    <row r="205" spans="1:1">
      <c r="A205" t="s">
        <v>26</v>
      </c>
    </row>
    <row r="206" spans="1:1">
      <c r="A206" t="s">
        <v>26</v>
      </c>
    </row>
    <row r="207" spans="1:1">
      <c r="A207" t="s">
        <v>26</v>
      </c>
    </row>
    <row r="208" spans="1:1">
      <c r="A208" t="s">
        <v>26</v>
      </c>
    </row>
    <row r="209" spans="1:1">
      <c r="A209" t="s">
        <v>26</v>
      </c>
    </row>
    <row r="210" spans="1:1">
      <c r="A210" t="s">
        <v>26</v>
      </c>
    </row>
    <row r="211" spans="1:1">
      <c r="A211" t="s">
        <v>26</v>
      </c>
    </row>
    <row r="212" spans="1:1">
      <c r="A212" t="s">
        <v>26</v>
      </c>
    </row>
    <row r="213" spans="1:1">
      <c r="A213" t="s">
        <v>26</v>
      </c>
    </row>
    <row r="214" spans="1:1">
      <c r="A214" t="s">
        <v>26</v>
      </c>
    </row>
    <row r="215" spans="1:1">
      <c r="A215" t="s">
        <v>26</v>
      </c>
    </row>
    <row r="216" spans="1:1">
      <c r="A216" t="s">
        <v>26</v>
      </c>
    </row>
    <row r="217" spans="1:1">
      <c r="A217" t="s">
        <v>26</v>
      </c>
    </row>
    <row r="218" spans="1:1">
      <c r="A218" t="s">
        <v>26</v>
      </c>
    </row>
    <row r="219" spans="1:1">
      <c r="A219" t="s">
        <v>26</v>
      </c>
    </row>
    <row r="220" spans="1:1">
      <c r="A220" t="s">
        <v>26</v>
      </c>
    </row>
    <row r="221" spans="1:1">
      <c r="A221" t="s">
        <v>26</v>
      </c>
    </row>
    <row r="222" spans="1:1">
      <c r="A222" t="s">
        <v>26</v>
      </c>
    </row>
    <row r="223" spans="1:1">
      <c r="A223" t="s">
        <v>26</v>
      </c>
    </row>
    <row r="224" spans="1:1">
      <c r="A224" t="s">
        <v>26</v>
      </c>
    </row>
    <row r="225" spans="1:1">
      <c r="A225" t="s">
        <v>26</v>
      </c>
    </row>
    <row r="226" spans="1:1">
      <c r="A226" t="s">
        <v>26</v>
      </c>
    </row>
    <row r="227" spans="1:1">
      <c r="A227" t="s">
        <v>26</v>
      </c>
    </row>
    <row r="228" spans="1:1">
      <c r="A228" t="s">
        <v>26</v>
      </c>
    </row>
    <row r="229" spans="1:1">
      <c r="A229" t="s">
        <v>26</v>
      </c>
    </row>
    <row r="230" spans="1:1">
      <c r="A230" t="s">
        <v>26</v>
      </c>
    </row>
    <row r="231" spans="1:1">
      <c r="A231" t="s">
        <v>26</v>
      </c>
    </row>
    <row r="232" spans="1:1">
      <c r="A232" t="s">
        <v>26</v>
      </c>
    </row>
    <row r="233" spans="1:1">
      <c r="A233" t="s">
        <v>26</v>
      </c>
    </row>
    <row r="234" spans="1:1">
      <c r="A234" t="s">
        <v>26</v>
      </c>
    </row>
    <row r="235" spans="1:1">
      <c r="A235" t="s">
        <v>26</v>
      </c>
    </row>
    <row r="236" spans="1:1">
      <c r="A236" t="s">
        <v>26</v>
      </c>
    </row>
    <row r="237" spans="1:1">
      <c r="A237" t="s">
        <v>26</v>
      </c>
    </row>
    <row r="238" spans="1:1">
      <c r="A238" t="s">
        <v>26</v>
      </c>
    </row>
    <row r="239" spans="1:1">
      <c r="A239" t="s">
        <v>26</v>
      </c>
    </row>
    <row r="240" spans="1:1">
      <c r="A240" t="s">
        <v>26</v>
      </c>
    </row>
    <row r="241" spans="1:1">
      <c r="A241" t="s">
        <v>26</v>
      </c>
    </row>
    <row r="242" spans="1:1">
      <c r="A242" t="s">
        <v>26</v>
      </c>
    </row>
    <row r="243" spans="1:1">
      <c r="A243" t="s">
        <v>26</v>
      </c>
    </row>
    <row r="244" spans="1:1">
      <c r="A244" t="s">
        <v>26</v>
      </c>
    </row>
    <row r="245" spans="1:1">
      <c r="A245" t="s">
        <v>26</v>
      </c>
    </row>
    <row r="246" spans="1:1">
      <c r="A246" t="s">
        <v>26</v>
      </c>
    </row>
    <row r="247" spans="1:1">
      <c r="A247" t="s">
        <v>26</v>
      </c>
    </row>
    <row r="248" spans="1:1">
      <c r="A248" t="s">
        <v>26</v>
      </c>
    </row>
    <row r="249" spans="1:1">
      <c r="A249" t="s">
        <v>26</v>
      </c>
    </row>
    <row r="250" spans="1:1">
      <c r="A250" t="s">
        <v>26</v>
      </c>
    </row>
    <row r="251" spans="1:1">
      <c r="A251" t="s">
        <v>26</v>
      </c>
    </row>
    <row r="252" spans="1:1">
      <c r="A252" t="s">
        <v>26</v>
      </c>
    </row>
    <row r="253" spans="1:1">
      <c r="A253" t="s">
        <v>26</v>
      </c>
    </row>
    <row r="254" spans="1:1">
      <c r="A254" t="s">
        <v>26</v>
      </c>
    </row>
    <row r="255" spans="1:1">
      <c r="A255" t="s">
        <v>26</v>
      </c>
    </row>
    <row r="256" spans="1:1">
      <c r="A256" t="s">
        <v>26</v>
      </c>
    </row>
    <row r="257" spans="1:1">
      <c r="A257" t="s">
        <v>26</v>
      </c>
    </row>
    <row r="258" spans="1:1">
      <c r="A258" t="s">
        <v>26</v>
      </c>
    </row>
    <row r="259" spans="1:1">
      <c r="A259" t="s">
        <v>26</v>
      </c>
    </row>
    <row r="260" spans="1:1">
      <c r="A260" t="s">
        <v>26</v>
      </c>
    </row>
    <row r="261" spans="1:1">
      <c r="A261" t="s">
        <v>26</v>
      </c>
    </row>
    <row r="262" spans="1:1">
      <c r="A262" t="s">
        <v>26</v>
      </c>
    </row>
    <row r="263" spans="1:1">
      <c r="A263" t="s">
        <v>26</v>
      </c>
    </row>
    <row r="264" spans="1:1">
      <c r="A264" t="s">
        <v>26</v>
      </c>
    </row>
    <row r="265" spans="1:1">
      <c r="A265" t="s">
        <v>26</v>
      </c>
    </row>
    <row r="266" spans="1:1">
      <c r="A266" t="s">
        <v>26</v>
      </c>
    </row>
    <row r="267" spans="1:1">
      <c r="A267" t="s">
        <v>26</v>
      </c>
    </row>
    <row r="268" spans="1:1">
      <c r="A268" t="s">
        <v>26</v>
      </c>
    </row>
    <row r="269" spans="1:1">
      <c r="A269" t="s">
        <v>26</v>
      </c>
    </row>
    <row r="270" spans="1:1">
      <c r="A270" t="s">
        <v>26</v>
      </c>
    </row>
    <row r="271" spans="1:1">
      <c r="A271" t="s">
        <v>26</v>
      </c>
    </row>
    <row r="272" spans="1:1">
      <c r="A272" t="s">
        <v>26</v>
      </c>
    </row>
    <row r="273" spans="1:1">
      <c r="A273" t="s">
        <v>26</v>
      </c>
    </row>
    <row r="274" spans="1:1">
      <c r="A274" t="s">
        <v>26</v>
      </c>
    </row>
    <row r="275" spans="1:1">
      <c r="A275" t="s">
        <v>26</v>
      </c>
    </row>
    <row r="276" spans="1:1">
      <c r="A276" t="s">
        <v>26</v>
      </c>
    </row>
    <row r="277" spans="1:1">
      <c r="A277" t="s">
        <v>26</v>
      </c>
    </row>
    <row r="278" spans="1:1">
      <c r="A278" t="s">
        <v>26</v>
      </c>
    </row>
    <row r="279" spans="1:1">
      <c r="A279" t="s">
        <v>26</v>
      </c>
    </row>
    <row r="280" spans="1:1">
      <c r="A280" t="s">
        <v>26</v>
      </c>
    </row>
    <row r="281" spans="1:1">
      <c r="A281" t="s">
        <v>26</v>
      </c>
    </row>
    <row r="282" spans="1:1">
      <c r="A282" t="s">
        <v>26</v>
      </c>
    </row>
    <row r="283" spans="1:1">
      <c r="A283" t="s">
        <v>26</v>
      </c>
    </row>
    <row r="284" spans="1:1">
      <c r="A284" t="s">
        <v>26</v>
      </c>
    </row>
    <row r="285" spans="1:1">
      <c r="A285" t="s">
        <v>26</v>
      </c>
    </row>
    <row r="286" spans="1:1">
      <c r="A286" t="s">
        <v>26</v>
      </c>
    </row>
    <row r="287" spans="1:1">
      <c r="A287" t="s">
        <v>26</v>
      </c>
    </row>
    <row r="288" spans="1:1">
      <c r="A288" t="s">
        <v>26</v>
      </c>
    </row>
    <row r="289" spans="1:1">
      <c r="A289" t="s">
        <v>26</v>
      </c>
    </row>
    <row r="290" spans="1:1">
      <c r="A290" t="s">
        <v>26</v>
      </c>
    </row>
    <row r="291" spans="1:1">
      <c r="A291" t="s">
        <v>26</v>
      </c>
    </row>
    <row r="292" spans="1:1">
      <c r="A292" t="s">
        <v>26</v>
      </c>
    </row>
    <row r="293" spans="1:1">
      <c r="A293" t="s">
        <v>26</v>
      </c>
    </row>
    <row r="294" spans="1:1">
      <c r="A294" t="s">
        <v>26</v>
      </c>
    </row>
    <row r="295" spans="1:1">
      <c r="A295" t="s">
        <v>26</v>
      </c>
    </row>
    <row r="296" spans="1:1">
      <c r="A296" t="s">
        <v>26</v>
      </c>
    </row>
    <row r="297" spans="1:1">
      <c r="A297" t="s">
        <v>26</v>
      </c>
    </row>
    <row r="298" spans="1:1">
      <c r="A298" t="s">
        <v>26</v>
      </c>
    </row>
    <row r="299" spans="1:1">
      <c r="A299" t="s">
        <v>26</v>
      </c>
    </row>
    <row r="300" spans="1:1">
      <c r="A300" t="s">
        <v>26</v>
      </c>
    </row>
    <row r="301" spans="1:1">
      <c r="A301" t="s">
        <v>26</v>
      </c>
    </row>
    <row r="302" spans="1:1">
      <c r="A302" t="s">
        <v>26</v>
      </c>
    </row>
    <row r="303" spans="1:1">
      <c r="A303" t="s">
        <v>26</v>
      </c>
    </row>
    <row r="304" spans="1:1">
      <c r="A304" t="s">
        <v>26</v>
      </c>
    </row>
    <row r="305" spans="1:1">
      <c r="A305" t="s">
        <v>26</v>
      </c>
    </row>
    <row r="306" spans="1:1">
      <c r="A306" t="s">
        <v>26</v>
      </c>
    </row>
    <row r="307" spans="1:1">
      <c r="A307" t="s">
        <v>26</v>
      </c>
    </row>
    <row r="308" spans="1:1">
      <c r="A308" t="s">
        <v>26</v>
      </c>
    </row>
    <row r="309" spans="1:1">
      <c r="A309" t="s">
        <v>26</v>
      </c>
    </row>
    <row r="310" spans="1:1">
      <c r="A310" t="s">
        <v>26</v>
      </c>
    </row>
    <row r="311" spans="1:1">
      <c r="A311" t="s">
        <v>26</v>
      </c>
    </row>
    <row r="312" spans="1:1">
      <c r="A312" t="s">
        <v>26</v>
      </c>
    </row>
    <row r="313" spans="1:1">
      <c r="A313" t="s">
        <v>26</v>
      </c>
    </row>
    <row r="314" spans="1:1">
      <c r="A314" t="s">
        <v>26</v>
      </c>
    </row>
    <row r="315" spans="1:1">
      <c r="A315" t="s">
        <v>26</v>
      </c>
    </row>
    <row r="316" spans="1:1">
      <c r="A316" t="s">
        <v>26</v>
      </c>
    </row>
    <row r="317" spans="1:1">
      <c r="A317" t="s">
        <v>26</v>
      </c>
    </row>
    <row r="318" spans="1:1">
      <c r="A318" t="s">
        <v>26</v>
      </c>
    </row>
    <row r="319" spans="1:1">
      <c r="A319" t="s">
        <v>26</v>
      </c>
    </row>
    <row r="320" spans="1:1">
      <c r="A320" t="s">
        <v>26</v>
      </c>
    </row>
    <row r="321" spans="1:1">
      <c r="A321" t="s">
        <v>26</v>
      </c>
    </row>
    <row r="322" spans="1:1">
      <c r="A322" t="s">
        <v>26</v>
      </c>
    </row>
    <row r="323" spans="1:1">
      <c r="A323" t="s">
        <v>26</v>
      </c>
    </row>
    <row r="324" spans="1:1">
      <c r="A324" t="s">
        <v>26</v>
      </c>
    </row>
    <row r="325" spans="1:1">
      <c r="A325" t="s">
        <v>26</v>
      </c>
    </row>
    <row r="326" spans="1:1">
      <c r="A326" t="s">
        <v>26</v>
      </c>
    </row>
    <row r="327" spans="1:1">
      <c r="A327" t="s">
        <v>26</v>
      </c>
    </row>
    <row r="328" spans="1:1">
      <c r="A328" t="s">
        <v>26</v>
      </c>
    </row>
    <row r="329" spans="1:1">
      <c r="A329" t="s">
        <v>26</v>
      </c>
    </row>
    <row r="330" spans="1:1">
      <c r="A330" t="s">
        <v>26</v>
      </c>
    </row>
    <row r="331" spans="1:1">
      <c r="A331" t="s">
        <v>26</v>
      </c>
    </row>
    <row r="332" spans="1:1">
      <c r="A332" t="s">
        <v>26</v>
      </c>
    </row>
    <row r="333" spans="1:1">
      <c r="A333" t="s">
        <v>26</v>
      </c>
    </row>
    <row r="334" spans="1:1">
      <c r="A334" t="s">
        <v>26</v>
      </c>
    </row>
    <row r="335" spans="1:1">
      <c r="A335" t="s">
        <v>26</v>
      </c>
    </row>
    <row r="336" spans="1:1">
      <c r="A336" t="s">
        <v>26</v>
      </c>
    </row>
    <row r="337" spans="1:1">
      <c r="A337" t="s">
        <v>26</v>
      </c>
    </row>
    <row r="338" spans="1:1">
      <c r="A338" t="s">
        <v>26</v>
      </c>
    </row>
    <row r="339" spans="1:1">
      <c r="A339" t="s">
        <v>26</v>
      </c>
    </row>
    <row r="340" spans="1:1">
      <c r="A340" t="s">
        <v>26</v>
      </c>
    </row>
    <row r="341" spans="1:1">
      <c r="A341" t="s">
        <v>26</v>
      </c>
    </row>
    <row r="342" spans="1:1">
      <c r="A342" t="s">
        <v>26</v>
      </c>
    </row>
    <row r="343" spans="1:1">
      <c r="A343" t="s">
        <v>26</v>
      </c>
    </row>
    <row r="344" spans="1:1">
      <c r="A344" t="s">
        <v>26</v>
      </c>
    </row>
    <row r="345" spans="1:1">
      <c r="A345" t="s">
        <v>26</v>
      </c>
    </row>
    <row r="346" spans="1:1">
      <c r="A346" t="s">
        <v>26</v>
      </c>
    </row>
    <row r="347" spans="1:1">
      <c r="A347" t="s">
        <v>26</v>
      </c>
    </row>
    <row r="348" spans="1:1">
      <c r="A348" t="s">
        <v>26</v>
      </c>
    </row>
    <row r="349" spans="1:1">
      <c r="A349" t="s">
        <v>26</v>
      </c>
    </row>
    <row r="350" spans="1:1">
      <c r="A350" t="s">
        <v>26</v>
      </c>
    </row>
    <row r="351" spans="1:1">
      <c r="A351" t="s">
        <v>26</v>
      </c>
    </row>
    <row r="352" spans="1:1">
      <c r="A352" t="s">
        <v>26</v>
      </c>
    </row>
    <row r="353" spans="1:1">
      <c r="A353" t="s">
        <v>26</v>
      </c>
    </row>
    <row r="354" spans="1:1">
      <c r="A354" t="s">
        <v>26</v>
      </c>
    </row>
    <row r="355" spans="1:1">
      <c r="A355" t="s">
        <v>26</v>
      </c>
    </row>
    <row r="356" spans="1:1">
      <c r="A356" t="s">
        <v>26</v>
      </c>
    </row>
    <row r="357" spans="1:1">
      <c r="A357" t="s">
        <v>26</v>
      </c>
    </row>
    <row r="358" spans="1:1">
      <c r="A358" t="s">
        <v>26</v>
      </c>
    </row>
    <row r="359" spans="1:1">
      <c r="A359" t="s">
        <v>26</v>
      </c>
    </row>
    <row r="360" spans="1:1">
      <c r="A360" t="s">
        <v>26</v>
      </c>
    </row>
    <row r="361" spans="1:1">
      <c r="A361" t="s">
        <v>26</v>
      </c>
    </row>
    <row r="362" spans="1:1">
      <c r="A362" t="s">
        <v>26</v>
      </c>
    </row>
    <row r="363" spans="1:1">
      <c r="A363" t="s">
        <v>26</v>
      </c>
    </row>
    <row r="364" spans="1:1">
      <c r="A364" t="s">
        <v>26</v>
      </c>
    </row>
    <row r="365" spans="1:1">
      <c r="A365" t="s">
        <v>26</v>
      </c>
    </row>
    <row r="366" spans="1:1">
      <c r="A366" t="s">
        <v>26</v>
      </c>
    </row>
    <row r="367" spans="1:1">
      <c r="A367" t="s">
        <v>26</v>
      </c>
    </row>
    <row r="368" spans="1:1">
      <c r="A368" t="s">
        <v>26</v>
      </c>
    </row>
    <row r="369" spans="1:1">
      <c r="A369" t="s">
        <v>26</v>
      </c>
    </row>
    <row r="370" spans="1:1">
      <c r="A370" t="s">
        <v>26</v>
      </c>
    </row>
    <row r="371" spans="1:1">
      <c r="A371" t="s">
        <v>26</v>
      </c>
    </row>
    <row r="372" spans="1:1">
      <c r="A372" t="s">
        <v>26</v>
      </c>
    </row>
    <row r="373" spans="1:1">
      <c r="A373" t="s">
        <v>26</v>
      </c>
    </row>
    <row r="374" spans="1:1">
      <c r="A374" t="s">
        <v>26</v>
      </c>
    </row>
    <row r="375" spans="1:1">
      <c r="A375" t="s">
        <v>26</v>
      </c>
    </row>
    <row r="376" spans="1:1">
      <c r="A376" t="s">
        <v>26</v>
      </c>
    </row>
    <row r="377" spans="1:1">
      <c r="A377" t="s">
        <v>26</v>
      </c>
    </row>
    <row r="378" spans="1:1">
      <c r="A378" t="s">
        <v>26</v>
      </c>
    </row>
    <row r="379" spans="1:1">
      <c r="A379" t="s">
        <v>26</v>
      </c>
    </row>
    <row r="380" spans="1:1">
      <c r="A380" t="s">
        <v>26</v>
      </c>
    </row>
    <row r="381" spans="1:1">
      <c r="A381" t="s">
        <v>26</v>
      </c>
    </row>
    <row r="382" spans="1:1">
      <c r="A382" t="s">
        <v>26</v>
      </c>
    </row>
    <row r="383" spans="1:1">
      <c r="A383" t="s">
        <v>26</v>
      </c>
    </row>
    <row r="384" spans="1:1">
      <c r="A384" t="s">
        <v>26</v>
      </c>
    </row>
    <row r="385" spans="1:1">
      <c r="A385" t="s">
        <v>26</v>
      </c>
    </row>
    <row r="386" spans="1:1">
      <c r="A386" t="s">
        <v>26</v>
      </c>
    </row>
    <row r="387" spans="1:1">
      <c r="A387" t="s">
        <v>26</v>
      </c>
    </row>
    <row r="388" spans="1:1">
      <c r="A388" t="s">
        <v>26</v>
      </c>
    </row>
    <row r="389" spans="1:1">
      <c r="A389" t="s">
        <v>26</v>
      </c>
    </row>
    <row r="390" spans="1:1">
      <c r="A390" t="s">
        <v>26</v>
      </c>
    </row>
    <row r="391" spans="1:1">
      <c r="A391" t="s">
        <v>26</v>
      </c>
    </row>
    <row r="392" spans="1:1">
      <c r="A392" t="s">
        <v>26</v>
      </c>
    </row>
    <row r="393" spans="1:1">
      <c r="A393" t="s">
        <v>26</v>
      </c>
    </row>
    <row r="394" spans="1:1">
      <c r="A394" t="s">
        <v>26</v>
      </c>
    </row>
    <row r="395" spans="1:1">
      <c r="A395" t="s">
        <v>26</v>
      </c>
    </row>
    <row r="396" spans="1:1">
      <c r="A396" t="s">
        <v>26</v>
      </c>
    </row>
    <row r="397" spans="1:1">
      <c r="A397" t="s">
        <v>26</v>
      </c>
    </row>
    <row r="398" spans="1:1">
      <c r="A398" t="s">
        <v>26</v>
      </c>
    </row>
    <row r="399" spans="1:1">
      <c r="A399" t="s">
        <v>26</v>
      </c>
    </row>
    <row r="400" spans="1:1">
      <c r="A400" t="s">
        <v>26</v>
      </c>
    </row>
    <row r="401" spans="1:1">
      <c r="A401" t="s">
        <v>26</v>
      </c>
    </row>
    <row r="402" spans="1:1">
      <c r="A402" t="s">
        <v>26</v>
      </c>
    </row>
    <row r="403" spans="1:1">
      <c r="A403" t="s">
        <v>26</v>
      </c>
    </row>
    <row r="404" spans="1:1">
      <c r="A404" t="s">
        <v>26</v>
      </c>
    </row>
    <row r="405" spans="1:1">
      <c r="A405" t="s">
        <v>26</v>
      </c>
    </row>
    <row r="406" spans="1:1">
      <c r="A406" t="s">
        <v>26</v>
      </c>
    </row>
    <row r="407" spans="1:1">
      <c r="A407" t="s">
        <v>26</v>
      </c>
    </row>
    <row r="408" spans="1:1">
      <c r="A408" t="s">
        <v>26</v>
      </c>
    </row>
    <row r="409" spans="1:1">
      <c r="A409" t="s">
        <v>26</v>
      </c>
    </row>
    <row r="410" spans="1:1">
      <c r="A410" t="s">
        <v>26</v>
      </c>
    </row>
    <row r="411" spans="1:1">
      <c r="A411" t="s">
        <v>26</v>
      </c>
    </row>
    <row r="412" spans="1:1">
      <c r="A412" t="s">
        <v>26</v>
      </c>
    </row>
    <row r="413" spans="1:1">
      <c r="A413" t="s">
        <v>26</v>
      </c>
    </row>
    <row r="414" spans="1:1">
      <c r="A414" t="s">
        <v>26</v>
      </c>
    </row>
    <row r="415" spans="1:1">
      <c r="A415" t="s">
        <v>26</v>
      </c>
    </row>
    <row r="416" spans="1:1">
      <c r="A416" t="s">
        <v>26</v>
      </c>
    </row>
    <row r="417" spans="1:1">
      <c r="A417" t="s">
        <v>26</v>
      </c>
    </row>
    <row r="418" spans="1:1">
      <c r="A418" t="s">
        <v>26</v>
      </c>
    </row>
    <row r="419" spans="1:1">
      <c r="A419" t="s">
        <v>26</v>
      </c>
    </row>
    <row r="420" spans="1:1">
      <c r="A420" t="s">
        <v>26</v>
      </c>
    </row>
    <row r="421" spans="1:1">
      <c r="A421" t="s">
        <v>26</v>
      </c>
    </row>
    <row r="422" spans="1:1">
      <c r="A422" t="s">
        <v>26</v>
      </c>
    </row>
    <row r="423" spans="1:1">
      <c r="A423" t="s">
        <v>26</v>
      </c>
    </row>
    <row r="424" spans="1:1">
      <c r="A424" t="s">
        <v>26</v>
      </c>
    </row>
    <row r="425" spans="1:1">
      <c r="A425" t="s">
        <v>26</v>
      </c>
    </row>
    <row r="426" spans="1:1">
      <c r="A426" t="s">
        <v>26</v>
      </c>
    </row>
    <row r="427" spans="1:1">
      <c r="A427" t="s">
        <v>26</v>
      </c>
    </row>
    <row r="428" spans="1:1">
      <c r="A428" t="s">
        <v>26</v>
      </c>
    </row>
    <row r="429" spans="1:1">
      <c r="A429" t="s">
        <v>26</v>
      </c>
    </row>
    <row r="430" spans="1:1">
      <c r="A430" t="s">
        <v>26</v>
      </c>
    </row>
    <row r="431" spans="1:1">
      <c r="A431" t="s">
        <v>26</v>
      </c>
    </row>
    <row r="432" spans="1:1">
      <c r="A432" t="s">
        <v>26</v>
      </c>
    </row>
    <row r="433" spans="1:1">
      <c r="A433" t="s">
        <v>26</v>
      </c>
    </row>
    <row r="434" spans="1:1">
      <c r="A434" t="s">
        <v>26</v>
      </c>
    </row>
    <row r="435" spans="1:1">
      <c r="A435" t="s">
        <v>26</v>
      </c>
    </row>
    <row r="436" spans="1:1">
      <c r="A436" t="s">
        <v>26</v>
      </c>
    </row>
    <row r="437" spans="1:1">
      <c r="A437" t="s">
        <v>26</v>
      </c>
    </row>
    <row r="438" spans="1:1">
      <c r="A438" t="s">
        <v>26</v>
      </c>
    </row>
    <row r="439" spans="1:1">
      <c r="A439" t="s">
        <v>26</v>
      </c>
    </row>
    <row r="440" spans="1:1">
      <c r="A440" t="s">
        <v>26</v>
      </c>
    </row>
    <row r="441" spans="1:1">
      <c r="A441" t="s">
        <v>26</v>
      </c>
    </row>
    <row r="442" spans="1:1">
      <c r="A442" t="s">
        <v>26</v>
      </c>
    </row>
    <row r="443" spans="1:1">
      <c r="A443" t="s">
        <v>26</v>
      </c>
    </row>
    <row r="444" spans="1:1">
      <c r="A444" t="s">
        <v>26</v>
      </c>
    </row>
    <row r="445" spans="1:1">
      <c r="A445" t="s">
        <v>26</v>
      </c>
    </row>
    <row r="446" spans="1:1">
      <c r="A446" t="s">
        <v>26</v>
      </c>
    </row>
    <row r="447" spans="1:1">
      <c r="A447" t="s">
        <v>26</v>
      </c>
    </row>
    <row r="448" spans="1:1">
      <c r="A448" t="s">
        <v>26</v>
      </c>
    </row>
    <row r="449" spans="1:1">
      <c r="A449" t="s">
        <v>26</v>
      </c>
    </row>
    <row r="450" spans="1:1">
      <c r="A450" t="s">
        <v>26</v>
      </c>
    </row>
    <row r="451" spans="1:1">
      <c r="A451" t="s">
        <v>26</v>
      </c>
    </row>
    <row r="452" spans="1:1">
      <c r="A452" t="s">
        <v>26</v>
      </c>
    </row>
    <row r="453" spans="1:1">
      <c r="A453" t="s">
        <v>26</v>
      </c>
    </row>
    <row r="454" spans="1:1">
      <c r="A454" t="s">
        <v>26</v>
      </c>
    </row>
    <row r="455" spans="1:1">
      <c r="A455" t="s">
        <v>26</v>
      </c>
    </row>
    <row r="456" spans="1:1">
      <c r="A456" t="s">
        <v>26</v>
      </c>
    </row>
    <row r="457" spans="1:1">
      <c r="A457" t="s">
        <v>26</v>
      </c>
    </row>
    <row r="458" spans="1:1">
      <c r="A458" t="s">
        <v>26</v>
      </c>
    </row>
    <row r="459" spans="1:1">
      <c r="A459" t="s">
        <v>26</v>
      </c>
    </row>
    <row r="460" spans="1:1">
      <c r="A460" t="s">
        <v>26</v>
      </c>
    </row>
    <row r="461" spans="1:1">
      <c r="A461" t="s">
        <v>26</v>
      </c>
    </row>
    <row r="462" spans="1:1">
      <c r="A462" t="s">
        <v>26</v>
      </c>
    </row>
    <row r="463" spans="1:1">
      <c r="A463" t="s">
        <v>26</v>
      </c>
    </row>
    <row r="464" spans="1:1">
      <c r="A464" t="s">
        <v>26</v>
      </c>
    </row>
    <row r="465" spans="1:1">
      <c r="A465" t="s">
        <v>26</v>
      </c>
    </row>
    <row r="466" spans="1:1">
      <c r="A466" t="s">
        <v>26</v>
      </c>
    </row>
    <row r="467" spans="1:1">
      <c r="A467" t="s">
        <v>26</v>
      </c>
    </row>
    <row r="468" spans="1:1">
      <c r="A468" t="s">
        <v>26</v>
      </c>
    </row>
    <row r="469" spans="1:1">
      <c r="A469" t="s">
        <v>26</v>
      </c>
    </row>
    <row r="470" spans="1:1">
      <c r="A470" t="s">
        <v>26</v>
      </c>
    </row>
    <row r="471" spans="1:1">
      <c r="A471" t="s">
        <v>26</v>
      </c>
    </row>
    <row r="472" spans="1:1">
      <c r="A472" t="s">
        <v>26</v>
      </c>
    </row>
    <row r="473" spans="1:1">
      <c r="A473" t="s">
        <v>26</v>
      </c>
    </row>
    <row r="474" spans="1:1">
      <c r="A474" t="s">
        <v>26</v>
      </c>
    </row>
    <row r="475" spans="1:1">
      <c r="A475" t="s">
        <v>26</v>
      </c>
    </row>
    <row r="476" spans="1:1">
      <c r="A476" t="s">
        <v>26</v>
      </c>
    </row>
    <row r="477" spans="1:1">
      <c r="A477" t="s">
        <v>26</v>
      </c>
    </row>
    <row r="478" spans="1:1">
      <c r="A478" t="s">
        <v>26</v>
      </c>
    </row>
    <row r="479" spans="1:1">
      <c r="A479" t="s">
        <v>26</v>
      </c>
    </row>
    <row r="480" spans="1:1">
      <c r="A480" t="s">
        <v>26</v>
      </c>
    </row>
    <row r="481" spans="1:1">
      <c r="A481" t="s">
        <v>26</v>
      </c>
    </row>
    <row r="482" spans="1:1">
      <c r="A482" t="s">
        <v>26</v>
      </c>
    </row>
    <row r="483" spans="1:1">
      <c r="A483" t="s">
        <v>26</v>
      </c>
    </row>
    <row r="484" spans="1:1">
      <c r="A484" t="s">
        <v>26</v>
      </c>
    </row>
    <row r="485" spans="1:1">
      <c r="A485" t="s">
        <v>26</v>
      </c>
    </row>
    <row r="486" spans="1:1">
      <c r="A486" t="s">
        <v>26</v>
      </c>
    </row>
    <row r="487" spans="1:1">
      <c r="A487" t="s">
        <v>26</v>
      </c>
    </row>
    <row r="488" spans="1:1">
      <c r="A488" t="s">
        <v>26</v>
      </c>
    </row>
    <row r="489" spans="1:1">
      <c r="A489" t="s">
        <v>26</v>
      </c>
    </row>
    <row r="490" spans="1:1">
      <c r="A490" t="s">
        <v>26</v>
      </c>
    </row>
    <row r="491" spans="1:1">
      <c r="A491" t="s">
        <v>26</v>
      </c>
    </row>
    <row r="492" spans="1:1">
      <c r="A492" t="s">
        <v>26</v>
      </c>
    </row>
    <row r="493" spans="1:1">
      <c r="A493" t="s">
        <v>26</v>
      </c>
    </row>
    <row r="494" spans="1:1">
      <c r="A494" t="s">
        <v>26</v>
      </c>
    </row>
    <row r="495" spans="1:1">
      <c r="A495" t="s">
        <v>26</v>
      </c>
    </row>
    <row r="496" spans="1:1">
      <c r="A496" t="s">
        <v>26</v>
      </c>
    </row>
    <row r="497" spans="1:1">
      <c r="A497" t="s">
        <v>26</v>
      </c>
    </row>
    <row r="498" spans="1:1">
      <c r="A498" t="s">
        <v>26</v>
      </c>
    </row>
    <row r="499" spans="1:1">
      <c r="A499" t="s">
        <v>26</v>
      </c>
    </row>
    <row r="500" spans="1:1">
      <c r="A500" t="s">
        <v>26</v>
      </c>
    </row>
    <row r="501" spans="1:1">
      <c r="A501" t="s">
        <v>26</v>
      </c>
    </row>
    <row r="502" spans="1:1">
      <c r="A502" t="s">
        <v>26</v>
      </c>
    </row>
    <row r="503" spans="1:1">
      <c r="A503" t="s">
        <v>26</v>
      </c>
    </row>
    <row r="504" spans="1:1">
      <c r="A504" t="s">
        <v>26</v>
      </c>
    </row>
    <row r="505" spans="1:1">
      <c r="A505" t="s">
        <v>26</v>
      </c>
    </row>
    <row r="506" spans="1:1">
      <c r="A506" t="s">
        <v>26</v>
      </c>
    </row>
    <row r="507" spans="1:1">
      <c r="A507" t="s">
        <v>26</v>
      </c>
    </row>
    <row r="508" spans="1:1">
      <c r="A508" t="s">
        <v>26</v>
      </c>
    </row>
    <row r="509" spans="1:1">
      <c r="A509" t="s">
        <v>26</v>
      </c>
    </row>
    <row r="510" spans="1:1">
      <c r="A510" t="s">
        <v>26</v>
      </c>
    </row>
    <row r="511" spans="1:1">
      <c r="A511" t="s">
        <v>26</v>
      </c>
    </row>
    <row r="512" spans="1:1">
      <c r="A512" t="s">
        <v>26</v>
      </c>
    </row>
    <row r="513" spans="1:1">
      <c r="A513" t="s">
        <v>26</v>
      </c>
    </row>
    <row r="514" spans="1:1">
      <c r="A514" t="s">
        <v>26</v>
      </c>
    </row>
    <row r="515" spans="1:1">
      <c r="A515" t="s">
        <v>26</v>
      </c>
    </row>
    <row r="516" spans="1:1">
      <c r="A516" t="s">
        <v>26</v>
      </c>
    </row>
    <row r="517" spans="1:1">
      <c r="A517" t="s">
        <v>26</v>
      </c>
    </row>
    <row r="518" spans="1:1">
      <c r="A518" t="s">
        <v>26</v>
      </c>
    </row>
    <row r="519" spans="1:1">
      <c r="A519" t="s">
        <v>26</v>
      </c>
    </row>
    <row r="520" spans="1:1">
      <c r="A520" t="s">
        <v>26</v>
      </c>
    </row>
    <row r="521" spans="1:1">
      <c r="A521" t="s">
        <v>26</v>
      </c>
    </row>
    <row r="522" spans="1:1">
      <c r="A522" t="s">
        <v>26</v>
      </c>
    </row>
    <row r="523" spans="1:1">
      <c r="A523" t="s">
        <v>26</v>
      </c>
    </row>
    <row r="524" spans="1:1">
      <c r="A524" t="s">
        <v>26</v>
      </c>
    </row>
    <row r="525" spans="1:1">
      <c r="A525" t="s">
        <v>26</v>
      </c>
    </row>
    <row r="526" spans="1:1">
      <c r="A526" t="s">
        <v>26</v>
      </c>
    </row>
    <row r="527" spans="1:1">
      <c r="A527" t="s">
        <v>26</v>
      </c>
    </row>
    <row r="528" spans="1:1">
      <c r="A528" t="s">
        <v>26</v>
      </c>
    </row>
    <row r="529" spans="1:1">
      <c r="A529" t="s">
        <v>26</v>
      </c>
    </row>
    <row r="530" spans="1:1">
      <c r="A530" t="s">
        <v>26</v>
      </c>
    </row>
    <row r="531" spans="1:1">
      <c r="A531" t="s">
        <v>26</v>
      </c>
    </row>
    <row r="532" spans="1:1">
      <c r="A532" t="s">
        <v>26</v>
      </c>
    </row>
    <row r="533" spans="1:1">
      <c r="A533" t="s">
        <v>26</v>
      </c>
    </row>
    <row r="534" spans="1:1">
      <c r="A534" t="s">
        <v>26</v>
      </c>
    </row>
    <row r="535" spans="1:1">
      <c r="A535" t="s">
        <v>26</v>
      </c>
    </row>
    <row r="536" spans="1:1">
      <c r="A536" t="s">
        <v>26</v>
      </c>
    </row>
    <row r="537" spans="1:1">
      <c r="A537" t="s">
        <v>26</v>
      </c>
    </row>
    <row r="538" spans="1:1">
      <c r="A538" t="s">
        <v>26</v>
      </c>
    </row>
    <row r="539" spans="1:1">
      <c r="A539" t="s">
        <v>26</v>
      </c>
    </row>
    <row r="540" spans="1:1">
      <c r="A540" t="s">
        <v>26</v>
      </c>
    </row>
    <row r="541" spans="1:1">
      <c r="A541" t="s">
        <v>26</v>
      </c>
    </row>
    <row r="542" spans="1:1">
      <c r="A542" t="s">
        <v>26</v>
      </c>
    </row>
    <row r="543" spans="1:1">
      <c r="A543" t="s">
        <v>26</v>
      </c>
    </row>
    <row r="544" spans="1:1">
      <c r="A544" t="s">
        <v>26</v>
      </c>
    </row>
    <row r="545" spans="1:1">
      <c r="A545" t="s">
        <v>26</v>
      </c>
    </row>
    <row r="546" spans="1:1">
      <c r="A546" t="s">
        <v>26</v>
      </c>
    </row>
    <row r="547" spans="1:1">
      <c r="A547" t="s">
        <v>26</v>
      </c>
    </row>
    <row r="548" spans="1:1">
      <c r="A548" t="s">
        <v>26</v>
      </c>
    </row>
    <row r="549" spans="1:1">
      <c r="A549" t="s">
        <v>26</v>
      </c>
    </row>
    <row r="550" spans="1:1">
      <c r="A550" t="s">
        <v>26</v>
      </c>
    </row>
    <row r="551" spans="1:1">
      <c r="A551" t="s">
        <v>26</v>
      </c>
    </row>
    <row r="552" spans="1:1">
      <c r="A552" t="s">
        <v>26</v>
      </c>
    </row>
    <row r="553" spans="1:1">
      <c r="A553" t="s">
        <v>26</v>
      </c>
    </row>
    <row r="554" spans="1:1">
      <c r="A554" t="s">
        <v>26</v>
      </c>
    </row>
    <row r="555" spans="1:1">
      <c r="A555" t="s">
        <v>26</v>
      </c>
    </row>
    <row r="556" spans="1:1">
      <c r="A556" t="s">
        <v>26</v>
      </c>
    </row>
    <row r="557" spans="1:1">
      <c r="A557" t="s">
        <v>26</v>
      </c>
    </row>
    <row r="558" spans="1:1">
      <c r="A558" t="s">
        <v>26</v>
      </c>
    </row>
    <row r="559" spans="1:1">
      <c r="A559" t="s">
        <v>26</v>
      </c>
    </row>
    <row r="560" spans="1:1">
      <c r="A560" t="s">
        <v>26</v>
      </c>
    </row>
    <row r="561" spans="1:1">
      <c r="A561" t="s">
        <v>26</v>
      </c>
    </row>
    <row r="562" spans="1:1">
      <c r="A562" t="s">
        <v>26</v>
      </c>
    </row>
    <row r="563" spans="1:1">
      <c r="A563" t="s">
        <v>26</v>
      </c>
    </row>
    <row r="564" spans="1:1">
      <c r="A564" t="s">
        <v>26</v>
      </c>
    </row>
    <row r="565" spans="1:1">
      <c r="A565" t="s">
        <v>26</v>
      </c>
    </row>
    <row r="566" spans="1:1">
      <c r="A566" t="s">
        <v>26</v>
      </c>
    </row>
    <row r="567" spans="1:1">
      <c r="A567" t="s">
        <v>26</v>
      </c>
    </row>
    <row r="568" spans="1:1">
      <c r="A568" t="s">
        <v>26</v>
      </c>
    </row>
    <row r="569" spans="1:1">
      <c r="A569" t="s">
        <v>26</v>
      </c>
    </row>
    <row r="570" spans="1:1">
      <c r="A570" t="s">
        <v>26</v>
      </c>
    </row>
    <row r="571" spans="1:1">
      <c r="A571" t="s">
        <v>26</v>
      </c>
    </row>
    <row r="572" spans="1:1">
      <c r="A572" t="s">
        <v>26</v>
      </c>
    </row>
    <row r="573" spans="1:1">
      <c r="A573" t="s">
        <v>26</v>
      </c>
    </row>
    <row r="574" spans="1:1">
      <c r="A574" t="s">
        <v>26</v>
      </c>
    </row>
    <row r="575" spans="1:1">
      <c r="A575" t="s">
        <v>26</v>
      </c>
    </row>
    <row r="576" spans="1:1">
      <c r="A576" t="s">
        <v>26</v>
      </c>
    </row>
    <row r="577" spans="1:1">
      <c r="A577" t="s">
        <v>26</v>
      </c>
    </row>
    <row r="578" spans="1:1">
      <c r="A578" t="s">
        <v>26</v>
      </c>
    </row>
    <row r="579" spans="1:1">
      <c r="A579" t="s">
        <v>26</v>
      </c>
    </row>
    <row r="580" spans="1:1">
      <c r="A580" t="s">
        <v>26</v>
      </c>
    </row>
    <row r="581" spans="1:1">
      <c r="A581" t="s">
        <v>26</v>
      </c>
    </row>
    <row r="582" spans="1:1">
      <c r="A582" t="s">
        <v>26</v>
      </c>
    </row>
    <row r="583" spans="1:1">
      <c r="A583" t="s">
        <v>26</v>
      </c>
    </row>
    <row r="584" spans="1:1">
      <c r="A584" t="s">
        <v>26</v>
      </c>
    </row>
    <row r="585" spans="1:1">
      <c r="A585" t="s">
        <v>26</v>
      </c>
    </row>
    <row r="586" spans="1:1">
      <c r="A586" t="s">
        <v>26</v>
      </c>
    </row>
    <row r="587" spans="1:1">
      <c r="A587" t="s">
        <v>26</v>
      </c>
    </row>
    <row r="588" spans="1:1">
      <c r="A588" t="s">
        <v>26</v>
      </c>
    </row>
    <row r="589" spans="1:1">
      <c r="A589" t="s">
        <v>26</v>
      </c>
    </row>
    <row r="590" spans="1:1">
      <c r="A590" t="s">
        <v>26</v>
      </c>
    </row>
    <row r="591" spans="1:1">
      <c r="A591" t="s">
        <v>26</v>
      </c>
    </row>
    <row r="592" spans="1:1">
      <c r="A592" t="s">
        <v>26</v>
      </c>
    </row>
    <row r="593" spans="1:1">
      <c r="A593" t="s">
        <v>26</v>
      </c>
    </row>
    <row r="594" spans="1:1">
      <c r="A594" t="s">
        <v>26</v>
      </c>
    </row>
    <row r="595" spans="1:1">
      <c r="A595" t="s">
        <v>26</v>
      </c>
    </row>
    <row r="596" spans="1:1">
      <c r="A596" t="s">
        <v>26</v>
      </c>
    </row>
    <row r="597" spans="1:1">
      <c r="A597" t="s">
        <v>26</v>
      </c>
    </row>
    <row r="598" spans="1:1">
      <c r="A598" t="s">
        <v>26</v>
      </c>
    </row>
    <row r="599" spans="1:1">
      <c r="A599" t="s">
        <v>26</v>
      </c>
    </row>
    <row r="600" spans="1:1">
      <c r="A600" t="s">
        <v>26</v>
      </c>
    </row>
    <row r="601" spans="1:1">
      <c r="A601" t="s">
        <v>26</v>
      </c>
    </row>
    <row r="602" spans="1:1">
      <c r="A602" t="s">
        <v>26</v>
      </c>
    </row>
    <row r="603" spans="1:1">
      <c r="A603" t="s">
        <v>26</v>
      </c>
    </row>
    <row r="604" spans="1:1">
      <c r="A604" t="s">
        <v>26</v>
      </c>
    </row>
    <row r="605" spans="1:1">
      <c r="A605" t="s">
        <v>26</v>
      </c>
    </row>
    <row r="606" spans="1:1">
      <c r="A606" t="s">
        <v>26</v>
      </c>
    </row>
    <row r="607" spans="1:1">
      <c r="A607" t="s">
        <v>26</v>
      </c>
    </row>
    <row r="608" spans="1:1">
      <c r="A608" t="s">
        <v>26</v>
      </c>
    </row>
    <row r="609" spans="1:1">
      <c r="A609" t="s">
        <v>26</v>
      </c>
    </row>
    <row r="610" spans="1:1">
      <c r="A610" t="s">
        <v>26</v>
      </c>
    </row>
    <row r="611" spans="1:1">
      <c r="A611" t="s">
        <v>26</v>
      </c>
    </row>
    <row r="612" spans="1:1">
      <c r="A612" t="s">
        <v>26</v>
      </c>
    </row>
    <row r="613" spans="1:1">
      <c r="A613" t="s">
        <v>26</v>
      </c>
    </row>
    <row r="614" spans="1:1">
      <c r="A614" t="s">
        <v>26</v>
      </c>
    </row>
    <row r="615" spans="1:1">
      <c r="A615" t="s">
        <v>26</v>
      </c>
    </row>
    <row r="616" spans="1:1">
      <c r="A616" t="s">
        <v>26</v>
      </c>
    </row>
    <row r="617" spans="1:1">
      <c r="A617" t="s">
        <v>26</v>
      </c>
    </row>
    <row r="618" spans="1:1">
      <c r="A618" t="s">
        <v>26</v>
      </c>
    </row>
    <row r="619" spans="1:1">
      <c r="A619" t="s">
        <v>26</v>
      </c>
    </row>
    <row r="620" spans="1:1">
      <c r="A620" t="s">
        <v>26</v>
      </c>
    </row>
    <row r="621" spans="1:1">
      <c r="A621" t="s">
        <v>26</v>
      </c>
    </row>
    <row r="622" spans="1:1">
      <c r="A622" t="s">
        <v>26</v>
      </c>
    </row>
    <row r="623" spans="1:1">
      <c r="A623" t="s">
        <v>26</v>
      </c>
    </row>
    <row r="624" spans="1:1">
      <c r="A624" t="s">
        <v>26</v>
      </c>
    </row>
    <row r="625" spans="1:1">
      <c r="A625" t="s">
        <v>26</v>
      </c>
    </row>
    <row r="626" spans="1:1">
      <c r="A626" t="s">
        <v>26</v>
      </c>
    </row>
    <row r="627" spans="1:1">
      <c r="A627" t="s">
        <v>26</v>
      </c>
    </row>
    <row r="628" spans="1:1">
      <c r="A628" t="s">
        <v>26</v>
      </c>
    </row>
    <row r="629" spans="1:1">
      <c r="A629" t="s">
        <v>26</v>
      </c>
    </row>
    <row r="630" spans="1:1">
      <c r="A630" t="s">
        <v>26</v>
      </c>
    </row>
    <row r="631" spans="1:1">
      <c r="A631" t="s">
        <v>26</v>
      </c>
    </row>
    <row r="632" spans="1:1">
      <c r="A632" t="s">
        <v>26</v>
      </c>
    </row>
    <row r="633" spans="1:1">
      <c r="A633" t="s">
        <v>26</v>
      </c>
    </row>
    <row r="634" spans="1:1">
      <c r="A634" t="s">
        <v>26</v>
      </c>
    </row>
    <row r="635" spans="1:1">
      <c r="A635" t="s">
        <v>26</v>
      </c>
    </row>
    <row r="636" spans="1:1">
      <c r="A636" t="s">
        <v>26</v>
      </c>
    </row>
    <row r="637" spans="1:1">
      <c r="A637" t="s">
        <v>26</v>
      </c>
    </row>
    <row r="638" spans="1:1">
      <c r="A638" t="s">
        <v>26</v>
      </c>
    </row>
    <row r="639" spans="1:1">
      <c r="A639" t="s">
        <v>26</v>
      </c>
    </row>
    <row r="640" spans="1:1">
      <c r="A640" t="s">
        <v>26</v>
      </c>
    </row>
    <row r="641" spans="1:1">
      <c r="A641" t="s">
        <v>26</v>
      </c>
    </row>
    <row r="642" spans="1:1">
      <c r="A642" t="s">
        <v>26</v>
      </c>
    </row>
    <row r="643" spans="1:1">
      <c r="A643" t="s">
        <v>26</v>
      </c>
    </row>
    <row r="644" spans="1:1">
      <c r="A644" t="s">
        <v>26</v>
      </c>
    </row>
    <row r="645" spans="1:1">
      <c r="A645" t="s">
        <v>26</v>
      </c>
    </row>
    <row r="646" spans="1:1">
      <c r="A646" t="s">
        <v>26</v>
      </c>
    </row>
    <row r="647" spans="1:1">
      <c r="A647" t="s">
        <v>26</v>
      </c>
    </row>
    <row r="648" spans="1:1">
      <c r="A648" t="s">
        <v>26</v>
      </c>
    </row>
    <row r="649" spans="1:1">
      <c r="A649" t="s">
        <v>26</v>
      </c>
    </row>
    <row r="650" spans="1:1">
      <c r="A650" t="s">
        <v>26</v>
      </c>
    </row>
    <row r="651" spans="1:1">
      <c r="A651" t="s">
        <v>26</v>
      </c>
    </row>
    <row r="652" spans="1:1">
      <c r="A652" t="s">
        <v>26</v>
      </c>
    </row>
    <row r="653" spans="1:1">
      <c r="A653" t="s">
        <v>26</v>
      </c>
    </row>
    <row r="654" spans="1:1">
      <c r="A654" t="s">
        <v>26</v>
      </c>
    </row>
    <row r="655" spans="1:1">
      <c r="A655" t="s">
        <v>26</v>
      </c>
    </row>
    <row r="656" spans="1:1">
      <c r="A656" t="s">
        <v>26</v>
      </c>
    </row>
    <row r="657" spans="1:1">
      <c r="A657" t="s">
        <v>26</v>
      </c>
    </row>
    <row r="658" spans="1:1">
      <c r="A658" t="s">
        <v>26</v>
      </c>
    </row>
    <row r="659" spans="1:1">
      <c r="A659" t="s">
        <v>26</v>
      </c>
    </row>
    <row r="660" spans="1:1">
      <c r="A660" t="s">
        <v>26</v>
      </c>
    </row>
    <row r="661" spans="1:1">
      <c r="A661" t="s">
        <v>26</v>
      </c>
    </row>
    <row r="662" spans="1:1">
      <c r="A662" t="s">
        <v>26</v>
      </c>
    </row>
    <row r="663" spans="1:1">
      <c r="A663" t="s">
        <v>26</v>
      </c>
    </row>
    <row r="664" spans="1:1">
      <c r="A664" t="s">
        <v>26</v>
      </c>
    </row>
    <row r="665" spans="1:1">
      <c r="A665" t="s">
        <v>26</v>
      </c>
    </row>
    <row r="666" spans="1:1">
      <c r="A666" t="s">
        <v>26</v>
      </c>
    </row>
    <row r="667" spans="1:1">
      <c r="A667" t="s">
        <v>26</v>
      </c>
    </row>
    <row r="668" spans="1:1">
      <c r="A668" t="s">
        <v>26</v>
      </c>
    </row>
    <row r="669" spans="1:1">
      <c r="A669" t="s">
        <v>26</v>
      </c>
    </row>
    <row r="670" spans="1:1">
      <c r="A670" t="s">
        <v>26</v>
      </c>
    </row>
    <row r="671" spans="1:1">
      <c r="A671" t="s">
        <v>26</v>
      </c>
    </row>
    <row r="672" spans="1:1">
      <c r="A672" t="s">
        <v>26</v>
      </c>
    </row>
    <row r="673" spans="1:1">
      <c r="A673" t="s">
        <v>26</v>
      </c>
    </row>
    <row r="674" spans="1:1">
      <c r="A674" t="s">
        <v>26</v>
      </c>
    </row>
    <row r="675" spans="1:1">
      <c r="A675" t="s">
        <v>26</v>
      </c>
    </row>
    <row r="676" spans="1:1">
      <c r="A676" t="s">
        <v>26</v>
      </c>
    </row>
    <row r="677" spans="1:1">
      <c r="A677" t="s">
        <v>26</v>
      </c>
    </row>
    <row r="678" spans="1:1">
      <c r="A678" t="s">
        <v>26</v>
      </c>
    </row>
    <row r="679" spans="1:1">
      <c r="A679" t="s">
        <v>26</v>
      </c>
    </row>
    <row r="680" spans="1:1">
      <c r="A680" t="s">
        <v>26</v>
      </c>
    </row>
    <row r="681" spans="1:1">
      <c r="A681" t="s">
        <v>26</v>
      </c>
    </row>
    <row r="682" spans="1:1">
      <c r="A682" t="s">
        <v>26</v>
      </c>
    </row>
    <row r="683" spans="1:1">
      <c r="A683" t="s">
        <v>26</v>
      </c>
    </row>
    <row r="684" spans="1:1">
      <c r="A684" t="s">
        <v>26</v>
      </c>
    </row>
    <row r="685" spans="1:1">
      <c r="A685" t="s">
        <v>26</v>
      </c>
    </row>
    <row r="686" spans="1:1">
      <c r="A686" t="s">
        <v>26</v>
      </c>
    </row>
    <row r="687" spans="1:1">
      <c r="A687" t="s">
        <v>26</v>
      </c>
    </row>
    <row r="688" spans="1:1">
      <c r="A688" t="s">
        <v>26</v>
      </c>
    </row>
    <row r="689" spans="1:1">
      <c r="A689" t="s">
        <v>26</v>
      </c>
    </row>
    <row r="690" spans="1:1">
      <c r="A690" t="s">
        <v>26</v>
      </c>
    </row>
    <row r="691" spans="1:1">
      <c r="A691" t="s">
        <v>26</v>
      </c>
    </row>
    <row r="692" spans="1:1">
      <c r="A692" t="s">
        <v>26</v>
      </c>
    </row>
    <row r="693" spans="1:1">
      <c r="A693" t="s">
        <v>26</v>
      </c>
    </row>
    <row r="694" spans="1:1">
      <c r="A694" t="s">
        <v>26</v>
      </c>
    </row>
    <row r="695" spans="1:1">
      <c r="A695" t="s">
        <v>26</v>
      </c>
    </row>
    <row r="696" spans="1:1">
      <c r="A696" t="s">
        <v>26</v>
      </c>
    </row>
    <row r="697" spans="1:1">
      <c r="A697" t="s">
        <v>26</v>
      </c>
    </row>
    <row r="698" spans="1:1">
      <c r="A698" t="s">
        <v>26</v>
      </c>
    </row>
    <row r="699" spans="1:1">
      <c r="A699" t="s">
        <v>26</v>
      </c>
    </row>
    <row r="700" spans="1:1">
      <c r="A700" t="s">
        <v>26</v>
      </c>
    </row>
    <row r="701" spans="1:1">
      <c r="A701" t="s">
        <v>26</v>
      </c>
    </row>
    <row r="702" spans="1:1">
      <c r="A702" t="s">
        <v>26</v>
      </c>
    </row>
    <row r="703" spans="1:1">
      <c r="A703" t="s">
        <v>26</v>
      </c>
    </row>
    <row r="704" spans="1:1">
      <c r="A704" t="s">
        <v>26</v>
      </c>
    </row>
    <row r="705" spans="1:1">
      <c r="A705" t="s">
        <v>26</v>
      </c>
    </row>
    <row r="706" spans="1:1">
      <c r="A706" t="s">
        <v>26</v>
      </c>
    </row>
    <row r="707" spans="1:1">
      <c r="A707" t="s">
        <v>26</v>
      </c>
    </row>
    <row r="708" spans="1:1">
      <c r="A708" t="s">
        <v>26</v>
      </c>
    </row>
    <row r="709" spans="1:1">
      <c r="A709" t="s">
        <v>26</v>
      </c>
    </row>
    <row r="710" spans="1:1">
      <c r="A710" t="s">
        <v>26</v>
      </c>
    </row>
    <row r="711" spans="1:1">
      <c r="A711" t="s">
        <v>26</v>
      </c>
    </row>
    <row r="712" spans="1:1">
      <c r="A712" t="s">
        <v>26</v>
      </c>
    </row>
    <row r="713" spans="1:1">
      <c r="A713" t="s">
        <v>26</v>
      </c>
    </row>
    <row r="714" spans="1:1">
      <c r="A714" t="s">
        <v>26</v>
      </c>
    </row>
    <row r="715" spans="1:1">
      <c r="A715" t="s">
        <v>26</v>
      </c>
    </row>
    <row r="716" spans="1:1">
      <c r="A716" t="s">
        <v>26</v>
      </c>
    </row>
    <row r="717" spans="1:1">
      <c r="A717" t="s">
        <v>26</v>
      </c>
    </row>
    <row r="718" spans="1:1">
      <c r="A718" t="s">
        <v>26</v>
      </c>
    </row>
    <row r="719" spans="1:1">
      <c r="A719" t="s">
        <v>26</v>
      </c>
    </row>
    <row r="720" spans="1:1">
      <c r="A720" t="s">
        <v>26</v>
      </c>
    </row>
    <row r="721" spans="1:1">
      <c r="A721" t="s">
        <v>26</v>
      </c>
    </row>
    <row r="722" spans="1:1">
      <c r="A722" t="s">
        <v>26</v>
      </c>
    </row>
    <row r="723" spans="1:1">
      <c r="A723" t="s">
        <v>26</v>
      </c>
    </row>
    <row r="724" spans="1:1">
      <c r="A724" t="s">
        <v>26</v>
      </c>
    </row>
    <row r="725" spans="1:1">
      <c r="A725" t="s">
        <v>26</v>
      </c>
    </row>
    <row r="726" spans="1:1">
      <c r="A726" t="s">
        <v>26</v>
      </c>
    </row>
    <row r="727" spans="1:1">
      <c r="A727" t="s">
        <v>26</v>
      </c>
    </row>
    <row r="728" spans="1:1">
      <c r="A728" t="s">
        <v>26</v>
      </c>
    </row>
    <row r="729" spans="1:1">
      <c r="A729" t="s">
        <v>26</v>
      </c>
    </row>
    <row r="730" spans="1:1">
      <c r="A730" t="s">
        <v>26</v>
      </c>
    </row>
    <row r="731" spans="1:1">
      <c r="A731" t="s">
        <v>26</v>
      </c>
    </row>
    <row r="732" spans="1:1">
      <c r="A732" t="s">
        <v>26</v>
      </c>
    </row>
    <row r="733" spans="1:1">
      <c r="A733" t="s">
        <v>26</v>
      </c>
    </row>
    <row r="734" spans="1:1">
      <c r="A734" t="s">
        <v>26</v>
      </c>
    </row>
    <row r="735" spans="1:1">
      <c r="A735" t="s">
        <v>26</v>
      </c>
    </row>
    <row r="736" spans="1:1">
      <c r="A736" t="s">
        <v>26</v>
      </c>
    </row>
    <row r="737" spans="1:1">
      <c r="A737" t="s">
        <v>26</v>
      </c>
    </row>
    <row r="738" spans="1:1">
      <c r="A738" t="s">
        <v>26</v>
      </c>
    </row>
    <row r="739" spans="1:1">
      <c r="A739" t="s">
        <v>26</v>
      </c>
    </row>
    <row r="740" spans="1:1">
      <c r="A740" t="s">
        <v>26</v>
      </c>
    </row>
    <row r="741" spans="1:1">
      <c r="A741" t="s">
        <v>26</v>
      </c>
    </row>
    <row r="742" spans="1:1">
      <c r="A742" t="s">
        <v>26</v>
      </c>
    </row>
    <row r="743" spans="1:1">
      <c r="A743" t="s">
        <v>26</v>
      </c>
    </row>
    <row r="744" spans="1:1">
      <c r="A744" t="s">
        <v>26</v>
      </c>
    </row>
    <row r="745" spans="1:1">
      <c r="A745" t="s">
        <v>26</v>
      </c>
    </row>
    <row r="746" spans="1:1">
      <c r="A746" t="s">
        <v>26</v>
      </c>
    </row>
    <row r="747" spans="1:1">
      <c r="A747" t="s">
        <v>26</v>
      </c>
    </row>
    <row r="748" spans="1:1">
      <c r="A748" t="s">
        <v>26</v>
      </c>
    </row>
    <row r="749" spans="1:1">
      <c r="A749" t="s">
        <v>26</v>
      </c>
    </row>
    <row r="750" spans="1:1">
      <c r="A750" t="s">
        <v>26</v>
      </c>
    </row>
    <row r="751" spans="1:1">
      <c r="A751" t="s">
        <v>26</v>
      </c>
    </row>
    <row r="752" spans="1:1">
      <c r="A752" t="s">
        <v>26</v>
      </c>
    </row>
    <row r="753" spans="1:1">
      <c r="A753" t="s">
        <v>26</v>
      </c>
    </row>
    <row r="754" spans="1:1">
      <c r="A754" t="s">
        <v>26</v>
      </c>
    </row>
    <row r="755" spans="1:1">
      <c r="A755" t="s">
        <v>26</v>
      </c>
    </row>
    <row r="756" spans="1:1">
      <c r="A756" t="s">
        <v>26</v>
      </c>
    </row>
    <row r="757" spans="1:1">
      <c r="A757" t="s">
        <v>26</v>
      </c>
    </row>
    <row r="758" spans="1:1">
      <c r="A758" t="s">
        <v>26</v>
      </c>
    </row>
    <row r="759" spans="1:1">
      <c r="A759" t="s">
        <v>26</v>
      </c>
    </row>
    <row r="760" spans="1:1">
      <c r="A760" t="s">
        <v>26</v>
      </c>
    </row>
    <row r="761" spans="1:1">
      <c r="A761" t="s">
        <v>26</v>
      </c>
    </row>
    <row r="762" spans="1:1">
      <c r="A762" t="s">
        <v>26</v>
      </c>
    </row>
    <row r="763" spans="1:1">
      <c r="A763" t="s">
        <v>26</v>
      </c>
    </row>
    <row r="764" spans="1:1">
      <c r="A764" t="s">
        <v>26</v>
      </c>
    </row>
    <row r="765" spans="1:1">
      <c r="A765" t="s">
        <v>26</v>
      </c>
    </row>
    <row r="766" spans="1:1">
      <c r="A766" t="s">
        <v>26</v>
      </c>
    </row>
    <row r="767" spans="1:1">
      <c r="A767" t="s">
        <v>26</v>
      </c>
    </row>
    <row r="768" spans="1:1">
      <c r="A768" t="s">
        <v>26</v>
      </c>
    </row>
    <row r="769" spans="1:1">
      <c r="A769" t="s">
        <v>26</v>
      </c>
    </row>
    <row r="770" spans="1:1">
      <c r="A770" t="s">
        <v>26</v>
      </c>
    </row>
    <row r="771" spans="1:1">
      <c r="A771" t="s">
        <v>26</v>
      </c>
    </row>
    <row r="772" spans="1:1">
      <c r="A772" t="s">
        <v>26</v>
      </c>
    </row>
    <row r="773" spans="1:1">
      <c r="A773" t="s">
        <v>26</v>
      </c>
    </row>
    <row r="774" spans="1:1">
      <c r="A774" t="s">
        <v>26</v>
      </c>
    </row>
    <row r="775" spans="1:1">
      <c r="A775" t="s">
        <v>26</v>
      </c>
    </row>
    <row r="776" spans="1:1">
      <c r="A776" t="s">
        <v>26</v>
      </c>
    </row>
    <row r="777" spans="1:1">
      <c r="A777" t="s">
        <v>26</v>
      </c>
    </row>
    <row r="778" spans="1:1">
      <c r="A778" t="s">
        <v>26</v>
      </c>
    </row>
    <row r="779" spans="1:1">
      <c r="A779" t="s">
        <v>26</v>
      </c>
    </row>
    <row r="780" spans="1:1">
      <c r="A780" t="s">
        <v>26</v>
      </c>
    </row>
    <row r="781" spans="1:1">
      <c r="A781" t="s">
        <v>26</v>
      </c>
    </row>
    <row r="782" spans="1:1">
      <c r="A782" t="s">
        <v>26</v>
      </c>
    </row>
    <row r="783" spans="1:1">
      <c r="A783" t="s">
        <v>26</v>
      </c>
    </row>
    <row r="784" spans="1:1">
      <c r="A784" t="s">
        <v>26</v>
      </c>
    </row>
    <row r="785" spans="1:1">
      <c r="A785" t="s">
        <v>26</v>
      </c>
    </row>
    <row r="786" spans="1:1">
      <c r="A786" t="s">
        <v>26</v>
      </c>
    </row>
    <row r="787" spans="1:1">
      <c r="A787" t="s">
        <v>26</v>
      </c>
    </row>
    <row r="788" spans="1:1">
      <c r="A788" t="s">
        <v>26</v>
      </c>
    </row>
    <row r="789" spans="1:1">
      <c r="A789" t="s">
        <v>26</v>
      </c>
    </row>
    <row r="790" spans="1:1">
      <c r="A790" t="s">
        <v>26</v>
      </c>
    </row>
    <row r="791" spans="1:1">
      <c r="A791" t="s">
        <v>26</v>
      </c>
    </row>
    <row r="792" spans="1:1">
      <c r="A792" t="s">
        <v>26</v>
      </c>
    </row>
    <row r="793" spans="1:1">
      <c r="A793" t="s">
        <v>26</v>
      </c>
    </row>
    <row r="794" spans="1:1">
      <c r="A794" t="s">
        <v>26</v>
      </c>
    </row>
    <row r="795" spans="1:1">
      <c r="A795" t="s">
        <v>26</v>
      </c>
    </row>
    <row r="796" spans="1:1">
      <c r="A796" t="s">
        <v>26</v>
      </c>
    </row>
    <row r="797" spans="1:1">
      <c r="A797" t="s">
        <v>26</v>
      </c>
    </row>
    <row r="798" spans="1:1">
      <c r="A798" t="s">
        <v>26</v>
      </c>
    </row>
    <row r="799" spans="1:1">
      <c r="A799" t="s">
        <v>26</v>
      </c>
    </row>
    <row r="800" spans="1:1">
      <c r="A800" t="s">
        <v>26</v>
      </c>
    </row>
    <row r="801" spans="1:1">
      <c r="A801" t="s">
        <v>26</v>
      </c>
    </row>
    <row r="802" spans="1:1">
      <c r="A802" t="s">
        <v>26</v>
      </c>
    </row>
    <row r="803" spans="1:1">
      <c r="A803" t="s">
        <v>26</v>
      </c>
    </row>
    <row r="804" spans="1:1">
      <c r="A804" t="s">
        <v>26</v>
      </c>
    </row>
    <row r="805" spans="1:1">
      <c r="A805" t="s">
        <v>26</v>
      </c>
    </row>
    <row r="806" spans="1:1">
      <c r="A806" t="s">
        <v>26</v>
      </c>
    </row>
    <row r="807" spans="1:1">
      <c r="A807" t="s">
        <v>26</v>
      </c>
    </row>
    <row r="808" spans="1:1">
      <c r="A808" t="s">
        <v>26</v>
      </c>
    </row>
    <row r="809" spans="1:1">
      <c r="A809" t="s">
        <v>26</v>
      </c>
    </row>
    <row r="810" spans="1:1">
      <c r="A810" t="s">
        <v>26</v>
      </c>
    </row>
    <row r="811" spans="1:1">
      <c r="A811" t="s">
        <v>26</v>
      </c>
    </row>
    <row r="812" spans="1:1">
      <c r="A812" t="s">
        <v>26</v>
      </c>
    </row>
    <row r="813" spans="1:1">
      <c r="A813" t="s">
        <v>26</v>
      </c>
    </row>
    <row r="814" spans="1:1">
      <c r="A814" t="s">
        <v>26</v>
      </c>
    </row>
    <row r="815" spans="1:1">
      <c r="A815" t="s">
        <v>26</v>
      </c>
    </row>
    <row r="816" spans="1:1">
      <c r="A816" t="s">
        <v>26</v>
      </c>
    </row>
    <row r="817" spans="1:1">
      <c r="A817" t="s">
        <v>26</v>
      </c>
    </row>
    <row r="818" spans="1:1">
      <c r="A818" t="s">
        <v>26</v>
      </c>
    </row>
    <row r="819" spans="1:1">
      <c r="A819" t="s">
        <v>26</v>
      </c>
    </row>
    <row r="820" spans="1:1">
      <c r="A820" t="s">
        <v>26</v>
      </c>
    </row>
    <row r="821" spans="1:1">
      <c r="A821" t="s">
        <v>26</v>
      </c>
    </row>
    <row r="822" spans="1:1">
      <c r="A822" t="s">
        <v>26</v>
      </c>
    </row>
    <row r="823" spans="1:1">
      <c r="A823" t="s">
        <v>26</v>
      </c>
    </row>
    <row r="824" spans="1:1">
      <c r="A824" t="s">
        <v>26</v>
      </c>
    </row>
    <row r="825" spans="1:1">
      <c r="A825" t="s">
        <v>26</v>
      </c>
    </row>
    <row r="826" spans="1:1">
      <c r="A826" t="s">
        <v>26</v>
      </c>
    </row>
    <row r="827" spans="1:1">
      <c r="A827" t="s">
        <v>26</v>
      </c>
    </row>
    <row r="828" spans="1:1">
      <c r="A828" t="s">
        <v>26</v>
      </c>
    </row>
    <row r="829" spans="1:1">
      <c r="A829" t="s">
        <v>26</v>
      </c>
    </row>
    <row r="830" spans="1:1">
      <c r="A830" t="s">
        <v>26</v>
      </c>
    </row>
    <row r="831" spans="1:1">
      <c r="A831" t="s">
        <v>26</v>
      </c>
    </row>
    <row r="832" spans="1:1">
      <c r="A832" t="s">
        <v>26</v>
      </c>
    </row>
    <row r="833" spans="1:1">
      <c r="A833" t="s">
        <v>26</v>
      </c>
    </row>
    <row r="834" spans="1:1">
      <c r="A834" t="s">
        <v>26</v>
      </c>
    </row>
    <row r="835" spans="1:1">
      <c r="A835" t="s">
        <v>26</v>
      </c>
    </row>
    <row r="836" spans="1:1">
      <c r="A836" t="s">
        <v>26</v>
      </c>
    </row>
    <row r="837" spans="1:1">
      <c r="A837" t="s">
        <v>26</v>
      </c>
    </row>
    <row r="838" spans="1:1">
      <c r="A838" t="s">
        <v>26</v>
      </c>
    </row>
    <row r="839" spans="1:1">
      <c r="A839" t="s">
        <v>26</v>
      </c>
    </row>
    <row r="840" spans="1:1">
      <c r="A840" t="s">
        <v>26</v>
      </c>
    </row>
    <row r="841" spans="1:1">
      <c r="A841" t="s">
        <v>26</v>
      </c>
    </row>
    <row r="842" spans="1:1">
      <c r="A842" t="s">
        <v>26</v>
      </c>
    </row>
    <row r="843" spans="1:1">
      <c r="A843" t="s">
        <v>26</v>
      </c>
    </row>
    <row r="844" spans="1:1">
      <c r="A844" t="s">
        <v>26</v>
      </c>
    </row>
    <row r="845" spans="1:1">
      <c r="A845" t="s">
        <v>26</v>
      </c>
    </row>
    <row r="846" spans="1:1">
      <c r="A846" t="s">
        <v>26</v>
      </c>
    </row>
    <row r="847" spans="1:1">
      <c r="A847" t="s">
        <v>26</v>
      </c>
    </row>
    <row r="848" spans="1:1">
      <c r="A848" t="s">
        <v>26</v>
      </c>
    </row>
    <row r="849" spans="1:1">
      <c r="A849" t="s">
        <v>26</v>
      </c>
    </row>
    <row r="850" spans="1:1">
      <c r="A850" t="s">
        <v>26</v>
      </c>
    </row>
    <row r="851" spans="1:1">
      <c r="A851" t="s">
        <v>26</v>
      </c>
    </row>
    <row r="852" spans="1:1">
      <c r="A852" t="s">
        <v>26</v>
      </c>
    </row>
    <row r="853" spans="1:1">
      <c r="A853" t="s">
        <v>26</v>
      </c>
    </row>
    <row r="854" spans="1:1">
      <c r="A854" t="s">
        <v>26</v>
      </c>
    </row>
    <row r="855" spans="1:1">
      <c r="A855" t="s">
        <v>26</v>
      </c>
    </row>
    <row r="856" spans="1:1">
      <c r="A856" t="s">
        <v>26</v>
      </c>
    </row>
    <row r="857" spans="1:1">
      <c r="A857" t="s">
        <v>26</v>
      </c>
    </row>
    <row r="858" spans="1:1">
      <c r="A858" t="s">
        <v>26</v>
      </c>
    </row>
    <row r="859" spans="1:1">
      <c r="A859" t="s">
        <v>26</v>
      </c>
    </row>
    <row r="860" spans="1:1">
      <c r="A860" t="s">
        <v>26</v>
      </c>
    </row>
    <row r="861" spans="1:1">
      <c r="A861" t="s">
        <v>26</v>
      </c>
    </row>
    <row r="862" spans="1:1">
      <c r="A862" t="s">
        <v>26</v>
      </c>
    </row>
    <row r="863" spans="1:1">
      <c r="A863" t="s">
        <v>26</v>
      </c>
    </row>
    <row r="864" spans="1:1">
      <c r="A864" t="s">
        <v>26</v>
      </c>
    </row>
    <row r="865" spans="1:1">
      <c r="A865" t="s">
        <v>26</v>
      </c>
    </row>
    <row r="866" spans="1:1">
      <c r="A866" t="s">
        <v>26</v>
      </c>
    </row>
    <row r="867" spans="1:1">
      <c r="A867" t="s">
        <v>26</v>
      </c>
    </row>
    <row r="868" spans="1:1">
      <c r="A868" t="s">
        <v>26</v>
      </c>
    </row>
    <row r="869" spans="1:1">
      <c r="A869" t="s">
        <v>26</v>
      </c>
    </row>
    <row r="870" spans="1:1">
      <c r="A870" t="s">
        <v>26</v>
      </c>
    </row>
    <row r="871" spans="1:1">
      <c r="A871" t="s">
        <v>26</v>
      </c>
    </row>
    <row r="872" spans="1:1">
      <c r="A872" t="s">
        <v>26</v>
      </c>
    </row>
    <row r="873" spans="1:1">
      <c r="A873" t="s">
        <v>26</v>
      </c>
    </row>
    <row r="874" spans="1:1">
      <c r="A874" t="s">
        <v>26</v>
      </c>
    </row>
    <row r="875" spans="1:1">
      <c r="A875" t="s">
        <v>26</v>
      </c>
    </row>
    <row r="876" spans="1:1">
      <c r="A876" t="s">
        <v>26</v>
      </c>
    </row>
    <row r="877" spans="1:1">
      <c r="A877" t="s">
        <v>26</v>
      </c>
    </row>
    <row r="878" spans="1:1">
      <c r="A878" t="s">
        <v>26</v>
      </c>
    </row>
    <row r="879" spans="1:1">
      <c r="A879" t="s">
        <v>26</v>
      </c>
    </row>
    <row r="880" spans="1:1">
      <c r="A880" t="s">
        <v>26</v>
      </c>
    </row>
    <row r="881" spans="1:1">
      <c r="A881" t="s">
        <v>26</v>
      </c>
    </row>
    <row r="882" spans="1:1">
      <c r="A882" t="s">
        <v>26</v>
      </c>
    </row>
    <row r="883" spans="1:1">
      <c r="A883" t="s">
        <v>26</v>
      </c>
    </row>
    <row r="884" spans="1:1">
      <c r="A884" t="s">
        <v>26</v>
      </c>
    </row>
    <row r="885" spans="1:1">
      <c r="A885" t="s">
        <v>26</v>
      </c>
    </row>
    <row r="886" spans="1:1">
      <c r="A886" t="s">
        <v>26</v>
      </c>
    </row>
    <row r="887" spans="1:1">
      <c r="A887" t="s">
        <v>26</v>
      </c>
    </row>
    <row r="888" spans="1:1">
      <c r="A888" t="s">
        <v>26</v>
      </c>
    </row>
    <row r="889" spans="1:1">
      <c r="A889" t="s">
        <v>26</v>
      </c>
    </row>
    <row r="890" spans="1:1">
      <c r="A890" t="s">
        <v>26</v>
      </c>
    </row>
    <row r="891" spans="1:1">
      <c r="A891" t="s">
        <v>26</v>
      </c>
    </row>
    <row r="892" spans="1:1">
      <c r="A892" t="s">
        <v>26</v>
      </c>
    </row>
    <row r="893" spans="1:1">
      <c r="A893" t="s">
        <v>26</v>
      </c>
    </row>
    <row r="894" spans="1:1">
      <c r="A894" t="s">
        <v>26</v>
      </c>
    </row>
    <row r="895" spans="1:1">
      <c r="A895" t="s">
        <v>26</v>
      </c>
    </row>
    <row r="896" spans="1:1">
      <c r="A896" t="s">
        <v>26</v>
      </c>
    </row>
    <row r="897" spans="1:1">
      <c r="A897" t="s">
        <v>26</v>
      </c>
    </row>
    <row r="898" spans="1:1">
      <c r="A898" t="s">
        <v>26</v>
      </c>
    </row>
    <row r="899" spans="1:1">
      <c r="A899" t="s">
        <v>26</v>
      </c>
    </row>
    <row r="900" spans="1:1">
      <c r="A900" t="s">
        <v>26</v>
      </c>
    </row>
    <row r="901" spans="1:1">
      <c r="A901" t="s">
        <v>26</v>
      </c>
    </row>
    <row r="902" spans="1:1">
      <c r="A902" t="s">
        <v>26</v>
      </c>
    </row>
    <row r="903" spans="1:1">
      <c r="A903" t="s">
        <v>26</v>
      </c>
    </row>
    <row r="904" spans="1:1">
      <c r="A904" t="s">
        <v>26</v>
      </c>
    </row>
    <row r="905" spans="1:1">
      <c r="A905" t="s">
        <v>26</v>
      </c>
    </row>
    <row r="906" spans="1:1">
      <c r="A906" t="s">
        <v>26</v>
      </c>
    </row>
    <row r="907" spans="1:1">
      <c r="A907" t="s">
        <v>26</v>
      </c>
    </row>
    <row r="908" spans="1:1">
      <c r="A908" t="s">
        <v>26</v>
      </c>
    </row>
    <row r="909" spans="1:1">
      <c r="A909" t="s">
        <v>26</v>
      </c>
    </row>
    <row r="910" spans="1:1">
      <c r="A910" t="s">
        <v>26</v>
      </c>
    </row>
    <row r="911" spans="1:1">
      <c r="A911" t="s">
        <v>26</v>
      </c>
    </row>
    <row r="912" spans="1:1">
      <c r="A912" t="s">
        <v>26</v>
      </c>
    </row>
    <row r="913" spans="1:1">
      <c r="A913" t="s">
        <v>26</v>
      </c>
    </row>
    <row r="914" spans="1:1">
      <c r="A914" t="s">
        <v>26</v>
      </c>
    </row>
    <row r="915" spans="1:1">
      <c r="A915" t="s">
        <v>26</v>
      </c>
    </row>
    <row r="916" spans="1:1">
      <c r="A916" t="s">
        <v>26</v>
      </c>
    </row>
    <row r="917" spans="1:1">
      <c r="A917" t="s">
        <v>26</v>
      </c>
    </row>
    <row r="918" spans="1:1">
      <c r="A918" t="s">
        <v>26</v>
      </c>
    </row>
    <row r="919" spans="1:1">
      <c r="A919" t="s">
        <v>26</v>
      </c>
    </row>
    <row r="920" spans="1:1">
      <c r="A920" t="s">
        <v>26</v>
      </c>
    </row>
    <row r="921" spans="1:1">
      <c r="A921" t="s">
        <v>26</v>
      </c>
    </row>
    <row r="922" spans="1:1">
      <c r="A922" t="s">
        <v>26</v>
      </c>
    </row>
    <row r="923" spans="1:1">
      <c r="A923" t="s">
        <v>26</v>
      </c>
    </row>
    <row r="924" spans="1:1">
      <c r="A924" t="s">
        <v>26</v>
      </c>
    </row>
    <row r="925" spans="1:1">
      <c r="A925" t="s">
        <v>26</v>
      </c>
    </row>
    <row r="926" spans="1:1">
      <c r="A926" t="s">
        <v>26</v>
      </c>
    </row>
    <row r="927" spans="1:1">
      <c r="A927" t="s">
        <v>26</v>
      </c>
    </row>
    <row r="928" spans="1:1">
      <c r="A928" t="s">
        <v>26</v>
      </c>
    </row>
    <row r="929" spans="1:1">
      <c r="A929" t="s">
        <v>26</v>
      </c>
    </row>
    <row r="930" spans="1:1">
      <c r="A930" t="s">
        <v>26</v>
      </c>
    </row>
    <row r="931" spans="1:1">
      <c r="A931" t="s">
        <v>26</v>
      </c>
    </row>
    <row r="932" spans="1:1">
      <c r="A932" t="s">
        <v>26</v>
      </c>
    </row>
    <row r="933" spans="1:1">
      <c r="A933" t="s">
        <v>26</v>
      </c>
    </row>
    <row r="934" spans="1:1">
      <c r="A934" t="s">
        <v>26</v>
      </c>
    </row>
    <row r="935" spans="1:1">
      <c r="A935" t="s">
        <v>26</v>
      </c>
    </row>
    <row r="936" spans="1:1">
      <c r="A936" t="s">
        <v>26</v>
      </c>
    </row>
    <row r="937" spans="1:1">
      <c r="A937" t="s">
        <v>26</v>
      </c>
    </row>
    <row r="938" spans="1:1">
      <c r="A938" t="s">
        <v>26</v>
      </c>
    </row>
    <row r="939" spans="1:1">
      <c r="A939" t="s">
        <v>26</v>
      </c>
    </row>
    <row r="940" spans="1:1">
      <c r="A940" t="s">
        <v>26</v>
      </c>
    </row>
    <row r="941" spans="1:1">
      <c r="A941" t="s">
        <v>26</v>
      </c>
    </row>
    <row r="942" spans="1:1">
      <c r="A942" t="s">
        <v>26</v>
      </c>
    </row>
    <row r="943" spans="1:1">
      <c r="A943" t="s">
        <v>26</v>
      </c>
    </row>
    <row r="944" spans="1:1">
      <c r="A944" t="s">
        <v>26</v>
      </c>
    </row>
    <row r="945" spans="1:1">
      <c r="A945" t="s">
        <v>26</v>
      </c>
    </row>
    <row r="946" spans="1:1">
      <c r="A946" t="s">
        <v>26</v>
      </c>
    </row>
    <row r="947" spans="1:1">
      <c r="A947" t="s">
        <v>26</v>
      </c>
    </row>
    <row r="948" spans="1:1">
      <c r="A948" t="s">
        <v>26</v>
      </c>
    </row>
    <row r="949" spans="1:1">
      <c r="A949" t="s">
        <v>26</v>
      </c>
    </row>
    <row r="950" spans="1:1">
      <c r="A950" t="s">
        <v>26</v>
      </c>
    </row>
    <row r="951" spans="1:1">
      <c r="A951" t="s">
        <v>26</v>
      </c>
    </row>
    <row r="952" spans="1:1">
      <c r="A952" t="s">
        <v>26</v>
      </c>
    </row>
    <row r="953" spans="1:1">
      <c r="A953" t="s">
        <v>26</v>
      </c>
    </row>
    <row r="954" spans="1:1">
      <c r="A954" t="s">
        <v>26</v>
      </c>
    </row>
    <row r="955" spans="1:1">
      <c r="A955" t="s">
        <v>26</v>
      </c>
    </row>
    <row r="956" spans="1:1">
      <c r="A956" t="s">
        <v>26</v>
      </c>
    </row>
    <row r="957" spans="1:1">
      <c r="A957" t="s">
        <v>26</v>
      </c>
    </row>
    <row r="958" spans="1:1">
      <c r="A958" t="s">
        <v>26</v>
      </c>
    </row>
    <row r="959" spans="1:1">
      <c r="A959" t="s">
        <v>26</v>
      </c>
    </row>
    <row r="960" spans="1:1">
      <c r="A960" t="s">
        <v>26</v>
      </c>
    </row>
    <row r="961" spans="1:1">
      <c r="A961" t="s">
        <v>26</v>
      </c>
    </row>
    <row r="962" spans="1:1">
      <c r="A962" t="s">
        <v>26</v>
      </c>
    </row>
    <row r="963" spans="1:1">
      <c r="A963" t="s">
        <v>26</v>
      </c>
    </row>
    <row r="964" spans="1:1">
      <c r="A964" t="s">
        <v>26</v>
      </c>
    </row>
    <row r="965" spans="1:1">
      <c r="A965" t="s">
        <v>26</v>
      </c>
    </row>
    <row r="966" spans="1:1">
      <c r="A966" t="s">
        <v>26</v>
      </c>
    </row>
    <row r="967" spans="1:1">
      <c r="A967" t="s">
        <v>26</v>
      </c>
    </row>
    <row r="968" spans="1:1">
      <c r="A968" t="s">
        <v>26</v>
      </c>
    </row>
    <row r="969" spans="1:1">
      <c r="A969" t="s">
        <v>26</v>
      </c>
    </row>
    <row r="970" spans="1:1">
      <c r="A970" t="s">
        <v>26</v>
      </c>
    </row>
    <row r="971" spans="1:1">
      <c r="A971" t="s">
        <v>26</v>
      </c>
    </row>
    <row r="972" spans="1:1">
      <c r="A972" t="s">
        <v>26</v>
      </c>
    </row>
    <row r="973" spans="1:1">
      <c r="A973" t="s">
        <v>26</v>
      </c>
    </row>
    <row r="974" spans="1:1">
      <c r="A974" t="s">
        <v>26</v>
      </c>
    </row>
    <row r="975" spans="1:1">
      <c r="A975" t="s">
        <v>26</v>
      </c>
    </row>
    <row r="976" spans="1:1">
      <c r="A976" t="s">
        <v>26</v>
      </c>
    </row>
    <row r="977" spans="1:1">
      <c r="A977" t="s">
        <v>26</v>
      </c>
    </row>
    <row r="978" spans="1:1">
      <c r="A978" t="s">
        <v>26</v>
      </c>
    </row>
    <row r="979" spans="1:1">
      <c r="A979" t="s">
        <v>26</v>
      </c>
    </row>
    <row r="980" spans="1:1">
      <c r="A980" t="s">
        <v>26</v>
      </c>
    </row>
    <row r="981" spans="1:1">
      <c r="A981" t="s">
        <v>26</v>
      </c>
    </row>
    <row r="982" spans="1:1">
      <c r="A982" t="s">
        <v>26</v>
      </c>
    </row>
    <row r="983" spans="1:1">
      <c r="A983" t="s">
        <v>26</v>
      </c>
    </row>
    <row r="984" spans="1:1">
      <c r="A984" t="s">
        <v>26</v>
      </c>
    </row>
    <row r="985" spans="1:1">
      <c r="A985" t="s">
        <v>26</v>
      </c>
    </row>
    <row r="986" spans="1:1">
      <c r="A986" t="s">
        <v>26</v>
      </c>
    </row>
    <row r="987" spans="1:1">
      <c r="A987" t="s">
        <v>26</v>
      </c>
    </row>
    <row r="988" spans="1:1">
      <c r="A988" t="s">
        <v>26</v>
      </c>
    </row>
    <row r="989" spans="1:1">
      <c r="A989" t="s">
        <v>26</v>
      </c>
    </row>
    <row r="990" spans="1:1">
      <c r="A990" t="s">
        <v>26</v>
      </c>
    </row>
    <row r="991" spans="1:1">
      <c r="A991" t="s">
        <v>26</v>
      </c>
    </row>
  </sheetData>
  <autoFilter ref="A5:CV5"/>
  <dataConsolidate/>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selection activeCell="B9" sqref="B9"/>
    </sheetView>
  </sheetViews>
  <sheetFormatPr defaultRowHeight="18.75"/>
  <cols>
    <col min="2" max="2" width="39.125" customWidth="1"/>
    <col min="3" max="3" width="26.25" customWidth="1"/>
    <col min="4" max="4" width="9" customWidth="1"/>
    <col min="7" max="7" width="15.125" bestFit="1" customWidth="1"/>
  </cols>
  <sheetData>
    <row r="1" spans="2:7" ht="19.5" thickBot="1">
      <c r="B1" s="4" t="s">
        <v>72</v>
      </c>
      <c r="C1" s="4" t="s">
        <v>58</v>
      </c>
      <c r="E1" s="99" t="s">
        <v>56</v>
      </c>
      <c r="G1" s="133" t="s">
        <v>198</v>
      </c>
    </row>
    <row r="2" spans="2:7" ht="19.5" thickBot="1">
      <c r="B2" s="4" t="s">
        <v>73</v>
      </c>
      <c r="C2" s="4" t="s">
        <v>58</v>
      </c>
      <c r="G2" s="134" t="s">
        <v>199</v>
      </c>
    </row>
    <row r="3" spans="2:7">
      <c r="B3" s="4" t="s">
        <v>74</v>
      </c>
      <c r="C3" s="4" t="s">
        <v>58</v>
      </c>
    </row>
    <row r="4" spans="2:7">
      <c r="B4" s="4" t="s">
        <v>75</v>
      </c>
      <c r="C4" s="4" t="s">
        <v>58</v>
      </c>
    </row>
    <row r="5" spans="2:7">
      <c r="B5" s="4" t="s">
        <v>76</v>
      </c>
      <c r="C5" s="4" t="s">
        <v>58</v>
      </c>
    </row>
    <row r="6" spans="2:7">
      <c r="B6" s="4" t="s">
        <v>77</v>
      </c>
      <c r="C6" s="4" t="s">
        <v>58</v>
      </c>
    </row>
    <row r="7" spans="2:7">
      <c r="B7" s="4" t="s">
        <v>78</v>
      </c>
      <c r="C7" s="4" t="s">
        <v>59</v>
      </c>
    </row>
    <row r="8" spans="2:7">
      <c r="B8" s="4" t="s">
        <v>171</v>
      </c>
      <c r="C8" s="4" t="s">
        <v>59</v>
      </c>
    </row>
    <row r="9" spans="2:7">
      <c r="B9" s="4" t="s">
        <v>79</v>
      </c>
      <c r="C9" s="4" t="s">
        <v>59</v>
      </c>
    </row>
    <row r="10" spans="2:7">
      <c r="B10" s="4" t="s">
        <v>80</v>
      </c>
      <c r="C10" s="4" t="s">
        <v>59</v>
      </c>
    </row>
    <row r="11" spans="2:7">
      <c r="B11" s="4" t="s">
        <v>81</v>
      </c>
      <c r="C11" s="4" t="s">
        <v>59</v>
      </c>
    </row>
    <row r="12" spans="2:7">
      <c r="B12" s="4" t="s">
        <v>82</v>
      </c>
      <c r="C12" s="4" t="s">
        <v>59</v>
      </c>
    </row>
    <row r="13" spans="2:7">
      <c r="B13" s="4" t="s">
        <v>60</v>
      </c>
      <c r="C13" s="4" t="s">
        <v>59</v>
      </c>
    </row>
    <row r="14" spans="2:7">
      <c r="B14" s="4" t="s">
        <v>61</v>
      </c>
      <c r="C14" s="4" t="s">
        <v>59</v>
      </c>
    </row>
    <row r="15" spans="2:7">
      <c r="B15" s="4" t="s">
        <v>62</v>
      </c>
      <c r="C15" s="4" t="s">
        <v>59</v>
      </c>
    </row>
    <row r="16" spans="2:7">
      <c r="B16" s="4" t="s">
        <v>63</v>
      </c>
      <c r="C16" s="4" t="s">
        <v>59</v>
      </c>
    </row>
    <row r="17" spans="2:3">
      <c r="B17" s="4" t="s">
        <v>64</v>
      </c>
      <c r="C17" s="4" t="s">
        <v>59</v>
      </c>
    </row>
    <row r="18" spans="2:3">
      <c r="B18" s="4" t="s">
        <v>65</v>
      </c>
      <c r="C18" s="4" t="s">
        <v>59</v>
      </c>
    </row>
    <row r="19" spans="2:3">
      <c r="B19" s="4" t="s">
        <v>66</v>
      </c>
      <c r="C19" s="4" t="s">
        <v>59</v>
      </c>
    </row>
    <row r="20" spans="2:3">
      <c r="B20" s="4" t="s">
        <v>67</v>
      </c>
      <c r="C20" s="4" t="s">
        <v>59</v>
      </c>
    </row>
    <row r="21" spans="2:3">
      <c r="B21" s="4" t="s">
        <v>68</v>
      </c>
      <c r="C21" s="4" t="s">
        <v>59</v>
      </c>
    </row>
    <row r="22" spans="2:3">
      <c r="B22" s="51" t="s">
        <v>69</v>
      </c>
      <c r="C22" s="4" t="s">
        <v>59</v>
      </c>
    </row>
    <row r="23" spans="2:3">
      <c r="B23" s="51" t="s">
        <v>70</v>
      </c>
      <c r="C23" s="4" t="s">
        <v>59</v>
      </c>
    </row>
    <row r="24" spans="2:3">
      <c r="B24" s="51" t="s">
        <v>71</v>
      </c>
      <c r="C24" s="4" t="s">
        <v>59</v>
      </c>
    </row>
    <row r="25" spans="2:3">
      <c r="B25" s="4" t="s">
        <v>52</v>
      </c>
      <c r="C25" s="4" t="s">
        <v>57</v>
      </c>
    </row>
    <row r="26" spans="2:3">
      <c r="B26" s="4" t="s">
        <v>53</v>
      </c>
      <c r="C26" s="4" t="s">
        <v>57</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004"/>
  <sheetViews>
    <sheetView topLeftCell="E1" zoomScale="80" zoomScaleNormal="80" zoomScaleSheetLayoutView="80" workbookViewId="0">
      <selection activeCell="E10" sqref="E10"/>
    </sheetView>
  </sheetViews>
  <sheetFormatPr defaultRowHeight="18.75"/>
  <cols>
    <col min="1" max="1" width="9" style="156"/>
    <col min="2" max="2" width="12.75" style="156" customWidth="1"/>
    <col min="3" max="3" width="31.5" style="156" customWidth="1"/>
    <col min="4" max="4" width="20.375" style="243" customWidth="1"/>
    <col min="5" max="5" width="18" style="241" customWidth="1"/>
    <col min="6" max="6" width="14.25" style="171" customWidth="1"/>
    <col min="7" max="7" width="12.25" style="182" customWidth="1"/>
    <col min="8" max="8" width="13.5" style="171" customWidth="1"/>
    <col min="9" max="10" width="9" style="156"/>
    <col min="11" max="11" width="10.625" style="156" customWidth="1"/>
    <col min="12" max="19" width="10.625" style="173" customWidth="1"/>
    <col min="20" max="20" width="6.625" style="173" customWidth="1"/>
    <col min="21" max="21" width="9" style="156"/>
    <col min="22" max="22" width="10.625" style="156" customWidth="1"/>
    <col min="23" max="24" width="10.625" style="173" customWidth="1"/>
    <col min="25" max="25" width="10.625" style="156" customWidth="1"/>
    <col min="26" max="59" width="9" style="156"/>
  </cols>
  <sheetData>
    <row r="1" spans="1:59" ht="19.5" thickBot="1">
      <c r="A1" s="156" t="s">
        <v>186</v>
      </c>
    </row>
    <row r="2" spans="1:59" ht="19.5" thickBot="1">
      <c r="B2" s="157" t="s">
        <v>113</v>
      </c>
      <c r="C2" s="405" t="s">
        <v>115</v>
      </c>
      <c r="D2" s="406"/>
      <c r="E2" s="156"/>
      <c r="F2" s="156"/>
      <c r="G2" s="156"/>
      <c r="H2" s="156"/>
      <c r="L2" s="156"/>
      <c r="M2" s="156"/>
      <c r="N2" s="156"/>
      <c r="O2" s="156"/>
      <c r="P2" s="158"/>
      <c r="Q2" s="159"/>
      <c r="R2" s="156"/>
      <c r="S2" s="156"/>
      <c r="T2" s="156"/>
      <c r="W2" s="156"/>
      <c r="X2" s="156"/>
    </row>
    <row r="3" spans="1:59" ht="19.5" thickBot="1">
      <c r="B3" s="157" t="s">
        <v>111</v>
      </c>
      <c r="C3" s="405" t="s">
        <v>115</v>
      </c>
      <c r="D3" s="407"/>
      <c r="E3" s="160" t="s">
        <v>112</v>
      </c>
      <c r="F3" s="408" t="s">
        <v>116</v>
      </c>
      <c r="G3" s="408"/>
      <c r="H3" s="408"/>
      <c r="I3" s="409"/>
      <c r="L3" s="156"/>
      <c r="M3" s="156"/>
      <c r="N3" s="156"/>
      <c r="O3" s="156"/>
      <c r="P3" s="156"/>
      <c r="Q3" s="158"/>
      <c r="R3" s="159"/>
      <c r="S3" s="159"/>
      <c r="T3" s="156"/>
      <c r="W3" s="156"/>
      <c r="X3" s="156"/>
    </row>
    <row r="4" spans="1:59">
      <c r="B4" s="161"/>
      <c r="C4" s="161"/>
      <c r="D4" s="161"/>
      <c r="E4" s="162"/>
      <c r="F4" s="163"/>
      <c r="G4" s="163"/>
      <c r="H4" s="163"/>
      <c r="I4" s="163"/>
      <c r="L4" s="156"/>
      <c r="M4" s="156"/>
      <c r="N4" s="156"/>
      <c r="O4" s="156"/>
      <c r="P4" s="156"/>
      <c r="Q4" s="158"/>
      <c r="R4" s="159"/>
      <c r="S4" s="159"/>
      <c r="T4" s="156"/>
      <c r="W4" s="156"/>
      <c r="X4" s="156"/>
    </row>
    <row r="5" spans="1:59" s="100" customFormat="1" ht="26.25" thickBot="1">
      <c r="A5" s="164"/>
      <c r="B5" s="164" t="s">
        <v>145</v>
      </c>
      <c r="C5" s="164"/>
      <c r="D5" s="164"/>
      <c r="E5" s="164"/>
      <c r="F5" s="165"/>
      <c r="G5" s="166"/>
      <c r="H5" s="165"/>
      <c r="I5" s="164"/>
      <c r="J5" s="164"/>
      <c r="K5" s="164"/>
      <c r="L5" s="167"/>
      <c r="M5" s="167"/>
      <c r="N5" s="167"/>
      <c r="O5" s="167"/>
      <c r="P5" s="167"/>
      <c r="Q5" s="167"/>
      <c r="R5" s="167"/>
      <c r="S5" s="167"/>
      <c r="T5" s="167"/>
      <c r="U5" s="164"/>
      <c r="V5" s="164"/>
      <c r="W5" s="167"/>
      <c r="X5" s="167"/>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row>
    <row r="6" spans="1:59" ht="38.25" customHeight="1" thickBot="1">
      <c r="B6" s="168" t="s">
        <v>146</v>
      </c>
      <c r="C6" s="169" t="s">
        <v>92</v>
      </c>
      <c r="D6" s="169" t="s">
        <v>93</v>
      </c>
      <c r="E6" s="170" t="s">
        <v>94</v>
      </c>
      <c r="G6" s="279" t="s">
        <v>142</v>
      </c>
      <c r="H6" s="280"/>
      <c r="I6" s="280"/>
      <c r="J6" s="280"/>
      <c r="K6" s="280"/>
      <c r="L6" s="281"/>
      <c r="M6" s="172"/>
      <c r="N6" s="172"/>
      <c r="O6" s="172"/>
      <c r="P6" s="172"/>
      <c r="Q6" s="172"/>
      <c r="R6" s="172"/>
      <c r="S6" s="172"/>
    </row>
    <row r="7" spans="1:59" ht="19.5" thickBot="1">
      <c r="A7" s="174" t="s">
        <v>54</v>
      </c>
      <c r="B7" s="175" t="s">
        <v>101</v>
      </c>
      <c r="C7" s="176">
        <v>45000000</v>
      </c>
      <c r="D7" s="176">
        <v>6590</v>
      </c>
      <c r="E7" s="244">
        <f>IFERROR((1-D7/C7),1)</f>
        <v>0.99985355555555555</v>
      </c>
      <c r="G7" s="282"/>
      <c r="H7" s="283"/>
      <c r="I7" s="283"/>
      <c r="J7" s="283"/>
      <c r="K7" s="283"/>
      <c r="L7" s="284"/>
      <c r="M7" s="172"/>
      <c r="N7" s="172"/>
      <c r="O7" s="172"/>
      <c r="P7" s="172"/>
      <c r="Q7" s="172"/>
      <c r="R7" s="172"/>
      <c r="S7" s="172"/>
    </row>
    <row r="8" spans="1:59">
      <c r="A8" s="177"/>
      <c r="B8" s="178" t="s">
        <v>101</v>
      </c>
      <c r="C8" s="179">
        <v>2500330</v>
      </c>
      <c r="D8" s="179">
        <v>300</v>
      </c>
      <c r="E8" s="245">
        <f>IFERROR((1-D8/C8),1)</f>
        <v>0.99988001583790942</v>
      </c>
      <c r="G8" s="282"/>
      <c r="H8" s="283"/>
      <c r="I8" s="283"/>
      <c r="J8" s="283"/>
      <c r="K8" s="283"/>
      <c r="L8" s="284"/>
      <c r="M8" s="172"/>
      <c r="N8" s="172"/>
      <c r="O8" s="172"/>
      <c r="P8" s="172"/>
      <c r="Q8" s="172"/>
      <c r="R8" s="172"/>
      <c r="S8" s="172"/>
    </row>
    <row r="9" spans="1:59">
      <c r="A9" s="173"/>
      <c r="B9" s="180" t="s">
        <v>99</v>
      </c>
      <c r="C9" s="181">
        <v>2568166</v>
      </c>
      <c r="D9" s="181">
        <v>58166</v>
      </c>
      <c r="E9" s="246">
        <f>IFERROR((1-D9/C9),1)</f>
        <v>0.97735115253453242</v>
      </c>
      <c r="G9" s="282"/>
      <c r="H9" s="283"/>
      <c r="I9" s="283"/>
      <c r="J9" s="283"/>
      <c r="K9" s="283"/>
      <c r="L9" s="284"/>
      <c r="M9" s="172"/>
      <c r="N9" s="172"/>
      <c r="O9" s="172"/>
      <c r="P9" s="172"/>
      <c r="Q9" s="172"/>
      <c r="R9" s="172"/>
      <c r="S9" s="172"/>
    </row>
    <row r="10" spans="1:59">
      <c r="A10" s="173"/>
      <c r="B10" s="180" t="s">
        <v>100</v>
      </c>
      <c r="C10" s="181">
        <v>365200</v>
      </c>
      <c r="D10" s="181">
        <v>65200</v>
      </c>
      <c r="E10" s="246">
        <f t="shared" ref="E10:E13" si="0">IFERROR((1-D10/C10),1)</f>
        <v>0.8214676889375685</v>
      </c>
      <c r="G10" s="282"/>
      <c r="H10" s="283"/>
      <c r="I10" s="283"/>
      <c r="J10" s="283"/>
      <c r="K10" s="283"/>
      <c r="L10" s="284"/>
      <c r="M10" s="172"/>
      <c r="N10" s="172"/>
      <c r="O10" s="172"/>
      <c r="P10" s="172"/>
      <c r="Q10" s="172"/>
      <c r="R10" s="172"/>
      <c r="S10" s="172"/>
    </row>
    <row r="11" spans="1:59">
      <c r="A11" s="173"/>
      <c r="B11" s="180" t="s">
        <v>102</v>
      </c>
      <c r="C11" s="181">
        <v>2568166</v>
      </c>
      <c r="D11" s="181">
        <v>70000</v>
      </c>
      <c r="E11" s="246">
        <f t="shared" si="0"/>
        <v>0.97274319494923611</v>
      </c>
      <c r="G11" s="282"/>
      <c r="H11" s="283"/>
      <c r="I11" s="283"/>
      <c r="J11" s="283"/>
      <c r="K11" s="283"/>
      <c r="L11" s="284"/>
      <c r="M11" s="172"/>
      <c r="N11" s="172"/>
      <c r="O11" s="172"/>
      <c r="P11" s="172"/>
      <c r="Q11" s="172"/>
      <c r="R11" s="172"/>
      <c r="S11" s="172"/>
    </row>
    <row r="12" spans="1:59">
      <c r="A12" s="173"/>
      <c r="B12" s="180" t="s">
        <v>103</v>
      </c>
      <c r="C12" s="181">
        <v>2568166</v>
      </c>
      <c r="D12" s="181">
        <v>70000</v>
      </c>
      <c r="E12" s="246">
        <f t="shared" si="0"/>
        <v>0.97274319494923611</v>
      </c>
      <c r="G12" s="282"/>
      <c r="H12" s="283"/>
      <c r="I12" s="283"/>
      <c r="J12" s="283"/>
      <c r="K12" s="283"/>
      <c r="L12" s="284"/>
      <c r="M12" s="172"/>
      <c r="N12" s="172"/>
      <c r="O12" s="172"/>
      <c r="P12" s="172"/>
      <c r="Q12" s="172"/>
      <c r="R12" s="172"/>
      <c r="S12" s="172"/>
    </row>
    <row r="13" spans="1:59">
      <c r="A13" s="173"/>
      <c r="B13" s="180" t="s">
        <v>104</v>
      </c>
      <c r="C13" s="181">
        <v>2568166</v>
      </c>
      <c r="D13" s="181">
        <v>70000</v>
      </c>
      <c r="E13" s="246">
        <f t="shared" si="0"/>
        <v>0.97274319494923611</v>
      </c>
      <c r="G13" s="285"/>
      <c r="H13" s="286"/>
      <c r="I13" s="286"/>
      <c r="J13" s="286"/>
      <c r="K13" s="286"/>
      <c r="L13" s="287"/>
      <c r="M13" s="172"/>
      <c r="N13" s="172"/>
      <c r="O13" s="172"/>
      <c r="P13" s="172"/>
      <c r="Q13" s="172"/>
      <c r="R13" s="172"/>
      <c r="S13" s="172"/>
    </row>
    <row r="14" spans="1:59">
      <c r="C14" s="182"/>
      <c r="D14" s="182"/>
      <c r="E14" s="182"/>
    </row>
    <row r="15" spans="1:59" s="100" customFormat="1" ht="26.25" thickBot="1">
      <c r="A15" s="164"/>
      <c r="B15" s="164" t="s">
        <v>87</v>
      </c>
      <c r="C15" s="166"/>
      <c r="D15" s="166"/>
      <c r="E15" s="166"/>
      <c r="F15" s="165"/>
      <c r="G15" s="166"/>
      <c r="H15" s="165"/>
      <c r="I15" s="164"/>
      <c r="J15" s="164"/>
      <c r="K15" s="164" t="s">
        <v>138</v>
      </c>
      <c r="L15" s="183"/>
      <c r="M15" s="183"/>
      <c r="N15" s="183"/>
      <c r="O15" s="183"/>
      <c r="P15" s="183"/>
      <c r="Q15" s="183"/>
      <c r="R15" s="183"/>
      <c r="S15" s="183"/>
      <c r="T15" s="183"/>
      <c r="U15" s="164"/>
      <c r="V15" s="164" t="s">
        <v>139</v>
      </c>
      <c r="W15" s="183"/>
      <c r="X15" s="183"/>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row>
    <row r="16" spans="1:59" ht="19.5" thickBot="1">
      <c r="B16" s="410" t="s">
        <v>46</v>
      </c>
      <c r="C16" s="411"/>
      <c r="D16" s="411"/>
      <c r="E16" s="411"/>
      <c r="F16" s="411"/>
      <c r="G16" s="411"/>
      <c r="H16" s="412"/>
      <c r="K16" s="184" t="s">
        <v>54</v>
      </c>
      <c r="L16" s="185" t="s">
        <v>27</v>
      </c>
      <c r="M16" s="186" t="s">
        <v>28</v>
      </c>
      <c r="N16" s="186" t="s">
        <v>29</v>
      </c>
      <c r="O16" s="186" t="s">
        <v>30</v>
      </c>
      <c r="P16" s="186" t="s">
        <v>31</v>
      </c>
      <c r="Q16" s="187" t="s">
        <v>32</v>
      </c>
      <c r="R16" s="187" t="s">
        <v>33</v>
      </c>
      <c r="S16" s="188" t="s">
        <v>34</v>
      </c>
      <c r="T16" s="177"/>
      <c r="V16" s="184" t="s">
        <v>54</v>
      </c>
      <c r="W16" s="189" t="s">
        <v>90</v>
      </c>
      <c r="X16" s="190" t="s">
        <v>91</v>
      </c>
      <c r="Y16" s="191" t="s">
        <v>176</v>
      </c>
    </row>
    <row r="17" spans="1:25" ht="57" thickBot="1">
      <c r="B17" s="192" t="s">
        <v>146</v>
      </c>
      <c r="C17" s="193" t="s">
        <v>55</v>
      </c>
      <c r="D17" s="194" t="s">
        <v>83</v>
      </c>
      <c r="E17" s="195" t="s">
        <v>172</v>
      </c>
      <c r="F17" s="196" t="s">
        <v>85</v>
      </c>
      <c r="G17" s="197" t="s">
        <v>84</v>
      </c>
      <c r="H17" s="198" t="s">
        <v>137</v>
      </c>
      <c r="J17" s="199" t="s">
        <v>86</v>
      </c>
      <c r="K17" s="200" t="s">
        <v>96</v>
      </c>
      <c r="L17" s="201" t="s">
        <v>117</v>
      </c>
      <c r="M17" s="202" t="s">
        <v>118</v>
      </c>
      <c r="N17" s="202" t="s">
        <v>119</v>
      </c>
      <c r="O17" s="202" t="s">
        <v>120</v>
      </c>
      <c r="P17" s="202" t="s">
        <v>120</v>
      </c>
      <c r="Q17" s="203"/>
      <c r="R17" s="203"/>
      <c r="S17" s="204"/>
      <c r="T17" s="205"/>
      <c r="U17" s="206" t="s">
        <v>89</v>
      </c>
      <c r="V17" s="207" t="s">
        <v>98</v>
      </c>
      <c r="W17" s="208" t="s">
        <v>121</v>
      </c>
      <c r="X17" s="209" t="s">
        <v>122</v>
      </c>
      <c r="Y17" s="210" t="s">
        <v>122</v>
      </c>
    </row>
    <row r="18" spans="1:25" ht="19.5" thickBot="1">
      <c r="A18" s="211" t="s">
        <v>54</v>
      </c>
      <c r="B18" s="175" t="s">
        <v>101</v>
      </c>
      <c r="C18" s="212" t="s">
        <v>67</v>
      </c>
      <c r="D18" s="212" t="str">
        <f>IF($C18="","",VLOOKUP($C18,分類コード!$B$1:$C$26,2,0))</f>
        <v>その他林産物JAS</v>
      </c>
      <c r="E18" s="213" t="s">
        <v>88</v>
      </c>
      <c r="F18" s="214">
        <v>22.1952</v>
      </c>
      <c r="G18" s="176">
        <v>260000</v>
      </c>
      <c r="H18" s="215">
        <v>12.33</v>
      </c>
      <c r="J18" s="216" t="s">
        <v>95</v>
      </c>
      <c r="K18" s="217">
        <v>890000</v>
      </c>
      <c r="L18" s="218">
        <v>8522220</v>
      </c>
      <c r="M18" s="219">
        <v>26500</v>
      </c>
      <c r="N18" s="219">
        <v>356210</v>
      </c>
      <c r="O18" s="219">
        <v>2000</v>
      </c>
      <c r="P18" s="219">
        <v>300000</v>
      </c>
      <c r="Q18" s="220">
        <v>0</v>
      </c>
      <c r="R18" s="220">
        <v>0</v>
      </c>
      <c r="S18" s="221">
        <v>0</v>
      </c>
      <c r="T18" s="222"/>
      <c r="U18" s="223" t="s">
        <v>97</v>
      </c>
      <c r="V18" s="217">
        <v>890000</v>
      </c>
      <c r="W18" s="218">
        <v>8522220</v>
      </c>
      <c r="X18" s="220">
        <v>26500</v>
      </c>
      <c r="Y18" s="221">
        <v>26500</v>
      </c>
    </row>
    <row r="19" spans="1:25">
      <c r="B19" s="178" t="s">
        <v>101</v>
      </c>
      <c r="C19" s="224" t="s">
        <v>72</v>
      </c>
      <c r="D19" s="242" t="str">
        <f>IF($C19="","",VLOOKUP($C19,分類コード!$B$1:$C$26,2,0))</f>
        <v>JAS構造材</v>
      </c>
      <c r="E19" s="226" t="s">
        <v>106</v>
      </c>
      <c r="F19" s="227">
        <v>220</v>
      </c>
      <c r="G19" s="228">
        <v>320000</v>
      </c>
      <c r="H19" s="227">
        <v>220</v>
      </c>
      <c r="K19" s="229" t="s">
        <v>43</v>
      </c>
      <c r="L19" s="230" t="s">
        <v>43</v>
      </c>
      <c r="M19" s="231"/>
      <c r="N19" s="231"/>
      <c r="O19" s="231"/>
      <c r="P19" s="231"/>
      <c r="Q19" s="231"/>
      <c r="R19" s="231"/>
      <c r="S19" s="231"/>
      <c r="T19" s="177"/>
      <c r="V19" s="229" t="s">
        <v>43</v>
      </c>
      <c r="W19" s="230" t="s">
        <v>43</v>
      </c>
      <c r="X19" s="231"/>
      <c r="Y19" s="231"/>
    </row>
    <row r="20" spans="1:25">
      <c r="B20" s="178" t="s">
        <v>101</v>
      </c>
      <c r="C20" s="232" t="s">
        <v>171</v>
      </c>
      <c r="D20" s="155" t="str">
        <f>IF($C20="","",VLOOKUP($C20,分類コード!$B$1:$C$26,2,0))</f>
        <v>その他林産物JAS</v>
      </c>
      <c r="E20" s="234"/>
      <c r="F20" s="235">
        <v>155</v>
      </c>
      <c r="G20" s="236">
        <v>329000</v>
      </c>
      <c r="H20" s="235">
        <v>155</v>
      </c>
      <c r="K20" s="237"/>
      <c r="L20" s="238"/>
      <c r="M20" s="239"/>
      <c r="N20" s="239"/>
      <c r="O20" s="239"/>
      <c r="P20" s="239"/>
      <c r="Q20" s="239"/>
      <c r="R20" s="239"/>
      <c r="S20" s="239"/>
      <c r="T20" s="177"/>
      <c r="V20" s="229"/>
      <c r="W20" s="238" t="s">
        <v>43</v>
      </c>
      <c r="X20" s="231"/>
      <c r="Y20" s="231"/>
    </row>
    <row r="21" spans="1:25">
      <c r="B21" s="180" t="s">
        <v>101</v>
      </c>
      <c r="C21" s="232" t="s">
        <v>72</v>
      </c>
      <c r="D21" s="155" t="str">
        <f>IF($C21="","",VLOOKUP($C21,分類コード!$B$1:$C$26,2,0))</f>
        <v>JAS構造材</v>
      </c>
      <c r="E21" s="234" t="s">
        <v>106</v>
      </c>
      <c r="F21" s="235">
        <v>125.253</v>
      </c>
      <c r="G21" s="236">
        <v>1233000</v>
      </c>
      <c r="H21" s="235">
        <v>125.253</v>
      </c>
      <c r="K21" s="237"/>
      <c r="L21" s="238"/>
      <c r="M21" s="239" t="s">
        <v>43</v>
      </c>
      <c r="N21" s="239" t="s">
        <v>43</v>
      </c>
      <c r="O21" s="239"/>
      <c r="P21" s="239"/>
      <c r="Q21" s="239"/>
      <c r="R21" s="239"/>
      <c r="S21" s="239"/>
      <c r="T21" s="177"/>
      <c r="V21" s="237"/>
      <c r="W21" s="238"/>
      <c r="X21" s="239" t="s">
        <v>43</v>
      </c>
      <c r="Y21" s="239" t="s">
        <v>43</v>
      </c>
    </row>
    <row r="22" spans="1:25">
      <c r="B22" s="178" t="s">
        <v>101</v>
      </c>
      <c r="C22" s="232" t="s">
        <v>75</v>
      </c>
      <c r="D22" s="155" t="str">
        <f>IF($C22="","",VLOOKUP($C22,分類コード!$B$1:$C$26,2,0))</f>
        <v>JAS構造材</v>
      </c>
      <c r="E22" s="234" t="s">
        <v>108</v>
      </c>
      <c r="F22" s="227">
        <v>220</v>
      </c>
      <c r="G22" s="228"/>
      <c r="H22" s="235">
        <v>220</v>
      </c>
      <c r="K22" s="237"/>
      <c r="L22" s="238" t="s">
        <v>43</v>
      </c>
      <c r="M22" s="239"/>
      <c r="N22" s="239"/>
      <c r="O22" s="239"/>
      <c r="P22" s="239"/>
      <c r="Q22" s="239"/>
      <c r="R22" s="239"/>
      <c r="S22" s="239"/>
      <c r="T22" s="177"/>
      <c r="V22" s="237"/>
      <c r="W22" s="238" t="s">
        <v>43</v>
      </c>
      <c r="X22" s="239"/>
      <c r="Y22" s="239"/>
    </row>
    <row r="23" spans="1:25">
      <c r="B23" s="178" t="s">
        <v>101</v>
      </c>
      <c r="C23" s="232" t="s">
        <v>75</v>
      </c>
      <c r="D23" s="155" t="str">
        <f>IF($C23="","",VLOOKUP($C23,分類コード!$B$1:$C$26,2,0))</f>
        <v>JAS構造材</v>
      </c>
      <c r="E23" s="234" t="s">
        <v>107</v>
      </c>
      <c r="F23" s="235">
        <v>155</v>
      </c>
      <c r="G23" s="236"/>
      <c r="H23" s="235">
        <v>155</v>
      </c>
      <c r="K23" s="237" t="s">
        <v>43</v>
      </c>
      <c r="L23" s="238" t="s">
        <v>43</v>
      </c>
      <c r="M23" s="239"/>
      <c r="N23" s="239" t="s">
        <v>43</v>
      </c>
      <c r="O23" s="239"/>
      <c r="P23" s="239" t="s">
        <v>43</v>
      </c>
      <c r="Q23" s="239"/>
      <c r="R23" s="239"/>
      <c r="S23" s="239"/>
      <c r="T23" s="177"/>
      <c r="V23" s="237" t="s">
        <v>43</v>
      </c>
      <c r="W23" s="238" t="s">
        <v>43</v>
      </c>
      <c r="X23" s="239"/>
      <c r="Y23" s="239"/>
    </row>
    <row r="24" spans="1:25">
      <c r="B24" s="178" t="s">
        <v>101</v>
      </c>
      <c r="C24" s="232" t="s">
        <v>75</v>
      </c>
      <c r="D24" s="155" t="str">
        <f>IF($C24="","",VLOOKUP($C24,分類コード!$B$1:$C$26,2,0))</f>
        <v>JAS構造材</v>
      </c>
      <c r="E24" s="234" t="s">
        <v>153</v>
      </c>
      <c r="F24" s="235"/>
      <c r="G24" s="236">
        <v>4233000</v>
      </c>
      <c r="H24" s="235"/>
      <c r="K24" s="237"/>
      <c r="L24" s="238" t="s">
        <v>43</v>
      </c>
      <c r="M24" s="239"/>
      <c r="N24" s="239"/>
      <c r="O24" s="239" t="s">
        <v>43</v>
      </c>
      <c r="P24" s="239" t="s">
        <v>43</v>
      </c>
      <c r="Q24" s="239"/>
      <c r="R24" s="239"/>
      <c r="S24" s="239"/>
      <c r="T24" s="177"/>
      <c r="V24" s="237"/>
      <c r="W24" s="238" t="s">
        <v>43</v>
      </c>
      <c r="X24" s="239"/>
      <c r="Y24" s="239"/>
    </row>
    <row r="25" spans="1:25">
      <c r="B25" s="178" t="s">
        <v>101</v>
      </c>
      <c r="C25" s="232" t="s">
        <v>73</v>
      </c>
      <c r="D25" s="155" t="str">
        <f>IF($C25="","",VLOOKUP($C25,分類コード!$B$1:$C$26,2,0))</f>
        <v>JAS構造材</v>
      </c>
      <c r="E25" s="234"/>
      <c r="F25" s="227">
        <v>220</v>
      </c>
      <c r="G25" s="228">
        <v>320000</v>
      </c>
      <c r="H25" s="235">
        <v>220</v>
      </c>
      <c r="K25" s="237" t="s">
        <v>43</v>
      </c>
      <c r="L25" s="238" t="s">
        <v>43</v>
      </c>
      <c r="M25" s="239" t="s">
        <v>43</v>
      </c>
      <c r="N25" s="239"/>
      <c r="O25" s="239"/>
      <c r="P25" s="239"/>
      <c r="Q25" s="239"/>
      <c r="R25" s="239"/>
      <c r="S25" s="239"/>
      <c r="T25" s="177"/>
      <c r="V25" s="237" t="s">
        <v>43</v>
      </c>
      <c r="W25" s="238" t="s">
        <v>43</v>
      </c>
      <c r="X25" s="239"/>
      <c r="Y25" s="239"/>
    </row>
    <row r="26" spans="1:25">
      <c r="B26" s="178" t="s">
        <v>101</v>
      </c>
      <c r="C26" s="232" t="s">
        <v>74</v>
      </c>
      <c r="D26" s="155" t="str">
        <f>IF($C26="","",VLOOKUP($C26,分類コード!$B$1:$C$26,2,0))</f>
        <v>JAS構造材</v>
      </c>
      <c r="E26" s="234"/>
      <c r="F26" s="235">
        <v>155</v>
      </c>
      <c r="G26" s="236">
        <v>329000</v>
      </c>
      <c r="H26" s="235"/>
      <c r="K26" s="237"/>
      <c r="L26" s="238"/>
      <c r="M26" s="239"/>
      <c r="N26" s="239"/>
      <c r="O26" s="239" t="s">
        <v>43</v>
      </c>
      <c r="P26" s="239"/>
      <c r="Q26" s="239"/>
      <c r="R26" s="239"/>
      <c r="S26" s="239"/>
      <c r="T26" s="177"/>
      <c r="V26" s="237"/>
      <c r="W26" s="238"/>
      <c r="X26" s="239" t="s">
        <v>43</v>
      </c>
      <c r="Y26" s="239" t="s">
        <v>43</v>
      </c>
    </row>
    <row r="27" spans="1:25">
      <c r="B27" s="178" t="s">
        <v>101</v>
      </c>
      <c r="C27" s="232" t="s">
        <v>73</v>
      </c>
      <c r="D27" s="155" t="str">
        <f>IF($C27="","",VLOOKUP($C27,分類コード!$B$1:$C$26,2,0))</f>
        <v>JAS構造材</v>
      </c>
      <c r="E27" s="234"/>
      <c r="F27" s="235">
        <v>125.253</v>
      </c>
      <c r="G27" s="236">
        <v>1233000</v>
      </c>
      <c r="H27" s="235">
        <v>125.253</v>
      </c>
      <c r="K27" s="237" t="s">
        <v>43</v>
      </c>
      <c r="L27" s="238"/>
      <c r="M27" s="239"/>
      <c r="N27" s="239"/>
      <c r="O27" s="239" t="s">
        <v>43</v>
      </c>
      <c r="P27" s="239"/>
      <c r="Q27" s="239"/>
      <c r="R27" s="239"/>
      <c r="S27" s="239"/>
      <c r="T27" s="177"/>
      <c r="V27" s="237" t="s">
        <v>43</v>
      </c>
      <c r="W27" s="238"/>
      <c r="X27" s="239" t="s">
        <v>43</v>
      </c>
      <c r="Y27" s="239" t="s">
        <v>43</v>
      </c>
    </row>
    <row r="28" spans="1:25" ht="19.5" thickBot="1">
      <c r="B28" s="178" t="s">
        <v>99</v>
      </c>
      <c r="C28" s="232" t="s">
        <v>73</v>
      </c>
      <c r="D28" s="155" t="str">
        <f>IF($C28="","",VLOOKUP($C28,分類コード!$B$1:$C$26,2,0))</f>
        <v>JAS構造材</v>
      </c>
      <c r="E28" s="234"/>
      <c r="F28" s="235">
        <v>125.253</v>
      </c>
      <c r="G28" s="236">
        <v>1233000</v>
      </c>
      <c r="H28" s="235">
        <v>125.253</v>
      </c>
      <c r="K28" s="240"/>
      <c r="L28" s="238" t="s">
        <v>43</v>
      </c>
      <c r="M28" s="239"/>
      <c r="N28" s="239"/>
      <c r="O28" s="239"/>
      <c r="P28" s="239"/>
      <c r="Q28" s="239"/>
      <c r="R28" s="239"/>
      <c r="S28" s="239"/>
      <c r="T28" s="177"/>
      <c r="V28" s="240"/>
      <c r="W28" s="238" t="s">
        <v>43</v>
      </c>
      <c r="X28" s="239"/>
      <c r="Y28" s="239"/>
    </row>
    <row r="29" spans="1:25">
      <c r="B29" s="178" t="s">
        <v>99</v>
      </c>
      <c r="C29" s="232" t="s">
        <v>53</v>
      </c>
      <c r="D29" s="155" t="str">
        <f>IF($C29="","",VLOOKUP($C29,分類コード!$B$1:$C$26,2,0))</f>
        <v>対象外</v>
      </c>
      <c r="E29" s="234" t="s">
        <v>114</v>
      </c>
      <c r="F29" s="235">
        <v>225.25299999999999</v>
      </c>
      <c r="G29" s="236">
        <v>2526360</v>
      </c>
      <c r="H29" s="235">
        <v>225.25299999999999</v>
      </c>
      <c r="L29" s="239"/>
      <c r="M29" s="239" t="s">
        <v>43</v>
      </c>
      <c r="N29" s="239"/>
      <c r="O29" s="239"/>
      <c r="P29" s="239"/>
      <c r="Q29" s="239"/>
      <c r="R29" s="239"/>
      <c r="S29" s="239"/>
      <c r="T29" s="177"/>
      <c r="W29" s="239" t="s">
        <v>43</v>
      </c>
      <c r="X29" s="239"/>
      <c r="Y29" s="239"/>
    </row>
    <row r="30" spans="1:25">
      <c r="B30" s="178" t="s">
        <v>99</v>
      </c>
      <c r="C30" s="232" t="s">
        <v>77</v>
      </c>
      <c r="D30" s="155" t="str">
        <f>IF($C30="","",VLOOKUP($C30,分類コード!$B$1:$C$26,2,0))</f>
        <v>JAS構造材</v>
      </c>
      <c r="E30" s="234"/>
      <c r="F30" s="227">
        <v>220</v>
      </c>
      <c r="G30" s="228">
        <v>320000</v>
      </c>
      <c r="H30" s="235"/>
      <c r="L30" s="239"/>
      <c r="M30" s="239" t="s">
        <v>43</v>
      </c>
      <c r="N30" s="239"/>
      <c r="O30" s="239"/>
      <c r="P30" s="239"/>
      <c r="Q30" s="239"/>
      <c r="R30" s="239"/>
      <c r="S30" s="239"/>
      <c r="T30" s="177"/>
      <c r="W30" s="239" t="s">
        <v>43</v>
      </c>
      <c r="X30" s="239"/>
      <c r="Y30" s="239"/>
    </row>
    <row r="31" spans="1:25">
      <c r="B31" s="178" t="s">
        <v>99</v>
      </c>
      <c r="C31" s="232" t="s">
        <v>52</v>
      </c>
      <c r="D31" s="155" t="str">
        <f>IF($C31="","",VLOOKUP($C31,分類コード!$B$1:$C$26,2,0))</f>
        <v>対象外</v>
      </c>
      <c r="E31" s="234" t="s">
        <v>109</v>
      </c>
      <c r="F31" s="227">
        <v>220</v>
      </c>
      <c r="G31" s="228">
        <v>320000</v>
      </c>
      <c r="H31" s="235">
        <v>220</v>
      </c>
      <c r="L31" s="239"/>
      <c r="M31" s="239" t="s">
        <v>43</v>
      </c>
      <c r="N31" s="239"/>
      <c r="O31" s="239"/>
      <c r="P31" s="239"/>
      <c r="Q31" s="239"/>
      <c r="R31" s="239"/>
      <c r="S31" s="239"/>
      <c r="T31" s="177"/>
      <c r="W31" s="239" t="s">
        <v>43</v>
      </c>
      <c r="X31" s="239"/>
      <c r="Y31" s="239"/>
    </row>
    <row r="32" spans="1:25">
      <c r="B32" s="178" t="s">
        <v>99</v>
      </c>
      <c r="C32" s="232" t="s">
        <v>72</v>
      </c>
      <c r="D32" s="155" t="str">
        <f>IF($C32="","",VLOOKUP($C32,分類コード!$B$1:$C$26,2,0))</f>
        <v>JAS構造材</v>
      </c>
      <c r="E32" s="234" t="s">
        <v>106</v>
      </c>
      <c r="F32" s="227">
        <v>220</v>
      </c>
      <c r="G32" s="228">
        <v>320000</v>
      </c>
      <c r="H32" s="235">
        <v>220</v>
      </c>
      <c r="L32" s="239"/>
      <c r="M32" s="239" t="s">
        <v>43</v>
      </c>
      <c r="N32" s="239"/>
      <c r="O32" s="239"/>
      <c r="P32" s="239"/>
      <c r="Q32" s="239"/>
      <c r="R32" s="239"/>
      <c r="S32" s="239"/>
      <c r="T32" s="177"/>
      <c r="W32" s="239" t="s">
        <v>43</v>
      </c>
      <c r="X32" s="239"/>
      <c r="Y32" s="239"/>
    </row>
    <row r="33" spans="2:25">
      <c r="B33" s="178" t="s">
        <v>99</v>
      </c>
      <c r="C33" s="232" t="s">
        <v>75</v>
      </c>
      <c r="D33" s="155" t="str">
        <f>IF($C33="","",VLOOKUP($C33,分類コード!$B$1:$C$26,2,0))</f>
        <v>JAS構造材</v>
      </c>
      <c r="E33" s="234" t="s">
        <v>108</v>
      </c>
      <c r="F33" s="227">
        <v>220</v>
      </c>
      <c r="G33" s="228">
        <v>320000</v>
      </c>
      <c r="H33" s="235">
        <v>220</v>
      </c>
      <c r="L33" s="239"/>
      <c r="M33" s="239" t="s">
        <v>43</v>
      </c>
      <c r="N33" s="239"/>
      <c r="O33" s="239"/>
      <c r="P33" s="239"/>
      <c r="Q33" s="239"/>
      <c r="R33" s="239"/>
      <c r="S33" s="239"/>
      <c r="T33" s="177"/>
      <c r="W33" s="239" t="s">
        <v>43</v>
      </c>
      <c r="X33" s="239"/>
      <c r="Y33" s="239"/>
    </row>
    <row r="34" spans="2:25">
      <c r="B34" s="178" t="s">
        <v>99</v>
      </c>
      <c r="C34" s="232" t="s">
        <v>68</v>
      </c>
      <c r="D34" s="155" t="str">
        <f>IF($C34="","",VLOOKUP($C34,分類コード!$B$1:$C$26,2,0))</f>
        <v>その他林産物JAS</v>
      </c>
      <c r="E34" s="234" t="s">
        <v>110</v>
      </c>
      <c r="F34" s="227">
        <v>220</v>
      </c>
      <c r="G34" s="228">
        <v>320000</v>
      </c>
      <c r="H34" s="235">
        <v>220</v>
      </c>
      <c r="L34" s="239"/>
      <c r="M34" s="239"/>
      <c r="N34" s="239"/>
      <c r="O34" s="239" t="s">
        <v>43</v>
      </c>
      <c r="P34" s="239"/>
      <c r="Q34" s="239"/>
      <c r="R34" s="239"/>
      <c r="S34" s="239"/>
      <c r="T34" s="177"/>
      <c r="W34" s="239"/>
      <c r="X34" s="239" t="s">
        <v>43</v>
      </c>
      <c r="Y34" s="239" t="s">
        <v>43</v>
      </c>
    </row>
    <row r="35" spans="2:25">
      <c r="B35" s="178" t="s">
        <v>99</v>
      </c>
      <c r="C35" s="232" t="s">
        <v>53</v>
      </c>
      <c r="D35" s="155" t="str">
        <f>IF($C35="","",VLOOKUP($C35,分類コード!$B$1:$C$26,2,0))</f>
        <v>対象外</v>
      </c>
      <c r="E35" s="234" t="s">
        <v>114</v>
      </c>
      <c r="F35" s="227">
        <v>220</v>
      </c>
      <c r="G35" s="228">
        <v>320000</v>
      </c>
      <c r="H35" s="235">
        <v>220</v>
      </c>
      <c r="L35" s="239"/>
      <c r="M35" s="239"/>
      <c r="N35" s="239"/>
      <c r="O35" s="239" t="s">
        <v>43</v>
      </c>
      <c r="P35" s="239"/>
      <c r="Q35" s="239"/>
      <c r="R35" s="239"/>
      <c r="S35" s="239"/>
      <c r="T35" s="177"/>
      <c r="W35" s="239"/>
      <c r="X35" s="239" t="s">
        <v>43</v>
      </c>
      <c r="Y35" s="239" t="s">
        <v>43</v>
      </c>
    </row>
    <row r="36" spans="2:25">
      <c r="B36" s="178" t="s">
        <v>99</v>
      </c>
      <c r="C36" s="232" t="s">
        <v>72</v>
      </c>
      <c r="D36" s="155" t="str">
        <f>IF($C36="","",VLOOKUP($C36,分類コード!$B$1:$C$26,2,0))</f>
        <v>JAS構造材</v>
      </c>
      <c r="E36" s="234" t="s">
        <v>106</v>
      </c>
      <c r="F36" s="227">
        <v>220</v>
      </c>
      <c r="G36" s="228">
        <v>320000</v>
      </c>
      <c r="H36" s="235">
        <v>220</v>
      </c>
      <c r="L36" s="239"/>
      <c r="M36" s="239" t="s">
        <v>43</v>
      </c>
      <c r="N36" s="239"/>
      <c r="O36" s="239"/>
      <c r="P36" s="239"/>
      <c r="Q36" s="239"/>
      <c r="R36" s="239"/>
      <c r="S36" s="239"/>
      <c r="T36" s="177"/>
      <c r="W36" s="239" t="s">
        <v>43</v>
      </c>
      <c r="X36" s="239"/>
      <c r="Y36" s="239"/>
    </row>
    <row r="37" spans="2:25">
      <c r="B37" s="178" t="s">
        <v>99</v>
      </c>
      <c r="C37" s="232" t="s">
        <v>75</v>
      </c>
      <c r="D37" s="155" t="str">
        <f>IF($C37="","",VLOOKUP($C37,分類コード!$B$1:$C$26,2,0))</f>
        <v>JAS構造材</v>
      </c>
      <c r="E37" s="234" t="s">
        <v>108</v>
      </c>
      <c r="F37" s="227">
        <v>220</v>
      </c>
      <c r="G37" s="228">
        <v>320000</v>
      </c>
      <c r="H37" s="235">
        <v>220</v>
      </c>
      <c r="L37" s="239"/>
      <c r="M37" s="239" t="s">
        <v>43</v>
      </c>
      <c r="N37" s="239"/>
      <c r="O37" s="239"/>
      <c r="P37" s="239"/>
      <c r="Q37" s="239"/>
      <c r="R37" s="239"/>
      <c r="S37" s="239"/>
      <c r="T37" s="177"/>
      <c r="W37" s="239" t="s">
        <v>43</v>
      </c>
      <c r="X37" s="239"/>
      <c r="Y37" s="239"/>
    </row>
    <row r="38" spans="2:25">
      <c r="B38" s="178" t="s">
        <v>99</v>
      </c>
      <c r="C38" s="232" t="s">
        <v>68</v>
      </c>
      <c r="D38" s="155" t="str">
        <f>IF($C38="","",VLOOKUP($C38,分類コード!$B$1:$C$26,2,0))</f>
        <v>その他林産物JAS</v>
      </c>
      <c r="E38" s="234" t="s">
        <v>110</v>
      </c>
      <c r="F38" s="227">
        <v>220</v>
      </c>
      <c r="G38" s="228">
        <v>320000</v>
      </c>
      <c r="H38" s="235">
        <v>220</v>
      </c>
      <c r="L38" s="239"/>
      <c r="M38" s="239"/>
      <c r="N38" s="239"/>
      <c r="O38" s="239" t="s">
        <v>43</v>
      </c>
      <c r="P38" s="239"/>
      <c r="Q38" s="239"/>
      <c r="R38" s="239"/>
      <c r="S38" s="239"/>
      <c r="T38" s="177"/>
      <c r="W38" s="239"/>
      <c r="X38" s="239" t="s">
        <v>43</v>
      </c>
      <c r="Y38" s="239" t="s">
        <v>43</v>
      </c>
    </row>
    <row r="39" spans="2:25">
      <c r="B39" s="178" t="s">
        <v>99</v>
      </c>
      <c r="C39" s="232" t="s">
        <v>53</v>
      </c>
      <c r="D39" s="155" t="str">
        <f>IF($C39="","",VLOOKUP($C39,分類コード!$B$1:$C$26,2,0))</f>
        <v>対象外</v>
      </c>
      <c r="E39" s="234" t="s">
        <v>114</v>
      </c>
      <c r="F39" s="227">
        <v>220</v>
      </c>
      <c r="G39" s="228">
        <v>320000</v>
      </c>
      <c r="H39" s="235">
        <v>220</v>
      </c>
      <c r="L39" s="239"/>
      <c r="M39" s="239"/>
      <c r="N39" s="239"/>
      <c r="O39" s="239" t="s">
        <v>43</v>
      </c>
      <c r="P39" s="239"/>
      <c r="Q39" s="239"/>
      <c r="R39" s="239"/>
      <c r="S39" s="239"/>
      <c r="T39" s="177"/>
      <c r="W39" s="239"/>
      <c r="X39" s="239" t="s">
        <v>43</v>
      </c>
      <c r="Y39" s="239" t="s">
        <v>43</v>
      </c>
    </row>
    <row r="40" spans="2:25">
      <c r="B40" s="178" t="s">
        <v>99</v>
      </c>
      <c r="C40" s="232" t="s">
        <v>72</v>
      </c>
      <c r="D40" s="155" t="str">
        <f>IF($C40="","",VLOOKUP($C40,分類コード!$B$1:$C$26,2,0))</f>
        <v>JAS構造材</v>
      </c>
      <c r="E40" s="234" t="s">
        <v>106</v>
      </c>
      <c r="F40" s="227">
        <v>220</v>
      </c>
      <c r="G40" s="228">
        <v>320000</v>
      </c>
      <c r="H40" s="235">
        <v>220</v>
      </c>
      <c r="L40" s="239"/>
      <c r="M40" s="239" t="s">
        <v>43</v>
      </c>
      <c r="N40" s="239"/>
      <c r="O40" s="239"/>
      <c r="P40" s="239"/>
      <c r="Q40" s="239"/>
      <c r="R40" s="239"/>
      <c r="S40" s="239"/>
      <c r="W40" s="239" t="s">
        <v>43</v>
      </c>
      <c r="X40" s="239"/>
      <c r="Y40" s="239"/>
    </row>
    <row r="41" spans="2:25">
      <c r="B41" s="178"/>
      <c r="C41" s="232"/>
      <c r="D41" s="155" t="str">
        <f>IF($C41="","",VLOOKUP($C41,分類コード!$B$1:$C$26,2,0))</f>
        <v/>
      </c>
      <c r="E41" s="234"/>
      <c r="F41" s="227"/>
      <c r="G41" s="228"/>
      <c r="H41" s="235"/>
      <c r="L41" s="239"/>
      <c r="M41" s="239" t="s">
        <v>43</v>
      </c>
      <c r="N41" s="239"/>
      <c r="O41" s="239"/>
      <c r="P41" s="239"/>
      <c r="Q41" s="239"/>
      <c r="R41" s="239"/>
      <c r="S41" s="239"/>
      <c r="W41" s="239" t="s">
        <v>43</v>
      </c>
      <c r="X41" s="239"/>
      <c r="Y41" s="239"/>
    </row>
    <row r="42" spans="2:25">
      <c r="B42" s="178"/>
      <c r="C42" s="232"/>
      <c r="D42" s="155" t="str">
        <f>IF($C42="","",VLOOKUP($C42,分類コード!$B$1:$C$26,2,0))</f>
        <v/>
      </c>
      <c r="E42" s="234"/>
      <c r="F42" s="227"/>
      <c r="G42" s="228"/>
      <c r="H42" s="235"/>
      <c r="L42" s="239"/>
      <c r="M42" s="239"/>
      <c r="N42" s="239"/>
      <c r="O42" s="239" t="s">
        <v>43</v>
      </c>
      <c r="P42" s="239"/>
      <c r="Q42" s="239"/>
      <c r="R42" s="239"/>
      <c r="S42" s="239"/>
      <c r="W42" s="239"/>
      <c r="X42" s="239" t="s">
        <v>43</v>
      </c>
      <c r="Y42" s="239" t="s">
        <v>43</v>
      </c>
    </row>
    <row r="43" spans="2:25">
      <c r="B43" s="178"/>
      <c r="C43" s="232"/>
      <c r="D43" s="155" t="str">
        <f>IF($C43="","",VLOOKUP($C43,分類コード!$B$1:$C$26,2,0))</f>
        <v/>
      </c>
      <c r="E43" s="234"/>
      <c r="F43" s="227"/>
      <c r="G43" s="228"/>
      <c r="H43" s="235"/>
      <c r="L43" s="239"/>
      <c r="M43" s="239"/>
      <c r="N43" s="239"/>
      <c r="O43" s="239" t="s">
        <v>43</v>
      </c>
      <c r="P43" s="239"/>
      <c r="Q43" s="239"/>
      <c r="R43" s="239"/>
      <c r="S43" s="239"/>
      <c r="W43" s="239"/>
      <c r="X43" s="239" t="s">
        <v>43</v>
      </c>
      <c r="Y43" s="239" t="s">
        <v>43</v>
      </c>
    </row>
    <row r="44" spans="2:25">
      <c r="B44" s="232"/>
      <c r="C44" s="232"/>
      <c r="D44" s="155" t="str">
        <f>IF($C44="","",VLOOKUP($C44,分類コード!$B$1:$C$26,2,0))</f>
        <v/>
      </c>
      <c r="E44" s="234"/>
      <c r="F44" s="235"/>
      <c r="G44" s="236"/>
      <c r="H44" s="235"/>
      <c r="L44" s="239"/>
      <c r="M44" s="239"/>
      <c r="N44" s="239"/>
      <c r="O44" s="239"/>
      <c r="P44" s="239"/>
      <c r="Q44" s="239"/>
      <c r="R44" s="239"/>
      <c r="S44" s="239"/>
      <c r="W44" s="239"/>
      <c r="X44" s="239"/>
      <c r="Y44" s="239"/>
    </row>
    <row r="45" spans="2:25">
      <c r="B45" s="232"/>
      <c r="C45" s="232"/>
      <c r="D45" s="155" t="str">
        <f>IF($C45="","",VLOOKUP($C45,分類コード!$B$1:$C$26,2,0))</f>
        <v/>
      </c>
      <c r="E45" s="234"/>
      <c r="F45" s="235"/>
      <c r="G45" s="236"/>
      <c r="H45" s="235"/>
      <c r="L45" s="239"/>
      <c r="M45" s="239"/>
      <c r="N45" s="239"/>
      <c r="O45" s="239"/>
      <c r="P45" s="239"/>
      <c r="Q45" s="239"/>
      <c r="R45" s="239"/>
      <c r="S45" s="239"/>
      <c r="W45" s="239"/>
      <c r="X45" s="239"/>
      <c r="Y45" s="239"/>
    </row>
    <row r="46" spans="2:25">
      <c r="B46" s="232"/>
      <c r="C46" s="232"/>
      <c r="D46" s="155" t="str">
        <f>IF($C46="","",VLOOKUP($C46,分類コード!$B$1:$C$26,2,0))</f>
        <v/>
      </c>
      <c r="E46" s="234"/>
      <c r="F46" s="235"/>
      <c r="G46" s="236"/>
      <c r="H46" s="235"/>
      <c r="L46" s="239"/>
      <c r="M46" s="239"/>
      <c r="N46" s="239"/>
      <c r="O46" s="239"/>
      <c r="P46" s="239"/>
      <c r="Q46" s="239"/>
      <c r="R46" s="239"/>
      <c r="S46" s="239"/>
      <c r="W46" s="239"/>
      <c r="X46" s="239"/>
      <c r="Y46" s="239"/>
    </row>
    <row r="47" spans="2:25">
      <c r="B47" s="232"/>
      <c r="C47" s="232"/>
      <c r="D47" s="155" t="str">
        <f>IF($C47="","",VLOOKUP($C47,分類コード!$B$1:$C$26,2,0))</f>
        <v/>
      </c>
      <c r="E47" s="234"/>
      <c r="F47" s="235"/>
      <c r="G47" s="236"/>
      <c r="H47" s="235"/>
      <c r="L47" s="239"/>
      <c r="M47" s="239"/>
      <c r="N47" s="239"/>
      <c r="O47" s="239"/>
      <c r="P47" s="239"/>
      <c r="Q47" s="239"/>
      <c r="R47" s="239"/>
      <c r="S47" s="239"/>
      <c r="W47" s="239"/>
      <c r="X47" s="239"/>
      <c r="Y47" s="239"/>
    </row>
    <row r="48" spans="2:25">
      <c r="B48" s="232"/>
      <c r="C48" s="232"/>
      <c r="D48" s="155" t="str">
        <f>IF($C48="","",VLOOKUP($C48,分類コード!$B$1:$C$26,2,0))</f>
        <v/>
      </c>
      <c r="E48" s="234"/>
      <c r="F48" s="235"/>
      <c r="G48" s="236"/>
      <c r="H48" s="235"/>
      <c r="L48" s="239"/>
      <c r="M48" s="239"/>
      <c r="N48" s="239"/>
      <c r="O48" s="239"/>
      <c r="P48" s="239"/>
      <c r="Q48" s="239"/>
      <c r="R48" s="239"/>
      <c r="S48" s="239"/>
      <c r="W48" s="239"/>
      <c r="X48" s="239"/>
      <c r="Y48" s="239"/>
    </row>
    <row r="49" spans="2:25">
      <c r="B49" s="232"/>
      <c r="C49" s="232"/>
      <c r="D49" s="155" t="str">
        <f>IF($C49="","",VLOOKUP($C49,分類コード!$B$1:$C$26,2,0))</f>
        <v/>
      </c>
      <c r="E49" s="234"/>
      <c r="F49" s="235"/>
      <c r="G49" s="236"/>
      <c r="H49" s="235"/>
      <c r="L49" s="239"/>
      <c r="M49" s="239"/>
      <c r="N49" s="239"/>
      <c r="O49" s="239"/>
      <c r="P49" s="239"/>
      <c r="Q49" s="239"/>
      <c r="R49" s="239"/>
      <c r="S49" s="239"/>
      <c r="W49" s="239"/>
      <c r="X49" s="239"/>
      <c r="Y49" s="239"/>
    </row>
    <row r="50" spans="2:25">
      <c r="B50" s="232"/>
      <c r="C50" s="232"/>
      <c r="D50" s="155" t="str">
        <f>IF($C50="","",VLOOKUP($C50,分類コード!$B$1:$C$26,2,0))</f>
        <v/>
      </c>
      <c r="E50" s="234"/>
      <c r="F50" s="235"/>
      <c r="G50" s="236"/>
      <c r="H50" s="235"/>
      <c r="L50" s="239"/>
      <c r="M50" s="239"/>
      <c r="N50" s="239"/>
      <c r="O50" s="239"/>
      <c r="P50" s="239"/>
      <c r="Q50" s="239"/>
      <c r="R50" s="239"/>
      <c r="S50" s="239"/>
      <c r="W50" s="239"/>
      <c r="X50" s="239"/>
      <c r="Y50" s="239"/>
    </row>
    <row r="51" spans="2:25">
      <c r="B51" s="232"/>
      <c r="C51" s="232"/>
      <c r="D51" s="155" t="str">
        <f>IF($C51="","",VLOOKUP($C51,分類コード!$B$1:$C$26,2,0))</f>
        <v/>
      </c>
      <c r="E51" s="234"/>
      <c r="F51" s="235"/>
      <c r="G51" s="236"/>
      <c r="H51" s="235"/>
      <c r="L51" s="239"/>
      <c r="M51" s="239"/>
      <c r="N51" s="239"/>
      <c r="O51" s="239"/>
      <c r="P51" s="239"/>
      <c r="Q51" s="239"/>
      <c r="R51" s="239"/>
      <c r="S51" s="239"/>
      <c r="W51" s="239"/>
      <c r="X51" s="239"/>
      <c r="Y51" s="239"/>
    </row>
    <row r="52" spans="2:25">
      <c r="B52" s="232"/>
      <c r="C52" s="232"/>
      <c r="D52" s="155" t="str">
        <f>IF($C52="","",VLOOKUP($C52,分類コード!$B$1:$C$26,2,0))</f>
        <v/>
      </c>
      <c r="E52" s="234"/>
      <c r="F52" s="235"/>
      <c r="G52" s="236"/>
      <c r="H52" s="235"/>
      <c r="L52" s="239"/>
      <c r="M52" s="239"/>
      <c r="N52" s="239"/>
      <c r="O52" s="239"/>
      <c r="P52" s="239"/>
      <c r="Q52" s="239"/>
      <c r="R52" s="239"/>
      <c r="S52" s="239"/>
      <c r="W52" s="239"/>
      <c r="X52" s="239"/>
      <c r="Y52" s="239"/>
    </row>
    <row r="53" spans="2:25">
      <c r="B53" s="232"/>
      <c r="C53" s="232"/>
      <c r="D53" s="155" t="str">
        <f>IF($C53="","",VLOOKUP($C53,分類コード!$B$1:$C$26,2,0))</f>
        <v/>
      </c>
      <c r="E53" s="234"/>
      <c r="F53" s="235"/>
      <c r="G53" s="236"/>
      <c r="H53" s="235"/>
      <c r="L53" s="239"/>
      <c r="M53" s="239"/>
      <c r="N53" s="239"/>
      <c r="O53" s="239"/>
      <c r="P53" s="239"/>
      <c r="Q53" s="239"/>
      <c r="R53" s="239"/>
      <c r="S53" s="239"/>
      <c r="W53" s="239"/>
      <c r="X53" s="239"/>
      <c r="Y53" s="239"/>
    </row>
    <row r="54" spans="2:25">
      <c r="B54" s="232"/>
      <c r="C54" s="232"/>
      <c r="D54" s="155" t="str">
        <f>IF($C54="","",VLOOKUP($C54,分類コード!$B$1:$C$26,2,0))</f>
        <v/>
      </c>
      <c r="E54" s="234"/>
      <c r="F54" s="235"/>
      <c r="G54" s="236"/>
      <c r="H54" s="235"/>
      <c r="L54" s="239"/>
      <c r="M54" s="239"/>
      <c r="N54" s="239"/>
      <c r="O54" s="239"/>
      <c r="P54" s="239"/>
      <c r="Q54" s="239"/>
      <c r="R54" s="239"/>
      <c r="S54" s="239"/>
      <c r="W54" s="239"/>
      <c r="X54" s="239"/>
      <c r="Y54" s="239"/>
    </row>
    <row r="55" spans="2:25">
      <c r="B55" s="232"/>
      <c r="C55" s="232"/>
      <c r="D55" s="155" t="str">
        <f>IF($C55="","",VLOOKUP($C55,分類コード!$B$1:$C$26,2,0))</f>
        <v/>
      </c>
      <c r="E55" s="234"/>
      <c r="F55" s="235"/>
      <c r="G55" s="236"/>
      <c r="H55" s="235"/>
      <c r="L55" s="239"/>
      <c r="M55" s="239"/>
      <c r="N55" s="239"/>
      <c r="O55" s="239"/>
      <c r="P55" s="239"/>
      <c r="Q55" s="239"/>
      <c r="R55" s="239"/>
      <c r="S55" s="239"/>
      <c r="W55" s="239"/>
      <c r="X55" s="239"/>
      <c r="Y55" s="239"/>
    </row>
    <row r="56" spans="2:25">
      <c r="B56" s="232"/>
      <c r="C56" s="232"/>
      <c r="D56" s="155" t="str">
        <f>IF($C56="","",VLOOKUP($C56,分類コード!$B$1:$C$26,2,0))</f>
        <v/>
      </c>
      <c r="E56" s="234"/>
      <c r="F56" s="235"/>
      <c r="G56" s="236"/>
      <c r="H56" s="235"/>
      <c r="L56" s="239"/>
      <c r="M56" s="239"/>
      <c r="N56" s="239"/>
      <c r="O56" s="239"/>
      <c r="P56" s="239"/>
      <c r="Q56" s="239"/>
      <c r="R56" s="239"/>
      <c r="S56" s="239"/>
      <c r="W56" s="239"/>
      <c r="X56" s="239"/>
      <c r="Y56" s="239"/>
    </row>
    <row r="57" spans="2:25">
      <c r="B57" s="232"/>
      <c r="C57" s="232"/>
      <c r="D57" s="155" t="str">
        <f>IF($C57="","",VLOOKUP($C57,分類コード!$B$1:$C$26,2,0))</f>
        <v/>
      </c>
      <c r="E57" s="234"/>
      <c r="F57" s="235"/>
      <c r="G57" s="236"/>
      <c r="H57" s="235"/>
      <c r="L57" s="239"/>
      <c r="M57" s="239"/>
      <c r="N57" s="239"/>
      <c r="O57" s="239"/>
      <c r="P57" s="239"/>
      <c r="Q57" s="239"/>
      <c r="R57" s="239"/>
      <c r="S57" s="239"/>
      <c r="W57" s="239"/>
      <c r="X57" s="239"/>
      <c r="Y57" s="239"/>
    </row>
    <row r="58" spans="2:25">
      <c r="B58" s="232"/>
      <c r="C58" s="232"/>
      <c r="D58" s="155" t="str">
        <f>IF($C58="","",VLOOKUP($C58,分類コード!$B$1:$C$26,2,0))</f>
        <v/>
      </c>
      <c r="E58" s="234"/>
      <c r="F58" s="235"/>
      <c r="G58" s="236"/>
      <c r="H58" s="235"/>
      <c r="L58" s="239"/>
      <c r="M58" s="239"/>
      <c r="N58" s="239"/>
      <c r="O58" s="239"/>
      <c r="P58" s="239"/>
      <c r="Q58" s="239"/>
      <c r="R58" s="239"/>
      <c r="S58" s="239"/>
      <c r="W58" s="239"/>
      <c r="X58" s="239"/>
      <c r="Y58" s="239"/>
    </row>
    <row r="59" spans="2:25">
      <c r="B59" s="232"/>
      <c r="C59" s="232"/>
      <c r="D59" s="155" t="str">
        <f>IF($C59="","",VLOOKUP($C59,分類コード!$B$1:$C$26,2,0))</f>
        <v/>
      </c>
      <c r="E59" s="234"/>
      <c r="F59" s="235"/>
      <c r="G59" s="236"/>
      <c r="H59" s="235"/>
      <c r="L59" s="239"/>
      <c r="M59" s="239"/>
      <c r="N59" s="239"/>
      <c r="O59" s="239"/>
      <c r="P59" s="239"/>
      <c r="Q59" s="239"/>
      <c r="R59" s="239"/>
      <c r="S59" s="239"/>
      <c r="W59" s="239"/>
      <c r="X59" s="239"/>
      <c r="Y59" s="239"/>
    </row>
    <row r="60" spans="2:25">
      <c r="B60" s="232"/>
      <c r="C60" s="232"/>
      <c r="D60" s="155" t="str">
        <f>IF($C60="","",VLOOKUP($C60,分類コード!$B$1:$C$26,2,0))</f>
        <v/>
      </c>
      <c r="E60" s="234"/>
      <c r="F60" s="235"/>
      <c r="G60" s="236"/>
      <c r="H60" s="235"/>
      <c r="L60" s="239"/>
      <c r="M60" s="239"/>
      <c r="N60" s="239"/>
      <c r="O60" s="239"/>
      <c r="P60" s="239"/>
      <c r="Q60" s="239"/>
      <c r="R60" s="239"/>
      <c r="S60" s="239"/>
      <c r="W60" s="239"/>
      <c r="X60" s="239"/>
      <c r="Y60" s="239"/>
    </row>
    <row r="61" spans="2:25">
      <c r="B61" s="232"/>
      <c r="C61" s="232"/>
      <c r="D61" s="155" t="str">
        <f>IF($C61="","",VLOOKUP($C61,分類コード!$B$1:$C$26,2,0))</f>
        <v/>
      </c>
      <c r="E61" s="234"/>
      <c r="F61" s="235"/>
      <c r="G61" s="236"/>
      <c r="H61" s="235"/>
      <c r="L61" s="239"/>
      <c r="M61" s="239"/>
      <c r="N61" s="239"/>
      <c r="O61" s="239"/>
      <c r="P61" s="239"/>
      <c r="Q61" s="239"/>
      <c r="R61" s="239"/>
      <c r="S61" s="239"/>
      <c r="W61" s="239"/>
      <c r="X61" s="239"/>
      <c r="Y61" s="239"/>
    </row>
    <row r="62" spans="2:25">
      <c r="B62" s="232"/>
      <c r="C62" s="232"/>
      <c r="D62" s="155" t="str">
        <f>IF($C62="","",VLOOKUP($C62,分類コード!$B$1:$C$26,2,0))</f>
        <v/>
      </c>
      <c r="E62" s="234"/>
      <c r="F62" s="235"/>
      <c r="G62" s="236"/>
      <c r="H62" s="235"/>
      <c r="L62" s="239"/>
      <c r="M62" s="239"/>
      <c r="N62" s="239"/>
      <c r="O62" s="239"/>
      <c r="P62" s="239"/>
      <c r="Q62" s="239"/>
      <c r="R62" s="239"/>
      <c r="S62" s="239"/>
      <c r="W62" s="239"/>
      <c r="X62" s="239"/>
      <c r="Y62" s="239"/>
    </row>
    <row r="63" spans="2:25">
      <c r="B63" s="232"/>
      <c r="C63" s="232"/>
      <c r="D63" s="155" t="str">
        <f>IF($C63="","",VLOOKUP($C63,分類コード!$B$1:$C$26,2,0))</f>
        <v/>
      </c>
      <c r="E63" s="234"/>
      <c r="F63" s="235"/>
      <c r="G63" s="236"/>
      <c r="H63" s="235"/>
      <c r="L63" s="239"/>
      <c r="M63" s="239"/>
      <c r="N63" s="239"/>
      <c r="O63" s="239"/>
      <c r="P63" s="239"/>
      <c r="Q63" s="239"/>
      <c r="R63" s="239"/>
      <c r="S63" s="239"/>
      <c r="W63" s="239"/>
      <c r="X63" s="239"/>
      <c r="Y63" s="239"/>
    </row>
    <row r="64" spans="2:25">
      <c r="B64" s="232"/>
      <c r="C64" s="232"/>
      <c r="D64" s="155" t="str">
        <f>IF($C64="","",VLOOKUP($C64,分類コード!$B$1:$C$26,2,0))</f>
        <v/>
      </c>
      <c r="E64" s="234"/>
      <c r="F64" s="235"/>
      <c r="G64" s="236"/>
      <c r="H64" s="235"/>
      <c r="L64" s="239"/>
      <c r="M64" s="239"/>
      <c r="N64" s="239"/>
      <c r="O64" s="239"/>
      <c r="P64" s="239"/>
      <c r="Q64" s="239"/>
      <c r="R64" s="239"/>
      <c r="S64" s="239"/>
      <c r="W64" s="239"/>
      <c r="X64" s="239"/>
      <c r="Y64" s="239"/>
    </row>
    <row r="65" spans="2:25">
      <c r="B65" s="232"/>
      <c r="C65" s="232"/>
      <c r="D65" s="155" t="str">
        <f>IF($C65="","",VLOOKUP($C65,分類コード!$B$1:$C$26,2,0))</f>
        <v/>
      </c>
      <c r="E65" s="234"/>
      <c r="F65" s="235"/>
      <c r="G65" s="236"/>
      <c r="H65" s="235"/>
      <c r="L65" s="239"/>
      <c r="M65" s="239"/>
      <c r="N65" s="239"/>
      <c r="O65" s="239"/>
      <c r="P65" s="239"/>
      <c r="Q65" s="239"/>
      <c r="R65" s="239"/>
      <c r="S65" s="239"/>
      <c r="W65" s="239"/>
      <c r="X65" s="239"/>
      <c r="Y65" s="239"/>
    </row>
    <row r="66" spans="2:25">
      <c r="B66" s="232"/>
      <c r="C66" s="232"/>
      <c r="D66" s="155" t="str">
        <f>IF($C66="","",VLOOKUP($C66,分類コード!$B$1:$C$26,2,0))</f>
        <v/>
      </c>
      <c r="E66" s="234"/>
      <c r="F66" s="235"/>
      <c r="G66" s="236"/>
      <c r="H66" s="235"/>
      <c r="L66" s="239"/>
      <c r="M66" s="239"/>
      <c r="N66" s="239"/>
      <c r="O66" s="239"/>
      <c r="P66" s="239"/>
      <c r="Q66" s="239"/>
      <c r="R66" s="239"/>
      <c r="S66" s="239"/>
      <c r="W66" s="239"/>
      <c r="X66" s="239"/>
      <c r="Y66" s="239"/>
    </row>
    <row r="67" spans="2:25">
      <c r="B67" s="232"/>
      <c r="C67" s="232"/>
      <c r="D67" s="155" t="str">
        <f>IF($C67="","",VLOOKUP($C67,分類コード!$B$1:$C$26,2,0))</f>
        <v/>
      </c>
      <c r="E67" s="234"/>
      <c r="F67" s="235"/>
      <c r="G67" s="236"/>
      <c r="H67" s="235"/>
      <c r="L67" s="239"/>
      <c r="M67" s="239"/>
      <c r="N67" s="239"/>
      <c r="O67" s="239"/>
      <c r="P67" s="239"/>
      <c r="Q67" s="239"/>
      <c r="R67" s="239"/>
      <c r="S67" s="239"/>
      <c r="W67" s="239"/>
      <c r="X67" s="239"/>
      <c r="Y67" s="239"/>
    </row>
    <row r="68" spans="2:25">
      <c r="B68" s="232"/>
      <c r="C68" s="232"/>
      <c r="D68" s="155" t="str">
        <f>IF($C68="","",VLOOKUP($C68,分類コード!$B$1:$C$26,2,0))</f>
        <v/>
      </c>
      <c r="E68" s="234"/>
      <c r="F68" s="235"/>
      <c r="G68" s="236"/>
      <c r="H68" s="235"/>
      <c r="L68" s="239"/>
      <c r="M68" s="239"/>
      <c r="N68" s="239"/>
      <c r="O68" s="239"/>
      <c r="P68" s="239"/>
      <c r="Q68" s="239"/>
      <c r="R68" s="239"/>
      <c r="S68" s="239"/>
      <c r="W68" s="239"/>
      <c r="X68" s="239"/>
      <c r="Y68" s="239"/>
    </row>
    <row r="69" spans="2:25">
      <c r="B69" s="232"/>
      <c r="C69" s="232"/>
      <c r="D69" s="155" t="str">
        <f>IF($C69="","",VLOOKUP($C69,分類コード!$B$1:$C$26,2,0))</f>
        <v/>
      </c>
      <c r="E69" s="234"/>
      <c r="F69" s="235"/>
      <c r="G69" s="236"/>
      <c r="H69" s="235"/>
      <c r="L69" s="239"/>
      <c r="M69" s="239"/>
      <c r="N69" s="239"/>
      <c r="O69" s="239"/>
      <c r="P69" s="239"/>
      <c r="Q69" s="239"/>
      <c r="R69" s="239"/>
      <c r="S69" s="239"/>
      <c r="W69" s="239"/>
      <c r="X69" s="239"/>
      <c r="Y69" s="239"/>
    </row>
    <row r="70" spans="2:25">
      <c r="B70" s="232"/>
      <c r="C70" s="232"/>
      <c r="D70" s="155" t="str">
        <f>IF($C70="","",VLOOKUP($C70,分類コード!$B$1:$C$26,2,0))</f>
        <v/>
      </c>
      <c r="E70" s="234"/>
      <c r="F70" s="235"/>
      <c r="G70" s="236"/>
      <c r="H70" s="235"/>
      <c r="L70" s="239"/>
      <c r="M70" s="239"/>
      <c r="N70" s="239"/>
      <c r="O70" s="239"/>
      <c r="P70" s="239"/>
      <c r="Q70" s="239"/>
      <c r="R70" s="239"/>
      <c r="S70" s="239"/>
      <c r="W70" s="239"/>
      <c r="X70" s="239"/>
      <c r="Y70" s="239"/>
    </row>
    <row r="71" spans="2:25">
      <c r="B71" s="232"/>
      <c r="C71" s="232"/>
      <c r="D71" s="155" t="str">
        <f>IF($C71="","",VLOOKUP($C71,分類コード!$B$1:$C$26,2,0))</f>
        <v/>
      </c>
      <c r="E71" s="234"/>
      <c r="F71" s="235"/>
      <c r="G71" s="236"/>
      <c r="H71" s="235"/>
      <c r="L71" s="239"/>
      <c r="M71" s="239"/>
      <c r="N71" s="239"/>
      <c r="O71" s="239"/>
      <c r="P71" s="239"/>
      <c r="Q71" s="239"/>
      <c r="R71" s="239"/>
      <c r="S71" s="239"/>
      <c r="W71" s="239"/>
      <c r="X71" s="239"/>
      <c r="Y71" s="239"/>
    </row>
    <row r="72" spans="2:25">
      <c r="B72" s="232"/>
      <c r="C72" s="232"/>
      <c r="D72" s="155" t="str">
        <f>IF($C72="","",VLOOKUP($C72,分類コード!$B$1:$C$26,2,0))</f>
        <v/>
      </c>
      <c r="E72" s="234"/>
      <c r="F72" s="235"/>
      <c r="G72" s="236"/>
      <c r="H72" s="235"/>
      <c r="L72" s="239"/>
      <c r="M72" s="239"/>
      <c r="N72" s="239"/>
      <c r="O72" s="239"/>
      <c r="P72" s="239"/>
      <c r="Q72" s="239"/>
      <c r="R72" s="239"/>
      <c r="S72" s="239"/>
      <c r="W72" s="239"/>
      <c r="X72" s="239"/>
      <c r="Y72" s="239"/>
    </row>
    <row r="73" spans="2:25">
      <c r="B73" s="232"/>
      <c r="C73" s="232"/>
      <c r="D73" s="155" t="str">
        <f>IF($C73="","",VLOOKUP($C73,分類コード!$B$1:$C$26,2,0))</f>
        <v/>
      </c>
      <c r="E73" s="234"/>
      <c r="F73" s="235"/>
      <c r="G73" s="236"/>
      <c r="H73" s="235"/>
      <c r="L73" s="239"/>
      <c r="M73" s="239"/>
      <c r="N73" s="239"/>
      <c r="O73" s="239"/>
      <c r="P73" s="239"/>
      <c r="Q73" s="239"/>
      <c r="R73" s="239"/>
      <c r="S73" s="239"/>
      <c r="W73" s="239"/>
      <c r="X73" s="239"/>
      <c r="Y73" s="239"/>
    </row>
    <row r="74" spans="2:25">
      <c r="B74" s="232"/>
      <c r="C74" s="232"/>
      <c r="D74" s="155" t="str">
        <f>IF($C74="","",VLOOKUP($C74,分類コード!$B$1:$C$26,2,0))</f>
        <v/>
      </c>
      <c r="E74" s="234"/>
      <c r="F74" s="235"/>
      <c r="G74" s="236"/>
      <c r="H74" s="235"/>
      <c r="L74" s="239"/>
      <c r="M74" s="239"/>
      <c r="N74" s="239"/>
      <c r="O74" s="239"/>
      <c r="P74" s="239"/>
      <c r="Q74" s="239"/>
      <c r="R74" s="239"/>
      <c r="S74" s="239"/>
      <c r="W74" s="239"/>
      <c r="X74" s="239"/>
      <c r="Y74" s="239"/>
    </row>
    <row r="75" spans="2:25">
      <c r="B75" s="232"/>
      <c r="C75" s="232"/>
      <c r="D75" s="155" t="str">
        <f>IF($C75="","",VLOOKUP($C75,分類コード!$B$1:$C$26,2,0))</f>
        <v/>
      </c>
      <c r="E75" s="234"/>
      <c r="F75" s="235"/>
      <c r="G75" s="236"/>
      <c r="H75" s="235"/>
      <c r="L75" s="239"/>
      <c r="M75" s="239"/>
      <c r="N75" s="239"/>
      <c r="O75" s="239"/>
      <c r="P75" s="239"/>
      <c r="Q75" s="239"/>
      <c r="R75" s="239"/>
      <c r="S75" s="239"/>
      <c r="W75" s="239"/>
      <c r="X75" s="239"/>
      <c r="Y75" s="239"/>
    </row>
    <row r="76" spans="2:25">
      <c r="B76" s="232"/>
      <c r="C76" s="232"/>
      <c r="D76" s="155" t="str">
        <f>IF($C76="","",VLOOKUP($C76,分類コード!$B$1:$C$26,2,0))</f>
        <v/>
      </c>
      <c r="E76" s="234"/>
      <c r="F76" s="235"/>
      <c r="G76" s="236"/>
      <c r="H76" s="235"/>
      <c r="L76" s="239"/>
      <c r="M76" s="239"/>
      <c r="N76" s="239"/>
      <c r="O76" s="239"/>
      <c r="P76" s="239"/>
      <c r="Q76" s="239"/>
      <c r="R76" s="239"/>
      <c r="S76" s="239"/>
      <c r="W76" s="239"/>
      <c r="X76" s="239"/>
      <c r="Y76" s="239"/>
    </row>
    <row r="77" spans="2:25">
      <c r="B77" s="232"/>
      <c r="C77" s="232"/>
      <c r="D77" s="155" t="str">
        <f>IF($C77="","",VLOOKUP($C77,分類コード!$B$1:$C$26,2,0))</f>
        <v/>
      </c>
      <c r="E77" s="234"/>
      <c r="F77" s="235"/>
      <c r="G77" s="236"/>
      <c r="H77" s="235"/>
      <c r="L77" s="239"/>
      <c r="M77" s="239"/>
      <c r="N77" s="239"/>
      <c r="O77" s="239"/>
      <c r="P77" s="239"/>
      <c r="Q77" s="239"/>
      <c r="R77" s="239"/>
      <c r="S77" s="239"/>
      <c r="W77" s="239"/>
      <c r="X77" s="239"/>
      <c r="Y77" s="239"/>
    </row>
    <row r="78" spans="2:25">
      <c r="B78" s="232"/>
      <c r="C78" s="232"/>
      <c r="D78" s="155" t="str">
        <f>IF($C78="","",VLOOKUP($C78,分類コード!$B$1:$C$26,2,0))</f>
        <v/>
      </c>
      <c r="E78" s="234"/>
      <c r="F78" s="235"/>
      <c r="G78" s="236"/>
      <c r="H78" s="235"/>
      <c r="L78" s="239"/>
      <c r="M78" s="239"/>
      <c r="N78" s="239"/>
      <c r="O78" s="239"/>
      <c r="P78" s="239"/>
      <c r="Q78" s="239"/>
      <c r="R78" s="239"/>
      <c r="S78" s="239"/>
      <c r="W78" s="239"/>
      <c r="X78" s="239"/>
      <c r="Y78" s="239"/>
    </row>
    <row r="79" spans="2:25">
      <c r="B79" s="232"/>
      <c r="C79" s="232"/>
      <c r="D79" s="155" t="str">
        <f>IF($C79="","",VLOOKUP($C79,分類コード!$B$1:$C$26,2,0))</f>
        <v/>
      </c>
      <c r="E79" s="234"/>
      <c r="F79" s="235"/>
      <c r="G79" s="236"/>
      <c r="H79" s="235"/>
      <c r="L79" s="239"/>
      <c r="M79" s="239"/>
      <c r="N79" s="239"/>
      <c r="O79" s="239"/>
      <c r="P79" s="239"/>
      <c r="Q79" s="239"/>
      <c r="R79" s="239"/>
      <c r="S79" s="239"/>
      <c r="W79" s="239"/>
      <c r="X79" s="239"/>
      <c r="Y79" s="239"/>
    </row>
    <row r="80" spans="2:25">
      <c r="B80" s="232"/>
      <c r="C80" s="232"/>
      <c r="D80" s="155" t="str">
        <f>IF($C80="","",VLOOKUP($C80,分類コード!$B$1:$C$26,2,0))</f>
        <v/>
      </c>
      <c r="E80" s="234"/>
      <c r="F80" s="235"/>
      <c r="G80" s="236"/>
      <c r="H80" s="235"/>
      <c r="L80" s="239"/>
      <c r="M80" s="239"/>
      <c r="N80" s="239"/>
      <c r="O80" s="239"/>
      <c r="P80" s="239"/>
      <c r="Q80" s="239"/>
      <c r="R80" s="239"/>
      <c r="S80" s="239"/>
      <c r="W80" s="239"/>
      <c r="X80" s="239"/>
      <c r="Y80" s="239"/>
    </row>
    <row r="81" spans="2:25">
      <c r="B81" s="232"/>
      <c r="C81" s="232"/>
      <c r="D81" s="155" t="str">
        <f>IF($C81="","",VLOOKUP($C81,分類コード!$B$1:$C$26,2,0))</f>
        <v/>
      </c>
      <c r="E81" s="234"/>
      <c r="F81" s="235"/>
      <c r="G81" s="236"/>
      <c r="H81" s="235"/>
      <c r="L81" s="239"/>
      <c r="M81" s="239"/>
      <c r="N81" s="239"/>
      <c r="O81" s="239"/>
      <c r="P81" s="239"/>
      <c r="Q81" s="239"/>
      <c r="R81" s="239"/>
      <c r="S81" s="239"/>
      <c r="W81" s="239"/>
      <c r="X81" s="239"/>
      <c r="Y81" s="239"/>
    </row>
    <row r="82" spans="2:25">
      <c r="B82" s="232"/>
      <c r="C82" s="232"/>
      <c r="D82" s="155" t="str">
        <f>IF($C82="","",VLOOKUP($C82,分類コード!$B$1:$C$26,2,0))</f>
        <v/>
      </c>
      <c r="E82" s="234"/>
      <c r="F82" s="235"/>
      <c r="G82" s="236"/>
      <c r="H82" s="235"/>
      <c r="L82" s="239"/>
      <c r="M82" s="239"/>
      <c r="N82" s="239"/>
      <c r="O82" s="239"/>
      <c r="P82" s="239"/>
      <c r="Q82" s="239"/>
      <c r="R82" s="239"/>
      <c r="S82" s="239"/>
      <c r="W82" s="239"/>
      <c r="X82" s="239"/>
      <c r="Y82" s="239"/>
    </row>
    <row r="83" spans="2:25">
      <c r="B83" s="232"/>
      <c r="C83" s="232"/>
      <c r="D83" s="155" t="str">
        <f>IF($C83="","",VLOOKUP($C83,分類コード!$B$1:$C$26,2,0))</f>
        <v/>
      </c>
      <c r="E83" s="234"/>
      <c r="F83" s="235"/>
      <c r="G83" s="236"/>
      <c r="H83" s="235"/>
      <c r="L83" s="239"/>
      <c r="M83" s="239"/>
      <c r="N83" s="239"/>
      <c r="O83" s="239"/>
      <c r="P83" s="239"/>
      <c r="Q83" s="239"/>
      <c r="R83" s="239"/>
      <c r="S83" s="239"/>
      <c r="W83" s="239"/>
      <c r="X83" s="239"/>
      <c r="Y83" s="239"/>
    </row>
    <row r="84" spans="2:25">
      <c r="B84" s="232"/>
      <c r="C84" s="232"/>
      <c r="D84" s="155" t="str">
        <f>IF($C84="","",VLOOKUP($C84,分類コード!$B$1:$C$26,2,0))</f>
        <v/>
      </c>
      <c r="E84" s="234"/>
      <c r="F84" s="235"/>
      <c r="G84" s="236"/>
      <c r="H84" s="235"/>
      <c r="L84" s="239"/>
      <c r="M84" s="239"/>
      <c r="N84" s="239"/>
      <c r="O84" s="239"/>
      <c r="P84" s="239"/>
      <c r="Q84" s="239"/>
      <c r="R84" s="239"/>
      <c r="S84" s="239"/>
      <c r="W84" s="239"/>
      <c r="X84" s="239"/>
      <c r="Y84" s="239"/>
    </row>
    <row r="85" spans="2:25">
      <c r="B85" s="232"/>
      <c r="C85" s="232"/>
      <c r="D85" s="155" t="str">
        <f>IF($C85="","",VLOOKUP($C85,分類コード!$B$1:$C$26,2,0))</f>
        <v/>
      </c>
      <c r="E85" s="234"/>
      <c r="F85" s="235"/>
      <c r="G85" s="236"/>
      <c r="H85" s="235"/>
      <c r="L85" s="239"/>
      <c r="M85" s="239"/>
      <c r="N85" s="239"/>
      <c r="O85" s="239"/>
      <c r="P85" s="239"/>
      <c r="Q85" s="239"/>
      <c r="R85" s="239"/>
      <c r="S85" s="239"/>
      <c r="W85" s="239"/>
      <c r="X85" s="239"/>
      <c r="Y85" s="239"/>
    </row>
    <row r="86" spans="2:25">
      <c r="B86" s="232"/>
      <c r="C86" s="232"/>
      <c r="D86" s="155" t="str">
        <f>IF($C86="","",VLOOKUP($C86,分類コード!$B$1:$C$26,2,0))</f>
        <v/>
      </c>
      <c r="E86" s="234"/>
      <c r="F86" s="235"/>
      <c r="G86" s="236"/>
      <c r="H86" s="235"/>
      <c r="L86" s="239"/>
      <c r="M86" s="239"/>
      <c r="N86" s="239"/>
      <c r="O86" s="239"/>
      <c r="P86" s="239"/>
      <c r="Q86" s="239"/>
      <c r="R86" s="239"/>
      <c r="S86" s="239"/>
      <c r="W86" s="239"/>
      <c r="X86" s="239"/>
      <c r="Y86" s="239"/>
    </row>
    <row r="87" spans="2:25">
      <c r="B87" s="232"/>
      <c r="C87" s="232"/>
      <c r="D87" s="155" t="str">
        <f>IF($C87="","",VLOOKUP($C87,分類コード!$B$1:$C$26,2,0))</f>
        <v/>
      </c>
      <c r="E87" s="234"/>
      <c r="F87" s="235"/>
      <c r="G87" s="236"/>
      <c r="H87" s="235"/>
      <c r="L87" s="239"/>
      <c r="M87" s="239"/>
      <c r="N87" s="239"/>
      <c r="O87" s="239"/>
      <c r="P87" s="239"/>
      <c r="Q87" s="239"/>
      <c r="R87" s="239"/>
      <c r="S87" s="239"/>
      <c r="W87" s="239"/>
      <c r="X87" s="239"/>
      <c r="Y87" s="239"/>
    </row>
    <row r="88" spans="2:25">
      <c r="B88" s="232"/>
      <c r="C88" s="232"/>
      <c r="D88" s="155" t="str">
        <f>IF($C88="","",VLOOKUP($C88,分類コード!$B$1:$C$26,2,0))</f>
        <v/>
      </c>
      <c r="E88" s="234"/>
      <c r="F88" s="235"/>
      <c r="G88" s="236"/>
      <c r="H88" s="235"/>
      <c r="L88" s="239"/>
      <c r="M88" s="239"/>
      <c r="N88" s="239"/>
      <c r="O88" s="239"/>
      <c r="P88" s="239"/>
      <c r="Q88" s="239"/>
      <c r="R88" s="239"/>
      <c r="S88" s="239"/>
      <c r="W88" s="239"/>
      <c r="X88" s="239"/>
      <c r="Y88" s="239"/>
    </row>
    <row r="89" spans="2:25">
      <c r="B89" s="232"/>
      <c r="C89" s="232"/>
      <c r="D89" s="155" t="str">
        <f>IF($C89="","",VLOOKUP($C89,分類コード!$B$1:$C$26,2,0))</f>
        <v/>
      </c>
      <c r="E89" s="234"/>
      <c r="F89" s="235"/>
      <c r="G89" s="236"/>
      <c r="H89" s="235"/>
      <c r="L89" s="239"/>
      <c r="M89" s="239"/>
      <c r="N89" s="239"/>
      <c r="O89" s="239"/>
      <c r="P89" s="239"/>
      <c r="Q89" s="239"/>
      <c r="R89" s="239"/>
      <c r="S89" s="239"/>
      <c r="W89" s="239"/>
      <c r="X89" s="239"/>
      <c r="Y89" s="239"/>
    </row>
    <row r="90" spans="2:25">
      <c r="B90" s="232"/>
      <c r="C90" s="232"/>
      <c r="D90" s="155" t="str">
        <f>IF($C90="","",VLOOKUP($C90,分類コード!$B$1:$C$26,2,0))</f>
        <v/>
      </c>
      <c r="E90" s="234"/>
      <c r="F90" s="235"/>
      <c r="G90" s="236"/>
      <c r="H90" s="235"/>
      <c r="L90" s="239"/>
      <c r="M90" s="239"/>
      <c r="N90" s="239"/>
      <c r="O90" s="239"/>
      <c r="P90" s="239"/>
      <c r="Q90" s="239"/>
      <c r="R90" s="239"/>
      <c r="S90" s="239"/>
      <c r="W90" s="239"/>
      <c r="X90" s="239"/>
      <c r="Y90" s="239"/>
    </row>
    <row r="91" spans="2:25">
      <c r="B91" s="232"/>
      <c r="C91" s="232"/>
      <c r="D91" s="155" t="str">
        <f>IF($C91="","",VLOOKUP($C91,分類コード!$B$1:$C$26,2,0))</f>
        <v/>
      </c>
      <c r="E91" s="234"/>
      <c r="F91" s="235"/>
      <c r="G91" s="236"/>
      <c r="H91" s="235"/>
      <c r="L91" s="239"/>
      <c r="M91" s="239"/>
      <c r="N91" s="239"/>
      <c r="O91" s="239"/>
      <c r="P91" s="239"/>
      <c r="Q91" s="239"/>
      <c r="R91" s="239"/>
      <c r="S91" s="239"/>
      <c r="W91" s="239"/>
      <c r="X91" s="239"/>
      <c r="Y91" s="239"/>
    </row>
    <row r="92" spans="2:25">
      <c r="B92" s="232"/>
      <c r="C92" s="232"/>
      <c r="D92" s="155" t="str">
        <f>IF($C92="","",VLOOKUP($C92,分類コード!$B$1:$C$26,2,0))</f>
        <v/>
      </c>
      <c r="E92" s="234"/>
      <c r="F92" s="235"/>
      <c r="G92" s="236"/>
      <c r="H92" s="235"/>
      <c r="L92" s="239"/>
      <c r="M92" s="239"/>
      <c r="N92" s="239"/>
      <c r="O92" s="239"/>
      <c r="P92" s="239"/>
      <c r="Q92" s="239"/>
      <c r="R92" s="239"/>
      <c r="S92" s="239"/>
      <c r="W92" s="239"/>
      <c r="X92" s="239"/>
      <c r="Y92" s="239"/>
    </row>
    <row r="93" spans="2:25">
      <c r="B93" s="232"/>
      <c r="C93" s="232"/>
      <c r="D93" s="155" t="str">
        <f>IF($C93="","",VLOOKUP($C93,分類コード!$B$1:$C$26,2,0))</f>
        <v/>
      </c>
      <c r="E93" s="234"/>
      <c r="F93" s="235"/>
      <c r="G93" s="236"/>
      <c r="H93" s="235"/>
      <c r="L93" s="239"/>
      <c r="M93" s="239"/>
      <c r="N93" s="239"/>
      <c r="O93" s="239"/>
      <c r="P93" s="239"/>
      <c r="Q93" s="239"/>
      <c r="R93" s="239"/>
      <c r="S93" s="239"/>
      <c r="W93" s="239"/>
      <c r="X93" s="239"/>
      <c r="Y93" s="239"/>
    </row>
    <row r="94" spans="2:25">
      <c r="B94" s="232"/>
      <c r="C94" s="232"/>
      <c r="D94" s="155" t="str">
        <f>IF($C94="","",VLOOKUP($C94,分類コード!$B$1:$C$26,2,0))</f>
        <v/>
      </c>
      <c r="E94" s="234"/>
      <c r="F94" s="235"/>
      <c r="G94" s="236"/>
      <c r="H94" s="235"/>
      <c r="L94" s="239"/>
      <c r="M94" s="239"/>
      <c r="N94" s="239"/>
      <c r="O94" s="239"/>
      <c r="P94" s="239"/>
      <c r="Q94" s="239"/>
      <c r="R94" s="239"/>
      <c r="S94" s="239"/>
      <c r="W94" s="239"/>
      <c r="X94" s="239"/>
      <c r="Y94" s="239"/>
    </row>
    <row r="95" spans="2:25">
      <c r="B95" s="232"/>
      <c r="C95" s="232"/>
      <c r="D95" s="155" t="str">
        <f>IF($C95="","",VLOOKUP($C95,分類コード!$B$1:$C$26,2,0))</f>
        <v/>
      </c>
      <c r="E95" s="234"/>
      <c r="F95" s="235"/>
      <c r="G95" s="236"/>
      <c r="H95" s="235"/>
      <c r="L95" s="239"/>
      <c r="M95" s="239"/>
      <c r="N95" s="239"/>
      <c r="O95" s="239"/>
      <c r="P95" s="239"/>
      <c r="Q95" s="239"/>
      <c r="R95" s="239"/>
      <c r="S95" s="239"/>
      <c r="W95" s="239"/>
      <c r="X95" s="239"/>
      <c r="Y95" s="239"/>
    </row>
    <row r="96" spans="2:25">
      <c r="B96" s="232"/>
      <c r="C96" s="232"/>
      <c r="D96" s="155" t="str">
        <f>IF($C96="","",VLOOKUP($C96,分類コード!$B$1:$C$26,2,0))</f>
        <v/>
      </c>
      <c r="E96" s="234"/>
      <c r="F96" s="235"/>
      <c r="G96" s="236"/>
      <c r="H96" s="235"/>
      <c r="L96" s="239"/>
      <c r="M96" s="239"/>
      <c r="N96" s="239"/>
      <c r="O96" s="239"/>
      <c r="P96" s="239"/>
      <c r="Q96" s="239"/>
      <c r="R96" s="239"/>
      <c r="S96" s="239"/>
      <c r="W96" s="239"/>
      <c r="X96" s="239"/>
      <c r="Y96" s="239"/>
    </row>
    <row r="97" spans="2:25">
      <c r="B97" s="232"/>
      <c r="C97" s="232"/>
      <c r="D97" s="155" t="str">
        <f>IF($C97="","",VLOOKUP($C97,分類コード!$B$1:$C$26,2,0))</f>
        <v/>
      </c>
      <c r="E97" s="234"/>
      <c r="F97" s="235"/>
      <c r="G97" s="236"/>
      <c r="H97" s="235"/>
      <c r="L97" s="239"/>
      <c r="M97" s="239"/>
      <c r="N97" s="239"/>
      <c r="O97" s="239"/>
      <c r="P97" s="239"/>
      <c r="Q97" s="239"/>
      <c r="R97" s="239"/>
      <c r="S97" s="239"/>
      <c r="W97" s="239"/>
      <c r="X97" s="239"/>
      <c r="Y97" s="239"/>
    </row>
    <row r="98" spans="2:25">
      <c r="B98" s="232"/>
      <c r="C98" s="232"/>
      <c r="D98" s="155" t="str">
        <f>IF($C98="","",VLOOKUP($C98,分類コード!$B$1:$C$26,2,0))</f>
        <v/>
      </c>
      <c r="E98" s="234"/>
      <c r="F98" s="235"/>
      <c r="G98" s="236"/>
      <c r="H98" s="235"/>
      <c r="L98" s="239"/>
      <c r="M98" s="239"/>
      <c r="N98" s="239"/>
      <c r="O98" s="239"/>
      <c r="P98" s="239"/>
      <c r="Q98" s="239"/>
      <c r="R98" s="239"/>
      <c r="S98" s="239"/>
      <c r="W98" s="239"/>
      <c r="X98" s="239"/>
      <c r="Y98" s="239"/>
    </row>
    <row r="99" spans="2:25">
      <c r="B99" s="232"/>
      <c r="C99" s="232"/>
      <c r="D99" s="155" t="str">
        <f>IF($C99="","",VLOOKUP($C99,分類コード!$B$1:$C$26,2,0))</f>
        <v/>
      </c>
      <c r="E99" s="234"/>
      <c r="F99" s="235"/>
      <c r="G99" s="236"/>
      <c r="H99" s="235"/>
      <c r="L99" s="239"/>
      <c r="M99" s="239"/>
      <c r="N99" s="239"/>
      <c r="O99" s="239"/>
      <c r="P99" s="239"/>
      <c r="Q99" s="239"/>
      <c r="R99" s="239"/>
      <c r="S99" s="239"/>
      <c r="W99" s="239"/>
      <c r="X99" s="239"/>
      <c r="Y99" s="239"/>
    </row>
    <row r="100" spans="2:25">
      <c r="B100" s="232"/>
      <c r="C100" s="232"/>
      <c r="D100" s="155" t="str">
        <f>IF($C100="","",VLOOKUP($C100,分類コード!$B$1:$C$26,2,0))</f>
        <v/>
      </c>
      <c r="E100" s="234"/>
      <c r="F100" s="235"/>
      <c r="G100" s="236"/>
      <c r="H100" s="235"/>
      <c r="L100" s="239"/>
      <c r="M100" s="239"/>
      <c r="N100" s="239"/>
      <c r="O100" s="239"/>
      <c r="P100" s="239"/>
      <c r="Q100" s="239"/>
      <c r="R100" s="239"/>
      <c r="S100" s="239"/>
      <c r="W100" s="239"/>
      <c r="X100" s="239"/>
      <c r="Y100" s="239"/>
    </row>
    <row r="101" spans="2:25">
      <c r="B101" s="232"/>
      <c r="C101" s="232"/>
      <c r="D101" s="155" t="str">
        <f>IF($C101="","",VLOOKUP($C101,分類コード!$B$1:$C$26,2,0))</f>
        <v/>
      </c>
      <c r="E101" s="234"/>
      <c r="F101" s="235"/>
      <c r="G101" s="236"/>
      <c r="H101" s="235"/>
      <c r="L101" s="239"/>
      <c r="M101" s="239"/>
      <c r="N101" s="239"/>
      <c r="O101" s="239"/>
      <c r="P101" s="239"/>
      <c r="Q101" s="239"/>
      <c r="R101" s="239"/>
      <c r="S101" s="239"/>
      <c r="W101" s="239"/>
      <c r="X101" s="239"/>
      <c r="Y101" s="239"/>
    </row>
    <row r="102" spans="2:25">
      <c r="B102" s="232"/>
      <c r="C102" s="232"/>
      <c r="D102" s="155" t="str">
        <f>IF($C102="","",VLOOKUP($C102,分類コード!$B$1:$C$26,2,0))</f>
        <v/>
      </c>
      <c r="E102" s="234"/>
      <c r="F102" s="235"/>
      <c r="G102" s="236"/>
      <c r="H102" s="235"/>
      <c r="L102" s="239"/>
      <c r="M102" s="239"/>
      <c r="N102" s="239"/>
      <c r="O102" s="239"/>
      <c r="P102" s="239"/>
      <c r="Q102" s="239"/>
      <c r="R102" s="239"/>
      <c r="S102" s="239"/>
      <c r="W102" s="239"/>
      <c r="X102" s="239"/>
      <c r="Y102" s="239"/>
    </row>
    <row r="103" spans="2:25">
      <c r="B103" s="232"/>
      <c r="C103" s="232"/>
      <c r="D103" s="155" t="str">
        <f>IF($C103="","",VLOOKUP($C103,分類コード!$B$1:$C$26,2,0))</f>
        <v/>
      </c>
      <c r="E103" s="234"/>
      <c r="F103" s="235"/>
      <c r="G103" s="236"/>
      <c r="H103" s="235"/>
      <c r="L103" s="239"/>
      <c r="M103" s="239"/>
      <c r="N103" s="239"/>
      <c r="O103" s="239"/>
      <c r="P103" s="239"/>
      <c r="Q103" s="239"/>
      <c r="R103" s="239"/>
      <c r="S103" s="239"/>
      <c r="W103" s="239"/>
      <c r="X103" s="239"/>
      <c r="Y103" s="239"/>
    </row>
    <row r="104" spans="2:25">
      <c r="B104" s="232"/>
      <c r="C104" s="232"/>
      <c r="D104" s="155" t="str">
        <f>IF($C104="","",VLOOKUP($C104,分類コード!$B$1:$C$26,2,0))</f>
        <v/>
      </c>
      <c r="E104" s="234"/>
      <c r="F104" s="235"/>
      <c r="G104" s="236"/>
      <c r="H104" s="235"/>
      <c r="L104" s="239"/>
      <c r="M104" s="239"/>
      <c r="N104" s="239"/>
      <c r="O104" s="239"/>
      <c r="P104" s="239"/>
      <c r="Q104" s="239"/>
      <c r="R104" s="239"/>
      <c r="S104" s="239"/>
      <c r="W104" s="239"/>
      <c r="X104" s="239"/>
      <c r="Y104" s="239"/>
    </row>
    <row r="105" spans="2:25">
      <c r="B105" s="232"/>
      <c r="C105" s="232"/>
      <c r="D105" s="155" t="str">
        <f>IF($C105="","",VLOOKUP($C105,分類コード!$B$1:$C$26,2,0))</f>
        <v/>
      </c>
      <c r="E105" s="234"/>
      <c r="F105" s="235"/>
      <c r="G105" s="236"/>
      <c r="H105" s="235"/>
      <c r="L105" s="239"/>
      <c r="M105" s="239"/>
      <c r="N105" s="239"/>
      <c r="O105" s="239"/>
      <c r="P105" s="239"/>
      <c r="Q105" s="239"/>
      <c r="R105" s="239"/>
      <c r="S105" s="239"/>
      <c r="W105" s="239"/>
      <c r="X105" s="239"/>
      <c r="Y105" s="239"/>
    </row>
    <row r="106" spans="2:25">
      <c r="B106" s="232"/>
      <c r="C106" s="232"/>
      <c r="D106" s="155" t="str">
        <f>IF($C106="","",VLOOKUP($C106,分類コード!$B$1:$C$26,2,0))</f>
        <v/>
      </c>
      <c r="E106" s="234"/>
      <c r="F106" s="235"/>
      <c r="G106" s="236"/>
      <c r="H106" s="235"/>
      <c r="L106" s="239"/>
      <c r="M106" s="239"/>
      <c r="N106" s="239"/>
      <c r="O106" s="239"/>
      <c r="P106" s="239"/>
      <c r="Q106" s="239"/>
      <c r="R106" s="239"/>
      <c r="S106" s="239"/>
      <c r="W106" s="239"/>
      <c r="X106" s="239"/>
      <c r="Y106" s="239"/>
    </row>
    <row r="107" spans="2:25">
      <c r="B107" s="232"/>
      <c r="C107" s="232"/>
      <c r="D107" s="155" t="str">
        <f>IF($C107="","",VLOOKUP($C107,分類コード!$B$1:$C$26,2,0))</f>
        <v/>
      </c>
      <c r="E107" s="234"/>
      <c r="F107" s="235"/>
      <c r="G107" s="236"/>
      <c r="H107" s="235"/>
      <c r="L107" s="239"/>
      <c r="M107" s="239"/>
      <c r="N107" s="239"/>
      <c r="O107" s="239"/>
      <c r="P107" s="239"/>
      <c r="Q107" s="239"/>
      <c r="R107" s="239"/>
      <c r="S107" s="239"/>
      <c r="W107" s="239"/>
      <c r="X107" s="239"/>
      <c r="Y107" s="239"/>
    </row>
    <row r="108" spans="2:25">
      <c r="B108" s="232"/>
      <c r="C108" s="232"/>
      <c r="D108" s="155" t="str">
        <f>IF($C108="","",VLOOKUP($C108,分類コード!$B$1:$C$26,2,0))</f>
        <v/>
      </c>
      <c r="E108" s="234"/>
      <c r="F108" s="235"/>
      <c r="G108" s="236"/>
      <c r="H108" s="235"/>
      <c r="L108" s="239"/>
      <c r="M108" s="239"/>
      <c r="N108" s="239"/>
      <c r="O108" s="239"/>
      <c r="P108" s="239"/>
      <c r="Q108" s="239"/>
      <c r="R108" s="239"/>
      <c r="S108" s="239"/>
      <c r="W108" s="239"/>
      <c r="X108" s="239"/>
      <c r="Y108" s="239"/>
    </row>
    <row r="109" spans="2:25">
      <c r="B109" s="232"/>
      <c r="C109" s="232"/>
      <c r="D109" s="155" t="str">
        <f>IF($C109="","",VLOOKUP($C109,分類コード!$B$1:$C$26,2,0))</f>
        <v/>
      </c>
      <c r="E109" s="234"/>
      <c r="F109" s="235"/>
      <c r="G109" s="236"/>
      <c r="H109" s="235"/>
      <c r="L109" s="239"/>
      <c r="M109" s="239"/>
      <c r="N109" s="239"/>
      <c r="O109" s="239"/>
      <c r="P109" s="239"/>
      <c r="Q109" s="239"/>
      <c r="R109" s="239"/>
      <c r="S109" s="239"/>
      <c r="W109" s="239"/>
      <c r="X109" s="239"/>
      <c r="Y109" s="239"/>
    </row>
    <row r="110" spans="2:25">
      <c r="B110" s="232"/>
      <c r="C110" s="232"/>
      <c r="D110" s="155" t="str">
        <f>IF($C110="","",VLOOKUP($C110,分類コード!$B$1:$C$26,2,0))</f>
        <v/>
      </c>
      <c r="E110" s="234"/>
      <c r="F110" s="235"/>
      <c r="G110" s="236"/>
      <c r="H110" s="235"/>
      <c r="L110" s="239"/>
      <c r="M110" s="239"/>
      <c r="N110" s="239"/>
      <c r="O110" s="239"/>
      <c r="P110" s="239"/>
      <c r="Q110" s="239"/>
      <c r="R110" s="239"/>
      <c r="S110" s="239"/>
      <c r="W110" s="239"/>
      <c r="X110" s="239"/>
      <c r="Y110" s="239"/>
    </row>
    <row r="111" spans="2:25">
      <c r="B111" s="232"/>
      <c r="C111" s="232"/>
      <c r="D111" s="155" t="str">
        <f>IF($C111="","",VLOOKUP($C111,分類コード!$B$1:$C$26,2,0))</f>
        <v/>
      </c>
      <c r="E111" s="234"/>
      <c r="F111" s="235"/>
      <c r="G111" s="236"/>
      <c r="H111" s="235"/>
      <c r="L111" s="239"/>
      <c r="M111" s="239"/>
      <c r="N111" s="239"/>
      <c r="O111" s="239"/>
      <c r="P111" s="239"/>
      <c r="Q111" s="239"/>
      <c r="R111" s="239"/>
      <c r="S111" s="239"/>
      <c r="W111" s="239"/>
      <c r="X111" s="239"/>
      <c r="Y111" s="239"/>
    </row>
    <row r="112" spans="2:25">
      <c r="B112" s="232"/>
      <c r="C112" s="232"/>
      <c r="D112" s="155" t="str">
        <f>IF($C112="","",VLOOKUP($C112,分類コード!$B$1:$C$26,2,0))</f>
        <v/>
      </c>
      <c r="E112" s="234"/>
      <c r="F112" s="235"/>
      <c r="G112" s="236"/>
      <c r="H112" s="235"/>
      <c r="L112" s="239"/>
      <c r="M112" s="239"/>
      <c r="N112" s="239"/>
      <c r="O112" s="239"/>
      <c r="P112" s="239"/>
      <c r="Q112" s="239"/>
      <c r="R112" s="239"/>
      <c r="S112" s="239"/>
      <c r="W112" s="239"/>
      <c r="X112" s="239"/>
      <c r="Y112" s="239"/>
    </row>
    <row r="113" spans="2:25">
      <c r="B113" s="232"/>
      <c r="C113" s="232"/>
      <c r="D113" s="155" t="str">
        <f>IF($C113="","",VLOOKUP($C113,分類コード!$B$1:$C$26,2,0))</f>
        <v/>
      </c>
      <c r="E113" s="234"/>
      <c r="F113" s="235"/>
      <c r="G113" s="236"/>
      <c r="H113" s="235"/>
      <c r="L113" s="239"/>
      <c r="M113" s="239"/>
      <c r="N113" s="239"/>
      <c r="O113" s="239"/>
      <c r="P113" s="239"/>
      <c r="Q113" s="239"/>
      <c r="R113" s="239"/>
      <c r="S113" s="239"/>
      <c r="W113" s="239"/>
      <c r="X113" s="239"/>
      <c r="Y113" s="239"/>
    </row>
    <row r="114" spans="2:25">
      <c r="B114" s="232"/>
      <c r="C114" s="232"/>
      <c r="D114" s="155" t="str">
        <f>IF($C114="","",VLOOKUP($C114,分類コード!$B$1:$C$26,2,0))</f>
        <v/>
      </c>
      <c r="E114" s="234"/>
      <c r="F114" s="235"/>
      <c r="G114" s="236"/>
      <c r="H114" s="235"/>
      <c r="L114" s="239"/>
      <c r="M114" s="239"/>
      <c r="N114" s="239"/>
      <c r="O114" s="239"/>
      <c r="P114" s="239"/>
      <c r="Q114" s="239"/>
      <c r="R114" s="239"/>
      <c r="S114" s="239"/>
      <c r="W114" s="239"/>
      <c r="X114" s="239"/>
      <c r="Y114" s="239"/>
    </row>
    <row r="115" spans="2:25">
      <c r="B115" s="232"/>
      <c r="C115" s="232"/>
      <c r="D115" s="155" t="str">
        <f>IF($C115="","",VLOOKUP($C115,分類コード!$B$1:$C$26,2,0))</f>
        <v/>
      </c>
      <c r="E115" s="234"/>
      <c r="F115" s="235"/>
      <c r="G115" s="236"/>
      <c r="H115" s="235"/>
      <c r="L115" s="239"/>
      <c r="M115" s="239"/>
      <c r="N115" s="239"/>
      <c r="O115" s="239"/>
      <c r="P115" s="239"/>
      <c r="Q115" s="239"/>
      <c r="R115" s="239"/>
      <c r="S115" s="239"/>
      <c r="W115" s="239"/>
      <c r="X115" s="239"/>
      <c r="Y115" s="239"/>
    </row>
    <row r="116" spans="2:25">
      <c r="B116" s="232"/>
      <c r="C116" s="232"/>
      <c r="D116" s="155" t="str">
        <f>IF($C116="","",VLOOKUP($C116,分類コード!$B$1:$C$26,2,0))</f>
        <v/>
      </c>
      <c r="E116" s="234"/>
      <c r="F116" s="235"/>
      <c r="G116" s="236"/>
      <c r="H116" s="235"/>
      <c r="L116" s="239"/>
      <c r="M116" s="239"/>
      <c r="N116" s="239"/>
      <c r="O116" s="239"/>
      <c r="P116" s="239"/>
      <c r="Q116" s="239"/>
      <c r="R116" s="239"/>
      <c r="S116" s="239"/>
      <c r="W116" s="239"/>
      <c r="X116" s="239"/>
      <c r="Y116" s="239"/>
    </row>
    <row r="117" spans="2:25">
      <c r="B117" s="232"/>
      <c r="C117" s="232"/>
      <c r="D117" s="155" t="str">
        <f>IF($C117="","",VLOOKUP($C117,分類コード!$B$1:$C$26,2,0))</f>
        <v/>
      </c>
      <c r="E117" s="234"/>
      <c r="F117" s="235"/>
      <c r="G117" s="236"/>
      <c r="H117" s="235"/>
      <c r="L117" s="239"/>
      <c r="M117" s="239"/>
      <c r="N117" s="239"/>
      <c r="O117" s="239"/>
      <c r="P117" s="239"/>
      <c r="Q117" s="239"/>
      <c r="R117" s="239"/>
      <c r="S117" s="239"/>
      <c r="W117" s="239"/>
      <c r="X117" s="239"/>
      <c r="Y117" s="239"/>
    </row>
    <row r="118" spans="2:25">
      <c r="B118" s="232"/>
      <c r="C118" s="232"/>
      <c r="D118" s="155" t="str">
        <f>IF($C118="","",VLOOKUP($C118,分類コード!$B$1:$C$26,2,0))</f>
        <v/>
      </c>
      <c r="E118" s="234"/>
      <c r="F118" s="235"/>
      <c r="G118" s="236"/>
      <c r="H118" s="235"/>
      <c r="L118" s="239"/>
      <c r="M118" s="239"/>
      <c r="N118" s="239"/>
      <c r="O118" s="239"/>
      <c r="P118" s="239"/>
      <c r="Q118" s="239"/>
      <c r="R118" s="239"/>
      <c r="S118" s="239"/>
      <c r="W118" s="239"/>
      <c r="X118" s="239"/>
      <c r="Y118" s="239"/>
    </row>
    <row r="119" spans="2:25">
      <c r="B119" s="232"/>
      <c r="C119" s="232"/>
      <c r="D119" s="155" t="str">
        <f>IF($C119="","",VLOOKUP($C119,分類コード!$B$1:$C$26,2,0))</f>
        <v/>
      </c>
      <c r="E119" s="234"/>
      <c r="F119" s="235"/>
      <c r="G119" s="236"/>
      <c r="H119" s="235"/>
      <c r="L119" s="239"/>
      <c r="M119" s="239"/>
      <c r="N119" s="239"/>
      <c r="O119" s="239"/>
      <c r="P119" s="239"/>
      <c r="Q119" s="239"/>
      <c r="R119" s="239"/>
      <c r="S119" s="239"/>
      <c r="W119" s="239"/>
      <c r="X119" s="239"/>
      <c r="Y119" s="239"/>
    </row>
    <row r="120" spans="2:25">
      <c r="B120" s="232"/>
      <c r="C120" s="232"/>
      <c r="D120" s="155" t="str">
        <f>IF($C120="","",VLOOKUP($C120,分類コード!$B$1:$C$26,2,0))</f>
        <v/>
      </c>
      <c r="E120" s="234"/>
      <c r="F120" s="235"/>
      <c r="G120" s="236"/>
      <c r="H120" s="235"/>
      <c r="L120" s="239"/>
      <c r="M120" s="239"/>
      <c r="N120" s="239"/>
      <c r="O120" s="239"/>
      <c r="P120" s="239"/>
      <c r="Q120" s="239"/>
      <c r="R120" s="239"/>
      <c r="S120" s="239"/>
      <c r="W120" s="239"/>
      <c r="X120" s="239"/>
      <c r="Y120" s="239"/>
    </row>
    <row r="121" spans="2:25">
      <c r="B121" s="232"/>
      <c r="C121" s="232"/>
      <c r="D121" s="155" t="str">
        <f>IF($C121="","",VLOOKUP($C121,分類コード!$B$1:$C$26,2,0))</f>
        <v/>
      </c>
      <c r="E121" s="234"/>
      <c r="F121" s="235"/>
      <c r="G121" s="236"/>
      <c r="H121" s="235"/>
      <c r="L121" s="239"/>
      <c r="M121" s="239"/>
      <c r="N121" s="239"/>
      <c r="O121" s="239"/>
      <c r="P121" s="239"/>
      <c r="Q121" s="239"/>
      <c r="R121" s="239"/>
      <c r="S121" s="239"/>
      <c r="W121" s="239"/>
      <c r="X121" s="239"/>
      <c r="Y121" s="239"/>
    </row>
    <row r="122" spans="2:25">
      <c r="B122" s="232"/>
      <c r="C122" s="232"/>
      <c r="D122" s="155" t="str">
        <f>IF($C122="","",VLOOKUP($C122,分類コード!$B$1:$C$26,2,0))</f>
        <v/>
      </c>
      <c r="E122" s="234"/>
      <c r="F122" s="235"/>
      <c r="G122" s="236"/>
      <c r="H122" s="235"/>
      <c r="L122" s="239"/>
      <c r="M122" s="239"/>
      <c r="N122" s="239"/>
      <c r="O122" s="239"/>
      <c r="P122" s="239"/>
      <c r="Q122" s="239"/>
      <c r="R122" s="239"/>
      <c r="S122" s="239"/>
      <c r="W122" s="239"/>
      <c r="X122" s="239"/>
      <c r="Y122" s="239"/>
    </row>
    <row r="123" spans="2:25">
      <c r="B123" s="232"/>
      <c r="C123" s="232"/>
      <c r="D123" s="155" t="str">
        <f>IF($C123="","",VLOOKUP($C123,分類コード!$B$1:$C$26,2,0))</f>
        <v/>
      </c>
      <c r="E123" s="234"/>
      <c r="F123" s="235"/>
      <c r="G123" s="236"/>
      <c r="H123" s="235"/>
      <c r="L123" s="239"/>
      <c r="M123" s="239"/>
      <c r="N123" s="239"/>
      <c r="O123" s="239"/>
      <c r="P123" s="239"/>
      <c r="Q123" s="239"/>
      <c r="R123" s="239"/>
      <c r="S123" s="239"/>
      <c r="W123" s="239"/>
      <c r="X123" s="239"/>
      <c r="Y123" s="239"/>
    </row>
    <row r="124" spans="2:25">
      <c r="B124" s="232"/>
      <c r="C124" s="232"/>
      <c r="D124" s="155" t="str">
        <f>IF($C124="","",VLOOKUP($C124,分類コード!$B$1:$C$26,2,0))</f>
        <v/>
      </c>
      <c r="E124" s="234"/>
      <c r="F124" s="235"/>
      <c r="G124" s="236"/>
      <c r="H124" s="235"/>
      <c r="L124" s="239"/>
      <c r="M124" s="239"/>
      <c r="N124" s="239"/>
      <c r="O124" s="239"/>
      <c r="P124" s="239"/>
      <c r="Q124" s="239"/>
      <c r="R124" s="239"/>
      <c r="S124" s="239"/>
      <c r="W124" s="239"/>
      <c r="X124" s="239"/>
      <c r="Y124" s="239"/>
    </row>
    <row r="125" spans="2:25">
      <c r="B125" s="232"/>
      <c r="C125" s="232"/>
      <c r="D125" s="155" t="str">
        <f>IF($C125="","",VLOOKUP($C125,分類コード!$B$1:$C$26,2,0))</f>
        <v/>
      </c>
      <c r="E125" s="234"/>
      <c r="F125" s="235"/>
      <c r="G125" s="236"/>
      <c r="H125" s="235"/>
      <c r="L125" s="239"/>
      <c r="M125" s="239"/>
      <c r="N125" s="239"/>
      <c r="O125" s="239"/>
      <c r="P125" s="239"/>
      <c r="Q125" s="239"/>
      <c r="R125" s="239"/>
      <c r="S125" s="239"/>
      <c r="W125" s="239"/>
      <c r="X125" s="239"/>
      <c r="Y125" s="239"/>
    </row>
    <row r="126" spans="2:25">
      <c r="B126" s="232"/>
      <c r="C126" s="232"/>
      <c r="D126" s="155" t="str">
        <f>IF($C126="","",VLOOKUP($C126,分類コード!$B$1:$C$26,2,0))</f>
        <v/>
      </c>
      <c r="E126" s="234"/>
      <c r="F126" s="235"/>
      <c r="G126" s="236"/>
      <c r="H126" s="235"/>
      <c r="L126" s="239"/>
      <c r="M126" s="239"/>
      <c r="N126" s="239"/>
      <c r="O126" s="239"/>
      <c r="P126" s="239"/>
      <c r="Q126" s="239"/>
      <c r="R126" s="239"/>
      <c r="S126" s="239"/>
      <c r="W126" s="239"/>
      <c r="X126" s="239"/>
      <c r="Y126" s="239"/>
    </row>
    <row r="127" spans="2:25">
      <c r="B127" s="232"/>
      <c r="C127" s="232"/>
      <c r="D127" s="155" t="str">
        <f>IF($C127="","",VLOOKUP($C127,分類コード!$B$1:$C$26,2,0))</f>
        <v/>
      </c>
      <c r="E127" s="234"/>
      <c r="F127" s="235"/>
      <c r="G127" s="236"/>
      <c r="H127" s="235"/>
      <c r="L127" s="239"/>
      <c r="M127" s="239"/>
      <c r="N127" s="239"/>
      <c r="O127" s="239"/>
      <c r="P127" s="239"/>
      <c r="Q127" s="239"/>
      <c r="R127" s="239"/>
      <c r="S127" s="239"/>
      <c r="W127" s="239"/>
      <c r="X127" s="239"/>
      <c r="Y127" s="239"/>
    </row>
    <row r="128" spans="2:25">
      <c r="B128" s="232"/>
      <c r="C128" s="232"/>
      <c r="D128" s="155" t="str">
        <f>IF($C128="","",VLOOKUP($C128,分類コード!$B$1:$C$26,2,0))</f>
        <v/>
      </c>
      <c r="E128" s="234"/>
      <c r="F128" s="235"/>
      <c r="G128" s="236"/>
      <c r="H128" s="235"/>
      <c r="L128" s="239"/>
      <c r="M128" s="239"/>
      <c r="N128" s="239"/>
      <c r="O128" s="239"/>
      <c r="P128" s="239"/>
      <c r="Q128" s="239"/>
      <c r="R128" s="239"/>
      <c r="S128" s="239"/>
      <c r="W128" s="239"/>
      <c r="X128" s="239"/>
      <c r="Y128" s="239"/>
    </row>
    <row r="129" spans="2:25">
      <c r="B129" s="232"/>
      <c r="C129" s="232"/>
      <c r="D129" s="155" t="str">
        <f>IF($C129="","",VLOOKUP($C129,分類コード!$B$1:$C$26,2,0))</f>
        <v/>
      </c>
      <c r="E129" s="234"/>
      <c r="F129" s="235"/>
      <c r="G129" s="236"/>
      <c r="H129" s="235"/>
      <c r="L129" s="239"/>
      <c r="M129" s="239"/>
      <c r="N129" s="239"/>
      <c r="O129" s="239"/>
      <c r="P129" s="239"/>
      <c r="Q129" s="239"/>
      <c r="R129" s="239"/>
      <c r="S129" s="239"/>
      <c r="W129" s="239"/>
      <c r="X129" s="239"/>
      <c r="Y129" s="239"/>
    </row>
    <row r="130" spans="2:25">
      <c r="B130" s="232"/>
      <c r="C130" s="232"/>
      <c r="D130" s="155" t="str">
        <f>IF($C130="","",VLOOKUP($C130,分類コード!$B$1:$C$26,2,0))</f>
        <v/>
      </c>
      <c r="E130" s="234"/>
      <c r="F130" s="235"/>
      <c r="G130" s="236"/>
      <c r="H130" s="235"/>
      <c r="L130" s="239"/>
      <c r="M130" s="239"/>
      <c r="N130" s="239"/>
      <c r="O130" s="239"/>
      <c r="P130" s="239"/>
      <c r="Q130" s="239"/>
      <c r="R130" s="239"/>
      <c r="S130" s="239"/>
      <c r="W130" s="239"/>
      <c r="X130" s="239"/>
      <c r="Y130" s="239"/>
    </row>
    <row r="131" spans="2:25">
      <c r="B131" s="232"/>
      <c r="C131" s="232"/>
      <c r="D131" s="155" t="str">
        <f>IF($C131="","",VLOOKUP($C131,分類コード!$B$1:$C$26,2,0))</f>
        <v/>
      </c>
      <c r="E131" s="234"/>
      <c r="F131" s="235"/>
      <c r="G131" s="236"/>
      <c r="H131" s="235"/>
      <c r="L131" s="239"/>
      <c r="M131" s="239"/>
      <c r="N131" s="239"/>
      <c r="O131" s="239"/>
      <c r="P131" s="239"/>
      <c r="Q131" s="239"/>
      <c r="R131" s="239"/>
      <c r="S131" s="239"/>
      <c r="W131" s="239"/>
      <c r="X131" s="239"/>
      <c r="Y131" s="239"/>
    </row>
    <row r="132" spans="2:25">
      <c r="B132" s="232"/>
      <c r="C132" s="232"/>
      <c r="D132" s="155" t="str">
        <f>IF($C132="","",VLOOKUP($C132,分類コード!$B$1:$C$26,2,0))</f>
        <v/>
      </c>
      <c r="E132" s="234"/>
      <c r="F132" s="235"/>
      <c r="G132" s="236"/>
      <c r="H132" s="235"/>
      <c r="L132" s="239"/>
      <c r="M132" s="239"/>
      <c r="N132" s="239"/>
      <c r="O132" s="239"/>
      <c r="P132" s="239"/>
      <c r="Q132" s="239"/>
      <c r="R132" s="239"/>
      <c r="S132" s="239"/>
      <c r="W132" s="239"/>
      <c r="X132" s="239"/>
      <c r="Y132" s="239"/>
    </row>
    <row r="133" spans="2:25">
      <c r="B133" s="232"/>
      <c r="C133" s="232"/>
      <c r="D133" s="155" t="str">
        <f>IF($C133="","",VLOOKUP($C133,分類コード!$B$1:$C$26,2,0))</f>
        <v/>
      </c>
      <c r="E133" s="234"/>
      <c r="F133" s="235"/>
      <c r="G133" s="236"/>
      <c r="H133" s="235"/>
      <c r="L133" s="239"/>
      <c r="M133" s="239"/>
      <c r="N133" s="239"/>
      <c r="O133" s="239"/>
      <c r="P133" s="239"/>
      <c r="Q133" s="239"/>
      <c r="R133" s="239"/>
      <c r="S133" s="239"/>
      <c r="W133" s="239"/>
      <c r="X133" s="239"/>
      <c r="Y133" s="239"/>
    </row>
    <row r="134" spans="2:25">
      <c r="B134" s="232"/>
      <c r="C134" s="232"/>
      <c r="D134" s="155" t="str">
        <f>IF($C134="","",VLOOKUP($C134,分類コード!$B$1:$C$26,2,0))</f>
        <v/>
      </c>
      <c r="E134" s="234"/>
      <c r="F134" s="235"/>
      <c r="G134" s="236"/>
      <c r="H134" s="235"/>
      <c r="L134" s="239"/>
      <c r="M134" s="239"/>
      <c r="N134" s="239"/>
      <c r="O134" s="239"/>
      <c r="P134" s="239"/>
      <c r="Q134" s="239"/>
      <c r="R134" s="239"/>
      <c r="S134" s="239"/>
      <c r="W134" s="239"/>
      <c r="X134" s="239"/>
      <c r="Y134" s="239"/>
    </row>
    <row r="135" spans="2:25">
      <c r="B135" s="232"/>
      <c r="C135" s="232"/>
      <c r="D135" s="155" t="str">
        <f>IF($C135="","",VLOOKUP($C135,分類コード!$B$1:$C$26,2,0))</f>
        <v/>
      </c>
      <c r="E135" s="234"/>
      <c r="F135" s="235"/>
      <c r="G135" s="236"/>
      <c r="H135" s="235"/>
      <c r="L135" s="239"/>
      <c r="M135" s="239"/>
      <c r="N135" s="239"/>
      <c r="O135" s="239"/>
      <c r="P135" s="239"/>
      <c r="Q135" s="239"/>
      <c r="R135" s="239"/>
      <c r="S135" s="239"/>
      <c r="W135" s="239"/>
      <c r="X135" s="239"/>
      <c r="Y135" s="239"/>
    </row>
    <row r="136" spans="2:25">
      <c r="B136" s="232"/>
      <c r="C136" s="232"/>
      <c r="D136" s="155" t="str">
        <f>IF($C136="","",VLOOKUP($C136,分類コード!$B$1:$C$26,2,0))</f>
        <v/>
      </c>
      <c r="E136" s="234"/>
      <c r="F136" s="235"/>
      <c r="G136" s="236"/>
      <c r="H136" s="235"/>
      <c r="L136" s="239"/>
      <c r="M136" s="239"/>
      <c r="N136" s="239"/>
      <c r="O136" s="239"/>
      <c r="P136" s="239"/>
      <c r="Q136" s="239"/>
      <c r="R136" s="239"/>
      <c r="S136" s="239"/>
      <c r="W136" s="239"/>
      <c r="X136" s="239"/>
      <c r="Y136" s="239"/>
    </row>
    <row r="137" spans="2:25">
      <c r="B137" s="232"/>
      <c r="C137" s="232"/>
      <c r="D137" s="155" t="str">
        <f>IF($C137="","",VLOOKUP($C137,分類コード!$B$1:$C$26,2,0))</f>
        <v/>
      </c>
      <c r="E137" s="234"/>
      <c r="F137" s="235"/>
      <c r="G137" s="236"/>
      <c r="H137" s="235"/>
      <c r="L137" s="239"/>
      <c r="M137" s="239"/>
      <c r="N137" s="239"/>
      <c r="O137" s="239"/>
      <c r="P137" s="239"/>
      <c r="Q137" s="239"/>
      <c r="R137" s="239"/>
      <c r="S137" s="239"/>
      <c r="W137" s="239"/>
      <c r="X137" s="239"/>
      <c r="Y137" s="239"/>
    </row>
    <row r="138" spans="2:25">
      <c r="B138" s="232"/>
      <c r="C138" s="232"/>
      <c r="D138" s="155" t="str">
        <f>IF($C138="","",VLOOKUP($C138,分類コード!$B$1:$C$26,2,0))</f>
        <v/>
      </c>
      <c r="E138" s="234"/>
      <c r="F138" s="235"/>
      <c r="G138" s="236"/>
      <c r="H138" s="235"/>
      <c r="L138" s="239"/>
      <c r="M138" s="239"/>
      <c r="N138" s="239"/>
      <c r="O138" s="239"/>
      <c r="P138" s="239"/>
      <c r="Q138" s="239"/>
      <c r="R138" s="239"/>
      <c r="S138" s="239"/>
      <c r="W138" s="239"/>
      <c r="X138" s="239"/>
      <c r="Y138" s="239"/>
    </row>
    <row r="139" spans="2:25">
      <c r="B139" s="232"/>
      <c r="C139" s="232"/>
      <c r="D139" s="155" t="str">
        <f>IF($C139="","",VLOOKUP($C139,分類コード!$B$1:$C$26,2,0))</f>
        <v/>
      </c>
      <c r="E139" s="234"/>
      <c r="F139" s="235"/>
      <c r="G139" s="236"/>
      <c r="H139" s="235"/>
      <c r="L139" s="239"/>
      <c r="M139" s="239"/>
      <c r="N139" s="239"/>
      <c r="O139" s="239"/>
      <c r="P139" s="239"/>
      <c r="Q139" s="239"/>
      <c r="R139" s="239"/>
      <c r="S139" s="239"/>
      <c r="W139" s="239"/>
      <c r="X139" s="239"/>
      <c r="Y139" s="239"/>
    </row>
    <row r="140" spans="2:25">
      <c r="B140" s="232"/>
      <c r="C140" s="232"/>
      <c r="D140" s="155" t="str">
        <f>IF($C140="","",VLOOKUP($C140,分類コード!$B$1:$C$26,2,0))</f>
        <v/>
      </c>
      <c r="E140" s="234"/>
      <c r="F140" s="235"/>
      <c r="G140" s="236"/>
      <c r="H140" s="235"/>
      <c r="L140" s="239"/>
      <c r="M140" s="239"/>
      <c r="N140" s="239"/>
      <c r="O140" s="239"/>
      <c r="P140" s="239"/>
      <c r="Q140" s="239"/>
      <c r="R140" s="239"/>
      <c r="S140" s="239"/>
      <c r="W140" s="239"/>
      <c r="X140" s="239"/>
      <c r="Y140" s="239"/>
    </row>
    <row r="141" spans="2:25">
      <c r="B141" s="232"/>
      <c r="C141" s="232"/>
      <c r="D141" s="155" t="str">
        <f>IF($C141="","",VLOOKUP($C141,分類コード!$B$1:$C$26,2,0))</f>
        <v/>
      </c>
      <c r="E141" s="234"/>
      <c r="F141" s="235"/>
      <c r="G141" s="236"/>
      <c r="H141" s="235"/>
      <c r="L141" s="239"/>
      <c r="M141" s="239"/>
      <c r="N141" s="239"/>
      <c r="O141" s="239"/>
      <c r="P141" s="239"/>
      <c r="Q141" s="239"/>
      <c r="R141" s="239"/>
      <c r="S141" s="239"/>
      <c r="W141" s="239"/>
      <c r="X141" s="239"/>
      <c r="Y141" s="239"/>
    </row>
    <row r="142" spans="2:25">
      <c r="B142" s="232"/>
      <c r="C142" s="232"/>
      <c r="D142" s="155" t="str">
        <f>IF($C142="","",VLOOKUP($C142,分類コード!$B$1:$C$26,2,0))</f>
        <v/>
      </c>
      <c r="E142" s="234"/>
      <c r="F142" s="235"/>
      <c r="G142" s="236"/>
      <c r="H142" s="235"/>
      <c r="L142" s="239"/>
      <c r="M142" s="239"/>
      <c r="N142" s="239"/>
      <c r="O142" s="239"/>
      <c r="P142" s="239"/>
      <c r="Q142" s="239"/>
      <c r="R142" s="239"/>
      <c r="S142" s="239"/>
      <c r="W142" s="239"/>
      <c r="X142" s="239"/>
      <c r="Y142" s="239"/>
    </row>
    <row r="143" spans="2:25">
      <c r="B143" s="232"/>
      <c r="C143" s="232"/>
      <c r="D143" s="155" t="str">
        <f>IF($C143="","",VLOOKUP($C143,分類コード!$B$1:$C$26,2,0))</f>
        <v/>
      </c>
      <c r="E143" s="234"/>
      <c r="F143" s="235"/>
      <c r="G143" s="236"/>
      <c r="H143" s="235"/>
      <c r="L143" s="239"/>
      <c r="M143" s="239"/>
      <c r="N143" s="239"/>
      <c r="O143" s="239"/>
      <c r="P143" s="239"/>
      <c r="Q143" s="239"/>
      <c r="R143" s="239"/>
      <c r="S143" s="239"/>
      <c r="W143" s="239"/>
      <c r="X143" s="239"/>
      <c r="Y143" s="239"/>
    </row>
    <row r="144" spans="2:25">
      <c r="B144" s="232"/>
      <c r="C144" s="232"/>
      <c r="D144" s="155" t="str">
        <f>IF($C144="","",VLOOKUP($C144,分類コード!$B$1:$C$26,2,0))</f>
        <v/>
      </c>
      <c r="E144" s="234"/>
      <c r="F144" s="235"/>
      <c r="G144" s="236"/>
      <c r="H144" s="235"/>
      <c r="L144" s="239"/>
      <c r="M144" s="239"/>
      <c r="N144" s="239"/>
      <c r="O144" s="239"/>
      <c r="P144" s="239"/>
      <c r="Q144" s="239"/>
      <c r="R144" s="239"/>
      <c r="S144" s="239"/>
      <c r="W144" s="239"/>
      <c r="X144" s="239"/>
      <c r="Y144" s="239"/>
    </row>
    <row r="145" spans="2:25">
      <c r="B145" s="232"/>
      <c r="C145" s="232"/>
      <c r="D145" s="155" t="str">
        <f>IF($C145="","",VLOOKUP($C145,分類コード!$B$1:$C$26,2,0))</f>
        <v/>
      </c>
      <c r="E145" s="234"/>
      <c r="F145" s="235"/>
      <c r="G145" s="236"/>
      <c r="H145" s="235"/>
      <c r="L145" s="239"/>
      <c r="M145" s="239"/>
      <c r="N145" s="239"/>
      <c r="O145" s="239"/>
      <c r="P145" s="239"/>
      <c r="Q145" s="239"/>
      <c r="R145" s="239"/>
      <c r="S145" s="239"/>
      <c r="W145" s="239"/>
      <c r="X145" s="239"/>
      <c r="Y145" s="239"/>
    </row>
    <row r="146" spans="2:25">
      <c r="B146" s="232"/>
      <c r="C146" s="232"/>
      <c r="D146" s="155" t="str">
        <f>IF($C146="","",VLOOKUP($C146,分類コード!$B$1:$C$26,2,0))</f>
        <v/>
      </c>
      <c r="E146" s="234"/>
      <c r="F146" s="235"/>
      <c r="G146" s="236"/>
      <c r="H146" s="235"/>
      <c r="L146" s="239"/>
      <c r="M146" s="239"/>
      <c r="N146" s="239"/>
      <c r="O146" s="239"/>
      <c r="P146" s="239"/>
      <c r="Q146" s="239"/>
      <c r="R146" s="239"/>
      <c r="S146" s="239"/>
      <c r="W146" s="239"/>
      <c r="X146" s="239"/>
      <c r="Y146" s="239"/>
    </row>
    <row r="147" spans="2:25">
      <c r="B147" s="232"/>
      <c r="C147" s="232"/>
      <c r="D147" s="155" t="str">
        <f>IF($C147="","",VLOOKUP($C147,分類コード!$B$1:$C$26,2,0))</f>
        <v/>
      </c>
      <c r="E147" s="234"/>
      <c r="F147" s="235"/>
      <c r="G147" s="236"/>
      <c r="H147" s="235"/>
      <c r="L147" s="239"/>
      <c r="M147" s="239"/>
      <c r="N147" s="239"/>
      <c r="O147" s="239"/>
      <c r="P147" s="239"/>
      <c r="Q147" s="239"/>
      <c r="R147" s="239"/>
      <c r="S147" s="239"/>
      <c r="W147" s="239"/>
      <c r="X147" s="239"/>
      <c r="Y147" s="239"/>
    </row>
    <row r="148" spans="2:25">
      <c r="B148" s="232"/>
      <c r="C148" s="232"/>
      <c r="D148" s="155" t="str">
        <f>IF($C148="","",VLOOKUP($C148,分類コード!$B$1:$C$26,2,0))</f>
        <v/>
      </c>
      <c r="E148" s="234"/>
      <c r="F148" s="235"/>
      <c r="G148" s="236"/>
      <c r="H148" s="235"/>
      <c r="L148" s="239"/>
      <c r="M148" s="239"/>
      <c r="N148" s="239"/>
      <c r="O148" s="239"/>
      <c r="P148" s="239"/>
      <c r="Q148" s="239"/>
      <c r="R148" s="239"/>
      <c r="S148" s="239"/>
      <c r="W148" s="239"/>
      <c r="X148" s="239"/>
      <c r="Y148" s="239"/>
    </row>
    <row r="149" spans="2:25">
      <c r="B149" s="232"/>
      <c r="C149" s="232"/>
      <c r="D149" s="155" t="str">
        <f>IF($C149="","",VLOOKUP($C149,分類コード!$B$1:$C$26,2,0))</f>
        <v/>
      </c>
      <c r="E149" s="234"/>
      <c r="F149" s="235"/>
      <c r="G149" s="236"/>
      <c r="H149" s="235"/>
      <c r="L149" s="239"/>
      <c r="M149" s="239"/>
      <c r="N149" s="239"/>
      <c r="O149" s="239"/>
      <c r="P149" s="239"/>
      <c r="Q149" s="239"/>
      <c r="R149" s="239"/>
      <c r="S149" s="239"/>
      <c r="W149" s="239"/>
      <c r="X149" s="239"/>
      <c r="Y149" s="239"/>
    </row>
    <row r="150" spans="2:25">
      <c r="B150" s="232"/>
      <c r="C150" s="232"/>
      <c r="D150" s="155" t="str">
        <f>IF($C150="","",VLOOKUP($C150,分類コード!$B$1:$C$26,2,0))</f>
        <v/>
      </c>
      <c r="E150" s="234"/>
      <c r="F150" s="235"/>
      <c r="G150" s="236"/>
      <c r="H150" s="235"/>
      <c r="L150" s="239"/>
      <c r="M150" s="239"/>
      <c r="N150" s="239"/>
      <c r="O150" s="239"/>
      <c r="P150" s="239"/>
      <c r="Q150" s="239"/>
      <c r="R150" s="239"/>
      <c r="S150" s="239"/>
      <c r="W150" s="239"/>
      <c r="X150" s="239"/>
      <c r="Y150" s="239"/>
    </row>
    <row r="151" spans="2:25">
      <c r="B151" s="232"/>
      <c r="C151" s="232"/>
      <c r="D151" s="155" t="str">
        <f>IF($C151="","",VLOOKUP($C151,分類コード!$B$1:$C$26,2,0))</f>
        <v/>
      </c>
      <c r="E151" s="234"/>
      <c r="F151" s="235"/>
      <c r="G151" s="236"/>
      <c r="H151" s="235"/>
      <c r="L151" s="239"/>
      <c r="M151" s="239"/>
      <c r="N151" s="239"/>
      <c r="O151" s="239"/>
      <c r="P151" s="239"/>
      <c r="Q151" s="239"/>
      <c r="R151" s="239"/>
      <c r="S151" s="239"/>
      <c r="W151" s="239"/>
      <c r="X151" s="239"/>
      <c r="Y151" s="239"/>
    </row>
    <row r="152" spans="2:25">
      <c r="B152" s="232"/>
      <c r="C152" s="232"/>
      <c r="D152" s="155" t="str">
        <f>IF($C152="","",VLOOKUP($C152,分類コード!$B$1:$C$26,2,0))</f>
        <v/>
      </c>
      <c r="E152" s="234"/>
      <c r="F152" s="235"/>
      <c r="G152" s="236"/>
      <c r="H152" s="235"/>
      <c r="L152" s="239"/>
      <c r="M152" s="239"/>
      <c r="N152" s="239"/>
      <c r="O152" s="239"/>
      <c r="P152" s="239"/>
      <c r="Q152" s="239"/>
      <c r="R152" s="239"/>
      <c r="S152" s="239"/>
      <c r="W152" s="239"/>
      <c r="X152" s="239"/>
      <c r="Y152" s="239"/>
    </row>
    <row r="153" spans="2:25">
      <c r="B153" s="232"/>
      <c r="C153" s="232"/>
      <c r="D153" s="155" t="str">
        <f>IF($C153="","",VLOOKUP($C153,分類コード!$B$1:$C$26,2,0))</f>
        <v/>
      </c>
      <c r="E153" s="234"/>
      <c r="F153" s="235"/>
      <c r="G153" s="236"/>
      <c r="H153" s="235"/>
      <c r="L153" s="239"/>
      <c r="M153" s="239"/>
      <c r="N153" s="239"/>
      <c r="O153" s="239"/>
      <c r="P153" s="239"/>
      <c r="Q153" s="239"/>
      <c r="R153" s="239"/>
      <c r="S153" s="239"/>
      <c r="W153" s="239"/>
      <c r="X153" s="239"/>
      <c r="Y153" s="239"/>
    </row>
    <row r="154" spans="2:25">
      <c r="B154" s="232"/>
      <c r="C154" s="232"/>
      <c r="D154" s="155" t="str">
        <f>IF($C154="","",VLOOKUP($C154,分類コード!$B$1:$C$26,2,0))</f>
        <v/>
      </c>
      <c r="E154" s="234"/>
      <c r="F154" s="235"/>
      <c r="G154" s="236"/>
      <c r="H154" s="235"/>
      <c r="L154" s="239"/>
      <c r="M154" s="239"/>
      <c r="N154" s="239"/>
      <c r="O154" s="239"/>
      <c r="P154" s="239"/>
      <c r="Q154" s="239"/>
      <c r="R154" s="239"/>
      <c r="S154" s="239"/>
      <c r="W154" s="239"/>
      <c r="X154" s="239"/>
      <c r="Y154" s="239"/>
    </row>
    <row r="155" spans="2:25">
      <c r="B155" s="232"/>
      <c r="C155" s="232"/>
      <c r="D155" s="155" t="str">
        <f>IF($C155="","",VLOOKUP($C155,分類コード!$B$1:$C$26,2,0))</f>
        <v/>
      </c>
      <c r="E155" s="234"/>
      <c r="F155" s="235"/>
      <c r="G155" s="236"/>
      <c r="H155" s="235"/>
      <c r="L155" s="239"/>
      <c r="M155" s="239"/>
      <c r="N155" s="239"/>
      <c r="O155" s="239"/>
      <c r="P155" s="239"/>
      <c r="Q155" s="239"/>
      <c r="R155" s="239"/>
      <c r="S155" s="239"/>
      <c r="W155" s="239"/>
      <c r="X155" s="239"/>
      <c r="Y155" s="239"/>
    </row>
    <row r="156" spans="2:25">
      <c r="B156" s="232"/>
      <c r="C156" s="232"/>
      <c r="D156" s="155" t="str">
        <f>IF($C156="","",VLOOKUP($C156,分類コード!$B$1:$C$26,2,0))</f>
        <v/>
      </c>
      <c r="E156" s="234"/>
      <c r="F156" s="235"/>
      <c r="G156" s="236"/>
      <c r="H156" s="235"/>
      <c r="L156" s="239"/>
      <c r="M156" s="239"/>
      <c r="N156" s="239"/>
      <c r="O156" s="239"/>
      <c r="P156" s="239"/>
      <c r="Q156" s="239"/>
      <c r="R156" s="239"/>
      <c r="S156" s="239"/>
      <c r="W156" s="239"/>
      <c r="X156" s="239"/>
      <c r="Y156" s="239"/>
    </row>
    <row r="157" spans="2:25">
      <c r="B157" s="232"/>
      <c r="C157" s="232"/>
      <c r="D157" s="155" t="str">
        <f>IF($C157="","",VLOOKUP($C157,分類コード!$B$1:$C$26,2,0))</f>
        <v/>
      </c>
      <c r="E157" s="234"/>
      <c r="F157" s="235"/>
      <c r="G157" s="236"/>
      <c r="H157" s="235"/>
      <c r="L157" s="239"/>
      <c r="M157" s="239"/>
      <c r="N157" s="239"/>
      <c r="O157" s="239"/>
      <c r="P157" s="239"/>
      <c r="Q157" s="239"/>
      <c r="R157" s="239"/>
      <c r="S157" s="239"/>
      <c r="W157" s="239"/>
      <c r="X157" s="239"/>
      <c r="Y157" s="239"/>
    </row>
    <row r="158" spans="2:25">
      <c r="B158" s="232"/>
      <c r="C158" s="232"/>
      <c r="D158" s="155" t="str">
        <f>IF($C158="","",VLOOKUP($C158,分類コード!$B$1:$C$26,2,0))</f>
        <v/>
      </c>
      <c r="E158" s="234"/>
      <c r="F158" s="235"/>
      <c r="G158" s="236"/>
      <c r="H158" s="235"/>
      <c r="L158" s="239"/>
      <c r="M158" s="239"/>
      <c r="N158" s="239"/>
      <c r="O158" s="239"/>
      <c r="P158" s="239"/>
      <c r="Q158" s="239"/>
      <c r="R158" s="239"/>
      <c r="S158" s="239"/>
      <c r="W158" s="239"/>
      <c r="X158" s="239"/>
      <c r="Y158" s="239"/>
    </row>
    <row r="159" spans="2:25">
      <c r="B159" s="232"/>
      <c r="C159" s="232"/>
      <c r="D159" s="155" t="str">
        <f>IF($C159="","",VLOOKUP($C159,分類コード!$B$1:$C$26,2,0))</f>
        <v/>
      </c>
      <c r="E159" s="234"/>
      <c r="F159" s="235"/>
      <c r="G159" s="236"/>
      <c r="H159" s="235"/>
      <c r="L159" s="239"/>
      <c r="M159" s="239"/>
      <c r="N159" s="239"/>
      <c r="O159" s="239"/>
      <c r="P159" s="239"/>
      <c r="Q159" s="239"/>
      <c r="R159" s="239"/>
      <c r="S159" s="239"/>
      <c r="W159" s="239"/>
      <c r="X159" s="239"/>
      <c r="Y159" s="239"/>
    </row>
    <row r="160" spans="2:25">
      <c r="B160" s="232"/>
      <c r="C160" s="232"/>
      <c r="D160" s="155" t="str">
        <f>IF($C160="","",VLOOKUP($C160,分類コード!$B$1:$C$26,2,0))</f>
        <v/>
      </c>
      <c r="E160" s="234"/>
      <c r="F160" s="235"/>
      <c r="G160" s="236"/>
      <c r="H160" s="235"/>
      <c r="L160" s="239"/>
      <c r="M160" s="239"/>
      <c r="N160" s="239"/>
      <c r="O160" s="239"/>
      <c r="P160" s="239"/>
      <c r="Q160" s="239"/>
      <c r="R160" s="239"/>
      <c r="S160" s="239"/>
      <c r="W160" s="239"/>
      <c r="X160" s="239"/>
      <c r="Y160" s="239"/>
    </row>
    <row r="161" spans="2:25">
      <c r="B161" s="232"/>
      <c r="C161" s="232"/>
      <c r="D161" s="155" t="str">
        <f>IF($C161="","",VLOOKUP($C161,分類コード!$B$1:$C$26,2,0))</f>
        <v/>
      </c>
      <c r="E161" s="234"/>
      <c r="F161" s="235"/>
      <c r="G161" s="236"/>
      <c r="H161" s="235"/>
      <c r="L161" s="239"/>
      <c r="M161" s="239"/>
      <c r="N161" s="239"/>
      <c r="O161" s="239"/>
      <c r="P161" s="239"/>
      <c r="Q161" s="239"/>
      <c r="R161" s="239"/>
      <c r="S161" s="239"/>
      <c r="W161" s="239"/>
      <c r="X161" s="239"/>
      <c r="Y161" s="239"/>
    </row>
    <row r="162" spans="2:25">
      <c r="B162" s="232"/>
      <c r="C162" s="232"/>
      <c r="D162" s="155" t="str">
        <f>IF($C162="","",VLOOKUP($C162,分類コード!$B$1:$C$26,2,0))</f>
        <v/>
      </c>
      <c r="E162" s="234"/>
      <c r="F162" s="235"/>
      <c r="G162" s="236"/>
      <c r="H162" s="235"/>
      <c r="L162" s="239"/>
      <c r="M162" s="239"/>
      <c r="N162" s="239"/>
      <c r="O162" s="239"/>
      <c r="P162" s="239"/>
      <c r="Q162" s="239"/>
      <c r="R162" s="239"/>
      <c r="S162" s="239"/>
      <c r="W162" s="239"/>
      <c r="X162" s="239"/>
      <c r="Y162" s="239"/>
    </row>
    <row r="163" spans="2:25">
      <c r="B163" s="232"/>
      <c r="C163" s="232"/>
      <c r="D163" s="155" t="str">
        <f>IF($C163="","",VLOOKUP($C163,分類コード!$B$1:$C$26,2,0))</f>
        <v/>
      </c>
      <c r="E163" s="234"/>
      <c r="F163" s="235"/>
      <c r="G163" s="236"/>
      <c r="H163" s="235"/>
      <c r="L163" s="239"/>
      <c r="M163" s="239"/>
      <c r="N163" s="239"/>
      <c r="O163" s="239"/>
      <c r="P163" s="239"/>
      <c r="Q163" s="239"/>
      <c r="R163" s="239"/>
      <c r="S163" s="239"/>
      <c r="W163" s="239"/>
      <c r="X163" s="239"/>
      <c r="Y163" s="239"/>
    </row>
    <row r="164" spans="2:25">
      <c r="B164" s="232"/>
      <c r="C164" s="232"/>
      <c r="D164" s="155" t="str">
        <f>IF($C164="","",VLOOKUP($C164,分類コード!$B$1:$C$26,2,0))</f>
        <v/>
      </c>
      <c r="E164" s="234"/>
      <c r="F164" s="235"/>
      <c r="G164" s="236"/>
      <c r="H164" s="235"/>
      <c r="L164" s="239"/>
      <c r="M164" s="239"/>
      <c r="N164" s="239"/>
      <c r="O164" s="239"/>
      <c r="P164" s="239"/>
      <c r="Q164" s="239"/>
      <c r="R164" s="239"/>
      <c r="S164" s="239"/>
      <c r="W164" s="239"/>
      <c r="X164" s="239"/>
      <c r="Y164" s="239"/>
    </row>
    <row r="165" spans="2:25">
      <c r="B165" s="232"/>
      <c r="C165" s="232"/>
      <c r="D165" s="155" t="str">
        <f>IF($C165="","",VLOOKUP($C165,分類コード!$B$1:$C$26,2,0))</f>
        <v/>
      </c>
      <c r="E165" s="234"/>
      <c r="F165" s="235"/>
      <c r="G165" s="236"/>
      <c r="H165" s="235"/>
      <c r="L165" s="239"/>
      <c r="M165" s="239"/>
      <c r="N165" s="239"/>
      <c r="O165" s="239"/>
      <c r="P165" s="239"/>
      <c r="Q165" s="239"/>
      <c r="R165" s="239"/>
      <c r="S165" s="239"/>
      <c r="W165" s="239"/>
      <c r="X165" s="239"/>
      <c r="Y165" s="239"/>
    </row>
    <row r="166" spans="2:25">
      <c r="B166" s="232"/>
      <c r="C166" s="232"/>
      <c r="D166" s="155" t="str">
        <f>IF($C166="","",VLOOKUP($C166,分類コード!$B$1:$C$26,2,0))</f>
        <v/>
      </c>
      <c r="E166" s="234"/>
      <c r="F166" s="235"/>
      <c r="G166" s="236"/>
      <c r="H166" s="235"/>
      <c r="L166" s="239"/>
      <c r="M166" s="239"/>
      <c r="N166" s="239"/>
      <c r="O166" s="239"/>
      <c r="P166" s="239"/>
      <c r="Q166" s="239"/>
      <c r="R166" s="239"/>
      <c r="S166" s="239"/>
      <c r="W166" s="239"/>
      <c r="X166" s="239"/>
      <c r="Y166" s="239"/>
    </row>
    <row r="167" spans="2:25">
      <c r="B167" s="232"/>
      <c r="C167" s="232"/>
      <c r="D167" s="155" t="str">
        <f>IF($C167="","",VLOOKUP($C167,分類コード!$B$1:$C$26,2,0))</f>
        <v/>
      </c>
      <c r="E167" s="234"/>
      <c r="F167" s="235"/>
      <c r="G167" s="236"/>
      <c r="H167" s="235"/>
      <c r="L167" s="239"/>
      <c r="M167" s="239"/>
      <c r="N167" s="239"/>
      <c r="O167" s="239"/>
      <c r="P167" s="239"/>
      <c r="Q167" s="239"/>
      <c r="R167" s="239"/>
      <c r="S167" s="239"/>
      <c r="W167" s="239"/>
      <c r="X167" s="239"/>
      <c r="Y167" s="239"/>
    </row>
    <row r="168" spans="2:25">
      <c r="B168" s="232"/>
      <c r="C168" s="232"/>
      <c r="D168" s="155" t="str">
        <f>IF($C168="","",VLOOKUP($C168,分類コード!$B$1:$C$26,2,0))</f>
        <v/>
      </c>
      <c r="E168" s="234"/>
      <c r="F168" s="235"/>
      <c r="G168" s="236"/>
      <c r="H168" s="235"/>
      <c r="L168" s="239"/>
      <c r="M168" s="239"/>
      <c r="N168" s="239"/>
      <c r="O168" s="239"/>
      <c r="P168" s="239"/>
      <c r="Q168" s="239"/>
      <c r="R168" s="239"/>
      <c r="S168" s="239"/>
      <c r="W168" s="239"/>
      <c r="X168" s="239"/>
      <c r="Y168" s="239"/>
    </row>
    <row r="169" spans="2:25">
      <c r="B169" s="232"/>
      <c r="C169" s="232"/>
      <c r="D169" s="155" t="str">
        <f>IF($C169="","",VLOOKUP($C169,分類コード!$B$1:$C$26,2,0))</f>
        <v/>
      </c>
      <c r="E169" s="234"/>
      <c r="F169" s="235"/>
      <c r="G169" s="236"/>
      <c r="H169" s="235"/>
      <c r="L169" s="239"/>
      <c r="M169" s="239"/>
      <c r="N169" s="239"/>
      <c r="O169" s="239"/>
      <c r="P169" s="239"/>
      <c r="Q169" s="239"/>
      <c r="R169" s="239"/>
      <c r="S169" s="239"/>
      <c r="W169" s="239"/>
      <c r="X169" s="239"/>
      <c r="Y169" s="239"/>
    </row>
    <row r="170" spans="2:25">
      <c r="B170" s="232"/>
      <c r="C170" s="232"/>
      <c r="D170" s="155" t="str">
        <f>IF($C170="","",VLOOKUP($C170,分類コード!$B$1:$C$26,2,0))</f>
        <v/>
      </c>
      <c r="E170" s="234"/>
      <c r="F170" s="235"/>
      <c r="G170" s="236"/>
      <c r="H170" s="235"/>
      <c r="L170" s="239"/>
      <c r="M170" s="239"/>
      <c r="N170" s="239"/>
      <c r="O170" s="239"/>
      <c r="P170" s="239"/>
      <c r="Q170" s="239"/>
      <c r="R170" s="239"/>
      <c r="S170" s="239"/>
      <c r="W170" s="239"/>
      <c r="X170" s="239"/>
      <c r="Y170" s="239"/>
    </row>
    <row r="171" spans="2:25">
      <c r="B171" s="232"/>
      <c r="C171" s="232"/>
      <c r="D171" s="155" t="str">
        <f>IF($C171="","",VLOOKUP($C171,分類コード!$B$1:$C$26,2,0))</f>
        <v/>
      </c>
      <c r="E171" s="234"/>
      <c r="F171" s="235"/>
      <c r="G171" s="236"/>
      <c r="H171" s="235"/>
      <c r="L171" s="239"/>
      <c r="M171" s="239"/>
      <c r="N171" s="239"/>
      <c r="O171" s="239"/>
      <c r="P171" s="239"/>
      <c r="Q171" s="239"/>
      <c r="R171" s="239"/>
      <c r="S171" s="239"/>
      <c r="W171" s="239"/>
      <c r="X171" s="239"/>
      <c r="Y171" s="239"/>
    </row>
    <row r="172" spans="2:25">
      <c r="B172" s="232"/>
      <c r="C172" s="232"/>
      <c r="D172" s="155" t="str">
        <f>IF($C172="","",VLOOKUP($C172,分類コード!$B$1:$C$26,2,0))</f>
        <v/>
      </c>
      <c r="E172" s="234"/>
      <c r="F172" s="235"/>
      <c r="G172" s="236"/>
      <c r="H172" s="235"/>
      <c r="L172" s="239"/>
      <c r="M172" s="239"/>
      <c r="N172" s="239"/>
      <c r="O172" s="239"/>
      <c r="P172" s="239"/>
      <c r="Q172" s="239"/>
      <c r="R172" s="239"/>
      <c r="S172" s="239"/>
      <c r="W172" s="239"/>
      <c r="X172" s="239"/>
      <c r="Y172" s="239"/>
    </row>
    <row r="173" spans="2:25">
      <c r="B173" s="232"/>
      <c r="C173" s="232"/>
      <c r="D173" s="155" t="str">
        <f>IF($C173="","",VLOOKUP($C173,分類コード!$B$1:$C$26,2,0))</f>
        <v/>
      </c>
      <c r="E173" s="234"/>
      <c r="F173" s="235"/>
      <c r="G173" s="236"/>
      <c r="H173" s="235"/>
      <c r="L173" s="239"/>
      <c r="M173" s="239"/>
      <c r="N173" s="239"/>
      <c r="O173" s="239"/>
      <c r="P173" s="239"/>
      <c r="Q173" s="239"/>
      <c r="R173" s="239"/>
      <c r="S173" s="239"/>
      <c r="W173" s="239"/>
      <c r="X173" s="239"/>
      <c r="Y173" s="239"/>
    </row>
    <row r="174" spans="2:25">
      <c r="B174" s="232"/>
      <c r="C174" s="232"/>
      <c r="D174" s="155" t="str">
        <f>IF($C174="","",VLOOKUP($C174,分類コード!$B$1:$C$26,2,0))</f>
        <v/>
      </c>
      <c r="E174" s="234"/>
      <c r="F174" s="235"/>
      <c r="G174" s="236"/>
      <c r="H174" s="235"/>
      <c r="L174" s="239"/>
      <c r="M174" s="239"/>
      <c r="N174" s="239"/>
      <c r="O174" s="239"/>
      <c r="P174" s="239"/>
      <c r="Q174" s="239"/>
      <c r="R174" s="239"/>
      <c r="S174" s="239"/>
      <c r="W174" s="239"/>
      <c r="X174" s="239"/>
      <c r="Y174" s="239"/>
    </row>
    <row r="175" spans="2:25">
      <c r="B175" s="232"/>
      <c r="C175" s="232"/>
      <c r="D175" s="155" t="str">
        <f>IF($C175="","",VLOOKUP($C175,分類コード!$B$1:$C$26,2,0))</f>
        <v/>
      </c>
      <c r="E175" s="234"/>
      <c r="F175" s="235"/>
      <c r="G175" s="236"/>
      <c r="H175" s="235"/>
      <c r="L175" s="239"/>
      <c r="M175" s="239"/>
      <c r="N175" s="239"/>
      <c r="O175" s="239"/>
      <c r="P175" s="239"/>
      <c r="Q175" s="239"/>
      <c r="R175" s="239"/>
      <c r="S175" s="239"/>
      <c r="W175" s="239"/>
      <c r="X175" s="239"/>
      <c r="Y175" s="239"/>
    </row>
    <row r="176" spans="2:25">
      <c r="B176" s="232"/>
      <c r="C176" s="232"/>
      <c r="D176" s="155" t="str">
        <f>IF($C176="","",VLOOKUP($C176,分類コード!$B$1:$C$26,2,0))</f>
        <v/>
      </c>
      <c r="E176" s="234"/>
      <c r="F176" s="235"/>
      <c r="G176" s="236"/>
      <c r="H176" s="235"/>
      <c r="L176" s="239"/>
      <c r="M176" s="239"/>
      <c r="N176" s="239"/>
      <c r="O176" s="239"/>
      <c r="P176" s="239"/>
      <c r="Q176" s="239"/>
      <c r="R176" s="239"/>
      <c r="S176" s="239"/>
      <c r="W176" s="239"/>
      <c r="X176" s="239"/>
      <c r="Y176" s="239"/>
    </row>
    <row r="177" spans="2:25">
      <c r="B177" s="232"/>
      <c r="C177" s="232"/>
      <c r="D177" s="155" t="str">
        <f>IF($C177="","",VLOOKUP($C177,分類コード!$B$1:$C$26,2,0))</f>
        <v/>
      </c>
      <c r="E177" s="234"/>
      <c r="F177" s="235"/>
      <c r="G177" s="236"/>
      <c r="H177" s="235"/>
      <c r="L177" s="239"/>
      <c r="M177" s="239"/>
      <c r="N177" s="239"/>
      <c r="O177" s="239"/>
      <c r="P177" s="239"/>
      <c r="Q177" s="239"/>
      <c r="R177" s="239"/>
      <c r="S177" s="239"/>
      <c r="W177" s="239"/>
      <c r="X177" s="239"/>
      <c r="Y177" s="239"/>
    </row>
    <row r="178" spans="2:25">
      <c r="B178" s="232"/>
      <c r="C178" s="232"/>
      <c r="D178" s="155" t="str">
        <f>IF($C178="","",VLOOKUP($C178,分類コード!$B$1:$C$26,2,0))</f>
        <v/>
      </c>
      <c r="E178" s="234"/>
      <c r="F178" s="235"/>
      <c r="G178" s="236"/>
      <c r="H178" s="235"/>
      <c r="L178" s="239"/>
      <c r="M178" s="239"/>
      <c r="N178" s="239"/>
      <c r="O178" s="239"/>
      <c r="P178" s="239"/>
      <c r="Q178" s="239"/>
      <c r="R178" s="239"/>
      <c r="S178" s="239"/>
      <c r="W178" s="239"/>
      <c r="X178" s="239"/>
      <c r="Y178" s="239"/>
    </row>
    <row r="179" spans="2:25">
      <c r="B179" s="232"/>
      <c r="C179" s="232"/>
      <c r="D179" s="155" t="str">
        <f>IF($C179="","",VLOOKUP($C179,分類コード!$B$1:$C$26,2,0))</f>
        <v/>
      </c>
      <c r="E179" s="234"/>
      <c r="F179" s="235"/>
      <c r="G179" s="236"/>
      <c r="H179" s="235"/>
      <c r="L179" s="239"/>
      <c r="M179" s="239"/>
      <c r="N179" s="239"/>
      <c r="O179" s="239"/>
      <c r="P179" s="239"/>
      <c r="Q179" s="239"/>
      <c r="R179" s="239"/>
      <c r="S179" s="239"/>
      <c r="W179" s="239"/>
      <c r="X179" s="239"/>
      <c r="Y179" s="239"/>
    </row>
    <row r="180" spans="2:25">
      <c r="B180" s="232"/>
      <c r="C180" s="232"/>
      <c r="D180" s="155" t="str">
        <f>IF($C180="","",VLOOKUP($C180,分類コード!$B$1:$C$26,2,0))</f>
        <v/>
      </c>
      <c r="E180" s="234"/>
      <c r="F180" s="235"/>
      <c r="G180" s="236"/>
      <c r="H180" s="235"/>
      <c r="L180" s="239"/>
      <c r="M180" s="239"/>
      <c r="N180" s="239"/>
      <c r="O180" s="239"/>
      <c r="P180" s="239"/>
      <c r="Q180" s="239"/>
      <c r="R180" s="239"/>
      <c r="S180" s="239"/>
      <c r="W180" s="239"/>
      <c r="X180" s="239"/>
      <c r="Y180" s="239"/>
    </row>
    <row r="181" spans="2:25">
      <c r="B181" s="232"/>
      <c r="C181" s="232"/>
      <c r="D181" s="155" t="str">
        <f>IF($C181="","",VLOOKUP($C181,分類コード!$B$1:$C$26,2,0))</f>
        <v/>
      </c>
      <c r="E181" s="234"/>
      <c r="F181" s="235"/>
      <c r="G181" s="236"/>
      <c r="H181" s="235"/>
      <c r="L181" s="239"/>
      <c r="M181" s="239"/>
      <c r="N181" s="239"/>
      <c r="O181" s="239"/>
      <c r="P181" s="239"/>
      <c r="Q181" s="239"/>
      <c r="R181" s="239"/>
      <c r="S181" s="239"/>
      <c r="W181" s="239"/>
      <c r="X181" s="239"/>
      <c r="Y181" s="239"/>
    </row>
    <row r="182" spans="2:25">
      <c r="B182" s="232"/>
      <c r="C182" s="232"/>
      <c r="D182" s="155" t="str">
        <f>IF($C182="","",VLOOKUP($C182,分類コード!$B$1:$C$26,2,0))</f>
        <v/>
      </c>
      <c r="E182" s="234"/>
      <c r="F182" s="235"/>
      <c r="G182" s="236"/>
      <c r="H182" s="235"/>
      <c r="L182" s="239"/>
      <c r="M182" s="239"/>
      <c r="N182" s="239"/>
      <c r="O182" s="239"/>
      <c r="P182" s="239"/>
      <c r="Q182" s="239"/>
      <c r="R182" s="239"/>
      <c r="S182" s="239"/>
      <c r="W182" s="239"/>
      <c r="X182" s="239"/>
      <c r="Y182" s="239"/>
    </row>
    <row r="183" spans="2:25">
      <c r="B183" s="232"/>
      <c r="C183" s="232"/>
      <c r="D183" s="155" t="str">
        <f>IF($C183="","",VLOOKUP($C183,分類コード!$B$1:$C$26,2,0))</f>
        <v/>
      </c>
      <c r="E183" s="234"/>
      <c r="F183" s="235"/>
      <c r="G183" s="236"/>
      <c r="H183" s="235"/>
      <c r="L183" s="239"/>
      <c r="M183" s="239"/>
      <c r="N183" s="239"/>
      <c r="O183" s="239"/>
      <c r="P183" s="239"/>
      <c r="Q183" s="239"/>
      <c r="R183" s="239"/>
      <c r="S183" s="239"/>
      <c r="W183" s="239"/>
      <c r="X183" s="239"/>
      <c r="Y183" s="239"/>
    </row>
    <row r="184" spans="2:25">
      <c r="B184" s="232"/>
      <c r="C184" s="232"/>
      <c r="D184" s="155" t="str">
        <f>IF($C184="","",VLOOKUP($C184,分類コード!$B$1:$C$26,2,0))</f>
        <v/>
      </c>
      <c r="E184" s="234"/>
      <c r="F184" s="235"/>
      <c r="G184" s="236"/>
      <c r="H184" s="235"/>
      <c r="L184" s="239"/>
      <c r="M184" s="239"/>
      <c r="N184" s="239"/>
      <c r="O184" s="239"/>
      <c r="P184" s="239"/>
      <c r="Q184" s="239"/>
      <c r="R184" s="239"/>
      <c r="S184" s="239"/>
      <c r="W184" s="239"/>
      <c r="X184" s="239"/>
      <c r="Y184" s="239"/>
    </row>
    <row r="185" spans="2:25">
      <c r="B185" s="232"/>
      <c r="C185" s="232"/>
      <c r="D185" s="155" t="str">
        <f>IF($C185="","",VLOOKUP($C185,分類コード!$B$1:$C$26,2,0))</f>
        <v/>
      </c>
      <c r="E185" s="234"/>
      <c r="F185" s="235"/>
      <c r="G185" s="236"/>
      <c r="H185" s="235"/>
      <c r="L185" s="239"/>
      <c r="M185" s="239"/>
      <c r="N185" s="239"/>
      <c r="O185" s="239"/>
      <c r="P185" s="239"/>
      <c r="Q185" s="239"/>
      <c r="R185" s="239"/>
      <c r="S185" s="239"/>
      <c r="W185" s="239"/>
      <c r="X185" s="239"/>
      <c r="Y185" s="239"/>
    </row>
    <row r="186" spans="2:25">
      <c r="B186" s="232"/>
      <c r="C186" s="232"/>
      <c r="D186" s="155" t="str">
        <f>IF($C186="","",VLOOKUP($C186,分類コード!$B$1:$C$26,2,0))</f>
        <v/>
      </c>
      <c r="E186" s="234"/>
      <c r="F186" s="235"/>
      <c r="G186" s="236"/>
      <c r="H186" s="235"/>
      <c r="L186" s="239"/>
      <c r="M186" s="239"/>
      <c r="N186" s="239"/>
      <c r="O186" s="239"/>
      <c r="P186" s="239"/>
      <c r="Q186" s="239"/>
      <c r="R186" s="239"/>
      <c r="S186" s="239"/>
      <c r="W186" s="239"/>
      <c r="X186" s="239"/>
      <c r="Y186" s="239"/>
    </row>
    <row r="187" spans="2:25">
      <c r="B187" s="232"/>
      <c r="C187" s="232"/>
      <c r="D187" s="155" t="str">
        <f>IF($C187="","",VLOOKUP($C187,分類コード!$B$1:$C$26,2,0))</f>
        <v/>
      </c>
      <c r="E187" s="234"/>
      <c r="F187" s="235"/>
      <c r="G187" s="236"/>
      <c r="H187" s="235"/>
      <c r="L187" s="239"/>
      <c r="M187" s="239"/>
      <c r="N187" s="239"/>
      <c r="O187" s="239"/>
      <c r="P187" s="239"/>
      <c r="Q187" s="239"/>
      <c r="R187" s="239"/>
      <c r="S187" s="239"/>
      <c r="W187" s="239"/>
      <c r="X187" s="239"/>
      <c r="Y187" s="239"/>
    </row>
    <row r="188" spans="2:25">
      <c r="B188" s="232"/>
      <c r="C188" s="232"/>
      <c r="D188" s="155" t="str">
        <f>IF($C188="","",VLOOKUP($C188,分類コード!$B$1:$C$26,2,0))</f>
        <v/>
      </c>
      <c r="E188" s="234"/>
      <c r="F188" s="235"/>
      <c r="G188" s="236"/>
      <c r="H188" s="235"/>
      <c r="L188" s="239"/>
      <c r="M188" s="239"/>
      <c r="N188" s="239"/>
      <c r="O188" s="239"/>
      <c r="P188" s="239"/>
      <c r="Q188" s="239"/>
      <c r="R188" s="239"/>
      <c r="S188" s="239"/>
      <c r="W188" s="239"/>
      <c r="X188" s="239"/>
      <c r="Y188" s="239"/>
    </row>
    <row r="189" spans="2:25">
      <c r="B189" s="232"/>
      <c r="C189" s="232"/>
      <c r="D189" s="155" t="str">
        <f>IF($C189="","",VLOOKUP($C189,分類コード!$B$1:$C$26,2,0))</f>
        <v/>
      </c>
      <c r="E189" s="234"/>
      <c r="F189" s="235"/>
      <c r="G189" s="236"/>
      <c r="H189" s="235"/>
      <c r="L189" s="239"/>
      <c r="M189" s="239"/>
      <c r="N189" s="239"/>
      <c r="O189" s="239"/>
      <c r="P189" s="239"/>
      <c r="Q189" s="239"/>
      <c r="R189" s="239"/>
      <c r="S189" s="239"/>
      <c r="W189" s="239"/>
      <c r="X189" s="239"/>
      <c r="Y189" s="239"/>
    </row>
    <row r="190" spans="2:25">
      <c r="B190" s="232"/>
      <c r="C190" s="232"/>
      <c r="D190" s="155" t="str">
        <f>IF($C190="","",VLOOKUP($C190,分類コード!$B$1:$C$26,2,0))</f>
        <v/>
      </c>
      <c r="E190" s="234"/>
      <c r="F190" s="235"/>
      <c r="G190" s="236"/>
      <c r="H190" s="235"/>
      <c r="L190" s="239"/>
      <c r="M190" s="239"/>
      <c r="N190" s="239"/>
      <c r="O190" s="239"/>
      <c r="P190" s="239"/>
      <c r="Q190" s="239"/>
      <c r="R190" s="239"/>
      <c r="S190" s="239"/>
      <c r="W190" s="239"/>
      <c r="X190" s="239"/>
      <c r="Y190" s="239"/>
    </row>
    <row r="191" spans="2:25">
      <c r="B191" s="232"/>
      <c r="C191" s="232"/>
      <c r="D191" s="155" t="str">
        <f>IF($C191="","",VLOOKUP($C191,分類コード!$B$1:$C$26,2,0))</f>
        <v/>
      </c>
      <c r="E191" s="234"/>
      <c r="F191" s="235"/>
      <c r="G191" s="236"/>
      <c r="H191" s="235"/>
      <c r="L191" s="239"/>
      <c r="M191" s="239"/>
      <c r="N191" s="239"/>
      <c r="O191" s="239"/>
      <c r="P191" s="239"/>
      <c r="Q191" s="239"/>
      <c r="R191" s="239"/>
      <c r="S191" s="239"/>
      <c r="W191" s="239"/>
      <c r="X191" s="239"/>
      <c r="Y191" s="239"/>
    </row>
    <row r="192" spans="2:25">
      <c r="B192" s="232"/>
      <c r="C192" s="232"/>
      <c r="D192" s="155" t="str">
        <f>IF($C192="","",VLOOKUP($C192,分類コード!$B$1:$C$26,2,0))</f>
        <v/>
      </c>
      <c r="E192" s="234"/>
      <c r="F192" s="235"/>
      <c r="G192" s="236"/>
      <c r="H192" s="235"/>
      <c r="L192" s="239"/>
      <c r="M192" s="239"/>
      <c r="N192" s="239"/>
      <c r="O192" s="239"/>
      <c r="P192" s="239"/>
      <c r="Q192" s="239"/>
      <c r="R192" s="239"/>
      <c r="S192" s="239"/>
      <c r="W192" s="239"/>
      <c r="X192" s="239"/>
      <c r="Y192" s="239"/>
    </row>
    <row r="193" spans="2:25">
      <c r="B193" s="232"/>
      <c r="C193" s="232"/>
      <c r="D193" s="155" t="str">
        <f>IF($C193="","",VLOOKUP($C193,分類コード!$B$1:$C$26,2,0))</f>
        <v/>
      </c>
      <c r="E193" s="234"/>
      <c r="F193" s="235"/>
      <c r="G193" s="236"/>
      <c r="H193" s="235"/>
      <c r="L193" s="239"/>
      <c r="M193" s="239"/>
      <c r="N193" s="239"/>
      <c r="O193" s="239"/>
      <c r="P193" s="239"/>
      <c r="Q193" s="239"/>
      <c r="R193" s="239"/>
      <c r="S193" s="239"/>
      <c r="W193" s="239"/>
      <c r="X193" s="239"/>
      <c r="Y193" s="239"/>
    </row>
    <row r="194" spans="2:25">
      <c r="B194" s="232"/>
      <c r="C194" s="232"/>
      <c r="D194" s="155" t="str">
        <f>IF($C194="","",VLOOKUP($C194,分類コード!$B$1:$C$26,2,0))</f>
        <v/>
      </c>
      <c r="E194" s="234"/>
      <c r="F194" s="235"/>
      <c r="G194" s="236"/>
      <c r="H194" s="235"/>
      <c r="L194" s="239"/>
      <c r="M194" s="239"/>
      <c r="N194" s="239"/>
      <c r="O194" s="239"/>
      <c r="P194" s="239"/>
      <c r="Q194" s="239"/>
      <c r="R194" s="239"/>
      <c r="S194" s="239"/>
      <c r="W194" s="239"/>
      <c r="X194" s="239"/>
      <c r="Y194" s="239"/>
    </row>
    <row r="195" spans="2:25">
      <c r="B195" s="232"/>
      <c r="C195" s="232"/>
      <c r="D195" s="155" t="str">
        <f>IF($C195="","",VLOOKUP($C195,分類コード!$B$1:$C$26,2,0))</f>
        <v/>
      </c>
      <c r="E195" s="234"/>
      <c r="F195" s="235"/>
      <c r="G195" s="236"/>
      <c r="H195" s="235"/>
      <c r="L195" s="239"/>
      <c r="M195" s="239"/>
      <c r="N195" s="239"/>
      <c r="O195" s="239"/>
      <c r="P195" s="239"/>
      <c r="Q195" s="239"/>
      <c r="R195" s="239"/>
      <c r="S195" s="239"/>
      <c r="W195" s="239"/>
      <c r="X195" s="239"/>
      <c r="Y195" s="239"/>
    </row>
    <row r="196" spans="2:25">
      <c r="B196" s="232"/>
      <c r="C196" s="232"/>
      <c r="D196" s="155" t="str">
        <f>IF($C196="","",VLOOKUP($C196,分類コード!$B$1:$C$26,2,0))</f>
        <v/>
      </c>
      <c r="E196" s="234"/>
      <c r="F196" s="235"/>
      <c r="G196" s="236"/>
      <c r="H196" s="235"/>
      <c r="L196" s="239"/>
      <c r="M196" s="239"/>
      <c r="N196" s="239"/>
      <c r="O196" s="239"/>
      <c r="P196" s="239"/>
      <c r="Q196" s="239"/>
      <c r="R196" s="239"/>
      <c r="S196" s="239"/>
      <c r="W196" s="239"/>
      <c r="X196" s="239"/>
      <c r="Y196" s="239"/>
    </row>
    <row r="197" spans="2:25">
      <c r="B197" s="232"/>
      <c r="C197" s="232"/>
      <c r="D197" s="155" t="str">
        <f>IF($C197="","",VLOOKUP($C197,分類コード!$B$1:$C$26,2,0))</f>
        <v/>
      </c>
      <c r="E197" s="234"/>
      <c r="F197" s="235"/>
      <c r="G197" s="236"/>
      <c r="H197" s="235"/>
      <c r="L197" s="239"/>
      <c r="M197" s="239"/>
      <c r="N197" s="239"/>
      <c r="O197" s="239"/>
      <c r="P197" s="239"/>
      <c r="Q197" s="239"/>
      <c r="R197" s="239"/>
      <c r="S197" s="239"/>
      <c r="W197" s="239"/>
      <c r="X197" s="239"/>
      <c r="Y197" s="239"/>
    </row>
    <row r="198" spans="2:25">
      <c r="B198" s="232"/>
      <c r="C198" s="232"/>
      <c r="D198" s="155" t="str">
        <f>IF($C198="","",VLOOKUP($C198,分類コード!$B$1:$C$26,2,0))</f>
        <v/>
      </c>
      <c r="E198" s="234"/>
      <c r="F198" s="235"/>
      <c r="G198" s="236"/>
      <c r="H198" s="235"/>
      <c r="L198" s="239"/>
      <c r="M198" s="239"/>
      <c r="N198" s="239"/>
      <c r="O198" s="239"/>
      <c r="P198" s="239"/>
      <c r="Q198" s="239"/>
      <c r="R198" s="239"/>
      <c r="S198" s="239"/>
      <c r="W198" s="239"/>
      <c r="X198" s="239"/>
      <c r="Y198" s="239"/>
    </row>
    <row r="199" spans="2:25">
      <c r="B199" s="232"/>
      <c r="C199" s="232"/>
      <c r="D199" s="155" t="str">
        <f>IF($C199="","",VLOOKUP($C199,分類コード!$B$1:$C$26,2,0))</f>
        <v/>
      </c>
      <c r="E199" s="234"/>
      <c r="F199" s="235"/>
      <c r="G199" s="236"/>
      <c r="H199" s="235"/>
      <c r="L199" s="239"/>
      <c r="M199" s="239"/>
      <c r="N199" s="239"/>
      <c r="O199" s="239"/>
      <c r="P199" s="239"/>
      <c r="Q199" s="239"/>
      <c r="R199" s="239"/>
      <c r="S199" s="239"/>
      <c r="W199" s="239"/>
      <c r="X199" s="239"/>
      <c r="Y199" s="239"/>
    </row>
    <row r="200" spans="2:25">
      <c r="B200" s="232"/>
      <c r="C200" s="232"/>
      <c r="D200" s="155" t="str">
        <f>IF($C200="","",VLOOKUP($C200,分類コード!$B$1:$C$26,2,0))</f>
        <v/>
      </c>
      <c r="E200" s="234"/>
      <c r="F200" s="235"/>
      <c r="G200" s="236"/>
      <c r="H200" s="235"/>
      <c r="L200" s="239"/>
      <c r="M200" s="239"/>
      <c r="N200" s="239"/>
      <c r="O200" s="239"/>
      <c r="P200" s="239"/>
      <c r="Q200" s="239"/>
      <c r="R200" s="239"/>
      <c r="S200" s="239"/>
      <c r="W200" s="239"/>
      <c r="X200" s="239"/>
      <c r="Y200" s="239"/>
    </row>
    <row r="201" spans="2:25">
      <c r="B201" s="232"/>
      <c r="C201" s="232"/>
      <c r="D201" s="155" t="str">
        <f>IF($C201="","",VLOOKUP($C201,分類コード!$B$1:$C$26,2,0))</f>
        <v/>
      </c>
      <c r="E201" s="234"/>
      <c r="F201" s="235"/>
      <c r="G201" s="236"/>
      <c r="H201" s="235"/>
      <c r="L201" s="239"/>
      <c r="M201" s="239"/>
      <c r="N201" s="239"/>
      <c r="O201" s="239"/>
      <c r="P201" s="239"/>
      <c r="Q201" s="239"/>
      <c r="R201" s="239"/>
      <c r="S201" s="239"/>
      <c r="W201" s="239"/>
      <c r="X201" s="239"/>
      <c r="Y201" s="239"/>
    </row>
    <row r="202" spans="2:25">
      <c r="B202" s="232"/>
      <c r="C202" s="232"/>
      <c r="D202" s="155" t="str">
        <f>IF($C202="","",VLOOKUP($C202,分類コード!$B$1:$C$26,2,0))</f>
        <v/>
      </c>
      <c r="E202" s="234"/>
      <c r="F202" s="235"/>
      <c r="G202" s="236"/>
      <c r="H202" s="235"/>
      <c r="L202" s="239"/>
      <c r="M202" s="239"/>
      <c r="N202" s="239"/>
      <c r="O202" s="239"/>
      <c r="P202" s="239"/>
      <c r="Q202" s="239"/>
      <c r="R202" s="239"/>
      <c r="S202" s="239"/>
      <c r="W202" s="239"/>
      <c r="X202" s="239"/>
      <c r="Y202" s="239"/>
    </row>
    <row r="203" spans="2:25">
      <c r="B203" s="232"/>
      <c r="C203" s="232"/>
      <c r="D203" s="155" t="str">
        <f>IF($C203="","",VLOOKUP($C203,分類コード!$B$1:$C$26,2,0))</f>
        <v/>
      </c>
      <c r="E203" s="234"/>
      <c r="F203" s="235"/>
      <c r="G203" s="236"/>
      <c r="H203" s="235"/>
      <c r="L203" s="239"/>
      <c r="M203" s="239"/>
      <c r="N203" s="239"/>
      <c r="O203" s="239"/>
      <c r="P203" s="239"/>
      <c r="Q203" s="239"/>
      <c r="R203" s="239"/>
      <c r="S203" s="239"/>
      <c r="W203" s="239"/>
      <c r="X203" s="239"/>
      <c r="Y203" s="239"/>
    </row>
    <row r="204" spans="2:25">
      <c r="B204" s="232"/>
      <c r="C204" s="232"/>
      <c r="D204" s="155" t="str">
        <f>IF($C204="","",VLOOKUP($C204,分類コード!$B$1:$C$26,2,0))</f>
        <v/>
      </c>
      <c r="E204" s="234"/>
      <c r="F204" s="235"/>
      <c r="G204" s="236"/>
      <c r="H204" s="235"/>
      <c r="L204" s="239"/>
      <c r="M204" s="239"/>
      <c r="N204" s="239"/>
      <c r="O204" s="239"/>
      <c r="P204" s="239"/>
      <c r="Q204" s="239"/>
      <c r="R204" s="239"/>
      <c r="S204" s="239"/>
      <c r="W204" s="239"/>
      <c r="X204" s="239"/>
      <c r="Y204" s="239"/>
    </row>
    <row r="205" spans="2:25">
      <c r="B205" s="232"/>
      <c r="C205" s="232"/>
      <c r="D205" s="155" t="str">
        <f>IF($C205="","",VLOOKUP($C205,分類コード!$B$1:$C$26,2,0))</f>
        <v/>
      </c>
      <c r="E205" s="234"/>
      <c r="F205" s="235"/>
      <c r="G205" s="236"/>
      <c r="H205" s="235"/>
      <c r="L205" s="239"/>
      <c r="M205" s="239"/>
      <c r="N205" s="239"/>
      <c r="O205" s="239"/>
      <c r="P205" s="239"/>
      <c r="Q205" s="239"/>
      <c r="R205" s="239"/>
      <c r="S205" s="239"/>
      <c r="W205" s="239"/>
      <c r="X205" s="239"/>
      <c r="Y205" s="239"/>
    </row>
    <row r="206" spans="2:25">
      <c r="B206" s="232"/>
      <c r="C206" s="232"/>
      <c r="D206" s="155" t="str">
        <f>IF($C206="","",VLOOKUP($C206,分類コード!$B$1:$C$26,2,0))</f>
        <v/>
      </c>
      <c r="E206" s="234"/>
      <c r="F206" s="235"/>
      <c r="G206" s="236"/>
      <c r="H206" s="235"/>
      <c r="L206" s="239"/>
      <c r="M206" s="239"/>
      <c r="N206" s="239"/>
      <c r="O206" s="239"/>
      <c r="P206" s="239"/>
      <c r="Q206" s="239"/>
      <c r="R206" s="239"/>
      <c r="S206" s="239"/>
      <c r="W206" s="239"/>
      <c r="X206" s="239"/>
      <c r="Y206" s="239"/>
    </row>
    <row r="207" spans="2:25">
      <c r="B207" s="232"/>
      <c r="C207" s="232"/>
      <c r="D207" s="155" t="str">
        <f>IF($C207="","",VLOOKUP($C207,分類コード!$B$1:$C$26,2,0))</f>
        <v/>
      </c>
      <c r="E207" s="234"/>
      <c r="F207" s="235"/>
      <c r="G207" s="236"/>
      <c r="H207" s="235"/>
      <c r="L207" s="239"/>
      <c r="M207" s="239"/>
      <c r="N207" s="239"/>
      <c r="O207" s="239"/>
      <c r="P207" s="239"/>
      <c r="Q207" s="239"/>
      <c r="R207" s="239"/>
      <c r="S207" s="239"/>
      <c r="W207" s="239"/>
      <c r="X207" s="239"/>
      <c r="Y207" s="239"/>
    </row>
    <row r="208" spans="2:25">
      <c r="B208" s="232"/>
      <c r="C208" s="232"/>
      <c r="D208" s="155" t="str">
        <f>IF($C208="","",VLOOKUP($C208,分類コード!$B$1:$C$26,2,0))</f>
        <v/>
      </c>
      <c r="E208" s="234"/>
      <c r="F208" s="235"/>
      <c r="G208" s="236"/>
      <c r="H208" s="235"/>
      <c r="L208" s="239"/>
      <c r="M208" s="239"/>
      <c r="N208" s="239"/>
      <c r="O208" s="239"/>
      <c r="P208" s="239"/>
      <c r="Q208" s="239"/>
      <c r="R208" s="239"/>
      <c r="S208" s="239"/>
      <c r="W208" s="239"/>
      <c r="X208" s="239"/>
      <c r="Y208" s="239"/>
    </row>
    <row r="209" spans="2:25">
      <c r="B209" s="232"/>
      <c r="C209" s="232"/>
      <c r="D209" s="155" t="str">
        <f>IF($C209="","",VLOOKUP($C209,分類コード!$B$1:$C$26,2,0))</f>
        <v/>
      </c>
      <c r="E209" s="234"/>
      <c r="F209" s="235"/>
      <c r="G209" s="236"/>
      <c r="H209" s="235"/>
      <c r="L209" s="239"/>
      <c r="M209" s="239"/>
      <c r="N209" s="239"/>
      <c r="O209" s="239"/>
      <c r="P209" s="239"/>
      <c r="Q209" s="239"/>
      <c r="R209" s="239"/>
      <c r="S209" s="239"/>
      <c r="W209" s="239"/>
      <c r="X209" s="239"/>
      <c r="Y209" s="239"/>
    </row>
    <row r="210" spans="2:25">
      <c r="B210" s="232"/>
      <c r="C210" s="232"/>
      <c r="D210" s="155" t="str">
        <f>IF($C210="","",VLOOKUP($C210,分類コード!$B$1:$C$26,2,0))</f>
        <v/>
      </c>
      <c r="E210" s="234"/>
      <c r="F210" s="235"/>
      <c r="G210" s="236"/>
      <c r="H210" s="235"/>
      <c r="L210" s="239"/>
      <c r="M210" s="239"/>
      <c r="N210" s="239"/>
      <c r="O210" s="239"/>
      <c r="P210" s="239"/>
      <c r="Q210" s="239"/>
      <c r="R210" s="239"/>
      <c r="S210" s="239"/>
      <c r="W210" s="239"/>
      <c r="X210" s="239"/>
      <c r="Y210" s="239"/>
    </row>
    <row r="211" spans="2:25">
      <c r="B211" s="232"/>
      <c r="C211" s="232"/>
      <c r="D211" s="155" t="str">
        <f>IF($C211="","",VLOOKUP($C211,分類コード!$B$1:$C$26,2,0))</f>
        <v/>
      </c>
      <c r="E211" s="234"/>
      <c r="F211" s="235"/>
      <c r="G211" s="236"/>
      <c r="H211" s="235"/>
      <c r="L211" s="239"/>
      <c r="M211" s="239"/>
      <c r="N211" s="239"/>
      <c r="O211" s="239"/>
      <c r="P211" s="239"/>
      <c r="Q211" s="239"/>
      <c r="R211" s="239"/>
      <c r="S211" s="239"/>
      <c r="W211" s="239"/>
      <c r="X211" s="239"/>
      <c r="Y211" s="239"/>
    </row>
    <row r="212" spans="2:25">
      <c r="B212" s="232"/>
      <c r="C212" s="232"/>
      <c r="D212" s="155" t="str">
        <f>IF($C212="","",VLOOKUP($C212,分類コード!$B$1:$C$26,2,0))</f>
        <v/>
      </c>
      <c r="E212" s="234"/>
      <c r="F212" s="235"/>
      <c r="G212" s="236"/>
      <c r="H212" s="235"/>
      <c r="L212" s="239"/>
      <c r="M212" s="239"/>
      <c r="N212" s="239"/>
      <c r="O212" s="239"/>
      <c r="P212" s="239"/>
      <c r="Q212" s="239"/>
      <c r="R212" s="239"/>
      <c r="S212" s="239"/>
      <c r="W212" s="239"/>
      <c r="X212" s="239"/>
      <c r="Y212" s="239"/>
    </row>
    <row r="213" spans="2:25">
      <c r="B213" s="232"/>
      <c r="C213" s="232"/>
      <c r="D213" s="155" t="str">
        <f>IF($C213="","",VLOOKUP($C213,分類コード!$B$1:$C$26,2,0))</f>
        <v/>
      </c>
      <c r="E213" s="234"/>
      <c r="F213" s="235"/>
      <c r="G213" s="236"/>
      <c r="H213" s="235"/>
      <c r="L213" s="239"/>
      <c r="M213" s="239"/>
      <c r="N213" s="239"/>
      <c r="O213" s="239"/>
      <c r="P213" s="239"/>
      <c r="Q213" s="239"/>
      <c r="R213" s="239"/>
      <c r="S213" s="239"/>
      <c r="W213" s="239"/>
      <c r="X213" s="239"/>
      <c r="Y213" s="239"/>
    </row>
    <row r="214" spans="2:25">
      <c r="B214" s="232"/>
      <c r="C214" s="232"/>
      <c r="D214" s="155" t="str">
        <f>IF($C214="","",VLOOKUP($C214,分類コード!$B$1:$C$26,2,0))</f>
        <v/>
      </c>
      <c r="E214" s="234"/>
      <c r="F214" s="235"/>
      <c r="G214" s="236"/>
      <c r="H214" s="235"/>
      <c r="L214" s="239"/>
      <c r="M214" s="239"/>
      <c r="N214" s="239"/>
      <c r="O214" s="239"/>
      <c r="P214" s="239"/>
      <c r="Q214" s="239"/>
      <c r="R214" s="239"/>
      <c r="S214" s="239"/>
      <c r="W214" s="239"/>
      <c r="X214" s="239"/>
      <c r="Y214" s="239"/>
    </row>
    <row r="215" spans="2:25">
      <c r="B215" s="232"/>
      <c r="C215" s="232"/>
      <c r="D215" s="155" t="str">
        <f>IF($C215="","",VLOOKUP($C215,分類コード!$B$1:$C$26,2,0))</f>
        <v/>
      </c>
      <c r="E215" s="234"/>
      <c r="F215" s="235"/>
      <c r="G215" s="236"/>
      <c r="H215" s="235"/>
      <c r="L215" s="239"/>
      <c r="M215" s="239"/>
      <c r="N215" s="239"/>
      <c r="O215" s="239"/>
      <c r="P215" s="239"/>
      <c r="Q215" s="239"/>
      <c r="R215" s="239"/>
      <c r="S215" s="239"/>
      <c r="W215" s="239"/>
      <c r="X215" s="239"/>
      <c r="Y215" s="239"/>
    </row>
    <row r="216" spans="2:25">
      <c r="B216" s="232"/>
      <c r="C216" s="232"/>
      <c r="D216" s="155" t="str">
        <f>IF($C216="","",VLOOKUP($C216,分類コード!$B$1:$C$26,2,0))</f>
        <v/>
      </c>
      <c r="E216" s="234"/>
      <c r="F216" s="235"/>
      <c r="G216" s="236"/>
      <c r="H216" s="235"/>
      <c r="L216" s="239"/>
      <c r="M216" s="239"/>
      <c r="N216" s="239"/>
      <c r="O216" s="239"/>
      <c r="P216" s="239"/>
      <c r="Q216" s="239"/>
      <c r="R216" s="239"/>
      <c r="S216" s="239"/>
      <c r="W216" s="239"/>
      <c r="X216" s="239"/>
      <c r="Y216" s="239"/>
    </row>
    <row r="217" spans="2:25">
      <c r="B217" s="232"/>
      <c r="C217" s="232"/>
      <c r="D217" s="155" t="str">
        <f>IF($C217="","",VLOOKUP($C217,分類コード!$B$1:$C$26,2,0))</f>
        <v/>
      </c>
      <c r="E217" s="234"/>
      <c r="F217" s="235"/>
      <c r="G217" s="236"/>
      <c r="H217" s="235"/>
      <c r="L217" s="239"/>
      <c r="M217" s="239"/>
      <c r="N217" s="239"/>
      <c r="O217" s="239"/>
      <c r="P217" s="239"/>
      <c r="Q217" s="239"/>
      <c r="R217" s="239"/>
      <c r="S217" s="239"/>
      <c r="W217" s="239"/>
      <c r="X217" s="239"/>
      <c r="Y217" s="239"/>
    </row>
    <row r="218" spans="2:25">
      <c r="B218" s="232"/>
      <c r="C218" s="232"/>
      <c r="D218" s="155" t="str">
        <f>IF($C218="","",VLOOKUP($C218,分類コード!$B$1:$C$26,2,0))</f>
        <v/>
      </c>
      <c r="E218" s="234"/>
      <c r="F218" s="235"/>
      <c r="G218" s="236"/>
      <c r="H218" s="235"/>
      <c r="L218" s="239"/>
      <c r="M218" s="239"/>
      <c r="N218" s="239"/>
      <c r="O218" s="239"/>
      <c r="P218" s="239"/>
      <c r="Q218" s="239"/>
      <c r="R218" s="239"/>
      <c r="S218" s="239"/>
      <c r="W218" s="239"/>
      <c r="X218" s="239"/>
      <c r="Y218" s="239"/>
    </row>
    <row r="219" spans="2:25">
      <c r="B219" s="232"/>
      <c r="C219" s="232"/>
      <c r="D219" s="155" t="str">
        <f>IF($C219="","",VLOOKUP($C219,分類コード!$B$1:$C$26,2,0))</f>
        <v/>
      </c>
      <c r="E219" s="234"/>
      <c r="F219" s="235"/>
      <c r="G219" s="236"/>
      <c r="H219" s="235"/>
      <c r="L219" s="239"/>
      <c r="M219" s="239"/>
      <c r="N219" s="239"/>
      <c r="O219" s="239"/>
      <c r="P219" s="239"/>
      <c r="Q219" s="239"/>
      <c r="R219" s="239"/>
      <c r="S219" s="239"/>
      <c r="W219" s="239"/>
      <c r="X219" s="239"/>
      <c r="Y219" s="239"/>
    </row>
    <row r="220" spans="2:25">
      <c r="B220" s="232"/>
      <c r="C220" s="232"/>
      <c r="D220" s="155" t="str">
        <f>IF($C220="","",VLOOKUP($C220,分類コード!$B$1:$C$26,2,0))</f>
        <v/>
      </c>
      <c r="E220" s="234"/>
      <c r="F220" s="235"/>
      <c r="G220" s="236"/>
      <c r="H220" s="235"/>
      <c r="L220" s="239"/>
      <c r="M220" s="239"/>
      <c r="N220" s="239"/>
      <c r="O220" s="239"/>
      <c r="P220" s="239"/>
      <c r="Q220" s="239"/>
      <c r="R220" s="239"/>
      <c r="S220" s="239"/>
      <c r="W220" s="239"/>
      <c r="X220" s="239"/>
      <c r="Y220" s="239"/>
    </row>
    <row r="221" spans="2:25">
      <c r="B221" s="232"/>
      <c r="C221" s="232"/>
      <c r="D221" s="155" t="str">
        <f>IF($C221="","",VLOOKUP($C221,分類コード!$B$1:$C$26,2,0))</f>
        <v/>
      </c>
      <c r="E221" s="234"/>
      <c r="F221" s="235"/>
      <c r="G221" s="236"/>
      <c r="H221" s="235"/>
      <c r="L221" s="239"/>
      <c r="M221" s="239"/>
      <c r="N221" s="239"/>
      <c r="O221" s="239"/>
      <c r="P221" s="239"/>
      <c r="Q221" s="239"/>
      <c r="R221" s="239"/>
      <c r="S221" s="239"/>
      <c r="W221" s="239"/>
      <c r="X221" s="239"/>
      <c r="Y221" s="239"/>
    </row>
    <row r="222" spans="2:25">
      <c r="B222" s="232"/>
      <c r="C222" s="232"/>
      <c r="D222" s="155" t="str">
        <f>IF($C222="","",VLOOKUP($C222,分類コード!$B$1:$C$26,2,0))</f>
        <v/>
      </c>
      <c r="E222" s="234"/>
      <c r="F222" s="235"/>
      <c r="G222" s="236"/>
      <c r="H222" s="235"/>
      <c r="L222" s="239"/>
      <c r="M222" s="239"/>
      <c r="N222" s="239"/>
      <c r="O222" s="239"/>
      <c r="P222" s="239"/>
      <c r="Q222" s="239"/>
      <c r="R222" s="239"/>
      <c r="S222" s="239"/>
      <c r="W222" s="239"/>
      <c r="X222" s="239"/>
      <c r="Y222" s="239"/>
    </row>
    <row r="223" spans="2:25">
      <c r="B223" s="232"/>
      <c r="C223" s="232"/>
      <c r="D223" s="155" t="str">
        <f>IF($C223="","",VLOOKUP($C223,分類コード!$B$1:$C$26,2,0))</f>
        <v/>
      </c>
      <c r="E223" s="234"/>
      <c r="F223" s="235"/>
      <c r="G223" s="236"/>
      <c r="H223" s="235"/>
      <c r="L223" s="239"/>
      <c r="M223" s="239"/>
      <c r="N223" s="239"/>
      <c r="O223" s="239"/>
      <c r="P223" s="239"/>
      <c r="Q223" s="239"/>
      <c r="R223" s="239"/>
      <c r="S223" s="239"/>
      <c r="W223" s="239"/>
      <c r="X223" s="239"/>
      <c r="Y223" s="239"/>
    </row>
    <row r="224" spans="2:25">
      <c r="B224" s="232"/>
      <c r="C224" s="232"/>
      <c r="D224" s="155" t="str">
        <f>IF($C224="","",VLOOKUP($C224,分類コード!$B$1:$C$26,2,0))</f>
        <v/>
      </c>
      <c r="E224" s="234"/>
      <c r="F224" s="235"/>
      <c r="G224" s="236"/>
      <c r="H224" s="235"/>
      <c r="L224" s="239"/>
      <c r="M224" s="239"/>
      <c r="N224" s="239"/>
      <c r="O224" s="239"/>
      <c r="P224" s="239"/>
      <c r="Q224" s="239"/>
      <c r="R224" s="239"/>
      <c r="S224" s="239"/>
      <c r="W224" s="239"/>
      <c r="X224" s="239"/>
      <c r="Y224" s="239"/>
    </row>
    <row r="225" spans="2:25">
      <c r="B225" s="232"/>
      <c r="C225" s="232"/>
      <c r="D225" s="155" t="str">
        <f>IF($C225="","",VLOOKUP($C225,分類コード!$B$1:$C$26,2,0))</f>
        <v/>
      </c>
      <c r="E225" s="234"/>
      <c r="F225" s="235"/>
      <c r="G225" s="236"/>
      <c r="H225" s="235"/>
      <c r="L225" s="239"/>
      <c r="M225" s="239"/>
      <c r="N225" s="239"/>
      <c r="O225" s="239"/>
      <c r="P225" s="239"/>
      <c r="Q225" s="239"/>
      <c r="R225" s="239"/>
      <c r="S225" s="239"/>
      <c r="W225" s="239"/>
      <c r="X225" s="239"/>
      <c r="Y225" s="239"/>
    </row>
    <row r="226" spans="2:25">
      <c r="B226" s="232"/>
      <c r="C226" s="232"/>
      <c r="D226" s="155" t="str">
        <f>IF($C226="","",VLOOKUP($C226,分類コード!$B$1:$C$26,2,0))</f>
        <v/>
      </c>
      <c r="E226" s="234"/>
      <c r="F226" s="235"/>
      <c r="G226" s="236"/>
      <c r="H226" s="235"/>
      <c r="L226" s="239"/>
      <c r="M226" s="239"/>
      <c r="N226" s="239"/>
      <c r="O226" s="239"/>
      <c r="P226" s="239"/>
      <c r="Q226" s="239"/>
      <c r="R226" s="239"/>
      <c r="S226" s="239"/>
      <c r="W226" s="239"/>
      <c r="X226" s="239"/>
      <c r="Y226" s="239"/>
    </row>
    <row r="227" spans="2:25">
      <c r="B227" s="232"/>
      <c r="C227" s="232"/>
      <c r="D227" s="155" t="str">
        <f>IF($C227="","",VLOOKUP($C227,分類コード!$B$1:$C$26,2,0))</f>
        <v/>
      </c>
      <c r="E227" s="234"/>
      <c r="F227" s="235"/>
      <c r="G227" s="236"/>
      <c r="H227" s="235"/>
      <c r="L227" s="239"/>
      <c r="M227" s="239"/>
      <c r="N227" s="239"/>
      <c r="O227" s="239"/>
      <c r="P227" s="239"/>
      <c r="Q227" s="239"/>
      <c r="R227" s="239"/>
      <c r="S227" s="239"/>
      <c r="W227" s="239"/>
      <c r="X227" s="239"/>
      <c r="Y227" s="239"/>
    </row>
    <row r="228" spans="2:25">
      <c r="B228" s="232"/>
      <c r="C228" s="232"/>
      <c r="D228" s="155" t="str">
        <f>IF($C228="","",VLOOKUP($C228,分類コード!$B$1:$C$26,2,0))</f>
        <v/>
      </c>
      <c r="E228" s="234"/>
      <c r="F228" s="235"/>
      <c r="G228" s="236"/>
      <c r="H228" s="235"/>
      <c r="L228" s="239"/>
      <c r="M228" s="239"/>
      <c r="N228" s="239"/>
      <c r="O228" s="239"/>
      <c r="P228" s="239"/>
      <c r="Q228" s="239"/>
      <c r="R228" s="239"/>
      <c r="S228" s="239"/>
      <c r="W228" s="239"/>
      <c r="X228" s="239"/>
      <c r="Y228" s="239"/>
    </row>
    <row r="229" spans="2:25">
      <c r="B229" s="232"/>
      <c r="C229" s="232"/>
      <c r="D229" s="155" t="str">
        <f>IF($C229="","",VLOOKUP($C229,分類コード!$B$1:$C$26,2,0))</f>
        <v/>
      </c>
      <c r="E229" s="234"/>
      <c r="F229" s="235"/>
      <c r="G229" s="236"/>
      <c r="H229" s="235"/>
      <c r="L229" s="239"/>
      <c r="M229" s="239"/>
      <c r="N229" s="239"/>
      <c r="O229" s="239"/>
      <c r="P229" s="239"/>
      <c r="Q229" s="239"/>
      <c r="R229" s="239"/>
      <c r="S229" s="239"/>
      <c r="W229" s="239"/>
      <c r="X229" s="239"/>
      <c r="Y229" s="239"/>
    </row>
    <row r="230" spans="2:25">
      <c r="B230" s="232"/>
      <c r="C230" s="232"/>
      <c r="D230" s="155" t="str">
        <f>IF($C230="","",VLOOKUP($C230,分類コード!$B$1:$C$26,2,0))</f>
        <v/>
      </c>
      <c r="E230" s="234"/>
      <c r="F230" s="235"/>
      <c r="G230" s="236"/>
      <c r="H230" s="235"/>
      <c r="L230" s="239"/>
      <c r="M230" s="239"/>
      <c r="N230" s="239"/>
      <c r="O230" s="239"/>
      <c r="P230" s="239"/>
      <c r="Q230" s="239"/>
      <c r="R230" s="239"/>
      <c r="S230" s="239"/>
      <c r="W230" s="239"/>
      <c r="X230" s="239"/>
      <c r="Y230" s="239"/>
    </row>
    <row r="231" spans="2:25">
      <c r="B231" s="232"/>
      <c r="C231" s="232"/>
      <c r="D231" s="155" t="str">
        <f>IF($C231="","",VLOOKUP($C231,分類コード!$B$1:$C$26,2,0))</f>
        <v/>
      </c>
      <c r="E231" s="234"/>
      <c r="F231" s="235"/>
      <c r="G231" s="236"/>
      <c r="H231" s="235"/>
      <c r="L231" s="239"/>
      <c r="M231" s="239"/>
      <c r="N231" s="239"/>
      <c r="O231" s="239"/>
      <c r="P231" s="239"/>
      <c r="Q231" s="239"/>
      <c r="R231" s="239"/>
      <c r="S231" s="239"/>
      <c r="W231" s="239"/>
      <c r="X231" s="239"/>
      <c r="Y231" s="239"/>
    </row>
    <row r="232" spans="2:25">
      <c r="B232" s="232"/>
      <c r="C232" s="232"/>
      <c r="D232" s="155" t="str">
        <f>IF($C232="","",VLOOKUP($C232,分類コード!$B$1:$C$26,2,0))</f>
        <v/>
      </c>
      <c r="E232" s="234"/>
      <c r="F232" s="235"/>
      <c r="G232" s="236"/>
      <c r="H232" s="235"/>
      <c r="L232" s="239"/>
      <c r="M232" s="239"/>
      <c r="N232" s="239"/>
      <c r="O232" s="239"/>
      <c r="P232" s="239"/>
      <c r="Q232" s="239"/>
      <c r="R232" s="239"/>
      <c r="S232" s="239"/>
      <c r="W232" s="239"/>
      <c r="X232" s="239"/>
      <c r="Y232" s="239"/>
    </row>
    <row r="233" spans="2:25">
      <c r="B233" s="232"/>
      <c r="C233" s="232"/>
      <c r="D233" s="155" t="str">
        <f>IF($C233="","",VLOOKUP($C233,分類コード!$B$1:$C$26,2,0))</f>
        <v/>
      </c>
      <c r="E233" s="234"/>
      <c r="F233" s="235"/>
      <c r="G233" s="236"/>
      <c r="H233" s="235"/>
      <c r="L233" s="239"/>
      <c r="M233" s="239"/>
      <c r="N233" s="239"/>
      <c r="O233" s="239"/>
      <c r="P233" s="239"/>
      <c r="Q233" s="239"/>
      <c r="R233" s="239"/>
      <c r="S233" s="239"/>
      <c r="W233" s="239"/>
      <c r="X233" s="239"/>
      <c r="Y233" s="239"/>
    </row>
    <row r="234" spans="2:25">
      <c r="B234" s="232"/>
      <c r="C234" s="232"/>
      <c r="D234" s="155" t="str">
        <f>IF($C234="","",VLOOKUP($C234,分類コード!$B$1:$C$26,2,0))</f>
        <v/>
      </c>
      <c r="E234" s="234"/>
      <c r="F234" s="235"/>
      <c r="G234" s="236"/>
      <c r="H234" s="235"/>
      <c r="L234" s="239"/>
      <c r="M234" s="239"/>
      <c r="N234" s="239"/>
      <c r="O234" s="239"/>
      <c r="P234" s="239"/>
      <c r="Q234" s="239"/>
      <c r="R234" s="239"/>
      <c r="S234" s="239"/>
      <c r="W234" s="239"/>
      <c r="X234" s="239"/>
      <c r="Y234" s="239"/>
    </row>
    <row r="235" spans="2:25">
      <c r="B235" s="232"/>
      <c r="C235" s="232"/>
      <c r="D235" s="155" t="str">
        <f>IF($C235="","",VLOOKUP($C235,分類コード!$B$1:$C$26,2,0))</f>
        <v/>
      </c>
      <c r="E235" s="234"/>
      <c r="F235" s="235"/>
      <c r="G235" s="236"/>
      <c r="H235" s="235"/>
      <c r="L235" s="239"/>
      <c r="M235" s="239"/>
      <c r="N235" s="239"/>
      <c r="O235" s="239"/>
      <c r="P235" s="239"/>
      <c r="Q235" s="239"/>
      <c r="R235" s="239"/>
      <c r="S235" s="239"/>
      <c r="W235" s="239"/>
      <c r="X235" s="239"/>
      <c r="Y235" s="239"/>
    </row>
    <row r="236" spans="2:25">
      <c r="B236" s="232"/>
      <c r="C236" s="232"/>
      <c r="D236" s="155" t="str">
        <f>IF($C236="","",VLOOKUP($C236,分類コード!$B$1:$C$26,2,0))</f>
        <v/>
      </c>
      <c r="E236" s="234"/>
      <c r="F236" s="235"/>
      <c r="G236" s="236"/>
      <c r="H236" s="235"/>
      <c r="L236" s="239"/>
      <c r="M236" s="239"/>
      <c r="N236" s="239"/>
      <c r="O236" s="239"/>
      <c r="P236" s="239"/>
      <c r="Q236" s="239"/>
      <c r="R236" s="239"/>
      <c r="S236" s="239"/>
      <c r="W236" s="239"/>
      <c r="X236" s="239"/>
      <c r="Y236" s="239"/>
    </row>
    <row r="237" spans="2:25">
      <c r="B237" s="232"/>
      <c r="C237" s="232"/>
      <c r="D237" s="155" t="str">
        <f>IF($C237="","",VLOOKUP($C237,分類コード!$B$1:$C$26,2,0))</f>
        <v/>
      </c>
      <c r="E237" s="234"/>
      <c r="F237" s="235"/>
      <c r="G237" s="236"/>
      <c r="H237" s="235"/>
      <c r="L237" s="239"/>
      <c r="M237" s="239"/>
      <c r="N237" s="239"/>
      <c r="O237" s="239"/>
      <c r="P237" s="239"/>
      <c r="Q237" s="239"/>
      <c r="R237" s="239"/>
      <c r="S237" s="239"/>
      <c r="W237" s="239"/>
      <c r="X237" s="239"/>
      <c r="Y237" s="239"/>
    </row>
    <row r="238" spans="2:25">
      <c r="B238" s="232"/>
      <c r="C238" s="232"/>
      <c r="D238" s="155" t="str">
        <f>IF($C238="","",VLOOKUP($C238,分類コード!$B$1:$C$26,2,0))</f>
        <v/>
      </c>
      <c r="E238" s="234"/>
      <c r="F238" s="235"/>
      <c r="G238" s="236"/>
      <c r="H238" s="235"/>
      <c r="L238" s="239"/>
      <c r="M238" s="239"/>
      <c r="N238" s="239"/>
      <c r="O238" s="239"/>
      <c r="P238" s="239"/>
      <c r="Q238" s="239"/>
      <c r="R238" s="239"/>
      <c r="S238" s="239"/>
      <c r="W238" s="239"/>
      <c r="X238" s="239"/>
      <c r="Y238" s="239"/>
    </row>
    <row r="239" spans="2:25">
      <c r="B239" s="232"/>
      <c r="C239" s="232"/>
      <c r="D239" s="155" t="str">
        <f>IF($C239="","",VLOOKUP($C239,分類コード!$B$1:$C$26,2,0))</f>
        <v/>
      </c>
      <c r="E239" s="234"/>
      <c r="F239" s="235"/>
      <c r="G239" s="236"/>
      <c r="H239" s="235"/>
      <c r="L239" s="239"/>
      <c r="M239" s="239"/>
      <c r="N239" s="239"/>
      <c r="O239" s="239"/>
      <c r="P239" s="239"/>
      <c r="Q239" s="239"/>
      <c r="R239" s="239"/>
      <c r="S239" s="239"/>
      <c r="W239" s="239"/>
      <c r="X239" s="239"/>
      <c r="Y239" s="239"/>
    </row>
    <row r="240" spans="2:25">
      <c r="B240" s="232"/>
      <c r="C240" s="232"/>
      <c r="D240" s="155" t="str">
        <f>IF($C240="","",VLOOKUP($C240,分類コード!$B$1:$C$26,2,0))</f>
        <v/>
      </c>
      <c r="E240" s="234"/>
      <c r="F240" s="235"/>
      <c r="G240" s="236"/>
      <c r="H240" s="235"/>
      <c r="L240" s="239"/>
      <c r="M240" s="239"/>
      <c r="N240" s="239"/>
      <c r="O240" s="239"/>
      <c r="P240" s="239"/>
      <c r="Q240" s="239"/>
      <c r="R240" s="239"/>
      <c r="S240" s="239"/>
      <c r="W240" s="239"/>
      <c r="X240" s="239"/>
      <c r="Y240" s="239"/>
    </row>
    <row r="241" spans="2:25">
      <c r="B241" s="232"/>
      <c r="C241" s="232"/>
      <c r="D241" s="155" t="str">
        <f>IF($C241="","",VLOOKUP($C241,分類コード!$B$1:$C$26,2,0))</f>
        <v/>
      </c>
      <c r="E241" s="234"/>
      <c r="F241" s="235"/>
      <c r="G241" s="236"/>
      <c r="H241" s="235"/>
      <c r="L241" s="239"/>
      <c r="M241" s="239"/>
      <c r="N241" s="239"/>
      <c r="O241" s="239"/>
      <c r="P241" s="239"/>
      <c r="Q241" s="239"/>
      <c r="R241" s="239"/>
      <c r="S241" s="239"/>
      <c r="W241" s="239"/>
      <c r="X241" s="239"/>
      <c r="Y241" s="239"/>
    </row>
    <row r="242" spans="2:25">
      <c r="B242" s="232"/>
      <c r="C242" s="232"/>
      <c r="D242" s="155" t="str">
        <f>IF($C242="","",VLOOKUP($C242,分類コード!$B$1:$C$26,2,0))</f>
        <v/>
      </c>
      <c r="E242" s="234"/>
      <c r="F242" s="235"/>
      <c r="G242" s="236"/>
      <c r="H242" s="235"/>
      <c r="L242" s="239"/>
      <c r="M242" s="239"/>
      <c r="N242" s="239"/>
      <c r="O242" s="239"/>
      <c r="P242" s="239"/>
      <c r="Q242" s="239"/>
      <c r="R242" s="239"/>
      <c r="S242" s="239"/>
      <c r="W242" s="239"/>
      <c r="X242" s="239"/>
      <c r="Y242" s="239"/>
    </row>
    <row r="243" spans="2:25">
      <c r="B243" s="232"/>
      <c r="C243" s="232"/>
      <c r="D243" s="155" t="str">
        <f>IF($C243="","",VLOOKUP($C243,分類コード!$B$1:$C$26,2,0))</f>
        <v/>
      </c>
      <c r="E243" s="234"/>
      <c r="F243" s="235"/>
      <c r="G243" s="236"/>
      <c r="H243" s="235"/>
      <c r="L243" s="239"/>
      <c r="M243" s="239"/>
      <c r="N243" s="239"/>
      <c r="O243" s="239"/>
      <c r="P243" s="239"/>
      <c r="Q243" s="239"/>
      <c r="R243" s="239"/>
      <c r="S243" s="239"/>
      <c r="W243" s="239"/>
      <c r="X243" s="239"/>
      <c r="Y243" s="239"/>
    </row>
    <row r="244" spans="2:25">
      <c r="B244" s="232"/>
      <c r="C244" s="232"/>
      <c r="D244" s="155" t="str">
        <f>IF($C244="","",VLOOKUP($C244,分類コード!$B$1:$C$26,2,0))</f>
        <v/>
      </c>
      <c r="E244" s="234"/>
      <c r="F244" s="235"/>
      <c r="G244" s="236"/>
      <c r="H244" s="235"/>
      <c r="L244" s="239"/>
      <c r="M244" s="239"/>
      <c r="N244" s="239"/>
      <c r="O244" s="239"/>
      <c r="P244" s="239"/>
      <c r="Q244" s="239"/>
      <c r="R244" s="239"/>
      <c r="S244" s="239"/>
      <c r="W244" s="239"/>
      <c r="X244" s="239"/>
      <c r="Y244" s="239"/>
    </row>
    <row r="245" spans="2:25">
      <c r="B245" s="232"/>
      <c r="C245" s="232"/>
      <c r="D245" s="155" t="str">
        <f>IF($C245="","",VLOOKUP($C245,分類コード!$B$1:$C$26,2,0))</f>
        <v/>
      </c>
      <c r="E245" s="234"/>
      <c r="F245" s="235"/>
      <c r="G245" s="236"/>
      <c r="H245" s="235"/>
      <c r="L245" s="239"/>
      <c r="M245" s="239"/>
      <c r="N245" s="239"/>
      <c r="O245" s="239"/>
      <c r="P245" s="239"/>
      <c r="Q245" s="239"/>
      <c r="R245" s="239"/>
      <c r="S245" s="239"/>
      <c r="W245" s="239"/>
      <c r="X245" s="239"/>
      <c r="Y245" s="239"/>
    </row>
    <row r="246" spans="2:25">
      <c r="B246" s="232"/>
      <c r="C246" s="232"/>
      <c r="D246" s="155" t="str">
        <f>IF($C246="","",VLOOKUP($C246,分類コード!$B$1:$C$26,2,0))</f>
        <v/>
      </c>
      <c r="E246" s="234"/>
      <c r="F246" s="235"/>
      <c r="G246" s="236"/>
      <c r="H246" s="235"/>
      <c r="L246" s="239"/>
      <c r="M246" s="239"/>
      <c r="N246" s="239"/>
      <c r="O246" s="239"/>
      <c r="P246" s="239"/>
      <c r="Q246" s="239"/>
      <c r="R246" s="239"/>
      <c r="S246" s="239"/>
      <c r="W246" s="239"/>
      <c r="X246" s="239"/>
      <c r="Y246" s="239"/>
    </row>
    <row r="247" spans="2:25">
      <c r="B247" s="232"/>
      <c r="C247" s="232"/>
      <c r="D247" s="155" t="str">
        <f>IF($C247="","",VLOOKUP($C247,分類コード!$B$1:$C$26,2,0))</f>
        <v/>
      </c>
      <c r="E247" s="234"/>
      <c r="F247" s="235"/>
      <c r="G247" s="236"/>
      <c r="H247" s="235"/>
      <c r="L247" s="239"/>
      <c r="M247" s="239"/>
      <c r="N247" s="239"/>
      <c r="O247" s="239"/>
      <c r="P247" s="239"/>
      <c r="Q247" s="239"/>
      <c r="R247" s="239"/>
      <c r="S247" s="239"/>
      <c r="W247" s="239"/>
      <c r="X247" s="239"/>
      <c r="Y247" s="239"/>
    </row>
    <row r="248" spans="2:25">
      <c r="B248" s="232"/>
      <c r="C248" s="232"/>
      <c r="D248" s="155" t="str">
        <f>IF($C248="","",VLOOKUP($C248,分類コード!$B$1:$C$26,2,0))</f>
        <v/>
      </c>
      <c r="E248" s="234"/>
      <c r="F248" s="235"/>
      <c r="G248" s="236"/>
      <c r="H248" s="235"/>
      <c r="L248" s="239"/>
      <c r="M248" s="239"/>
      <c r="N248" s="239"/>
      <c r="O248" s="239"/>
      <c r="P248" s="239"/>
      <c r="Q248" s="239"/>
      <c r="R248" s="239"/>
      <c r="S248" s="239"/>
      <c r="W248" s="239"/>
      <c r="X248" s="239"/>
      <c r="Y248" s="239"/>
    </row>
    <row r="249" spans="2:25">
      <c r="B249" s="232"/>
      <c r="C249" s="232"/>
      <c r="D249" s="155" t="str">
        <f>IF($C249="","",VLOOKUP($C249,分類コード!$B$1:$C$26,2,0))</f>
        <v/>
      </c>
      <c r="E249" s="234"/>
      <c r="F249" s="235"/>
      <c r="G249" s="236"/>
      <c r="H249" s="235"/>
      <c r="L249" s="239"/>
      <c r="M249" s="239"/>
      <c r="N249" s="239"/>
      <c r="O249" s="239"/>
      <c r="P249" s="239"/>
      <c r="Q249" s="239"/>
      <c r="R249" s="239"/>
      <c r="S249" s="239"/>
      <c r="W249" s="239"/>
      <c r="X249" s="239"/>
      <c r="Y249" s="239"/>
    </row>
    <row r="250" spans="2:25">
      <c r="B250" s="232"/>
      <c r="C250" s="232"/>
      <c r="D250" s="155" t="str">
        <f>IF($C250="","",VLOOKUP($C250,分類コード!$B$1:$C$26,2,0))</f>
        <v/>
      </c>
      <c r="E250" s="234"/>
      <c r="F250" s="235"/>
      <c r="G250" s="236"/>
      <c r="H250" s="235"/>
      <c r="L250" s="239"/>
      <c r="M250" s="239"/>
      <c r="N250" s="239"/>
      <c r="O250" s="239"/>
      <c r="P250" s="239"/>
      <c r="Q250" s="239"/>
      <c r="R250" s="239"/>
      <c r="S250" s="239"/>
      <c r="W250" s="239"/>
      <c r="X250" s="239"/>
      <c r="Y250" s="239"/>
    </row>
    <row r="251" spans="2:25">
      <c r="B251" s="232"/>
      <c r="C251" s="232"/>
      <c r="D251" s="155" t="str">
        <f>IF($C251="","",VLOOKUP($C251,分類コード!$B$1:$C$26,2,0))</f>
        <v/>
      </c>
      <c r="E251" s="234"/>
      <c r="F251" s="235"/>
      <c r="G251" s="236"/>
      <c r="H251" s="235"/>
      <c r="L251" s="239"/>
      <c r="M251" s="239"/>
      <c r="N251" s="239"/>
      <c r="O251" s="239"/>
      <c r="P251" s="239"/>
      <c r="Q251" s="239"/>
      <c r="R251" s="239"/>
      <c r="S251" s="239"/>
      <c r="W251" s="239"/>
      <c r="X251" s="239"/>
      <c r="Y251" s="239"/>
    </row>
    <row r="252" spans="2:25">
      <c r="B252" s="232"/>
      <c r="C252" s="232"/>
      <c r="D252" s="155" t="str">
        <f>IF($C252="","",VLOOKUP($C252,分類コード!$B$1:$C$26,2,0))</f>
        <v/>
      </c>
      <c r="E252" s="234"/>
      <c r="F252" s="235"/>
      <c r="G252" s="236"/>
      <c r="H252" s="235"/>
      <c r="L252" s="239"/>
      <c r="M252" s="239"/>
      <c r="N252" s="239"/>
      <c r="O252" s="239"/>
      <c r="P252" s="239"/>
      <c r="Q252" s="239"/>
      <c r="R252" s="239"/>
      <c r="S252" s="239"/>
      <c r="W252" s="239"/>
      <c r="X252" s="239"/>
      <c r="Y252" s="239"/>
    </row>
    <row r="253" spans="2:25">
      <c r="B253" s="232"/>
      <c r="C253" s="232"/>
      <c r="D253" s="155" t="str">
        <f>IF($C253="","",VLOOKUP($C253,分類コード!$B$1:$C$26,2,0))</f>
        <v/>
      </c>
      <c r="E253" s="234"/>
      <c r="F253" s="235"/>
      <c r="G253" s="236"/>
      <c r="H253" s="235"/>
      <c r="L253" s="239"/>
      <c r="M253" s="239"/>
      <c r="N253" s="239"/>
      <c r="O253" s="239"/>
      <c r="P253" s="239"/>
      <c r="Q253" s="239"/>
      <c r="R253" s="239"/>
      <c r="S253" s="239"/>
      <c r="W253" s="239"/>
      <c r="X253" s="239"/>
      <c r="Y253" s="239"/>
    </row>
    <row r="254" spans="2:25">
      <c r="B254" s="232"/>
      <c r="C254" s="232"/>
      <c r="D254" s="155" t="str">
        <f>IF($C254="","",VLOOKUP($C254,分類コード!$B$1:$C$26,2,0))</f>
        <v/>
      </c>
      <c r="E254" s="234"/>
      <c r="F254" s="235"/>
      <c r="G254" s="236"/>
      <c r="H254" s="235"/>
      <c r="L254" s="239"/>
      <c r="M254" s="239"/>
      <c r="N254" s="239"/>
      <c r="O254" s="239"/>
      <c r="P254" s="239"/>
      <c r="Q254" s="239"/>
      <c r="R254" s="239"/>
      <c r="S254" s="239"/>
      <c r="W254" s="239"/>
      <c r="X254" s="239"/>
      <c r="Y254" s="239"/>
    </row>
    <row r="255" spans="2:25">
      <c r="B255" s="232"/>
      <c r="C255" s="232"/>
      <c r="D255" s="155" t="str">
        <f>IF($C255="","",VLOOKUP($C255,分類コード!$B$1:$C$26,2,0))</f>
        <v/>
      </c>
      <c r="E255" s="234"/>
      <c r="F255" s="235"/>
      <c r="G255" s="236"/>
      <c r="H255" s="235"/>
      <c r="L255" s="239"/>
      <c r="M255" s="239"/>
      <c r="N255" s="239"/>
      <c r="O255" s="239"/>
      <c r="P255" s="239"/>
      <c r="Q255" s="239"/>
      <c r="R255" s="239"/>
      <c r="S255" s="239"/>
      <c r="W255" s="239"/>
      <c r="X255" s="239"/>
      <c r="Y255" s="239"/>
    </row>
    <row r="256" spans="2:25">
      <c r="B256" s="232"/>
      <c r="C256" s="232"/>
      <c r="D256" s="155" t="str">
        <f>IF($C256="","",VLOOKUP($C256,分類コード!$B$1:$C$26,2,0))</f>
        <v/>
      </c>
      <c r="E256" s="234"/>
      <c r="F256" s="235"/>
      <c r="G256" s="236"/>
      <c r="H256" s="235"/>
      <c r="L256" s="239"/>
      <c r="M256" s="239"/>
      <c r="N256" s="239"/>
      <c r="O256" s="239"/>
      <c r="P256" s="239"/>
      <c r="Q256" s="239"/>
      <c r="R256" s="239"/>
      <c r="S256" s="239"/>
      <c r="W256" s="239"/>
      <c r="X256" s="239"/>
      <c r="Y256" s="239"/>
    </row>
    <row r="257" spans="2:25">
      <c r="B257" s="232"/>
      <c r="C257" s="232"/>
      <c r="D257" s="155" t="str">
        <f>IF($C257="","",VLOOKUP($C257,分類コード!$B$1:$C$26,2,0))</f>
        <v/>
      </c>
      <c r="E257" s="234"/>
      <c r="F257" s="235"/>
      <c r="G257" s="236"/>
      <c r="H257" s="235"/>
      <c r="L257" s="239"/>
      <c r="M257" s="239"/>
      <c r="N257" s="239"/>
      <c r="O257" s="239"/>
      <c r="P257" s="239"/>
      <c r="Q257" s="239"/>
      <c r="R257" s="239"/>
      <c r="S257" s="239"/>
      <c r="W257" s="239"/>
      <c r="X257" s="239"/>
      <c r="Y257" s="239"/>
    </row>
    <row r="258" spans="2:25">
      <c r="B258" s="232"/>
      <c r="C258" s="232"/>
      <c r="D258" s="155" t="str">
        <f>IF($C258="","",VLOOKUP($C258,分類コード!$B$1:$C$26,2,0))</f>
        <v/>
      </c>
      <c r="E258" s="234"/>
      <c r="F258" s="235"/>
      <c r="G258" s="236"/>
      <c r="H258" s="235"/>
      <c r="L258" s="239"/>
      <c r="M258" s="239"/>
      <c r="N258" s="239"/>
      <c r="O258" s="239"/>
      <c r="P258" s="239"/>
      <c r="Q258" s="239"/>
      <c r="R258" s="239"/>
      <c r="S258" s="239"/>
      <c r="W258" s="239"/>
      <c r="X258" s="239"/>
      <c r="Y258" s="239"/>
    </row>
    <row r="259" spans="2:25">
      <c r="B259" s="232"/>
      <c r="C259" s="232"/>
      <c r="D259" s="155" t="str">
        <f>IF($C259="","",VLOOKUP($C259,分類コード!$B$1:$C$26,2,0))</f>
        <v/>
      </c>
      <c r="E259" s="234"/>
      <c r="F259" s="235"/>
      <c r="G259" s="236"/>
      <c r="H259" s="235"/>
      <c r="L259" s="239"/>
      <c r="M259" s="239"/>
      <c r="N259" s="239"/>
      <c r="O259" s="239"/>
      <c r="P259" s="239"/>
      <c r="Q259" s="239"/>
      <c r="R259" s="239"/>
      <c r="S259" s="239"/>
      <c r="W259" s="239"/>
      <c r="X259" s="239"/>
      <c r="Y259" s="239"/>
    </row>
    <row r="260" spans="2:25">
      <c r="B260" s="232"/>
      <c r="C260" s="232"/>
      <c r="D260" s="155" t="str">
        <f>IF($C260="","",VLOOKUP($C260,分類コード!$B$1:$C$26,2,0))</f>
        <v/>
      </c>
      <c r="E260" s="234"/>
      <c r="F260" s="235"/>
      <c r="G260" s="236"/>
      <c r="H260" s="235"/>
      <c r="L260" s="239"/>
      <c r="M260" s="239"/>
      <c r="N260" s="239"/>
      <c r="O260" s="239"/>
      <c r="P260" s="239"/>
      <c r="Q260" s="239"/>
      <c r="R260" s="239"/>
      <c r="S260" s="239"/>
      <c r="W260" s="239"/>
      <c r="X260" s="239"/>
      <c r="Y260" s="239"/>
    </row>
    <row r="261" spans="2:25">
      <c r="B261" s="232"/>
      <c r="C261" s="232"/>
      <c r="D261" s="155" t="str">
        <f>IF($C261="","",VLOOKUP($C261,分類コード!$B$1:$C$26,2,0))</f>
        <v/>
      </c>
      <c r="E261" s="234"/>
      <c r="F261" s="235"/>
      <c r="G261" s="236"/>
      <c r="H261" s="235"/>
      <c r="L261" s="239"/>
      <c r="M261" s="239"/>
      <c r="N261" s="239"/>
      <c r="O261" s="239"/>
      <c r="P261" s="239"/>
      <c r="Q261" s="239"/>
      <c r="R261" s="239"/>
      <c r="S261" s="239"/>
      <c r="W261" s="239"/>
      <c r="X261" s="239"/>
      <c r="Y261" s="239"/>
    </row>
    <row r="262" spans="2:25">
      <c r="B262" s="232"/>
      <c r="C262" s="232"/>
      <c r="D262" s="155" t="str">
        <f>IF($C262="","",VLOOKUP($C262,分類コード!$B$1:$C$26,2,0))</f>
        <v/>
      </c>
      <c r="E262" s="234"/>
      <c r="F262" s="235"/>
      <c r="G262" s="236"/>
      <c r="H262" s="235"/>
      <c r="L262" s="239"/>
      <c r="M262" s="239"/>
      <c r="N262" s="239"/>
      <c r="O262" s="239"/>
      <c r="P262" s="239"/>
      <c r="Q262" s="239"/>
      <c r="R262" s="239"/>
      <c r="S262" s="239"/>
      <c r="W262" s="239"/>
      <c r="X262" s="239"/>
      <c r="Y262" s="239"/>
    </row>
    <row r="263" spans="2:25">
      <c r="B263" s="232"/>
      <c r="C263" s="232"/>
      <c r="D263" s="155" t="str">
        <f>IF($C263="","",VLOOKUP($C263,分類コード!$B$1:$C$26,2,0))</f>
        <v/>
      </c>
      <c r="E263" s="234"/>
      <c r="F263" s="235"/>
      <c r="G263" s="236"/>
      <c r="H263" s="235"/>
      <c r="L263" s="239"/>
      <c r="M263" s="239"/>
      <c r="N263" s="239"/>
      <c r="O263" s="239"/>
      <c r="P263" s="239"/>
      <c r="Q263" s="239"/>
      <c r="R263" s="239"/>
      <c r="S263" s="239"/>
      <c r="W263" s="239"/>
      <c r="X263" s="239"/>
      <c r="Y263" s="239"/>
    </row>
    <row r="264" spans="2:25">
      <c r="B264" s="232"/>
      <c r="C264" s="232"/>
      <c r="D264" s="155" t="str">
        <f>IF($C264="","",VLOOKUP($C264,分類コード!$B$1:$C$26,2,0))</f>
        <v/>
      </c>
      <c r="E264" s="234"/>
      <c r="F264" s="235"/>
      <c r="G264" s="236"/>
      <c r="H264" s="235"/>
      <c r="L264" s="239"/>
      <c r="M264" s="239"/>
      <c r="N264" s="239"/>
      <c r="O264" s="239"/>
      <c r="P264" s="239"/>
      <c r="Q264" s="239"/>
      <c r="R264" s="239"/>
      <c r="S264" s="239"/>
      <c r="W264" s="239"/>
      <c r="X264" s="239"/>
      <c r="Y264" s="239"/>
    </row>
    <row r="265" spans="2:25">
      <c r="B265" s="232"/>
      <c r="C265" s="232"/>
      <c r="D265" s="155" t="str">
        <f>IF($C265="","",VLOOKUP($C265,分類コード!$B$1:$C$26,2,0))</f>
        <v/>
      </c>
      <c r="E265" s="234"/>
      <c r="F265" s="235"/>
      <c r="G265" s="236"/>
      <c r="H265" s="235"/>
      <c r="L265" s="239"/>
      <c r="M265" s="239"/>
      <c r="N265" s="239"/>
      <c r="O265" s="239"/>
      <c r="P265" s="239"/>
      <c r="Q265" s="239"/>
      <c r="R265" s="239"/>
      <c r="S265" s="239"/>
      <c r="W265" s="239"/>
      <c r="X265" s="239"/>
      <c r="Y265" s="239"/>
    </row>
    <row r="266" spans="2:25">
      <c r="B266" s="232"/>
      <c r="C266" s="232"/>
      <c r="D266" s="155" t="str">
        <f>IF($C266="","",VLOOKUP($C266,分類コード!$B$1:$C$26,2,0))</f>
        <v/>
      </c>
      <c r="E266" s="234"/>
      <c r="F266" s="235"/>
      <c r="G266" s="236"/>
      <c r="H266" s="235"/>
      <c r="L266" s="239"/>
      <c r="M266" s="239"/>
      <c r="N266" s="239"/>
      <c r="O266" s="239"/>
      <c r="P266" s="239"/>
      <c r="Q266" s="239"/>
      <c r="R266" s="239"/>
      <c r="S266" s="239"/>
      <c r="W266" s="239"/>
      <c r="X266" s="239"/>
      <c r="Y266" s="239"/>
    </row>
    <row r="267" spans="2:25">
      <c r="B267" s="232"/>
      <c r="C267" s="232"/>
      <c r="D267" s="155" t="str">
        <f>IF($C267="","",VLOOKUP($C267,分類コード!$B$1:$C$26,2,0))</f>
        <v/>
      </c>
      <c r="E267" s="234"/>
      <c r="F267" s="235"/>
      <c r="G267" s="236"/>
      <c r="H267" s="235"/>
      <c r="L267" s="239"/>
      <c r="M267" s="239"/>
      <c r="N267" s="239"/>
      <c r="O267" s="239"/>
      <c r="P267" s="239"/>
      <c r="Q267" s="239"/>
      <c r="R267" s="239"/>
      <c r="S267" s="239"/>
      <c r="W267" s="239"/>
      <c r="X267" s="239"/>
      <c r="Y267" s="239"/>
    </row>
    <row r="268" spans="2:25">
      <c r="B268" s="232"/>
      <c r="C268" s="232"/>
      <c r="D268" s="155" t="str">
        <f>IF($C268="","",VLOOKUP($C268,分類コード!$B$1:$C$26,2,0))</f>
        <v/>
      </c>
      <c r="E268" s="234"/>
      <c r="F268" s="235"/>
      <c r="G268" s="236"/>
      <c r="H268" s="235"/>
      <c r="L268" s="239"/>
      <c r="M268" s="239"/>
      <c r="N268" s="239"/>
      <c r="O268" s="239"/>
      <c r="P268" s="239"/>
      <c r="Q268" s="239"/>
      <c r="R268" s="239"/>
      <c r="S268" s="239"/>
      <c r="W268" s="239"/>
      <c r="X268" s="239"/>
      <c r="Y268" s="239"/>
    </row>
    <row r="269" spans="2:25">
      <c r="B269" s="232"/>
      <c r="C269" s="232"/>
      <c r="D269" s="155" t="str">
        <f>IF($C269="","",VLOOKUP($C269,分類コード!$B$1:$C$26,2,0))</f>
        <v/>
      </c>
      <c r="E269" s="234"/>
      <c r="F269" s="235"/>
      <c r="G269" s="236"/>
      <c r="H269" s="235"/>
      <c r="L269" s="239"/>
      <c r="M269" s="239"/>
      <c r="N269" s="239"/>
      <c r="O269" s="239"/>
      <c r="P269" s="239"/>
      <c r="Q269" s="239"/>
      <c r="R269" s="239"/>
      <c r="S269" s="239"/>
      <c r="W269" s="239"/>
      <c r="X269" s="239"/>
      <c r="Y269" s="239"/>
    </row>
    <row r="270" spans="2:25">
      <c r="B270" s="232"/>
      <c r="C270" s="232"/>
      <c r="D270" s="155" t="str">
        <f>IF($C270="","",VLOOKUP($C270,分類コード!$B$1:$C$26,2,0))</f>
        <v/>
      </c>
      <c r="E270" s="234"/>
      <c r="F270" s="235"/>
      <c r="G270" s="236"/>
      <c r="H270" s="235"/>
      <c r="L270" s="239"/>
      <c r="M270" s="239"/>
      <c r="N270" s="239"/>
      <c r="O270" s="239"/>
      <c r="P270" s="239"/>
      <c r="Q270" s="239"/>
      <c r="R270" s="239"/>
      <c r="S270" s="239"/>
      <c r="W270" s="239"/>
      <c r="X270" s="239"/>
      <c r="Y270" s="239"/>
    </row>
    <row r="271" spans="2:25">
      <c r="B271" s="232"/>
      <c r="C271" s="232"/>
      <c r="D271" s="155" t="str">
        <f>IF($C271="","",VLOOKUP($C271,分類コード!$B$1:$C$26,2,0))</f>
        <v/>
      </c>
      <c r="E271" s="234"/>
      <c r="F271" s="235"/>
      <c r="G271" s="236"/>
      <c r="H271" s="235"/>
      <c r="L271" s="239"/>
      <c r="M271" s="239"/>
      <c r="N271" s="239"/>
      <c r="O271" s="239"/>
      <c r="P271" s="239"/>
      <c r="Q271" s="239"/>
      <c r="R271" s="239"/>
      <c r="S271" s="239"/>
      <c r="W271" s="239"/>
      <c r="X271" s="239"/>
      <c r="Y271" s="239"/>
    </row>
    <row r="272" spans="2:25">
      <c r="B272" s="232"/>
      <c r="C272" s="232"/>
      <c r="D272" s="155" t="str">
        <f>IF($C272="","",VLOOKUP($C272,分類コード!$B$1:$C$26,2,0))</f>
        <v/>
      </c>
      <c r="E272" s="234"/>
      <c r="F272" s="235"/>
      <c r="G272" s="236"/>
      <c r="H272" s="235"/>
      <c r="L272" s="239"/>
      <c r="M272" s="239"/>
      <c r="N272" s="239"/>
      <c r="O272" s="239"/>
      <c r="P272" s="239"/>
      <c r="Q272" s="239"/>
      <c r="R272" s="239"/>
      <c r="S272" s="239"/>
      <c r="W272" s="239"/>
      <c r="X272" s="239"/>
      <c r="Y272" s="239"/>
    </row>
    <row r="273" spans="2:25">
      <c r="B273" s="232"/>
      <c r="C273" s="232"/>
      <c r="D273" s="155" t="str">
        <f>IF($C273="","",VLOOKUP($C273,分類コード!$B$1:$C$26,2,0))</f>
        <v/>
      </c>
      <c r="E273" s="234"/>
      <c r="F273" s="235"/>
      <c r="G273" s="236"/>
      <c r="H273" s="235"/>
      <c r="L273" s="239"/>
      <c r="M273" s="239"/>
      <c r="N273" s="239"/>
      <c r="O273" s="239"/>
      <c r="P273" s="239"/>
      <c r="Q273" s="239"/>
      <c r="R273" s="239"/>
      <c r="S273" s="239"/>
      <c r="W273" s="239"/>
      <c r="X273" s="239"/>
      <c r="Y273" s="239"/>
    </row>
    <row r="274" spans="2:25">
      <c r="B274" s="232"/>
      <c r="C274" s="232"/>
      <c r="D274" s="155" t="str">
        <f>IF($C274="","",VLOOKUP($C274,分類コード!$B$1:$C$26,2,0))</f>
        <v/>
      </c>
      <c r="E274" s="234"/>
      <c r="F274" s="235"/>
      <c r="G274" s="236"/>
      <c r="H274" s="235"/>
      <c r="L274" s="239"/>
      <c r="M274" s="239"/>
      <c r="N274" s="239"/>
      <c r="O274" s="239"/>
      <c r="P274" s="239"/>
      <c r="Q274" s="239"/>
      <c r="R274" s="239"/>
      <c r="S274" s="239"/>
      <c r="W274" s="239"/>
      <c r="X274" s="239"/>
      <c r="Y274" s="239"/>
    </row>
    <row r="275" spans="2:25">
      <c r="B275" s="232"/>
      <c r="C275" s="232"/>
      <c r="D275" s="155" t="str">
        <f>IF($C275="","",VLOOKUP($C275,分類コード!$B$1:$C$26,2,0))</f>
        <v/>
      </c>
      <c r="E275" s="234"/>
      <c r="F275" s="235"/>
      <c r="G275" s="236"/>
      <c r="H275" s="235"/>
      <c r="L275" s="239"/>
      <c r="M275" s="239"/>
      <c r="N275" s="239"/>
      <c r="O275" s="239"/>
      <c r="P275" s="239"/>
      <c r="Q275" s="239"/>
      <c r="R275" s="239"/>
      <c r="S275" s="239"/>
      <c r="W275" s="239"/>
      <c r="X275" s="239"/>
      <c r="Y275" s="239"/>
    </row>
    <row r="276" spans="2:25">
      <c r="B276" s="232"/>
      <c r="C276" s="232"/>
      <c r="D276" s="155" t="str">
        <f>IF($C276="","",VLOOKUP($C276,分類コード!$B$1:$C$26,2,0))</f>
        <v/>
      </c>
      <c r="E276" s="234"/>
      <c r="F276" s="235"/>
      <c r="G276" s="236"/>
      <c r="H276" s="235"/>
      <c r="L276" s="239"/>
      <c r="M276" s="239"/>
      <c r="N276" s="239"/>
      <c r="O276" s="239"/>
      <c r="P276" s="239"/>
      <c r="Q276" s="239"/>
      <c r="R276" s="239"/>
      <c r="S276" s="239"/>
      <c r="W276" s="239"/>
      <c r="X276" s="239"/>
      <c r="Y276" s="239"/>
    </row>
    <row r="277" spans="2:25">
      <c r="B277" s="232"/>
      <c r="C277" s="232"/>
      <c r="D277" s="155" t="str">
        <f>IF($C277="","",VLOOKUP($C277,分類コード!$B$1:$C$26,2,0))</f>
        <v/>
      </c>
      <c r="E277" s="234"/>
      <c r="F277" s="235"/>
      <c r="G277" s="236"/>
      <c r="H277" s="235"/>
      <c r="L277" s="239"/>
      <c r="M277" s="239"/>
      <c r="N277" s="239"/>
      <c r="O277" s="239"/>
      <c r="P277" s="239"/>
      <c r="Q277" s="239"/>
      <c r="R277" s="239"/>
      <c r="S277" s="239"/>
      <c r="W277" s="239"/>
      <c r="X277" s="239"/>
      <c r="Y277" s="239"/>
    </row>
    <row r="278" spans="2:25">
      <c r="B278" s="232"/>
      <c r="C278" s="232"/>
      <c r="D278" s="155" t="str">
        <f>IF($C278="","",VLOOKUP($C278,分類コード!$B$1:$C$26,2,0))</f>
        <v/>
      </c>
      <c r="E278" s="234"/>
      <c r="F278" s="235"/>
      <c r="G278" s="236"/>
      <c r="H278" s="235"/>
      <c r="L278" s="239"/>
      <c r="M278" s="239"/>
      <c r="N278" s="239"/>
      <c r="O278" s="239"/>
      <c r="P278" s="239"/>
      <c r="Q278" s="239"/>
      <c r="R278" s="239"/>
      <c r="S278" s="239"/>
      <c r="W278" s="239"/>
      <c r="X278" s="239"/>
      <c r="Y278" s="239"/>
    </row>
    <row r="279" spans="2:25">
      <c r="B279" s="232"/>
      <c r="C279" s="232"/>
      <c r="D279" s="155" t="str">
        <f>IF($C279="","",VLOOKUP($C279,分類コード!$B$1:$C$26,2,0))</f>
        <v/>
      </c>
      <c r="E279" s="234"/>
      <c r="F279" s="235"/>
      <c r="G279" s="236"/>
      <c r="H279" s="235"/>
      <c r="L279" s="239"/>
      <c r="M279" s="239"/>
      <c r="N279" s="239"/>
      <c r="O279" s="239"/>
      <c r="P279" s="239"/>
      <c r="Q279" s="239"/>
      <c r="R279" s="239"/>
      <c r="S279" s="239"/>
      <c r="W279" s="239"/>
      <c r="X279" s="239"/>
      <c r="Y279" s="239"/>
    </row>
    <row r="280" spans="2:25">
      <c r="B280" s="232"/>
      <c r="C280" s="232"/>
      <c r="D280" s="155" t="str">
        <f>IF($C280="","",VLOOKUP($C280,分類コード!$B$1:$C$26,2,0))</f>
        <v/>
      </c>
      <c r="E280" s="234"/>
      <c r="F280" s="235"/>
      <c r="G280" s="236"/>
      <c r="H280" s="235"/>
      <c r="L280" s="239"/>
      <c r="M280" s="239"/>
      <c r="N280" s="239"/>
      <c r="O280" s="239"/>
      <c r="P280" s="239"/>
      <c r="Q280" s="239"/>
      <c r="R280" s="239"/>
      <c r="S280" s="239"/>
      <c r="W280" s="239"/>
      <c r="X280" s="239"/>
      <c r="Y280" s="239"/>
    </row>
    <row r="281" spans="2:25">
      <c r="B281" s="232"/>
      <c r="C281" s="232"/>
      <c r="D281" s="155" t="str">
        <f>IF($C281="","",VLOOKUP($C281,分類コード!$B$1:$C$26,2,0))</f>
        <v/>
      </c>
      <c r="E281" s="234"/>
      <c r="F281" s="235"/>
      <c r="G281" s="236"/>
      <c r="H281" s="235"/>
      <c r="L281" s="239"/>
      <c r="M281" s="239"/>
      <c r="N281" s="239"/>
      <c r="O281" s="239"/>
      <c r="P281" s="239"/>
      <c r="Q281" s="239"/>
      <c r="R281" s="239"/>
      <c r="S281" s="239"/>
      <c r="W281" s="239"/>
      <c r="X281" s="239"/>
      <c r="Y281" s="239"/>
    </row>
    <row r="282" spans="2:25">
      <c r="B282" s="232"/>
      <c r="C282" s="232"/>
      <c r="D282" s="155" t="str">
        <f>IF($C282="","",VLOOKUP($C282,分類コード!$B$1:$C$26,2,0))</f>
        <v/>
      </c>
      <c r="E282" s="234"/>
      <c r="F282" s="235"/>
      <c r="G282" s="236"/>
      <c r="H282" s="235"/>
      <c r="L282" s="239"/>
      <c r="M282" s="239"/>
      <c r="N282" s="239"/>
      <c r="O282" s="239"/>
      <c r="P282" s="239"/>
      <c r="Q282" s="239"/>
      <c r="R282" s="239"/>
      <c r="S282" s="239"/>
      <c r="W282" s="239"/>
      <c r="X282" s="239"/>
      <c r="Y282" s="239"/>
    </row>
    <row r="283" spans="2:25">
      <c r="B283" s="232"/>
      <c r="C283" s="232"/>
      <c r="D283" s="155" t="str">
        <f>IF($C283="","",VLOOKUP($C283,分類コード!$B$1:$C$26,2,0))</f>
        <v/>
      </c>
      <c r="E283" s="234"/>
      <c r="F283" s="235"/>
      <c r="G283" s="236"/>
      <c r="H283" s="235"/>
      <c r="L283" s="239"/>
      <c r="M283" s="239"/>
      <c r="N283" s="239"/>
      <c r="O283" s="239"/>
      <c r="P283" s="239"/>
      <c r="Q283" s="239"/>
      <c r="R283" s="239"/>
      <c r="S283" s="239"/>
      <c r="W283" s="239"/>
      <c r="X283" s="239"/>
      <c r="Y283" s="239"/>
    </row>
    <row r="284" spans="2:25">
      <c r="B284" s="232"/>
      <c r="C284" s="232"/>
      <c r="D284" s="155" t="str">
        <f>IF($C284="","",VLOOKUP($C284,分類コード!$B$1:$C$26,2,0))</f>
        <v/>
      </c>
      <c r="E284" s="234"/>
      <c r="F284" s="235"/>
      <c r="G284" s="236"/>
      <c r="H284" s="235"/>
      <c r="L284" s="239"/>
      <c r="M284" s="239"/>
      <c r="N284" s="239"/>
      <c r="O284" s="239"/>
      <c r="P284" s="239"/>
      <c r="Q284" s="239"/>
      <c r="R284" s="239"/>
      <c r="S284" s="239"/>
      <c r="W284" s="239"/>
      <c r="X284" s="239"/>
      <c r="Y284" s="239"/>
    </row>
    <row r="285" spans="2:25">
      <c r="B285" s="232"/>
      <c r="C285" s="232"/>
      <c r="D285" s="155" t="str">
        <f>IF($C285="","",VLOOKUP($C285,分類コード!$B$1:$C$26,2,0))</f>
        <v/>
      </c>
      <c r="E285" s="234"/>
      <c r="F285" s="235"/>
      <c r="G285" s="236"/>
      <c r="H285" s="235"/>
      <c r="L285" s="239"/>
      <c r="M285" s="239"/>
      <c r="N285" s="239"/>
      <c r="O285" s="239"/>
      <c r="P285" s="239"/>
      <c r="Q285" s="239"/>
      <c r="R285" s="239"/>
      <c r="S285" s="239"/>
      <c r="W285" s="239"/>
      <c r="X285" s="239"/>
      <c r="Y285" s="239"/>
    </row>
    <row r="286" spans="2:25">
      <c r="B286" s="232"/>
      <c r="C286" s="232"/>
      <c r="D286" s="155" t="str">
        <f>IF($C286="","",VLOOKUP($C286,分類コード!$B$1:$C$26,2,0))</f>
        <v/>
      </c>
      <c r="E286" s="234"/>
      <c r="F286" s="235"/>
      <c r="G286" s="236"/>
      <c r="H286" s="235"/>
      <c r="L286" s="239"/>
      <c r="M286" s="239"/>
      <c r="N286" s="239"/>
      <c r="O286" s="239"/>
      <c r="P286" s="239"/>
      <c r="Q286" s="239"/>
      <c r="R286" s="239"/>
      <c r="S286" s="239"/>
      <c r="W286" s="239"/>
      <c r="X286" s="239"/>
      <c r="Y286" s="239"/>
    </row>
    <row r="287" spans="2:25">
      <c r="B287" s="232"/>
      <c r="C287" s="232"/>
      <c r="D287" s="155" t="str">
        <f>IF($C287="","",VLOOKUP($C287,分類コード!$B$1:$C$26,2,0))</f>
        <v/>
      </c>
      <c r="E287" s="234"/>
      <c r="F287" s="235"/>
      <c r="G287" s="236"/>
      <c r="H287" s="235"/>
      <c r="L287" s="239"/>
      <c r="M287" s="239"/>
      <c r="N287" s="239"/>
      <c r="O287" s="239"/>
      <c r="P287" s="239"/>
      <c r="Q287" s="239"/>
      <c r="R287" s="239"/>
      <c r="S287" s="239"/>
      <c r="W287" s="239"/>
      <c r="X287" s="239"/>
      <c r="Y287" s="239"/>
    </row>
    <row r="288" spans="2:25">
      <c r="B288" s="232"/>
      <c r="C288" s="232"/>
      <c r="D288" s="155" t="str">
        <f>IF($C288="","",VLOOKUP($C288,分類コード!$B$1:$C$26,2,0))</f>
        <v/>
      </c>
      <c r="E288" s="234"/>
      <c r="F288" s="235"/>
      <c r="G288" s="236"/>
      <c r="H288" s="235"/>
      <c r="L288" s="239"/>
      <c r="M288" s="239"/>
      <c r="N288" s="239"/>
      <c r="O288" s="239"/>
      <c r="P288" s="239"/>
      <c r="Q288" s="239"/>
      <c r="R288" s="239"/>
      <c r="S288" s="239"/>
      <c r="W288" s="239"/>
      <c r="X288" s="239"/>
      <c r="Y288" s="239"/>
    </row>
    <row r="289" spans="2:25">
      <c r="B289" s="232"/>
      <c r="C289" s="232"/>
      <c r="D289" s="155" t="str">
        <f>IF($C289="","",VLOOKUP($C289,分類コード!$B$1:$C$26,2,0))</f>
        <v/>
      </c>
      <c r="E289" s="234"/>
      <c r="F289" s="235"/>
      <c r="G289" s="236"/>
      <c r="H289" s="235"/>
      <c r="L289" s="239"/>
      <c r="M289" s="239"/>
      <c r="N289" s="239"/>
      <c r="O289" s="239"/>
      <c r="P289" s="239"/>
      <c r="Q289" s="239"/>
      <c r="R289" s="239"/>
      <c r="S289" s="239"/>
      <c r="W289" s="239"/>
      <c r="X289" s="239"/>
      <c r="Y289" s="239"/>
    </row>
    <row r="290" spans="2:25">
      <c r="B290" s="232"/>
      <c r="C290" s="232"/>
      <c r="D290" s="155" t="str">
        <f>IF($C290="","",VLOOKUP($C290,分類コード!$B$1:$C$26,2,0))</f>
        <v/>
      </c>
      <c r="E290" s="234"/>
      <c r="F290" s="235"/>
      <c r="G290" s="236"/>
      <c r="H290" s="235"/>
      <c r="L290" s="239"/>
      <c r="M290" s="239"/>
      <c r="N290" s="239"/>
      <c r="O290" s="239"/>
      <c r="P290" s="239"/>
      <c r="Q290" s="239"/>
      <c r="R290" s="239"/>
      <c r="S290" s="239"/>
      <c r="W290" s="239"/>
      <c r="X290" s="239"/>
      <c r="Y290" s="239"/>
    </row>
    <row r="291" spans="2:25">
      <c r="B291" s="232"/>
      <c r="C291" s="232"/>
      <c r="D291" s="155" t="str">
        <f>IF($C291="","",VLOOKUP($C291,分類コード!$B$1:$C$26,2,0))</f>
        <v/>
      </c>
      <c r="E291" s="234"/>
      <c r="F291" s="235"/>
      <c r="G291" s="236"/>
      <c r="H291" s="235"/>
      <c r="L291" s="239"/>
      <c r="M291" s="239"/>
      <c r="N291" s="239"/>
      <c r="O291" s="239"/>
      <c r="P291" s="239"/>
      <c r="Q291" s="239"/>
      <c r="R291" s="239"/>
      <c r="S291" s="239"/>
      <c r="W291" s="239"/>
      <c r="X291" s="239"/>
      <c r="Y291" s="239"/>
    </row>
    <row r="292" spans="2:25">
      <c r="B292" s="232"/>
      <c r="C292" s="232"/>
      <c r="D292" s="155" t="str">
        <f>IF($C292="","",VLOOKUP($C292,分類コード!$B$1:$C$26,2,0))</f>
        <v/>
      </c>
      <c r="E292" s="234"/>
      <c r="F292" s="235"/>
      <c r="G292" s="236"/>
      <c r="H292" s="235"/>
      <c r="L292" s="239"/>
      <c r="M292" s="239"/>
      <c r="N292" s="239"/>
      <c r="O292" s="239"/>
      <c r="P292" s="239"/>
      <c r="Q292" s="239"/>
      <c r="R292" s="239"/>
      <c r="S292" s="239"/>
      <c r="W292" s="239"/>
      <c r="X292" s="239"/>
      <c r="Y292" s="239"/>
    </row>
    <row r="293" spans="2:25">
      <c r="B293" s="232"/>
      <c r="C293" s="232"/>
      <c r="D293" s="155" t="str">
        <f>IF($C293="","",VLOOKUP($C293,分類コード!$B$1:$C$26,2,0))</f>
        <v/>
      </c>
      <c r="E293" s="234"/>
      <c r="F293" s="235"/>
      <c r="G293" s="236"/>
      <c r="H293" s="235"/>
      <c r="L293" s="239"/>
      <c r="M293" s="239"/>
      <c r="N293" s="239"/>
      <c r="O293" s="239"/>
      <c r="P293" s="239"/>
      <c r="Q293" s="239"/>
      <c r="R293" s="239"/>
      <c r="S293" s="239"/>
      <c r="W293" s="239"/>
      <c r="X293" s="239"/>
      <c r="Y293" s="239"/>
    </row>
    <row r="294" spans="2:25">
      <c r="B294" s="232"/>
      <c r="C294" s="232"/>
      <c r="D294" s="155" t="str">
        <f>IF($C294="","",VLOOKUP($C294,分類コード!$B$1:$C$26,2,0))</f>
        <v/>
      </c>
      <c r="E294" s="234"/>
      <c r="F294" s="235"/>
      <c r="G294" s="236"/>
      <c r="H294" s="235"/>
      <c r="L294" s="239"/>
      <c r="M294" s="239"/>
      <c r="N294" s="239"/>
      <c r="O294" s="239"/>
      <c r="P294" s="239"/>
      <c r="Q294" s="239"/>
      <c r="R294" s="239"/>
      <c r="S294" s="239"/>
      <c r="W294" s="239"/>
      <c r="X294" s="239"/>
      <c r="Y294" s="239"/>
    </row>
    <row r="295" spans="2:25">
      <c r="B295" s="232"/>
      <c r="C295" s="232"/>
      <c r="D295" s="155" t="str">
        <f>IF($C295="","",VLOOKUP($C295,分類コード!$B$1:$C$26,2,0))</f>
        <v/>
      </c>
      <c r="E295" s="234"/>
      <c r="F295" s="235"/>
      <c r="G295" s="236"/>
      <c r="H295" s="235"/>
      <c r="L295" s="239"/>
      <c r="M295" s="239"/>
      <c r="N295" s="239"/>
      <c r="O295" s="239"/>
      <c r="P295" s="239"/>
      <c r="Q295" s="239"/>
      <c r="R295" s="239"/>
      <c r="S295" s="239"/>
      <c r="W295" s="239"/>
      <c r="X295" s="239"/>
      <c r="Y295" s="239"/>
    </row>
    <row r="296" spans="2:25">
      <c r="B296" s="232"/>
      <c r="C296" s="232"/>
      <c r="D296" s="155" t="str">
        <f>IF($C296="","",VLOOKUP($C296,分類コード!$B$1:$C$26,2,0))</f>
        <v/>
      </c>
      <c r="E296" s="234"/>
      <c r="F296" s="235"/>
      <c r="G296" s="236"/>
      <c r="H296" s="235"/>
      <c r="L296" s="239"/>
      <c r="M296" s="239"/>
      <c r="N296" s="239"/>
      <c r="O296" s="239"/>
      <c r="P296" s="239"/>
      <c r="Q296" s="239"/>
      <c r="R296" s="239"/>
      <c r="S296" s="239"/>
      <c r="W296" s="239"/>
      <c r="X296" s="239"/>
      <c r="Y296" s="239"/>
    </row>
    <row r="297" spans="2:25">
      <c r="B297" s="232"/>
      <c r="C297" s="232"/>
      <c r="D297" s="155" t="str">
        <f>IF($C297="","",VLOOKUP($C297,分類コード!$B$1:$C$26,2,0))</f>
        <v/>
      </c>
      <c r="E297" s="234"/>
      <c r="F297" s="235"/>
      <c r="G297" s="236"/>
      <c r="H297" s="235"/>
      <c r="L297" s="239"/>
      <c r="M297" s="239"/>
      <c r="N297" s="239"/>
      <c r="O297" s="239"/>
      <c r="P297" s="239"/>
      <c r="Q297" s="239"/>
      <c r="R297" s="239"/>
      <c r="S297" s="239"/>
      <c r="W297" s="239"/>
      <c r="X297" s="239"/>
      <c r="Y297" s="239"/>
    </row>
    <row r="298" spans="2:25">
      <c r="B298" s="232"/>
      <c r="C298" s="232"/>
      <c r="D298" s="155" t="str">
        <f>IF($C298="","",VLOOKUP($C298,分類コード!$B$1:$C$26,2,0))</f>
        <v/>
      </c>
      <c r="E298" s="234"/>
      <c r="F298" s="235"/>
      <c r="G298" s="236"/>
      <c r="H298" s="235"/>
      <c r="L298" s="239"/>
      <c r="M298" s="239"/>
      <c r="N298" s="239"/>
      <c r="O298" s="239"/>
      <c r="P298" s="239"/>
      <c r="Q298" s="239"/>
      <c r="R298" s="239"/>
      <c r="S298" s="239"/>
      <c r="W298" s="239"/>
      <c r="X298" s="239"/>
      <c r="Y298" s="239"/>
    </row>
    <row r="299" spans="2:25">
      <c r="B299" s="232"/>
      <c r="C299" s="232"/>
      <c r="D299" s="155" t="str">
        <f>IF($C299="","",VLOOKUP($C299,分類コード!$B$1:$C$26,2,0))</f>
        <v/>
      </c>
      <c r="E299" s="234"/>
      <c r="F299" s="235"/>
      <c r="G299" s="236"/>
      <c r="H299" s="235"/>
      <c r="L299" s="239"/>
      <c r="M299" s="239"/>
      <c r="N299" s="239"/>
      <c r="O299" s="239"/>
      <c r="P299" s="239"/>
      <c r="Q299" s="239"/>
      <c r="R299" s="239"/>
      <c r="S299" s="239"/>
      <c r="W299" s="239"/>
      <c r="X299" s="239"/>
      <c r="Y299" s="239"/>
    </row>
    <row r="300" spans="2:25">
      <c r="B300" s="232"/>
      <c r="C300" s="232"/>
      <c r="D300" s="155" t="str">
        <f>IF($C300="","",VLOOKUP($C300,分類コード!$B$1:$C$26,2,0))</f>
        <v/>
      </c>
      <c r="E300" s="234"/>
      <c r="F300" s="235"/>
      <c r="G300" s="236"/>
      <c r="H300" s="235"/>
      <c r="L300" s="239"/>
      <c r="M300" s="239"/>
      <c r="N300" s="239"/>
      <c r="O300" s="239"/>
      <c r="P300" s="239"/>
      <c r="Q300" s="239"/>
      <c r="R300" s="239"/>
      <c r="S300" s="239"/>
      <c r="W300" s="239"/>
      <c r="X300" s="239"/>
      <c r="Y300" s="239"/>
    </row>
    <row r="301" spans="2:25">
      <c r="B301" s="232"/>
      <c r="C301" s="232"/>
      <c r="D301" s="155" t="str">
        <f>IF($C301="","",VLOOKUP($C301,分類コード!$B$1:$C$26,2,0))</f>
        <v/>
      </c>
      <c r="E301" s="234"/>
      <c r="F301" s="235"/>
      <c r="G301" s="236"/>
      <c r="H301" s="235"/>
      <c r="L301" s="239"/>
      <c r="M301" s="239"/>
      <c r="N301" s="239"/>
      <c r="O301" s="239"/>
      <c r="P301" s="239"/>
      <c r="Q301" s="239"/>
      <c r="R301" s="239"/>
      <c r="S301" s="239"/>
      <c r="W301" s="239"/>
      <c r="X301" s="239"/>
      <c r="Y301" s="239"/>
    </row>
    <row r="302" spans="2:25">
      <c r="B302" s="232"/>
      <c r="C302" s="232"/>
      <c r="D302" s="155" t="str">
        <f>IF($C302="","",VLOOKUP($C302,分類コード!$B$1:$C$26,2,0))</f>
        <v/>
      </c>
      <c r="E302" s="234"/>
      <c r="F302" s="235"/>
      <c r="G302" s="236"/>
      <c r="H302" s="235"/>
      <c r="L302" s="239"/>
      <c r="M302" s="239"/>
      <c r="N302" s="239"/>
      <c r="O302" s="239"/>
      <c r="P302" s="239"/>
      <c r="Q302" s="239"/>
      <c r="R302" s="239"/>
      <c r="S302" s="239"/>
      <c r="W302" s="239"/>
      <c r="X302" s="239"/>
      <c r="Y302" s="239"/>
    </row>
    <row r="303" spans="2:25">
      <c r="B303" s="232"/>
      <c r="C303" s="232"/>
      <c r="D303" s="155" t="str">
        <f>IF($C303="","",VLOOKUP($C303,分類コード!$B$1:$C$26,2,0))</f>
        <v/>
      </c>
      <c r="E303" s="234"/>
      <c r="F303" s="235"/>
      <c r="G303" s="236"/>
      <c r="H303" s="235"/>
      <c r="L303" s="239"/>
      <c r="M303" s="239"/>
      <c r="N303" s="239"/>
      <c r="O303" s="239"/>
      <c r="P303" s="239"/>
      <c r="Q303" s="239"/>
      <c r="R303" s="239"/>
      <c r="S303" s="239"/>
      <c r="W303" s="239"/>
      <c r="X303" s="239"/>
      <c r="Y303" s="239"/>
    </row>
    <row r="304" spans="2:25">
      <c r="B304" s="232"/>
      <c r="C304" s="232"/>
      <c r="D304" s="155" t="str">
        <f>IF($C304="","",VLOOKUP($C304,分類コード!$B$1:$C$26,2,0))</f>
        <v/>
      </c>
      <c r="E304" s="234"/>
      <c r="F304" s="235"/>
      <c r="G304" s="236"/>
      <c r="H304" s="235"/>
      <c r="L304" s="239"/>
      <c r="M304" s="239"/>
      <c r="N304" s="239"/>
      <c r="O304" s="239"/>
      <c r="P304" s="239"/>
      <c r="Q304" s="239"/>
      <c r="R304" s="239"/>
      <c r="S304" s="239"/>
      <c r="W304" s="239"/>
      <c r="X304" s="239"/>
      <c r="Y304" s="239"/>
    </row>
    <row r="305" spans="2:25">
      <c r="B305" s="232"/>
      <c r="C305" s="232"/>
      <c r="D305" s="155" t="str">
        <f>IF($C305="","",VLOOKUP($C305,分類コード!$B$1:$C$26,2,0))</f>
        <v/>
      </c>
      <c r="E305" s="234"/>
      <c r="F305" s="235"/>
      <c r="G305" s="236"/>
      <c r="H305" s="235"/>
      <c r="L305" s="239"/>
      <c r="M305" s="239"/>
      <c r="N305" s="239"/>
      <c r="O305" s="239"/>
      <c r="P305" s="239"/>
      <c r="Q305" s="239"/>
      <c r="R305" s="239"/>
      <c r="S305" s="239"/>
      <c r="W305" s="239"/>
      <c r="X305" s="239"/>
      <c r="Y305" s="239"/>
    </row>
    <row r="306" spans="2:25">
      <c r="B306" s="232"/>
      <c r="C306" s="232"/>
      <c r="D306" s="155" t="str">
        <f>IF($C306="","",VLOOKUP($C306,分類コード!$B$1:$C$26,2,0))</f>
        <v/>
      </c>
      <c r="E306" s="234"/>
      <c r="F306" s="235"/>
      <c r="G306" s="236"/>
      <c r="H306" s="235"/>
      <c r="L306" s="239"/>
      <c r="M306" s="239"/>
      <c r="N306" s="239"/>
      <c r="O306" s="239"/>
      <c r="P306" s="239"/>
      <c r="Q306" s="239"/>
      <c r="R306" s="239"/>
      <c r="S306" s="239"/>
      <c r="W306" s="239"/>
      <c r="X306" s="239"/>
      <c r="Y306" s="239"/>
    </row>
    <row r="307" spans="2:25">
      <c r="B307" s="232"/>
      <c r="C307" s="232"/>
      <c r="D307" s="155" t="str">
        <f>IF($C307="","",VLOOKUP($C307,分類コード!$B$1:$C$26,2,0))</f>
        <v/>
      </c>
      <c r="E307" s="234"/>
      <c r="F307" s="235"/>
      <c r="G307" s="236"/>
      <c r="H307" s="235"/>
      <c r="L307" s="239"/>
      <c r="M307" s="239"/>
      <c r="N307" s="239"/>
      <c r="O307" s="239"/>
      <c r="P307" s="239"/>
      <c r="Q307" s="239"/>
      <c r="R307" s="239"/>
      <c r="S307" s="239"/>
      <c r="W307" s="239"/>
      <c r="X307" s="239"/>
      <c r="Y307" s="239"/>
    </row>
    <row r="308" spans="2:25">
      <c r="B308" s="232"/>
      <c r="C308" s="232"/>
      <c r="D308" s="155" t="str">
        <f>IF($C308="","",VLOOKUP($C308,分類コード!$B$1:$C$26,2,0))</f>
        <v/>
      </c>
      <c r="E308" s="234"/>
      <c r="F308" s="235"/>
      <c r="G308" s="236"/>
      <c r="H308" s="235"/>
      <c r="L308" s="239"/>
      <c r="M308" s="239"/>
      <c r="N308" s="239"/>
      <c r="O308" s="239"/>
      <c r="P308" s="239"/>
      <c r="Q308" s="239"/>
      <c r="R308" s="239"/>
      <c r="S308" s="239"/>
      <c r="W308" s="239"/>
      <c r="X308" s="239"/>
      <c r="Y308" s="239"/>
    </row>
    <row r="309" spans="2:25">
      <c r="B309" s="232"/>
      <c r="C309" s="232"/>
      <c r="D309" s="155" t="str">
        <f>IF($C309="","",VLOOKUP($C309,分類コード!$B$1:$C$26,2,0))</f>
        <v/>
      </c>
      <c r="E309" s="234"/>
      <c r="F309" s="235"/>
      <c r="G309" s="236"/>
      <c r="H309" s="235"/>
      <c r="L309" s="239"/>
      <c r="M309" s="239"/>
      <c r="N309" s="239"/>
      <c r="O309" s="239"/>
      <c r="P309" s="239"/>
      <c r="Q309" s="239"/>
      <c r="R309" s="239"/>
      <c r="S309" s="239"/>
      <c r="W309" s="239"/>
      <c r="X309" s="239"/>
      <c r="Y309" s="239"/>
    </row>
    <row r="310" spans="2:25">
      <c r="B310" s="232"/>
      <c r="C310" s="232"/>
      <c r="D310" s="155" t="str">
        <f>IF($C310="","",VLOOKUP($C310,分類コード!$B$1:$C$26,2,0))</f>
        <v/>
      </c>
      <c r="E310" s="234"/>
      <c r="F310" s="235"/>
      <c r="G310" s="236"/>
      <c r="H310" s="235"/>
      <c r="L310" s="239"/>
      <c r="M310" s="239"/>
      <c r="N310" s="239"/>
      <c r="O310" s="239"/>
      <c r="P310" s="239"/>
      <c r="Q310" s="239"/>
      <c r="R310" s="239"/>
      <c r="S310" s="239"/>
      <c r="W310" s="239"/>
      <c r="X310" s="239"/>
      <c r="Y310" s="239"/>
    </row>
    <row r="311" spans="2:25">
      <c r="B311" s="232"/>
      <c r="C311" s="232"/>
      <c r="D311" s="155" t="str">
        <f>IF($C311="","",VLOOKUP($C311,分類コード!$B$1:$C$26,2,0))</f>
        <v/>
      </c>
      <c r="E311" s="234"/>
      <c r="F311" s="235"/>
      <c r="G311" s="236"/>
      <c r="H311" s="235"/>
      <c r="L311" s="239"/>
      <c r="M311" s="239"/>
      <c r="N311" s="239"/>
      <c r="O311" s="239"/>
      <c r="P311" s="239"/>
      <c r="Q311" s="239"/>
      <c r="R311" s="239"/>
      <c r="S311" s="239"/>
      <c r="W311" s="239"/>
      <c r="X311" s="239"/>
      <c r="Y311" s="239"/>
    </row>
    <row r="312" spans="2:25">
      <c r="B312" s="232"/>
      <c r="C312" s="232"/>
      <c r="D312" s="155" t="str">
        <f>IF($C312="","",VLOOKUP($C312,分類コード!$B$1:$C$26,2,0))</f>
        <v/>
      </c>
      <c r="E312" s="234"/>
      <c r="F312" s="235"/>
      <c r="G312" s="236"/>
      <c r="H312" s="235"/>
      <c r="L312" s="239"/>
      <c r="M312" s="239"/>
      <c r="N312" s="239"/>
      <c r="O312" s="239"/>
      <c r="P312" s="239"/>
      <c r="Q312" s="239"/>
      <c r="R312" s="239"/>
      <c r="S312" s="239"/>
      <c r="W312" s="239"/>
      <c r="X312" s="239"/>
      <c r="Y312" s="239"/>
    </row>
    <row r="313" spans="2:25">
      <c r="B313" s="232"/>
      <c r="C313" s="232"/>
      <c r="D313" s="155" t="str">
        <f>IF($C313="","",VLOOKUP($C313,分類コード!$B$1:$C$26,2,0))</f>
        <v/>
      </c>
      <c r="E313" s="234"/>
      <c r="F313" s="235"/>
      <c r="G313" s="236"/>
      <c r="H313" s="235"/>
      <c r="L313" s="239"/>
      <c r="M313" s="239"/>
      <c r="N313" s="239"/>
      <c r="O313" s="239"/>
      <c r="P313" s="239"/>
      <c r="Q313" s="239"/>
      <c r="R313" s="239"/>
      <c r="S313" s="239"/>
      <c r="W313" s="239"/>
      <c r="X313" s="239"/>
      <c r="Y313" s="239"/>
    </row>
    <row r="314" spans="2:25">
      <c r="B314" s="232"/>
      <c r="C314" s="232"/>
      <c r="D314" s="155" t="str">
        <f>IF($C314="","",VLOOKUP($C314,分類コード!$B$1:$C$26,2,0))</f>
        <v/>
      </c>
      <c r="E314" s="234"/>
      <c r="F314" s="235"/>
      <c r="G314" s="236"/>
      <c r="H314" s="235"/>
      <c r="L314" s="239"/>
      <c r="M314" s="239"/>
      <c r="N314" s="239"/>
      <c r="O314" s="239"/>
      <c r="P314" s="239"/>
      <c r="Q314" s="239"/>
      <c r="R314" s="239"/>
      <c r="S314" s="239"/>
      <c r="W314" s="239"/>
      <c r="X314" s="239"/>
      <c r="Y314" s="239"/>
    </row>
    <row r="315" spans="2:25">
      <c r="B315" s="232"/>
      <c r="C315" s="232"/>
      <c r="D315" s="155" t="str">
        <f>IF($C315="","",VLOOKUP($C315,分類コード!$B$1:$C$26,2,0))</f>
        <v/>
      </c>
      <c r="E315" s="234"/>
      <c r="F315" s="235"/>
      <c r="G315" s="236"/>
      <c r="H315" s="235"/>
      <c r="L315" s="239"/>
      <c r="M315" s="239"/>
      <c r="N315" s="239"/>
      <c r="O315" s="239"/>
      <c r="P315" s="239"/>
      <c r="Q315" s="239"/>
      <c r="R315" s="239"/>
      <c r="S315" s="239"/>
      <c r="W315" s="239"/>
      <c r="X315" s="239"/>
      <c r="Y315" s="239"/>
    </row>
    <row r="316" spans="2:25">
      <c r="B316" s="232"/>
      <c r="C316" s="232"/>
      <c r="D316" s="155" t="str">
        <f>IF($C316="","",VLOOKUP($C316,分類コード!$B$1:$C$26,2,0))</f>
        <v/>
      </c>
      <c r="E316" s="234"/>
      <c r="F316" s="235"/>
      <c r="G316" s="236"/>
      <c r="H316" s="235"/>
      <c r="L316" s="239"/>
      <c r="M316" s="239"/>
      <c r="N316" s="239"/>
      <c r="O316" s="239"/>
      <c r="P316" s="239"/>
      <c r="Q316" s="239"/>
      <c r="R316" s="239"/>
      <c r="S316" s="239"/>
      <c r="W316" s="239"/>
      <c r="X316" s="239"/>
      <c r="Y316" s="239"/>
    </row>
    <row r="317" spans="2:25">
      <c r="B317" s="232"/>
      <c r="C317" s="232"/>
      <c r="D317" s="155" t="str">
        <f>IF($C317="","",VLOOKUP($C317,分類コード!$B$1:$C$26,2,0))</f>
        <v/>
      </c>
      <c r="E317" s="234"/>
      <c r="F317" s="235"/>
      <c r="G317" s="236"/>
      <c r="H317" s="235"/>
      <c r="L317" s="239"/>
      <c r="M317" s="239"/>
      <c r="N317" s="239"/>
      <c r="O317" s="239"/>
      <c r="P317" s="239"/>
      <c r="Q317" s="239"/>
      <c r="R317" s="239"/>
      <c r="S317" s="239"/>
      <c r="W317" s="239"/>
      <c r="X317" s="239"/>
      <c r="Y317" s="239"/>
    </row>
    <row r="318" spans="2:25">
      <c r="B318" s="232"/>
      <c r="C318" s="232"/>
      <c r="D318" s="155" t="str">
        <f>IF($C318="","",VLOOKUP($C318,分類コード!$B$1:$C$26,2,0))</f>
        <v/>
      </c>
      <c r="E318" s="234"/>
      <c r="F318" s="235"/>
      <c r="G318" s="236"/>
      <c r="H318" s="235"/>
      <c r="L318" s="239"/>
      <c r="M318" s="239"/>
      <c r="N318" s="239"/>
      <c r="O318" s="239"/>
      <c r="P318" s="239"/>
      <c r="Q318" s="239"/>
      <c r="R318" s="239"/>
      <c r="S318" s="239"/>
      <c r="W318" s="239"/>
      <c r="X318" s="239"/>
      <c r="Y318" s="239"/>
    </row>
    <row r="319" spans="2:25">
      <c r="B319" s="232"/>
      <c r="C319" s="232"/>
      <c r="D319" s="155" t="str">
        <f>IF($C319="","",VLOOKUP($C319,分類コード!$B$1:$C$26,2,0))</f>
        <v/>
      </c>
      <c r="E319" s="234"/>
      <c r="F319" s="235"/>
      <c r="G319" s="236"/>
      <c r="H319" s="235"/>
      <c r="L319" s="239"/>
      <c r="M319" s="239"/>
      <c r="N319" s="239"/>
      <c r="O319" s="239"/>
      <c r="P319" s="239"/>
      <c r="Q319" s="239"/>
      <c r="R319" s="239"/>
      <c r="S319" s="239"/>
      <c r="W319" s="239"/>
      <c r="X319" s="239"/>
      <c r="Y319" s="239"/>
    </row>
    <row r="320" spans="2:25">
      <c r="B320" s="232"/>
      <c r="C320" s="232"/>
      <c r="D320" s="155" t="str">
        <f>IF($C320="","",VLOOKUP($C320,分類コード!$B$1:$C$26,2,0))</f>
        <v/>
      </c>
      <c r="E320" s="234"/>
      <c r="F320" s="235"/>
      <c r="G320" s="236"/>
      <c r="H320" s="235"/>
      <c r="L320" s="239"/>
      <c r="M320" s="239"/>
      <c r="N320" s="239"/>
      <c r="O320" s="239"/>
      <c r="P320" s="239"/>
      <c r="Q320" s="239"/>
      <c r="R320" s="239"/>
      <c r="S320" s="239"/>
      <c r="W320" s="239"/>
      <c r="X320" s="239"/>
      <c r="Y320" s="239"/>
    </row>
    <row r="321" spans="2:25">
      <c r="B321" s="232"/>
      <c r="C321" s="232"/>
      <c r="D321" s="155" t="str">
        <f>IF($C321="","",VLOOKUP($C321,分類コード!$B$1:$C$26,2,0))</f>
        <v/>
      </c>
      <c r="E321" s="234"/>
      <c r="F321" s="235"/>
      <c r="G321" s="236"/>
      <c r="H321" s="235"/>
      <c r="L321" s="239"/>
      <c r="M321" s="239"/>
      <c r="N321" s="239"/>
      <c r="O321" s="239"/>
      <c r="P321" s="239"/>
      <c r="Q321" s="239"/>
      <c r="R321" s="239"/>
      <c r="S321" s="239"/>
      <c r="W321" s="239"/>
      <c r="X321" s="239"/>
      <c r="Y321" s="239"/>
    </row>
    <row r="322" spans="2:25">
      <c r="B322" s="232"/>
      <c r="C322" s="232"/>
      <c r="D322" s="155" t="str">
        <f>IF($C322="","",VLOOKUP($C322,分類コード!$B$1:$C$26,2,0))</f>
        <v/>
      </c>
      <c r="E322" s="234"/>
      <c r="F322" s="235"/>
      <c r="G322" s="236"/>
      <c r="H322" s="235"/>
      <c r="L322" s="239"/>
      <c r="M322" s="239"/>
      <c r="N322" s="239"/>
      <c r="O322" s="239"/>
      <c r="P322" s="239"/>
      <c r="Q322" s="239"/>
      <c r="R322" s="239"/>
      <c r="S322" s="239"/>
      <c r="W322" s="239"/>
      <c r="X322" s="239"/>
      <c r="Y322" s="239"/>
    </row>
    <row r="323" spans="2:25">
      <c r="B323" s="232"/>
      <c r="C323" s="232"/>
      <c r="D323" s="155" t="str">
        <f>IF($C323="","",VLOOKUP($C323,分類コード!$B$1:$C$26,2,0))</f>
        <v/>
      </c>
      <c r="E323" s="234"/>
      <c r="F323" s="235"/>
      <c r="G323" s="236"/>
      <c r="H323" s="235"/>
      <c r="L323" s="239"/>
      <c r="M323" s="239"/>
      <c r="N323" s="239"/>
      <c r="O323" s="239"/>
      <c r="P323" s="239"/>
      <c r="Q323" s="239"/>
      <c r="R323" s="239"/>
      <c r="S323" s="239"/>
      <c r="W323" s="239"/>
      <c r="X323" s="239"/>
      <c r="Y323" s="239"/>
    </row>
    <row r="324" spans="2:25">
      <c r="B324" s="232"/>
      <c r="C324" s="232"/>
      <c r="D324" s="155" t="str">
        <f>IF($C324="","",VLOOKUP($C324,分類コード!$B$1:$C$26,2,0))</f>
        <v/>
      </c>
      <c r="E324" s="234"/>
      <c r="F324" s="235"/>
      <c r="G324" s="236"/>
      <c r="H324" s="235"/>
      <c r="L324" s="239"/>
      <c r="M324" s="239"/>
      <c r="N324" s="239"/>
      <c r="O324" s="239"/>
      <c r="P324" s="239"/>
      <c r="Q324" s="239"/>
      <c r="R324" s="239"/>
      <c r="S324" s="239"/>
      <c r="W324" s="239"/>
      <c r="X324" s="239"/>
      <c r="Y324" s="239"/>
    </row>
    <row r="325" spans="2:25">
      <c r="B325" s="232"/>
      <c r="C325" s="232"/>
      <c r="D325" s="155" t="str">
        <f>IF($C325="","",VLOOKUP($C325,分類コード!$B$1:$C$26,2,0))</f>
        <v/>
      </c>
      <c r="E325" s="234"/>
      <c r="F325" s="235"/>
      <c r="G325" s="236"/>
      <c r="H325" s="235"/>
      <c r="L325" s="239"/>
      <c r="M325" s="239"/>
      <c r="N325" s="239"/>
      <c r="O325" s="239"/>
      <c r="P325" s="239"/>
      <c r="Q325" s="239"/>
      <c r="R325" s="239"/>
      <c r="S325" s="239"/>
      <c r="W325" s="239"/>
      <c r="X325" s="239"/>
      <c r="Y325" s="239"/>
    </row>
    <row r="326" spans="2:25">
      <c r="B326" s="232"/>
      <c r="C326" s="232"/>
      <c r="D326" s="155" t="str">
        <f>IF($C326="","",VLOOKUP($C326,分類コード!$B$1:$C$26,2,0))</f>
        <v/>
      </c>
      <c r="E326" s="234"/>
      <c r="F326" s="235"/>
      <c r="G326" s="236"/>
      <c r="H326" s="235"/>
      <c r="L326" s="239"/>
      <c r="M326" s="239"/>
      <c r="N326" s="239"/>
      <c r="O326" s="239"/>
      <c r="P326" s="239"/>
      <c r="Q326" s="239"/>
      <c r="R326" s="239"/>
      <c r="S326" s="239"/>
      <c r="W326" s="239"/>
      <c r="X326" s="239"/>
      <c r="Y326" s="239"/>
    </row>
    <row r="327" spans="2:25">
      <c r="B327" s="232"/>
      <c r="C327" s="232"/>
      <c r="D327" s="155" t="str">
        <f>IF($C327="","",VLOOKUP($C327,分類コード!$B$1:$C$26,2,0))</f>
        <v/>
      </c>
      <c r="E327" s="234"/>
      <c r="F327" s="235"/>
      <c r="G327" s="236"/>
      <c r="H327" s="235"/>
      <c r="L327" s="239"/>
      <c r="M327" s="239"/>
      <c r="N327" s="239"/>
      <c r="O327" s="239"/>
      <c r="P327" s="239"/>
      <c r="Q327" s="239"/>
      <c r="R327" s="239"/>
      <c r="S327" s="239"/>
      <c r="W327" s="239"/>
      <c r="X327" s="239"/>
      <c r="Y327" s="239"/>
    </row>
    <row r="328" spans="2:25">
      <c r="B328" s="232"/>
      <c r="C328" s="232"/>
      <c r="D328" s="155" t="str">
        <f>IF($C328="","",VLOOKUP($C328,分類コード!$B$1:$C$26,2,0))</f>
        <v/>
      </c>
      <c r="E328" s="234"/>
      <c r="F328" s="235"/>
      <c r="G328" s="236"/>
      <c r="H328" s="235"/>
      <c r="L328" s="239"/>
      <c r="M328" s="239"/>
      <c r="N328" s="239"/>
      <c r="O328" s="239"/>
      <c r="P328" s="239"/>
      <c r="Q328" s="239"/>
      <c r="R328" s="239"/>
      <c r="S328" s="239"/>
      <c r="W328" s="239"/>
      <c r="X328" s="239"/>
      <c r="Y328" s="239"/>
    </row>
    <row r="329" spans="2:25">
      <c r="B329" s="232"/>
      <c r="C329" s="232"/>
      <c r="D329" s="155" t="str">
        <f>IF($C329="","",VLOOKUP($C329,分類コード!$B$1:$C$26,2,0))</f>
        <v/>
      </c>
      <c r="E329" s="234"/>
      <c r="F329" s="235"/>
      <c r="G329" s="236"/>
      <c r="H329" s="235"/>
      <c r="L329" s="239"/>
      <c r="M329" s="239"/>
      <c r="N329" s="239"/>
      <c r="O329" s="239"/>
      <c r="P329" s="239"/>
      <c r="Q329" s="239"/>
      <c r="R329" s="239"/>
      <c r="S329" s="239"/>
      <c r="W329" s="239"/>
      <c r="X329" s="239"/>
      <c r="Y329" s="239"/>
    </row>
    <row r="330" spans="2:25">
      <c r="B330" s="232"/>
      <c r="C330" s="232"/>
      <c r="D330" s="155" t="str">
        <f>IF($C330="","",VLOOKUP($C330,分類コード!$B$1:$C$26,2,0))</f>
        <v/>
      </c>
      <c r="E330" s="234"/>
      <c r="F330" s="235"/>
      <c r="G330" s="236"/>
      <c r="H330" s="235"/>
      <c r="L330" s="239"/>
      <c r="M330" s="239"/>
      <c r="N330" s="239"/>
      <c r="O330" s="239"/>
      <c r="P330" s="239"/>
      <c r="Q330" s="239"/>
      <c r="R330" s="239"/>
      <c r="S330" s="239"/>
      <c r="W330" s="239"/>
      <c r="X330" s="239"/>
      <c r="Y330" s="239"/>
    </row>
    <row r="331" spans="2:25">
      <c r="B331" s="232"/>
      <c r="C331" s="232"/>
      <c r="D331" s="155" t="str">
        <f>IF($C331="","",VLOOKUP($C331,分類コード!$B$1:$C$26,2,0))</f>
        <v/>
      </c>
      <c r="E331" s="234"/>
      <c r="F331" s="235"/>
      <c r="G331" s="236"/>
      <c r="H331" s="235"/>
      <c r="L331" s="239"/>
      <c r="M331" s="239"/>
      <c r="N331" s="239"/>
      <c r="O331" s="239"/>
      <c r="P331" s="239"/>
      <c r="Q331" s="239"/>
      <c r="R331" s="239"/>
      <c r="S331" s="239"/>
      <c r="W331" s="239"/>
      <c r="X331" s="239"/>
      <c r="Y331" s="239"/>
    </row>
    <row r="332" spans="2:25">
      <c r="B332" s="232"/>
      <c r="C332" s="232"/>
      <c r="D332" s="155" t="str">
        <f>IF($C332="","",VLOOKUP($C332,分類コード!$B$1:$C$26,2,0))</f>
        <v/>
      </c>
      <c r="E332" s="234"/>
      <c r="F332" s="235"/>
      <c r="G332" s="236"/>
      <c r="H332" s="235"/>
      <c r="L332" s="239"/>
      <c r="M332" s="239"/>
      <c r="N332" s="239"/>
      <c r="O332" s="239"/>
      <c r="P332" s="239"/>
      <c r="Q332" s="239"/>
      <c r="R332" s="239"/>
      <c r="S332" s="239"/>
      <c r="W332" s="239"/>
      <c r="X332" s="239"/>
      <c r="Y332" s="239"/>
    </row>
    <row r="333" spans="2:25">
      <c r="B333" s="232"/>
      <c r="C333" s="232"/>
      <c r="D333" s="155" t="str">
        <f>IF($C333="","",VLOOKUP($C333,分類コード!$B$1:$C$26,2,0))</f>
        <v/>
      </c>
      <c r="E333" s="234"/>
      <c r="F333" s="235"/>
      <c r="G333" s="236"/>
      <c r="H333" s="235"/>
      <c r="L333" s="239"/>
      <c r="M333" s="239"/>
      <c r="N333" s="239"/>
      <c r="O333" s="239"/>
      <c r="P333" s="239"/>
      <c r="Q333" s="239"/>
      <c r="R333" s="239"/>
      <c r="S333" s="239"/>
      <c r="W333" s="239"/>
      <c r="X333" s="239"/>
      <c r="Y333" s="239"/>
    </row>
    <row r="334" spans="2:25">
      <c r="B334" s="232"/>
      <c r="C334" s="232"/>
      <c r="D334" s="155" t="str">
        <f>IF($C334="","",VLOOKUP($C334,分類コード!$B$1:$C$26,2,0))</f>
        <v/>
      </c>
      <c r="E334" s="234"/>
      <c r="F334" s="235"/>
      <c r="G334" s="236"/>
      <c r="H334" s="235"/>
      <c r="L334" s="239"/>
      <c r="M334" s="239"/>
      <c r="N334" s="239"/>
      <c r="O334" s="239"/>
      <c r="P334" s="239"/>
      <c r="Q334" s="239"/>
      <c r="R334" s="239"/>
      <c r="S334" s="239"/>
      <c r="W334" s="239"/>
      <c r="X334" s="239"/>
      <c r="Y334" s="239"/>
    </row>
    <row r="335" spans="2:25">
      <c r="B335" s="232"/>
      <c r="C335" s="232"/>
      <c r="D335" s="155" t="str">
        <f>IF($C335="","",VLOOKUP($C335,分類コード!$B$1:$C$26,2,0))</f>
        <v/>
      </c>
      <c r="E335" s="234"/>
      <c r="F335" s="235"/>
      <c r="G335" s="236"/>
      <c r="H335" s="235"/>
      <c r="L335" s="239"/>
      <c r="M335" s="239"/>
      <c r="N335" s="239"/>
      <c r="O335" s="239"/>
      <c r="P335" s="239"/>
      <c r="Q335" s="239"/>
      <c r="R335" s="239"/>
      <c r="S335" s="239"/>
      <c r="W335" s="239"/>
      <c r="X335" s="239"/>
      <c r="Y335" s="239"/>
    </row>
    <row r="336" spans="2:25">
      <c r="B336" s="232"/>
      <c r="C336" s="232"/>
      <c r="D336" s="155" t="str">
        <f>IF($C336="","",VLOOKUP($C336,分類コード!$B$1:$C$26,2,0))</f>
        <v/>
      </c>
      <c r="E336" s="234"/>
      <c r="F336" s="235"/>
      <c r="G336" s="236"/>
      <c r="H336" s="235"/>
      <c r="L336" s="239"/>
      <c r="M336" s="239"/>
      <c r="N336" s="239"/>
      <c r="O336" s="239"/>
      <c r="P336" s="239"/>
      <c r="Q336" s="239"/>
      <c r="R336" s="239"/>
      <c r="S336" s="239"/>
      <c r="W336" s="239"/>
      <c r="X336" s="239"/>
      <c r="Y336" s="239"/>
    </row>
    <row r="337" spans="2:25">
      <c r="B337" s="232"/>
      <c r="C337" s="232"/>
      <c r="D337" s="155" t="str">
        <f>IF($C337="","",VLOOKUP($C337,分類コード!$B$1:$C$26,2,0))</f>
        <v/>
      </c>
      <c r="E337" s="234"/>
      <c r="F337" s="235"/>
      <c r="G337" s="236"/>
      <c r="H337" s="235"/>
      <c r="L337" s="239"/>
      <c r="M337" s="239"/>
      <c r="N337" s="239"/>
      <c r="O337" s="239"/>
      <c r="P337" s="239"/>
      <c r="Q337" s="239"/>
      <c r="R337" s="239"/>
      <c r="S337" s="239"/>
      <c r="W337" s="239"/>
      <c r="X337" s="239"/>
      <c r="Y337" s="239"/>
    </row>
    <row r="338" spans="2:25">
      <c r="B338" s="232"/>
      <c r="C338" s="232"/>
      <c r="D338" s="155" t="str">
        <f>IF($C338="","",VLOOKUP($C338,分類コード!$B$1:$C$26,2,0))</f>
        <v/>
      </c>
      <c r="E338" s="234"/>
      <c r="F338" s="235"/>
      <c r="G338" s="236"/>
      <c r="H338" s="235"/>
      <c r="L338" s="239"/>
      <c r="M338" s="239"/>
      <c r="N338" s="239"/>
      <c r="O338" s="239"/>
      <c r="P338" s="239"/>
      <c r="Q338" s="239"/>
      <c r="R338" s="239"/>
      <c r="S338" s="239"/>
      <c r="W338" s="239"/>
      <c r="X338" s="239"/>
      <c r="Y338" s="239"/>
    </row>
    <row r="339" spans="2:25">
      <c r="B339" s="232"/>
      <c r="C339" s="232"/>
      <c r="D339" s="155" t="str">
        <f>IF($C339="","",VLOOKUP($C339,分類コード!$B$1:$C$26,2,0))</f>
        <v/>
      </c>
      <c r="E339" s="234"/>
      <c r="F339" s="235"/>
      <c r="G339" s="236"/>
      <c r="H339" s="235"/>
      <c r="L339" s="239"/>
      <c r="M339" s="239"/>
      <c r="N339" s="239"/>
      <c r="O339" s="239"/>
      <c r="P339" s="239"/>
      <c r="Q339" s="239"/>
      <c r="R339" s="239"/>
      <c r="S339" s="239"/>
      <c r="W339" s="239"/>
      <c r="X339" s="239"/>
      <c r="Y339" s="239"/>
    </row>
    <row r="340" spans="2:25">
      <c r="B340" s="232"/>
      <c r="C340" s="232"/>
      <c r="D340" s="155" t="str">
        <f>IF($C340="","",VLOOKUP($C340,分類コード!$B$1:$C$26,2,0))</f>
        <v/>
      </c>
      <c r="E340" s="234"/>
      <c r="F340" s="235"/>
      <c r="G340" s="236"/>
      <c r="H340" s="235"/>
      <c r="L340" s="239"/>
      <c r="M340" s="239"/>
      <c r="N340" s="239"/>
      <c r="O340" s="239"/>
      <c r="P340" s="239"/>
      <c r="Q340" s="239"/>
      <c r="R340" s="239"/>
      <c r="S340" s="239"/>
      <c r="W340" s="239"/>
      <c r="X340" s="239"/>
      <c r="Y340" s="239"/>
    </row>
    <row r="341" spans="2:25">
      <c r="B341" s="232"/>
      <c r="C341" s="232"/>
      <c r="D341" s="155" t="str">
        <f>IF($C341="","",VLOOKUP($C341,分類コード!$B$1:$C$26,2,0))</f>
        <v/>
      </c>
      <c r="E341" s="234"/>
      <c r="F341" s="235"/>
      <c r="G341" s="236"/>
      <c r="H341" s="235"/>
      <c r="L341" s="239"/>
      <c r="M341" s="239"/>
      <c r="N341" s="239"/>
      <c r="O341" s="239"/>
      <c r="P341" s="239"/>
      <c r="Q341" s="239"/>
      <c r="R341" s="239"/>
      <c r="S341" s="239"/>
      <c r="W341" s="239"/>
      <c r="X341" s="239"/>
      <c r="Y341" s="239"/>
    </row>
    <row r="342" spans="2:25">
      <c r="B342" s="232"/>
      <c r="C342" s="232"/>
      <c r="D342" s="155" t="str">
        <f>IF($C342="","",VLOOKUP($C342,分類コード!$B$1:$C$26,2,0))</f>
        <v/>
      </c>
      <c r="E342" s="234"/>
      <c r="F342" s="235"/>
      <c r="G342" s="236"/>
      <c r="H342" s="235"/>
      <c r="L342" s="239"/>
      <c r="M342" s="239"/>
      <c r="N342" s="239"/>
      <c r="O342" s="239"/>
      <c r="P342" s="239"/>
      <c r="Q342" s="239"/>
      <c r="R342" s="239"/>
      <c r="S342" s="239"/>
      <c r="W342" s="239"/>
      <c r="X342" s="239"/>
      <c r="Y342" s="239"/>
    </row>
    <row r="343" spans="2:25">
      <c r="B343" s="232"/>
      <c r="C343" s="232"/>
      <c r="D343" s="155" t="str">
        <f>IF($C343="","",VLOOKUP($C343,分類コード!$B$1:$C$26,2,0))</f>
        <v/>
      </c>
      <c r="E343" s="234"/>
      <c r="F343" s="235"/>
      <c r="G343" s="236"/>
      <c r="H343" s="235"/>
      <c r="L343" s="239"/>
      <c r="M343" s="239"/>
      <c r="N343" s="239"/>
      <c r="O343" s="239"/>
      <c r="P343" s="239"/>
      <c r="Q343" s="239"/>
      <c r="R343" s="239"/>
      <c r="S343" s="239"/>
      <c r="W343" s="239"/>
      <c r="X343" s="239"/>
      <c r="Y343" s="239"/>
    </row>
    <row r="344" spans="2:25">
      <c r="B344" s="232"/>
      <c r="C344" s="232"/>
      <c r="D344" s="155" t="str">
        <f>IF($C344="","",VLOOKUP($C344,分類コード!$B$1:$C$26,2,0))</f>
        <v/>
      </c>
      <c r="E344" s="234"/>
      <c r="F344" s="235"/>
      <c r="G344" s="236"/>
      <c r="H344" s="235"/>
      <c r="L344" s="239"/>
      <c r="M344" s="239"/>
      <c r="N344" s="239"/>
      <c r="O344" s="239"/>
      <c r="P344" s="239"/>
      <c r="Q344" s="239"/>
      <c r="R344" s="239"/>
      <c r="S344" s="239"/>
      <c r="W344" s="239"/>
      <c r="X344" s="239"/>
      <c r="Y344" s="239"/>
    </row>
    <row r="345" spans="2:25">
      <c r="B345" s="232"/>
      <c r="C345" s="232"/>
      <c r="D345" s="155" t="str">
        <f>IF($C345="","",VLOOKUP($C345,分類コード!$B$1:$C$26,2,0))</f>
        <v/>
      </c>
      <c r="E345" s="234"/>
      <c r="F345" s="235"/>
      <c r="G345" s="236"/>
      <c r="H345" s="235"/>
      <c r="L345" s="239"/>
      <c r="M345" s="239"/>
      <c r="N345" s="239"/>
      <c r="O345" s="239"/>
      <c r="P345" s="239"/>
      <c r="Q345" s="239"/>
      <c r="R345" s="239"/>
      <c r="S345" s="239"/>
      <c r="W345" s="239"/>
      <c r="X345" s="239"/>
      <c r="Y345" s="239"/>
    </row>
    <row r="346" spans="2:25">
      <c r="B346" s="232"/>
      <c r="C346" s="232"/>
      <c r="D346" s="155" t="str">
        <f>IF($C346="","",VLOOKUP($C346,分類コード!$B$1:$C$26,2,0))</f>
        <v/>
      </c>
      <c r="E346" s="234"/>
      <c r="F346" s="235"/>
      <c r="G346" s="236"/>
      <c r="H346" s="235"/>
      <c r="L346" s="239"/>
      <c r="M346" s="239"/>
      <c r="N346" s="239"/>
      <c r="O346" s="239"/>
      <c r="P346" s="239"/>
      <c r="Q346" s="239"/>
      <c r="R346" s="239"/>
      <c r="S346" s="239"/>
      <c r="W346" s="239"/>
      <c r="X346" s="239"/>
      <c r="Y346" s="239"/>
    </row>
    <row r="347" spans="2:25">
      <c r="B347" s="232"/>
      <c r="C347" s="232"/>
      <c r="D347" s="155" t="str">
        <f>IF($C347="","",VLOOKUP($C347,分類コード!$B$1:$C$26,2,0))</f>
        <v/>
      </c>
      <c r="E347" s="234"/>
      <c r="F347" s="235"/>
      <c r="G347" s="236"/>
      <c r="H347" s="235"/>
      <c r="L347" s="239"/>
      <c r="M347" s="239"/>
      <c r="N347" s="239"/>
      <c r="O347" s="239"/>
      <c r="P347" s="239"/>
      <c r="Q347" s="239"/>
      <c r="R347" s="239"/>
      <c r="S347" s="239"/>
      <c r="W347" s="239"/>
      <c r="X347" s="239"/>
      <c r="Y347" s="239"/>
    </row>
    <row r="348" spans="2:25">
      <c r="B348" s="232"/>
      <c r="C348" s="232"/>
      <c r="D348" s="155" t="str">
        <f>IF($C348="","",VLOOKUP($C348,分類コード!$B$1:$C$26,2,0))</f>
        <v/>
      </c>
      <c r="E348" s="234"/>
      <c r="F348" s="235"/>
      <c r="G348" s="236"/>
      <c r="H348" s="235"/>
      <c r="L348" s="239"/>
      <c r="M348" s="239"/>
      <c r="N348" s="239"/>
      <c r="O348" s="239"/>
      <c r="P348" s="239"/>
      <c r="Q348" s="239"/>
      <c r="R348" s="239"/>
      <c r="S348" s="239"/>
      <c r="W348" s="239"/>
      <c r="X348" s="239"/>
      <c r="Y348" s="239"/>
    </row>
    <row r="349" spans="2:25">
      <c r="B349" s="232"/>
      <c r="C349" s="232"/>
      <c r="D349" s="155" t="str">
        <f>IF($C349="","",VLOOKUP($C349,分類コード!$B$1:$C$26,2,0))</f>
        <v/>
      </c>
      <c r="E349" s="234"/>
      <c r="F349" s="235"/>
      <c r="G349" s="236"/>
      <c r="H349" s="235"/>
      <c r="L349" s="239"/>
      <c r="M349" s="239"/>
      <c r="N349" s="239"/>
      <c r="O349" s="239"/>
      <c r="P349" s="239"/>
      <c r="Q349" s="239"/>
      <c r="R349" s="239"/>
      <c r="S349" s="239"/>
      <c r="W349" s="239"/>
      <c r="X349" s="239"/>
      <c r="Y349" s="239"/>
    </row>
    <row r="350" spans="2:25">
      <c r="B350" s="232"/>
      <c r="C350" s="232"/>
      <c r="D350" s="155" t="str">
        <f>IF($C350="","",VLOOKUP($C350,分類コード!$B$1:$C$26,2,0))</f>
        <v/>
      </c>
      <c r="E350" s="234"/>
      <c r="F350" s="235"/>
      <c r="G350" s="236"/>
      <c r="H350" s="235"/>
      <c r="L350" s="239"/>
      <c r="M350" s="239"/>
      <c r="N350" s="239"/>
      <c r="O350" s="239"/>
      <c r="P350" s="239"/>
      <c r="Q350" s="239"/>
      <c r="R350" s="239"/>
      <c r="S350" s="239"/>
      <c r="W350" s="239"/>
      <c r="X350" s="239"/>
      <c r="Y350" s="239"/>
    </row>
    <row r="351" spans="2:25">
      <c r="B351" s="232"/>
      <c r="C351" s="232"/>
      <c r="D351" s="155" t="str">
        <f>IF($C351="","",VLOOKUP($C351,分類コード!$B$1:$C$26,2,0))</f>
        <v/>
      </c>
      <c r="E351" s="234"/>
      <c r="F351" s="235"/>
      <c r="G351" s="236"/>
      <c r="H351" s="235"/>
      <c r="L351" s="239"/>
      <c r="M351" s="239"/>
      <c r="N351" s="239"/>
      <c r="O351" s="239"/>
      <c r="P351" s="239"/>
      <c r="Q351" s="239"/>
      <c r="R351" s="239"/>
      <c r="S351" s="239"/>
      <c r="W351" s="239"/>
      <c r="X351" s="239"/>
      <c r="Y351" s="239"/>
    </row>
    <row r="352" spans="2:25">
      <c r="B352" s="232"/>
      <c r="C352" s="232"/>
      <c r="D352" s="155" t="str">
        <f>IF($C352="","",VLOOKUP($C352,分類コード!$B$1:$C$26,2,0))</f>
        <v/>
      </c>
      <c r="E352" s="234"/>
      <c r="F352" s="235"/>
      <c r="G352" s="236"/>
      <c r="H352" s="235"/>
      <c r="L352" s="239"/>
      <c r="M352" s="239"/>
      <c r="N352" s="239"/>
      <c r="O352" s="239"/>
      <c r="P352" s="239"/>
      <c r="Q352" s="239"/>
      <c r="R352" s="239"/>
      <c r="S352" s="239"/>
      <c r="W352" s="239"/>
      <c r="X352" s="239"/>
      <c r="Y352" s="239"/>
    </row>
    <row r="353" spans="2:25">
      <c r="B353" s="232"/>
      <c r="C353" s="232"/>
      <c r="D353" s="155" t="str">
        <f>IF($C353="","",VLOOKUP($C353,分類コード!$B$1:$C$26,2,0))</f>
        <v/>
      </c>
      <c r="E353" s="234"/>
      <c r="F353" s="235"/>
      <c r="G353" s="236"/>
      <c r="H353" s="235"/>
      <c r="L353" s="239"/>
      <c r="M353" s="239"/>
      <c r="N353" s="239"/>
      <c r="O353" s="239"/>
      <c r="P353" s="239"/>
      <c r="Q353" s="239"/>
      <c r="R353" s="239"/>
      <c r="S353" s="239"/>
      <c r="W353" s="239"/>
      <c r="X353" s="239"/>
      <c r="Y353" s="239"/>
    </row>
    <row r="354" spans="2:25">
      <c r="B354" s="232"/>
      <c r="C354" s="232"/>
      <c r="D354" s="155" t="str">
        <f>IF($C354="","",VLOOKUP($C354,分類コード!$B$1:$C$26,2,0))</f>
        <v/>
      </c>
      <c r="E354" s="234"/>
      <c r="F354" s="235"/>
      <c r="G354" s="236"/>
      <c r="H354" s="235"/>
      <c r="L354" s="239"/>
      <c r="M354" s="239"/>
      <c r="N354" s="239"/>
      <c r="O354" s="239"/>
      <c r="P354" s="239"/>
      <c r="Q354" s="239"/>
      <c r="R354" s="239"/>
      <c r="S354" s="239"/>
      <c r="W354" s="239"/>
      <c r="X354" s="239"/>
      <c r="Y354" s="239"/>
    </row>
    <row r="355" spans="2:25">
      <c r="B355" s="232"/>
      <c r="C355" s="232"/>
      <c r="D355" s="155" t="str">
        <f>IF($C355="","",VLOOKUP($C355,分類コード!$B$1:$C$26,2,0))</f>
        <v/>
      </c>
      <c r="E355" s="234"/>
      <c r="F355" s="235"/>
      <c r="G355" s="236"/>
      <c r="H355" s="235"/>
      <c r="L355" s="239"/>
      <c r="M355" s="239"/>
      <c r="N355" s="239"/>
      <c r="O355" s="239"/>
      <c r="P355" s="239"/>
      <c r="Q355" s="239"/>
      <c r="R355" s="239"/>
      <c r="S355" s="239"/>
      <c r="W355" s="239"/>
      <c r="X355" s="239"/>
      <c r="Y355" s="239"/>
    </row>
    <row r="356" spans="2:25">
      <c r="B356" s="232"/>
      <c r="C356" s="232"/>
      <c r="D356" s="155" t="str">
        <f>IF($C356="","",VLOOKUP($C356,分類コード!$B$1:$C$26,2,0))</f>
        <v/>
      </c>
      <c r="E356" s="234"/>
      <c r="F356" s="235"/>
      <c r="G356" s="236"/>
      <c r="H356" s="235"/>
      <c r="L356" s="239"/>
      <c r="M356" s="239"/>
      <c r="N356" s="239"/>
      <c r="O356" s="239"/>
      <c r="P356" s="239"/>
      <c r="Q356" s="239"/>
      <c r="R356" s="239"/>
      <c r="S356" s="239"/>
      <c r="W356" s="239"/>
      <c r="X356" s="239"/>
      <c r="Y356" s="239"/>
    </row>
    <row r="357" spans="2:25">
      <c r="B357" s="232"/>
      <c r="C357" s="232"/>
      <c r="D357" s="155" t="str">
        <f>IF($C357="","",VLOOKUP($C357,分類コード!$B$1:$C$26,2,0))</f>
        <v/>
      </c>
      <c r="E357" s="234"/>
      <c r="F357" s="235"/>
      <c r="G357" s="236"/>
      <c r="H357" s="235"/>
      <c r="L357" s="239"/>
      <c r="M357" s="239"/>
      <c r="N357" s="239"/>
      <c r="O357" s="239"/>
      <c r="P357" s="239"/>
      <c r="Q357" s="239"/>
      <c r="R357" s="239"/>
      <c r="S357" s="239"/>
      <c r="W357" s="239"/>
      <c r="X357" s="239"/>
      <c r="Y357" s="239"/>
    </row>
    <row r="358" spans="2:25">
      <c r="B358" s="232"/>
      <c r="C358" s="232"/>
      <c r="D358" s="155" t="str">
        <f>IF($C358="","",VLOOKUP($C358,分類コード!$B$1:$C$26,2,0))</f>
        <v/>
      </c>
      <c r="E358" s="234"/>
      <c r="F358" s="235"/>
      <c r="G358" s="236"/>
      <c r="H358" s="235"/>
      <c r="L358" s="239"/>
      <c r="M358" s="239"/>
      <c r="N358" s="239"/>
      <c r="O358" s="239"/>
      <c r="P358" s="239"/>
      <c r="Q358" s="239"/>
      <c r="R358" s="239"/>
      <c r="S358" s="239"/>
      <c r="W358" s="239"/>
      <c r="X358" s="239"/>
      <c r="Y358" s="239"/>
    </row>
    <row r="359" spans="2:25">
      <c r="B359" s="232"/>
      <c r="C359" s="232"/>
      <c r="D359" s="155" t="str">
        <f>IF($C359="","",VLOOKUP($C359,分類コード!$B$1:$C$26,2,0))</f>
        <v/>
      </c>
      <c r="E359" s="234"/>
      <c r="F359" s="235"/>
      <c r="G359" s="236"/>
      <c r="H359" s="235"/>
      <c r="L359" s="239"/>
      <c r="M359" s="239"/>
      <c r="N359" s="239"/>
      <c r="O359" s="239"/>
      <c r="P359" s="239"/>
      <c r="Q359" s="239"/>
      <c r="R359" s="239"/>
      <c r="S359" s="239"/>
      <c r="W359" s="239"/>
      <c r="X359" s="239"/>
      <c r="Y359" s="239"/>
    </row>
    <row r="360" spans="2:25">
      <c r="B360" s="232"/>
      <c r="C360" s="232"/>
      <c r="D360" s="155" t="str">
        <f>IF($C360="","",VLOOKUP($C360,分類コード!$B$1:$C$26,2,0))</f>
        <v/>
      </c>
      <c r="E360" s="234"/>
      <c r="F360" s="235"/>
      <c r="G360" s="236"/>
      <c r="H360" s="235"/>
      <c r="L360" s="239"/>
      <c r="M360" s="239"/>
      <c r="N360" s="239"/>
      <c r="O360" s="239"/>
      <c r="P360" s="239"/>
      <c r="Q360" s="239"/>
      <c r="R360" s="239"/>
      <c r="S360" s="239"/>
      <c r="W360" s="239"/>
      <c r="X360" s="239"/>
      <c r="Y360" s="239"/>
    </row>
    <row r="361" spans="2:25">
      <c r="B361" s="232"/>
      <c r="C361" s="232"/>
      <c r="D361" s="155" t="str">
        <f>IF($C361="","",VLOOKUP($C361,分類コード!$B$1:$C$26,2,0))</f>
        <v/>
      </c>
      <c r="E361" s="234"/>
      <c r="F361" s="235"/>
      <c r="G361" s="236"/>
      <c r="H361" s="235"/>
      <c r="L361" s="239"/>
      <c r="M361" s="239"/>
      <c r="N361" s="239"/>
      <c r="O361" s="239"/>
      <c r="P361" s="239"/>
      <c r="Q361" s="239"/>
      <c r="R361" s="239"/>
      <c r="S361" s="239"/>
      <c r="W361" s="239"/>
      <c r="X361" s="239"/>
      <c r="Y361" s="239"/>
    </row>
    <row r="362" spans="2:25">
      <c r="B362" s="232"/>
      <c r="C362" s="232"/>
      <c r="D362" s="155" t="str">
        <f>IF($C362="","",VLOOKUP($C362,分類コード!$B$1:$C$26,2,0))</f>
        <v/>
      </c>
      <c r="E362" s="234"/>
      <c r="F362" s="235"/>
      <c r="G362" s="236"/>
      <c r="H362" s="235"/>
      <c r="L362" s="239"/>
      <c r="M362" s="239"/>
      <c r="N362" s="239"/>
      <c r="O362" s="239"/>
      <c r="P362" s="239"/>
      <c r="Q362" s="239"/>
      <c r="R362" s="239"/>
      <c r="S362" s="239"/>
      <c r="W362" s="239"/>
      <c r="X362" s="239"/>
      <c r="Y362" s="239"/>
    </row>
    <row r="363" spans="2:25">
      <c r="B363" s="232"/>
      <c r="C363" s="232"/>
      <c r="D363" s="155" t="str">
        <f>IF($C363="","",VLOOKUP($C363,分類コード!$B$1:$C$26,2,0))</f>
        <v/>
      </c>
      <c r="E363" s="234"/>
      <c r="F363" s="235"/>
      <c r="G363" s="236"/>
      <c r="H363" s="235"/>
      <c r="L363" s="239"/>
      <c r="M363" s="239"/>
      <c r="N363" s="239"/>
      <c r="O363" s="239"/>
      <c r="P363" s="239"/>
      <c r="Q363" s="239"/>
      <c r="R363" s="239"/>
      <c r="S363" s="239"/>
      <c r="W363" s="239"/>
      <c r="X363" s="239"/>
      <c r="Y363" s="239"/>
    </row>
    <row r="364" spans="2:25">
      <c r="B364" s="232"/>
      <c r="C364" s="232"/>
      <c r="D364" s="155" t="str">
        <f>IF($C364="","",VLOOKUP($C364,分類コード!$B$1:$C$26,2,0))</f>
        <v/>
      </c>
      <c r="E364" s="234"/>
      <c r="F364" s="235"/>
      <c r="G364" s="236"/>
      <c r="H364" s="235"/>
      <c r="L364" s="239"/>
      <c r="M364" s="239"/>
      <c r="N364" s="239"/>
      <c r="O364" s="239"/>
      <c r="P364" s="239"/>
      <c r="Q364" s="239"/>
      <c r="R364" s="239"/>
      <c r="S364" s="239"/>
      <c r="W364" s="239"/>
      <c r="X364" s="239"/>
      <c r="Y364" s="239"/>
    </row>
    <row r="365" spans="2:25">
      <c r="B365" s="232"/>
      <c r="C365" s="232"/>
      <c r="D365" s="155" t="str">
        <f>IF($C365="","",VLOOKUP($C365,分類コード!$B$1:$C$26,2,0))</f>
        <v/>
      </c>
      <c r="E365" s="234"/>
      <c r="F365" s="235"/>
      <c r="G365" s="236"/>
      <c r="H365" s="235"/>
      <c r="L365" s="239"/>
      <c r="M365" s="239"/>
      <c r="N365" s="239"/>
      <c r="O365" s="239"/>
      <c r="P365" s="239"/>
      <c r="Q365" s="239"/>
      <c r="R365" s="239"/>
      <c r="S365" s="239"/>
      <c r="W365" s="239"/>
      <c r="X365" s="239"/>
      <c r="Y365" s="239"/>
    </row>
    <row r="366" spans="2:25">
      <c r="B366" s="232"/>
      <c r="C366" s="232"/>
      <c r="D366" s="155" t="str">
        <f>IF($C366="","",VLOOKUP($C366,分類コード!$B$1:$C$26,2,0))</f>
        <v/>
      </c>
      <c r="E366" s="234"/>
      <c r="F366" s="235"/>
      <c r="G366" s="236"/>
      <c r="H366" s="235"/>
      <c r="L366" s="239"/>
      <c r="M366" s="239"/>
      <c r="N366" s="239"/>
      <c r="O366" s="239"/>
      <c r="P366" s="239"/>
      <c r="Q366" s="239"/>
      <c r="R366" s="239"/>
      <c r="S366" s="239"/>
      <c r="W366" s="239"/>
      <c r="X366" s="239"/>
      <c r="Y366" s="239"/>
    </row>
    <row r="367" spans="2:25">
      <c r="B367" s="232"/>
      <c r="C367" s="232"/>
      <c r="D367" s="155" t="str">
        <f>IF($C367="","",VLOOKUP($C367,分類コード!$B$1:$C$26,2,0))</f>
        <v/>
      </c>
      <c r="E367" s="234"/>
      <c r="F367" s="235"/>
      <c r="G367" s="236"/>
      <c r="H367" s="235"/>
      <c r="L367" s="239"/>
      <c r="M367" s="239"/>
      <c r="N367" s="239"/>
      <c r="O367" s="239"/>
      <c r="P367" s="239"/>
      <c r="Q367" s="239"/>
      <c r="R367" s="239"/>
      <c r="S367" s="239"/>
      <c r="W367" s="239"/>
      <c r="X367" s="239"/>
      <c r="Y367" s="239"/>
    </row>
    <row r="368" spans="2:25">
      <c r="B368" s="232"/>
      <c r="C368" s="232"/>
      <c r="D368" s="155" t="str">
        <f>IF($C368="","",VLOOKUP($C368,分類コード!$B$1:$C$26,2,0))</f>
        <v/>
      </c>
      <c r="E368" s="234"/>
      <c r="F368" s="235"/>
      <c r="G368" s="236"/>
      <c r="H368" s="235"/>
      <c r="L368" s="239"/>
      <c r="M368" s="239"/>
      <c r="N368" s="239"/>
      <c r="O368" s="239"/>
      <c r="P368" s="239"/>
      <c r="Q368" s="239"/>
      <c r="R368" s="239"/>
      <c r="S368" s="239"/>
      <c r="W368" s="239"/>
      <c r="X368" s="239"/>
      <c r="Y368" s="239"/>
    </row>
    <row r="369" spans="2:25">
      <c r="B369" s="232"/>
      <c r="C369" s="232"/>
      <c r="D369" s="155" t="str">
        <f>IF($C369="","",VLOOKUP($C369,分類コード!$B$1:$C$26,2,0))</f>
        <v/>
      </c>
      <c r="E369" s="234"/>
      <c r="F369" s="235"/>
      <c r="G369" s="236"/>
      <c r="H369" s="235"/>
      <c r="L369" s="239"/>
      <c r="M369" s="239"/>
      <c r="N369" s="239"/>
      <c r="O369" s="239"/>
      <c r="P369" s="239"/>
      <c r="Q369" s="239"/>
      <c r="R369" s="239"/>
      <c r="S369" s="239"/>
      <c r="W369" s="239"/>
      <c r="X369" s="239"/>
      <c r="Y369" s="239"/>
    </row>
    <row r="370" spans="2:25">
      <c r="B370" s="232"/>
      <c r="C370" s="232"/>
      <c r="D370" s="155" t="str">
        <f>IF($C370="","",VLOOKUP($C370,分類コード!$B$1:$C$26,2,0))</f>
        <v/>
      </c>
      <c r="E370" s="234"/>
      <c r="F370" s="235"/>
      <c r="G370" s="236"/>
      <c r="H370" s="235"/>
      <c r="L370" s="239"/>
      <c r="M370" s="239"/>
      <c r="N370" s="239"/>
      <c r="O370" s="239"/>
      <c r="P370" s="239"/>
      <c r="Q370" s="239"/>
      <c r="R370" s="239"/>
      <c r="S370" s="239"/>
      <c r="W370" s="239"/>
      <c r="X370" s="239"/>
      <c r="Y370" s="239"/>
    </row>
    <row r="371" spans="2:25">
      <c r="B371" s="232"/>
      <c r="C371" s="232"/>
      <c r="D371" s="155" t="str">
        <f>IF($C371="","",VLOOKUP($C371,分類コード!$B$1:$C$26,2,0))</f>
        <v/>
      </c>
      <c r="E371" s="234"/>
      <c r="F371" s="235"/>
      <c r="G371" s="236"/>
      <c r="H371" s="235"/>
      <c r="L371" s="239"/>
      <c r="M371" s="239"/>
      <c r="N371" s="239"/>
      <c r="O371" s="239"/>
      <c r="P371" s="239"/>
      <c r="Q371" s="239"/>
      <c r="R371" s="239"/>
      <c r="S371" s="239"/>
      <c r="W371" s="239"/>
      <c r="X371" s="239"/>
      <c r="Y371" s="239"/>
    </row>
    <row r="372" spans="2:25">
      <c r="B372" s="232"/>
      <c r="C372" s="232"/>
      <c r="D372" s="155" t="str">
        <f>IF($C372="","",VLOOKUP($C372,分類コード!$B$1:$C$26,2,0))</f>
        <v/>
      </c>
      <c r="E372" s="234"/>
      <c r="F372" s="235"/>
      <c r="G372" s="236"/>
      <c r="H372" s="235"/>
      <c r="L372" s="239"/>
      <c r="M372" s="239"/>
      <c r="N372" s="239"/>
      <c r="O372" s="239"/>
      <c r="P372" s="239"/>
      <c r="Q372" s="239"/>
      <c r="R372" s="239"/>
      <c r="S372" s="239"/>
      <c r="W372" s="239"/>
      <c r="X372" s="239"/>
      <c r="Y372" s="239"/>
    </row>
    <row r="373" spans="2:25">
      <c r="B373" s="232"/>
      <c r="C373" s="232"/>
      <c r="D373" s="155" t="str">
        <f>IF($C373="","",VLOOKUP($C373,分類コード!$B$1:$C$26,2,0))</f>
        <v/>
      </c>
      <c r="E373" s="234"/>
      <c r="F373" s="235"/>
      <c r="G373" s="236"/>
      <c r="H373" s="235"/>
      <c r="L373" s="239"/>
      <c r="M373" s="239"/>
      <c r="N373" s="239"/>
      <c r="O373" s="239"/>
      <c r="P373" s="239"/>
      <c r="Q373" s="239"/>
      <c r="R373" s="239"/>
      <c r="S373" s="239"/>
      <c r="W373" s="239"/>
      <c r="X373" s="239"/>
      <c r="Y373" s="239"/>
    </row>
    <row r="374" spans="2:25">
      <c r="B374" s="232"/>
      <c r="C374" s="232"/>
      <c r="D374" s="155" t="str">
        <f>IF($C374="","",VLOOKUP($C374,分類コード!$B$1:$C$26,2,0))</f>
        <v/>
      </c>
      <c r="E374" s="234"/>
      <c r="F374" s="235"/>
      <c r="G374" s="236"/>
      <c r="H374" s="235"/>
      <c r="L374" s="239"/>
      <c r="M374" s="239"/>
      <c r="N374" s="239"/>
      <c r="O374" s="239"/>
      <c r="P374" s="239"/>
      <c r="Q374" s="239"/>
      <c r="R374" s="239"/>
      <c r="S374" s="239"/>
      <c r="W374" s="239"/>
      <c r="X374" s="239"/>
      <c r="Y374" s="239"/>
    </row>
    <row r="375" spans="2:25">
      <c r="B375" s="232"/>
      <c r="C375" s="232"/>
      <c r="D375" s="155" t="str">
        <f>IF($C375="","",VLOOKUP($C375,分類コード!$B$1:$C$26,2,0))</f>
        <v/>
      </c>
      <c r="E375" s="234"/>
      <c r="F375" s="235"/>
      <c r="G375" s="236"/>
      <c r="H375" s="235"/>
      <c r="L375" s="239"/>
      <c r="M375" s="239"/>
      <c r="N375" s="239"/>
      <c r="O375" s="239"/>
      <c r="P375" s="239"/>
      <c r="Q375" s="239"/>
      <c r="R375" s="239"/>
      <c r="S375" s="239"/>
      <c r="W375" s="239"/>
      <c r="X375" s="239"/>
      <c r="Y375" s="239"/>
    </row>
    <row r="376" spans="2:25">
      <c r="B376" s="232"/>
      <c r="C376" s="232"/>
      <c r="D376" s="155" t="str">
        <f>IF($C376="","",VLOOKUP($C376,分類コード!$B$1:$C$26,2,0))</f>
        <v/>
      </c>
      <c r="E376" s="234"/>
      <c r="F376" s="235"/>
      <c r="G376" s="236"/>
      <c r="H376" s="235"/>
      <c r="L376" s="239"/>
      <c r="M376" s="239"/>
      <c r="N376" s="239"/>
      <c r="O376" s="239"/>
      <c r="P376" s="239"/>
      <c r="Q376" s="239"/>
      <c r="R376" s="239"/>
      <c r="S376" s="239"/>
      <c r="W376" s="239"/>
      <c r="X376" s="239"/>
      <c r="Y376" s="239"/>
    </row>
    <row r="377" spans="2:25">
      <c r="B377" s="232"/>
      <c r="C377" s="232"/>
      <c r="D377" s="155" t="str">
        <f>IF($C377="","",VLOOKUP($C377,分類コード!$B$1:$C$26,2,0))</f>
        <v/>
      </c>
      <c r="E377" s="234"/>
      <c r="F377" s="235"/>
      <c r="G377" s="236"/>
      <c r="H377" s="235"/>
      <c r="L377" s="239"/>
      <c r="M377" s="239"/>
      <c r="N377" s="239"/>
      <c r="O377" s="239"/>
      <c r="P377" s="239"/>
      <c r="Q377" s="239"/>
      <c r="R377" s="239"/>
      <c r="S377" s="239"/>
      <c r="W377" s="239"/>
      <c r="X377" s="239"/>
      <c r="Y377" s="239"/>
    </row>
    <row r="378" spans="2:25">
      <c r="B378" s="232"/>
      <c r="C378" s="232"/>
      <c r="D378" s="155" t="str">
        <f>IF($C378="","",VLOOKUP($C378,分類コード!$B$1:$C$26,2,0))</f>
        <v/>
      </c>
      <c r="E378" s="234"/>
      <c r="F378" s="235"/>
      <c r="G378" s="236"/>
      <c r="H378" s="235"/>
      <c r="L378" s="239"/>
      <c r="M378" s="239"/>
      <c r="N378" s="239"/>
      <c r="O378" s="239"/>
      <c r="P378" s="239"/>
      <c r="Q378" s="239"/>
      <c r="R378" s="239"/>
      <c r="S378" s="239"/>
      <c r="W378" s="239"/>
      <c r="X378" s="239"/>
      <c r="Y378" s="239"/>
    </row>
    <row r="379" spans="2:25">
      <c r="B379" s="232"/>
      <c r="C379" s="232"/>
      <c r="D379" s="155" t="str">
        <f>IF($C379="","",VLOOKUP($C379,分類コード!$B$1:$C$26,2,0))</f>
        <v/>
      </c>
      <c r="E379" s="234"/>
      <c r="F379" s="235"/>
      <c r="G379" s="236"/>
      <c r="H379" s="235"/>
      <c r="L379" s="239"/>
      <c r="M379" s="239"/>
      <c r="N379" s="239"/>
      <c r="O379" s="239"/>
      <c r="P379" s="239"/>
      <c r="Q379" s="239"/>
      <c r="R379" s="239"/>
      <c r="S379" s="239"/>
      <c r="W379" s="239"/>
      <c r="X379" s="239"/>
      <c r="Y379" s="239"/>
    </row>
    <row r="380" spans="2:25">
      <c r="B380" s="232"/>
      <c r="C380" s="232"/>
      <c r="D380" s="155" t="str">
        <f>IF($C380="","",VLOOKUP($C380,分類コード!$B$1:$C$26,2,0))</f>
        <v/>
      </c>
      <c r="E380" s="234"/>
      <c r="F380" s="235"/>
      <c r="G380" s="236"/>
      <c r="H380" s="235"/>
      <c r="L380" s="239"/>
      <c r="M380" s="239"/>
      <c r="N380" s="239"/>
      <c r="O380" s="239"/>
      <c r="P380" s="239"/>
      <c r="Q380" s="239"/>
      <c r="R380" s="239"/>
      <c r="S380" s="239"/>
      <c r="W380" s="239"/>
      <c r="X380" s="239"/>
      <c r="Y380" s="239"/>
    </row>
    <row r="381" spans="2:25">
      <c r="B381" s="232"/>
      <c r="C381" s="232"/>
      <c r="D381" s="155" t="str">
        <f>IF($C381="","",VLOOKUP($C381,分類コード!$B$1:$C$26,2,0))</f>
        <v/>
      </c>
      <c r="E381" s="234"/>
      <c r="F381" s="235"/>
      <c r="G381" s="236"/>
      <c r="H381" s="235"/>
      <c r="L381" s="239"/>
      <c r="M381" s="239"/>
      <c r="N381" s="239"/>
      <c r="O381" s="239"/>
      <c r="P381" s="239"/>
      <c r="Q381" s="239"/>
      <c r="R381" s="239"/>
      <c r="S381" s="239"/>
      <c r="W381" s="239"/>
      <c r="X381" s="239"/>
      <c r="Y381" s="239"/>
    </row>
    <row r="382" spans="2:25">
      <c r="B382" s="232"/>
      <c r="C382" s="232"/>
      <c r="D382" s="155" t="str">
        <f>IF($C382="","",VLOOKUP($C382,分類コード!$B$1:$C$26,2,0))</f>
        <v/>
      </c>
      <c r="E382" s="234"/>
      <c r="F382" s="235"/>
      <c r="G382" s="236"/>
      <c r="H382" s="235"/>
      <c r="L382" s="239"/>
      <c r="M382" s="239"/>
      <c r="N382" s="239"/>
      <c r="O382" s="239"/>
      <c r="P382" s="239"/>
      <c r="Q382" s="239"/>
      <c r="R382" s="239"/>
      <c r="S382" s="239"/>
      <c r="W382" s="239"/>
      <c r="X382" s="239"/>
      <c r="Y382" s="239"/>
    </row>
    <row r="383" spans="2:25">
      <c r="B383" s="232"/>
      <c r="C383" s="232"/>
      <c r="D383" s="155" t="str">
        <f>IF($C383="","",VLOOKUP($C383,分類コード!$B$1:$C$26,2,0))</f>
        <v/>
      </c>
      <c r="E383" s="234"/>
      <c r="F383" s="235"/>
      <c r="G383" s="236"/>
      <c r="H383" s="235"/>
      <c r="L383" s="239"/>
      <c r="M383" s="239"/>
      <c r="N383" s="239"/>
      <c r="O383" s="239"/>
      <c r="P383" s="239"/>
      <c r="Q383" s="239"/>
      <c r="R383" s="239"/>
      <c r="S383" s="239"/>
      <c r="W383" s="239"/>
      <c r="X383" s="239"/>
      <c r="Y383" s="239"/>
    </row>
    <row r="384" spans="2:25">
      <c r="B384" s="232"/>
      <c r="C384" s="232"/>
      <c r="D384" s="155" t="str">
        <f>IF($C384="","",VLOOKUP($C384,分類コード!$B$1:$C$26,2,0))</f>
        <v/>
      </c>
      <c r="E384" s="234"/>
      <c r="F384" s="235"/>
      <c r="G384" s="236"/>
      <c r="H384" s="235"/>
      <c r="L384" s="239"/>
      <c r="M384" s="239"/>
      <c r="N384" s="239"/>
      <c r="O384" s="239"/>
      <c r="P384" s="239"/>
      <c r="Q384" s="239"/>
      <c r="R384" s="239"/>
      <c r="S384" s="239"/>
      <c r="W384" s="239"/>
      <c r="X384" s="239"/>
      <c r="Y384" s="239"/>
    </row>
    <row r="385" spans="2:25">
      <c r="B385" s="232"/>
      <c r="C385" s="232"/>
      <c r="D385" s="155" t="str">
        <f>IF($C385="","",VLOOKUP($C385,分類コード!$B$1:$C$26,2,0))</f>
        <v/>
      </c>
      <c r="E385" s="234"/>
      <c r="F385" s="235"/>
      <c r="G385" s="236"/>
      <c r="H385" s="235"/>
      <c r="L385" s="239"/>
      <c r="M385" s="239"/>
      <c r="N385" s="239"/>
      <c r="O385" s="239"/>
      <c r="P385" s="239"/>
      <c r="Q385" s="239"/>
      <c r="R385" s="239"/>
      <c r="S385" s="239"/>
      <c r="W385" s="239"/>
      <c r="X385" s="239"/>
      <c r="Y385" s="239"/>
    </row>
    <row r="386" spans="2:25">
      <c r="B386" s="232"/>
      <c r="C386" s="232"/>
      <c r="D386" s="155" t="str">
        <f>IF($C386="","",VLOOKUP($C386,分類コード!$B$1:$C$26,2,0))</f>
        <v/>
      </c>
      <c r="E386" s="234"/>
      <c r="F386" s="235"/>
      <c r="G386" s="236"/>
      <c r="H386" s="235"/>
      <c r="L386" s="239"/>
      <c r="M386" s="239"/>
      <c r="N386" s="239"/>
      <c r="O386" s="239"/>
      <c r="P386" s="239"/>
      <c r="Q386" s="239"/>
      <c r="R386" s="239"/>
      <c r="S386" s="239"/>
      <c r="W386" s="239"/>
      <c r="X386" s="239"/>
      <c r="Y386" s="239"/>
    </row>
    <row r="387" spans="2:25">
      <c r="B387" s="232"/>
      <c r="C387" s="232"/>
      <c r="D387" s="155" t="str">
        <f>IF($C387="","",VLOOKUP($C387,分類コード!$B$1:$C$26,2,0))</f>
        <v/>
      </c>
      <c r="E387" s="234"/>
      <c r="F387" s="235"/>
      <c r="G387" s="236"/>
      <c r="H387" s="235"/>
      <c r="L387" s="239"/>
      <c r="M387" s="239"/>
      <c r="N387" s="239"/>
      <c r="O387" s="239"/>
      <c r="P387" s="239"/>
      <c r="Q387" s="239"/>
      <c r="R387" s="239"/>
      <c r="S387" s="239"/>
      <c r="W387" s="239"/>
      <c r="X387" s="239"/>
      <c r="Y387" s="239"/>
    </row>
    <row r="388" spans="2:25">
      <c r="B388" s="232"/>
      <c r="C388" s="232"/>
      <c r="D388" s="155" t="str">
        <f>IF($C388="","",VLOOKUP($C388,分類コード!$B$1:$C$26,2,0))</f>
        <v/>
      </c>
      <c r="E388" s="234"/>
      <c r="F388" s="235"/>
      <c r="G388" s="236"/>
      <c r="H388" s="235"/>
      <c r="L388" s="239"/>
      <c r="M388" s="239"/>
      <c r="N388" s="239"/>
      <c r="O388" s="239"/>
      <c r="P388" s="239"/>
      <c r="Q388" s="239"/>
      <c r="R388" s="239"/>
      <c r="S388" s="239"/>
      <c r="W388" s="239"/>
      <c r="X388" s="239"/>
      <c r="Y388" s="239"/>
    </row>
    <row r="389" spans="2:25">
      <c r="B389" s="232"/>
      <c r="C389" s="232"/>
      <c r="D389" s="155" t="str">
        <f>IF($C389="","",VLOOKUP($C389,分類コード!$B$1:$C$26,2,0))</f>
        <v/>
      </c>
      <c r="E389" s="234"/>
      <c r="F389" s="235"/>
      <c r="G389" s="236"/>
      <c r="H389" s="235"/>
      <c r="L389" s="239"/>
      <c r="M389" s="239"/>
      <c r="N389" s="239"/>
      <c r="O389" s="239"/>
      <c r="P389" s="239"/>
      <c r="Q389" s="239"/>
      <c r="R389" s="239"/>
      <c r="S389" s="239"/>
      <c r="W389" s="239"/>
      <c r="X389" s="239"/>
      <c r="Y389" s="239"/>
    </row>
    <row r="390" spans="2:25">
      <c r="B390" s="232"/>
      <c r="C390" s="232"/>
      <c r="D390" s="155" t="str">
        <f>IF($C390="","",VLOOKUP($C390,分類コード!$B$1:$C$26,2,0))</f>
        <v/>
      </c>
      <c r="E390" s="234"/>
      <c r="F390" s="235"/>
      <c r="G390" s="236"/>
      <c r="H390" s="235"/>
      <c r="L390" s="239"/>
      <c r="M390" s="239"/>
      <c r="N390" s="239"/>
      <c r="O390" s="239"/>
      <c r="P390" s="239"/>
      <c r="Q390" s="239"/>
      <c r="R390" s="239"/>
      <c r="S390" s="239"/>
      <c r="W390" s="239"/>
      <c r="X390" s="239"/>
      <c r="Y390" s="239"/>
    </row>
    <row r="391" spans="2:25">
      <c r="B391" s="232"/>
      <c r="C391" s="232"/>
      <c r="D391" s="155" t="str">
        <f>IF($C391="","",VLOOKUP($C391,分類コード!$B$1:$C$26,2,0))</f>
        <v/>
      </c>
      <c r="E391" s="234"/>
      <c r="F391" s="235"/>
      <c r="G391" s="236"/>
      <c r="H391" s="235"/>
      <c r="L391" s="239"/>
      <c r="M391" s="239"/>
      <c r="N391" s="239"/>
      <c r="O391" s="239"/>
      <c r="P391" s="239"/>
      <c r="Q391" s="239"/>
      <c r="R391" s="239"/>
      <c r="S391" s="239"/>
      <c r="W391" s="239"/>
      <c r="X391" s="239"/>
      <c r="Y391" s="239"/>
    </row>
    <row r="392" spans="2:25">
      <c r="B392" s="232"/>
      <c r="C392" s="232"/>
      <c r="D392" s="155" t="str">
        <f>IF($C392="","",VLOOKUP($C392,分類コード!$B$1:$C$26,2,0))</f>
        <v/>
      </c>
      <c r="E392" s="234"/>
      <c r="F392" s="235"/>
      <c r="G392" s="236"/>
      <c r="H392" s="235"/>
      <c r="L392" s="239"/>
      <c r="M392" s="239"/>
      <c r="N392" s="239"/>
      <c r="O392" s="239"/>
      <c r="P392" s="239"/>
      <c r="Q392" s="239"/>
      <c r="R392" s="239"/>
      <c r="S392" s="239"/>
      <c r="W392" s="239"/>
      <c r="X392" s="239"/>
      <c r="Y392" s="239"/>
    </row>
    <row r="393" spans="2:25">
      <c r="B393" s="232"/>
      <c r="C393" s="232"/>
      <c r="D393" s="155" t="str">
        <f>IF($C393="","",VLOOKUP($C393,分類コード!$B$1:$C$26,2,0))</f>
        <v/>
      </c>
      <c r="E393" s="234"/>
      <c r="F393" s="235"/>
      <c r="G393" s="236"/>
      <c r="H393" s="235"/>
      <c r="L393" s="239"/>
      <c r="M393" s="239"/>
      <c r="N393" s="239"/>
      <c r="O393" s="239"/>
      <c r="P393" s="239"/>
      <c r="Q393" s="239"/>
      <c r="R393" s="239"/>
      <c r="S393" s="239"/>
      <c r="W393" s="239"/>
      <c r="X393" s="239"/>
      <c r="Y393" s="239"/>
    </row>
    <row r="394" spans="2:25">
      <c r="B394" s="232"/>
      <c r="C394" s="232"/>
      <c r="D394" s="155" t="str">
        <f>IF($C394="","",VLOOKUP($C394,分類コード!$B$1:$C$26,2,0))</f>
        <v/>
      </c>
      <c r="E394" s="234"/>
      <c r="F394" s="235"/>
      <c r="G394" s="236"/>
      <c r="H394" s="235"/>
      <c r="L394" s="239"/>
      <c r="M394" s="239"/>
      <c r="N394" s="239"/>
      <c r="O394" s="239"/>
      <c r="P394" s="239"/>
      <c r="Q394" s="239"/>
      <c r="R394" s="239"/>
      <c r="S394" s="239"/>
      <c r="W394" s="239"/>
      <c r="X394" s="239"/>
      <c r="Y394" s="239"/>
    </row>
    <row r="395" spans="2:25">
      <c r="B395" s="232"/>
      <c r="C395" s="232"/>
      <c r="D395" s="155" t="str">
        <f>IF($C395="","",VLOOKUP($C395,分類コード!$B$1:$C$26,2,0))</f>
        <v/>
      </c>
      <c r="E395" s="234"/>
      <c r="F395" s="235"/>
      <c r="G395" s="236"/>
      <c r="H395" s="235"/>
      <c r="L395" s="239"/>
      <c r="M395" s="239"/>
      <c r="N395" s="239"/>
      <c r="O395" s="239"/>
      <c r="P395" s="239"/>
      <c r="Q395" s="239"/>
      <c r="R395" s="239"/>
      <c r="S395" s="239"/>
      <c r="W395" s="239"/>
      <c r="X395" s="239"/>
      <c r="Y395" s="239"/>
    </row>
    <row r="396" spans="2:25">
      <c r="B396" s="232"/>
      <c r="C396" s="232"/>
      <c r="D396" s="155" t="str">
        <f>IF($C396="","",VLOOKUP($C396,分類コード!$B$1:$C$26,2,0))</f>
        <v/>
      </c>
      <c r="E396" s="234"/>
      <c r="F396" s="235"/>
      <c r="G396" s="236"/>
      <c r="H396" s="235"/>
      <c r="L396" s="239"/>
      <c r="M396" s="239"/>
      <c r="N396" s="239"/>
      <c r="O396" s="239"/>
      <c r="P396" s="239"/>
      <c r="Q396" s="239"/>
      <c r="R396" s="239"/>
      <c r="S396" s="239"/>
      <c r="W396" s="239"/>
      <c r="X396" s="239"/>
      <c r="Y396" s="239"/>
    </row>
    <row r="397" spans="2:25">
      <c r="B397" s="232"/>
      <c r="C397" s="232"/>
      <c r="D397" s="155" t="str">
        <f>IF($C397="","",VLOOKUP($C397,分類コード!$B$1:$C$26,2,0))</f>
        <v/>
      </c>
      <c r="E397" s="234"/>
      <c r="F397" s="235"/>
      <c r="G397" s="236"/>
      <c r="H397" s="235"/>
      <c r="L397" s="239"/>
      <c r="M397" s="239"/>
      <c r="N397" s="239"/>
      <c r="O397" s="239"/>
      <c r="P397" s="239"/>
      <c r="Q397" s="239"/>
      <c r="R397" s="239"/>
      <c r="S397" s="239"/>
      <c r="W397" s="239"/>
      <c r="X397" s="239"/>
      <c r="Y397" s="239"/>
    </row>
    <row r="398" spans="2:25">
      <c r="B398" s="232"/>
      <c r="C398" s="232"/>
      <c r="D398" s="155" t="str">
        <f>IF($C398="","",VLOOKUP($C398,分類コード!$B$1:$C$26,2,0))</f>
        <v/>
      </c>
      <c r="E398" s="234"/>
      <c r="F398" s="235"/>
      <c r="G398" s="236"/>
      <c r="H398" s="235"/>
      <c r="L398" s="239"/>
      <c r="M398" s="239"/>
      <c r="N398" s="239"/>
      <c r="O398" s="239"/>
      <c r="P398" s="239"/>
      <c r="Q398" s="239"/>
      <c r="R398" s="239"/>
      <c r="S398" s="239"/>
      <c r="W398" s="239"/>
      <c r="X398" s="239"/>
      <c r="Y398" s="239"/>
    </row>
    <row r="399" spans="2:25">
      <c r="B399" s="232"/>
      <c r="C399" s="232"/>
      <c r="D399" s="155" t="str">
        <f>IF($C399="","",VLOOKUP($C399,分類コード!$B$1:$C$26,2,0))</f>
        <v/>
      </c>
      <c r="E399" s="234"/>
      <c r="F399" s="235"/>
      <c r="G399" s="236"/>
      <c r="H399" s="235"/>
      <c r="L399" s="239"/>
      <c r="M399" s="239"/>
      <c r="N399" s="239"/>
      <c r="O399" s="239"/>
      <c r="P399" s="239"/>
      <c r="Q399" s="239"/>
      <c r="R399" s="239"/>
      <c r="S399" s="239"/>
      <c r="W399" s="239"/>
      <c r="X399" s="239"/>
      <c r="Y399" s="239"/>
    </row>
    <row r="400" spans="2:25">
      <c r="B400" s="232"/>
      <c r="C400" s="232"/>
      <c r="D400" s="155" t="str">
        <f>IF($C400="","",VLOOKUP($C400,分類コード!$B$1:$C$26,2,0))</f>
        <v/>
      </c>
      <c r="E400" s="234"/>
      <c r="F400" s="235"/>
      <c r="G400" s="236"/>
      <c r="H400" s="235"/>
      <c r="L400" s="239"/>
      <c r="M400" s="239"/>
      <c r="N400" s="239"/>
      <c r="O400" s="239"/>
      <c r="P400" s="239"/>
      <c r="Q400" s="239"/>
      <c r="R400" s="239"/>
      <c r="S400" s="239"/>
      <c r="W400" s="239"/>
      <c r="X400" s="239"/>
      <c r="Y400" s="239"/>
    </row>
    <row r="401" spans="2:25">
      <c r="B401" s="232"/>
      <c r="C401" s="232"/>
      <c r="D401" s="155" t="str">
        <f>IF($C401="","",VLOOKUP($C401,分類コード!$B$1:$C$26,2,0))</f>
        <v/>
      </c>
      <c r="E401" s="234"/>
      <c r="F401" s="235"/>
      <c r="G401" s="236"/>
      <c r="H401" s="235"/>
      <c r="L401" s="239"/>
      <c r="M401" s="239"/>
      <c r="N401" s="239"/>
      <c r="O401" s="239"/>
      <c r="P401" s="239"/>
      <c r="Q401" s="239"/>
      <c r="R401" s="239"/>
      <c r="S401" s="239"/>
      <c r="W401" s="239"/>
      <c r="X401" s="239"/>
      <c r="Y401" s="239"/>
    </row>
    <row r="402" spans="2:25">
      <c r="B402" s="232"/>
      <c r="C402" s="232"/>
      <c r="D402" s="155" t="str">
        <f>IF($C402="","",VLOOKUP($C402,分類コード!$B$1:$C$26,2,0))</f>
        <v/>
      </c>
      <c r="E402" s="234"/>
      <c r="F402" s="235"/>
      <c r="G402" s="236"/>
      <c r="H402" s="235"/>
      <c r="L402" s="239"/>
      <c r="M402" s="239"/>
      <c r="N402" s="239"/>
      <c r="O402" s="239"/>
      <c r="P402" s="239"/>
      <c r="Q402" s="239"/>
      <c r="R402" s="239"/>
      <c r="S402" s="239"/>
      <c r="W402" s="239"/>
      <c r="X402" s="239"/>
      <c r="Y402" s="239"/>
    </row>
    <row r="403" spans="2:25">
      <c r="B403" s="232"/>
      <c r="C403" s="232"/>
      <c r="D403" s="155" t="str">
        <f>IF($C403="","",VLOOKUP($C403,分類コード!$B$1:$C$26,2,0))</f>
        <v/>
      </c>
      <c r="E403" s="234"/>
      <c r="F403" s="235"/>
      <c r="G403" s="236"/>
      <c r="H403" s="235"/>
      <c r="L403" s="239"/>
      <c r="M403" s="239"/>
      <c r="N403" s="239"/>
      <c r="O403" s="239"/>
      <c r="P403" s="239"/>
      <c r="Q403" s="239"/>
      <c r="R403" s="239"/>
      <c r="S403" s="239"/>
      <c r="W403" s="239"/>
      <c r="X403" s="239"/>
      <c r="Y403" s="239"/>
    </row>
    <row r="404" spans="2:25">
      <c r="B404" s="232"/>
      <c r="C404" s="232"/>
      <c r="D404" s="155" t="str">
        <f>IF($C404="","",VLOOKUP($C404,分類コード!$B$1:$C$26,2,0))</f>
        <v/>
      </c>
      <c r="E404" s="234"/>
      <c r="F404" s="235"/>
      <c r="G404" s="236"/>
      <c r="H404" s="235"/>
      <c r="L404" s="239"/>
      <c r="M404" s="239"/>
      <c r="N404" s="239"/>
      <c r="O404" s="239"/>
      <c r="P404" s="239"/>
      <c r="Q404" s="239"/>
      <c r="R404" s="239"/>
      <c r="S404" s="239"/>
      <c r="W404" s="239"/>
      <c r="X404" s="239"/>
      <c r="Y404" s="239"/>
    </row>
    <row r="405" spans="2:25">
      <c r="B405" s="232"/>
      <c r="C405" s="232"/>
      <c r="D405" s="155" t="str">
        <f>IF($C405="","",VLOOKUP($C405,分類コード!$B$1:$C$26,2,0))</f>
        <v/>
      </c>
      <c r="E405" s="234"/>
      <c r="F405" s="235"/>
      <c r="G405" s="236"/>
      <c r="H405" s="235"/>
      <c r="L405" s="239"/>
      <c r="M405" s="239"/>
      <c r="N405" s="239"/>
      <c r="O405" s="239"/>
      <c r="P405" s="239"/>
      <c r="Q405" s="239"/>
      <c r="R405" s="239"/>
      <c r="S405" s="239"/>
      <c r="W405" s="239"/>
      <c r="X405" s="239"/>
      <c r="Y405" s="239"/>
    </row>
    <row r="406" spans="2:25">
      <c r="B406" s="232"/>
      <c r="C406" s="232"/>
      <c r="D406" s="155" t="str">
        <f>IF($C406="","",VLOOKUP($C406,分類コード!$B$1:$C$26,2,0))</f>
        <v/>
      </c>
      <c r="E406" s="234"/>
      <c r="F406" s="235"/>
      <c r="G406" s="236"/>
      <c r="H406" s="235"/>
      <c r="L406" s="239"/>
      <c r="M406" s="239"/>
      <c r="N406" s="239"/>
      <c r="O406" s="239"/>
      <c r="P406" s="239"/>
      <c r="Q406" s="239"/>
      <c r="R406" s="239"/>
      <c r="S406" s="239"/>
      <c r="W406" s="239"/>
      <c r="X406" s="239"/>
      <c r="Y406" s="239"/>
    </row>
    <row r="407" spans="2:25">
      <c r="B407" s="232"/>
      <c r="C407" s="232"/>
      <c r="D407" s="155" t="str">
        <f>IF($C407="","",VLOOKUP($C407,分類コード!$B$1:$C$26,2,0))</f>
        <v/>
      </c>
      <c r="E407" s="234"/>
      <c r="F407" s="235"/>
      <c r="G407" s="236"/>
      <c r="H407" s="235"/>
      <c r="L407" s="239"/>
      <c r="M407" s="239"/>
      <c r="N407" s="239"/>
      <c r="O407" s="239"/>
      <c r="P407" s="239"/>
      <c r="Q407" s="239"/>
      <c r="R407" s="239"/>
      <c r="S407" s="239"/>
      <c r="W407" s="239"/>
      <c r="X407" s="239"/>
      <c r="Y407" s="239"/>
    </row>
    <row r="408" spans="2:25">
      <c r="B408" s="232"/>
      <c r="C408" s="232"/>
      <c r="D408" s="155" t="str">
        <f>IF($C408="","",VLOOKUP($C408,分類コード!$B$1:$C$26,2,0))</f>
        <v/>
      </c>
      <c r="E408" s="234"/>
      <c r="F408" s="235"/>
      <c r="G408" s="236"/>
      <c r="H408" s="235"/>
      <c r="L408" s="239"/>
      <c r="M408" s="239"/>
      <c r="N408" s="239"/>
      <c r="O408" s="239"/>
      <c r="P408" s="239"/>
      <c r="Q408" s="239"/>
      <c r="R408" s="239"/>
      <c r="S408" s="239"/>
      <c r="W408" s="239"/>
      <c r="X408" s="239"/>
      <c r="Y408" s="239"/>
    </row>
    <row r="409" spans="2:25">
      <c r="B409" s="232"/>
      <c r="C409" s="232"/>
      <c r="D409" s="155" t="str">
        <f>IF($C409="","",VLOOKUP($C409,分類コード!$B$1:$C$26,2,0))</f>
        <v/>
      </c>
      <c r="E409" s="234"/>
      <c r="F409" s="235"/>
      <c r="G409" s="236"/>
      <c r="H409" s="235"/>
      <c r="L409" s="239"/>
      <c r="M409" s="239"/>
      <c r="N409" s="239"/>
      <c r="O409" s="239"/>
      <c r="P409" s="239"/>
      <c r="Q409" s="239"/>
      <c r="R409" s="239"/>
      <c r="S409" s="239"/>
      <c r="W409" s="239"/>
      <c r="X409" s="239"/>
      <c r="Y409" s="239"/>
    </row>
    <row r="410" spans="2:25">
      <c r="B410" s="232"/>
      <c r="C410" s="232"/>
      <c r="D410" s="155" t="str">
        <f>IF($C410="","",VLOOKUP($C410,分類コード!$B$1:$C$26,2,0))</f>
        <v/>
      </c>
      <c r="E410" s="234"/>
      <c r="F410" s="235"/>
      <c r="G410" s="236"/>
      <c r="H410" s="235"/>
      <c r="L410" s="239"/>
      <c r="M410" s="239"/>
      <c r="N410" s="239"/>
      <c r="O410" s="239"/>
      <c r="P410" s="239"/>
      <c r="Q410" s="239"/>
      <c r="R410" s="239"/>
      <c r="S410" s="239"/>
      <c r="W410" s="239"/>
      <c r="X410" s="239"/>
      <c r="Y410" s="239"/>
    </row>
    <row r="411" spans="2:25">
      <c r="B411" s="232"/>
      <c r="C411" s="232"/>
      <c r="D411" s="155" t="str">
        <f>IF($C411="","",VLOOKUP($C411,分類コード!$B$1:$C$26,2,0))</f>
        <v/>
      </c>
      <c r="E411" s="234"/>
      <c r="F411" s="235"/>
      <c r="G411" s="236"/>
      <c r="H411" s="235"/>
      <c r="L411" s="239"/>
      <c r="M411" s="239"/>
      <c r="N411" s="239"/>
      <c r="O411" s="239"/>
      <c r="P411" s="239"/>
      <c r="Q411" s="239"/>
      <c r="R411" s="239"/>
      <c r="S411" s="239"/>
      <c r="W411" s="239"/>
      <c r="X411" s="239"/>
      <c r="Y411" s="239"/>
    </row>
    <row r="412" spans="2:25">
      <c r="B412" s="232"/>
      <c r="C412" s="232"/>
      <c r="D412" s="155" t="str">
        <f>IF($C412="","",VLOOKUP($C412,分類コード!$B$1:$C$26,2,0))</f>
        <v/>
      </c>
      <c r="E412" s="234"/>
      <c r="F412" s="235"/>
      <c r="G412" s="236"/>
      <c r="H412" s="235"/>
      <c r="L412" s="239"/>
      <c r="M412" s="239"/>
      <c r="N412" s="239"/>
      <c r="O412" s="239"/>
      <c r="P412" s="239"/>
      <c r="Q412" s="239"/>
      <c r="R412" s="239"/>
      <c r="S412" s="239"/>
      <c r="W412" s="239"/>
      <c r="X412" s="239"/>
      <c r="Y412" s="239"/>
    </row>
    <row r="413" spans="2:25">
      <c r="B413" s="232"/>
      <c r="C413" s="232"/>
      <c r="D413" s="155" t="str">
        <f>IF($C413="","",VLOOKUP($C413,分類コード!$B$1:$C$26,2,0))</f>
        <v/>
      </c>
      <c r="E413" s="234"/>
      <c r="F413" s="235"/>
      <c r="G413" s="236"/>
      <c r="H413" s="235"/>
      <c r="L413" s="239"/>
      <c r="M413" s="239"/>
      <c r="N413" s="239"/>
      <c r="O413" s="239"/>
      <c r="P413" s="239"/>
      <c r="Q413" s="239"/>
      <c r="R413" s="239"/>
      <c r="S413" s="239"/>
      <c r="W413" s="239"/>
      <c r="X413" s="239"/>
      <c r="Y413" s="239"/>
    </row>
    <row r="414" spans="2:25">
      <c r="B414" s="232"/>
      <c r="C414" s="232"/>
      <c r="D414" s="155" t="str">
        <f>IF($C414="","",VLOOKUP($C414,分類コード!$B$1:$C$26,2,0))</f>
        <v/>
      </c>
      <c r="E414" s="234"/>
      <c r="F414" s="235"/>
      <c r="G414" s="236"/>
      <c r="H414" s="235"/>
      <c r="L414" s="239"/>
      <c r="M414" s="239"/>
      <c r="N414" s="239"/>
      <c r="O414" s="239"/>
      <c r="P414" s="239"/>
      <c r="Q414" s="239"/>
      <c r="R414" s="239"/>
      <c r="S414" s="239"/>
      <c r="W414" s="239"/>
      <c r="X414" s="239"/>
      <c r="Y414" s="239"/>
    </row>
    <row r="415" spans="2:25">
      <c r="B415" s="232"/>
      <c r="C415" s="232"/>
      <c r="D415" s="155" t="str">
        <f>IF($C415="","",VLOOKUP($C415,分類コード!$B$1:$C$26,2,0))</f>
        <v/>
      </c>
      <c r="E415" s="234"/>
      <c r="F415" s="235"/>
      <c r="G415" s="236"/>
      <c r="H415" s="235"/>
      <c r="L415" s="239"/>
      <c r="M415" s="239"/>
      <c r="N415" s="239"/>
      <c r="O415" s="239"/>
      <c r="P415" s="239"/>
      <c r="Q415" s="239"/>
      <c r="R415" s="239"/>
      <c r="S415" s="239"/>
      <c r="W415" s="239"/>
      <c r="X415" s="239"/>
      <c r="Y415" s="239"/>
    </row>
    <row r="416" spans="2:25">
      <c r="B416" s="232"/>
      <c r="C416" s="232"/>
      <c r="D416" s="155" t="str">
        <f>IF($C416="","",VLOOKUP($C416,分類コード!$B$1:$C$26,2,0))</f>
        <v/>
      </c>
      <c r="E416" s="234"/>
      <c r="F416" s="235"/>
      <c r="G416" s="236"/>
      <c r="H416" s="235"/>
      <c r="L416" s="239"/>
      <c r="M416" s="239"/>
      <c r="N416" s="239"/>
      <c r="O416" s="239"/>
      <c r="P416" s="239"/>
      <c r="Q416" s="239"/>
      <c r="R416" s="239"/>
      <c r="S416" s="239"/>
      <c r="W416" s="239"/>
      <c r="X416" s="239"/>
      <c r="Y416" s="239"/>
    </row>
    <row r="417" spans="2:25">
      <c r="B417" s="232"/>
      <c r="C417" s="232"/>
      <c r="D417" s="155" t="str">
        <f>IF($C417="","",VLOOKUP($C417,分類コード!$B$1:$C$26,2,0))</f>
        <v/>
      </c>
      <c r="E417" s="234"/>
      <c r="F417" s="235"/>
      <c r="G417" s="236"/>
      <c r="H417" s="235"/>
      <c r="L417" s="239"/>
      <c r="M417" s="239"/>
      <c r="N417" s="239"/>
      <c r="O417" s="239"/>
      <c r="P417" s="239"/>
      <c r="Q417" s="239"/>
      <c r="R417" s="239"/>
      <c r="S417" s="239"/>
      <c r="W417" s="239"/>
      <c r="X417" s="239"/>
      <c r="Y417" s="239"/>
    </row>
    <row r="418" spans="2:25">
      <c r="B418" s="232"/>
      <c r="C418" s="232"/>
      <c r="D418" s="155" t="str">
        <f>IF($C418="","",VLOOKUP($C418,分類コード!$B$1:$C$26,2,0))</f>
        <v/>
      </c>
      <c r="E418" s="234"/>
      <c r="F418" s="235"/>
      <c r="G418" s="236"/>
      <c r="H418" s="235"/>
      <c r="L418" s="239"/>
      <c r="M418" s="239"/>
      <c r="N418" s="239"/>
      <c r="O418" s="239"/>
      <c r="P418" s="239"/>
      <c r="Q418" s="239"/>
      <c r="R418" s="239"/>
      <c r="S418" s="239"/>
      <c r="W418" s="239"/>
      <c r="X418" s="239"/>
      <c r="Y418" s="239"/>
    </row>
    <row r="419" spans="2:25">
      <c r="B419" s="232"/>
      <c r="C419" s="232"/>
      <c r="D419" s="155" t="str">
        <f>IF($C419="","",VLOOKUP($C419,分類コード!$B$1:$C$26,2,0))</f>
        <v/>
      </c>
      <c r="E419" s="234"/>
      <c r="F419" s="235"/>
      <c r="G419" s="236"/>
      <c r="H419" s="235"/>
      <c r="L419" s="239"/>
      <c r="M419" s="239"/>
      <c r="N419" s="239"/>
      <c r="O419" s="239"/>
      <c r="P419" s="239"/>
      <c r="Q419" s="239"/>
      <c r="R419" s="239"/>
      <c r="S419" s="239"/>
      <c r="W419" s="239"/>
      <c r="X419" s="239"/>
      <c r="Y419" s="239"/>
    </row>
    <row r="420" spans="2:25">
      <c r="B420" s="232"/>
      <c r="C420" s="232"/>
      <c r="D420" s="155" t="str">
        <f>IF($C420="","",VLOOKUP($C420,分類コード!$B$1:$C$26,2,0))</f>
        <v/>
      </c>
      <c r="E420" s="234"/>
      <c r="F420" s="235"/>
      <c r="G420" s="236"/>
      <c r="H420" s="235"/>
      <c r="L420" s="239"/>
      <c r="M420" s="239"/>
      <c r="N420" s="239"/>
      <c r="O420" s="239"/>
      <c r="P420" s="239"/>
      <c r="Q420" s="239"/>
      <c r="R420" s="239"/>
      <c r="S420" s="239"/>
      <c r="W420" s="239"/>
      <c r="X420" s="239"/>
      <c r="Y420" s="239"/>
    </row>
    <row r="421" spans="2:25">
      <c r="B421" s="232"/>
      <c r="C421" s="232"/>
      <c r="D421" s="155" t="str">
        <f>IF($C421="","",VLOOKUP($C421,分類コード!$B$1:$C$26,2,0))</f>
        <v/>
      </c>
      <c r="E421" s="234"/>
      <c r="F421" s="235"/>
      <c r="G421" s="236"/>
      <c r="H421" s="235"/>
      <c r="L421" s="239"/>
      <c r="M421" s="239"/>
      <c r="N421" s="239"/>
      <c r="O421" s="239"/>
      <c r="P421" s="239"/>
      <c r="Q421" s="239"/>
      <c r="R421" s="239"/>
      <c r="S421" s="239"/>
      <c r="W421" s="239"/>
      <c r="X421" s="239"/>
      <c r="Y421" s="239"/>
    </row>
    <row r="422" spans="2:25">
      <c r="B422" s="232"/>
      <c r="C422" s="232"/>
      <c r="D422" s="155" t="str">
        <f>IF($C422="","",VLOOKUP($C422,分類コード!$B$1:$C$26,2,0))</f>
        <v/>
      </c>
      <c r="E422" s="234"/>
      <c r="F422" s="235"/>
      <c r="G422" s="236"/>
      <c r="H422" s="235"/>
      <c r="L422" s="239"/>
      <c r="M422" s="239"/>
      <c r="N422" s="239"/>
      <c r="O422" s="239"/>
      <c r="P422" s="239"/>
      <c r="Q422" s="239"/>
      <c r="R422" s="239"/>
      <c r="S422" s="239"/>
      <c r="W422" s="239"/>
      <c r="X422" s="239"/>
      <c r="Y422" s="239"/>
    </row>
    <row r="423" spans="2:25">
      <c r="B423" s="232"/>
      <c r="C423" s="232"/>
      <c r="D423" s="155" t="str">
        <f>IF($C423="","",VLOOKUP($C423,分類コード!$B$1:$C$26,2,0))</f>
        <v/>
      </c>
      <c r="E423" s="234"/>
      <c r="F423" s="235"/>
      <c r="G423" s="236"/>
      <c r="H423" s="235"/>
      <c r="L423" s="239"/>
      <c r="M423" s="239"/>
      <c r="N423" s="239"/>
      <c r="O423" s="239"/>
      <c r="P423" s="239"/>
      <c r="Q423" s="239"/>
      <c r="R423" s="239"/>
      <c r="S423" s="239"/>
      <c r="W423" s="239"/>
      <c r="X423" s="239"/>
      <c r="Y423" s="239"/>
    </row>
    <row r="424" spans="2:25">
      <c r="B424" s="232"/>
      <c r="C424" s="232"/>
      <c r="D424" s="155" t="str">
        <f>IF($C424="","",VLOOKUP($C424,分類コード!$B$1:$C$26,2,0))</f>
        <v/>
      </c>
      <c r="E424" s="234"/>
      <c r="F424" s="235"/>
      <c r="G424" s="236"/>
      <c r="H424" s="235"/>
      <c r="L424" s="239"/>
      <c r="M424" s="239"/>
      <c r="N424" s="239"/>
      <c r="O424" s="239"/>
      <c r="P424" s="239"/>
      <c r="Q424" s="239"/>
      <c r="R424" s="239"/>
      <c r="S424" s="239"/>
      <c r="W424" s="239"/>
      <c r="X424" s="239"/>
      <c r="Y424" s="239"/>
    </row>
    <row r="425" spans="2:25">
      <c r="B425" s="232"/>
      <c r="C425" s="232"/>
      <c r="D425" s="155" t="str">
        <f>IF($C425="","",VLOOKUP($C425,分類コード!$B$1:$C$26,2,0))</f>
        <v/>
      </c>
      <c r="E425" s="234"/>
      <c r="F425" s="235"/>
      <c r="G425" s="236"/>
      <c r="H425" s="235"/>
      <c r="L425" s="239"/>
      <c r="M425" s="239"/>
      <c r="N425" s="239"/>
      <c r="O425" s="239"/>
      <c r="P425" s="239"/>
      <c r="Q425" s="239"/>
      <c r="R425" s="239"/>
      <c r="S425" s="239"/>
      <c r="W425" s="239"/>
      <c r="X425" s="239"/>
      <c r="Y425" s="239"/>
    </row>
    <row r="426" spans="2:25">
      <c r="B426" s="232"/>
      <c r="C426" s="232"/>
      <c r="D426" s="155" t="str">
        <f>IF($C426="","",VLOOKUP($C426,分類コード!$B$1:$C$26,2,0))</f>
        <v/>
      </c>
      <c r="E426" s="234"/>
      <c r="F426" s="235"/>
      <c r="G426" s="236"/>
      <c r="H426" s="235"/>
      <c r="L426" s="239"/>
      <c r="M426" s="239"/>
      <c r="N426" s="239"/>
      <c r="O426" s="239"/>
      <c r="P426" s="239"/>
      <c r="Q426" s="239"/>
      <c r="R426" s="239"/>
      <c r="S426" s="239"/>
      <c r="W426" s="239"/>
      <c r="X426" s="239"/>
      <c r="Y426" s="239"/>
    </row>
    <row r="427" spans="2:25">
      <c r="B427" s="232"/>
      <c r="C427" s="232"/>
      <c r="D427" s="155" t="str">
        <f>IF($C427="","",VLOOKUP($C427,分類コード!$B$1:$C$26,2,0))</f>
        <v/>
      </c>
      <c r="E427" s="234"/>
      <c r="F427" s="235"/>
      <c r="G427" s="236"/>
      <c r="H427" s="235"/>
      <c r="L427" s="239"/>
      <c r="M427" s="239"/>
      <c r="N427" s="239"/>
      <c r="O427" s="239"/>
      <c r="P427" s="239"/>
      <c r="Q427" s="239"/>
      <c r="R427" s="239"/>
      <c r="S427" s="239"/>
      <c r="W427" s="239"/>
      <c r="X427" s="239"/>
      <c r="Y427" s="239"/>
    </row>
    <row r="428" spans="2:25">
      <c r="B428" s="232"/>
      <c r="C428" s="232"/>
      <c r="D428" s="155" t="str">
        <f>IF($C428="","",VLOOKUP($C428,分類コード!$B$1:$C$26,2,0))</f>
        <v/>
      </c>
      <c r="E428" s="234"/>
      <c r="F428" s="235"/>
      <c r="G428" s="236"/>
      <c r="H428" s="235"/>
      <c r="L428" s="239"/>
      <c r="M428" s="239"/>
      <c r="N428" s="239"/>
      <c r="O428" s="239"/>
      <c r="P428" s="239"/>
      <c r="Q428" s="239"/>
      <c r="R428" s="239"/>
      <c r="S428" s="239"/>
      <c r="W428" s="239"/>
      <c r="X428" s="239"/>
      <c r="Y428" s="239"/>
    </row>
    <row r="429" spans="2:25">
      <c r="B429" s="232"/>
      <c r="C429" s="232"/>
      <c r="D429" s="155" t="str">
        <f>IF($C429="","",VLOOKUP($C429,分類コード!$B$1:$C$26,2,0))</f>
        <v/>
      </c>
      <c r="E429" s="234"/>
      <c r="F429" s="235"/>
      <c r="G429" s="236"/>
      <c r="H429" s="235"/>
      <c r="L429" s="239"/>
      <c r="M429" s="239"/>
      <c r="N429" s="239"/>
      <c r="O429" s="239"/>
      <c r="P429" s="239"/>
      <c r="Q429" s="239"/>
      <c r="R429" s="239"/>
      <c r="S429" s="239"/>
      <c r="W429" s="239"/>
      <c r="X429" s="239"/>
      <c r="Y429" s="239"/>
    </row>
    <row r="430" spans="2:25">
      <c r="B430" s="232"/>
      <c r="C430" s="232"/>
      <c r="D430" s="155" t="str">
        <f>IF($C430="","",VLOOKUP($C430,分類コード!$B$1:$C$26,2,0))</f>
        <v/>
      </c>
      <c r="E430" s="234"/>
      <c r="F430" s="235"/>
      <c r="G430" s="236"/>
      <c r="H430" s="235"/>
      <c r="L430" s="239"/>
      <c r="M430" s="239"/>
      <c r="N430" s="239"/>
      <c r="O430" s="239"/>
      <c r="P430" s="239"/>
      <c r="Q430" s="239"/>
      <c r="R430" s="239"/>
      <c r="S430" s="239"/>
      <c r="W430" s="239"/>
      <c r="X430" s="239"/>
      <c r="Y430" s="239"/>
    </row>
    <row r="431" spans="2:25">
      <c r="B431" s="232"/>
      <c r="C431" s="232"/>
      <c r="D431" s="155" t="str">
        <f>IF($C431="","",VLOOKUP($C431,分類コード!$B$1:$C$26,2,0))</f>
        <v/>
      </c>
      <c r="E431" s="234"/>
      <c r="F431" s="235"/>
      <c r="G431" s="236"/>
      <c r="H431" s="235"/>
      <c r="L431" s="239"/>
      <c r="M431" s="239"/>
      <c r="N431" s="239"/>
      <c r="O431" s="239"/>
      <c r="P431" s="239"/>
      <c r="Q431" s="239"/>
      <c r="R431" s="239"/>
      <c r="S431" s="239"/>
      <c r="W431" s="239"/>
      <c r="X431" s="239"/>
      <c r="Y431" s="239"/>
    </row>
    <row r="432" spans="2:25">
      <c r="B432" s="232"/>
      <c r="C432" s="232"/>
      <c r="D432" s="155" t="str">
        <f>IF($C432="","",VLOOKUP($C432,分類コード!$B$1:$C$26,2,0))</f>
        <v/>
      </c>
      <c r="E432" s="234"/>
      <c r="F432" s="235"/>
      <c r="G432" s="236"/>
      <c r="H432" s="235"/>
      <c r="L432" s="239"/>
      <c r="M432" s="239"/>
      <c r="N432" s="239"/>
      <c r="O432" s="239"/>
      <c r="P432" s="239"/>
      <c r="Q432" s="239"/>
      <c r="R432" s="239"/>
      <c r="S432" s="239"/>
      <c r="W432" s="239"/>
      <c r="X432" s="239"/>
      <c r="Y432" s="239"/>
    </row>
    <row r="433" spans="2:25">
      <c r="B433" s="232"/>
      <c r="C433" s="232"/>
      <c r="D433" s="155" t="str">
        <f>IF($C433="","",VLOOKUP($C433,分類コード!$B$1:$C$26,2,0))</f>
        <v/>
      </c>
      <c r="E433" s="234"/>
      <c r="F433" s="235"/>
      <c r="G433" s="236"/>
      <c r="H433" s="235"/>
      <c r="L433" s="239"/>
      <c r="M433" s="239"/>
      <c r="N433" s="239"/>
      <c r="O433" s="239"/>
      <c r="P433" s="239"/>
      <c r="Q433" s="239"/>
      <c r="R433" s="239"/>
      <c r="S433" s="239"/>
      <c r="W433" s="239"/>
      <c r="X433" s="239"/>
      <c r="Y433" s="239"/>
    </row>
    <row r="434" spans="2:25">
      <c r="B434" s="232"/>
      <c r="C434" s="232"/>
      <c r="D434" s="155" t="str">
        <f>IF($C434="","",VLOOKUP($C434,分類コード!$B$1:$C$26,2,0))</f>
        <v/>
      </c>
      <c r="E434" s="234"/>
      <c r="F434" s="235"/>
      <c r="G434" s="236"/>
      <c r="H434" s="235"/>
      <c r="L434" s="239"/>
      <c r="M434" s="239"/>
      <c r="N434" s="239"/>
      <c r="O434" s="239"/>
      <c r="P434" s="239"/>
      <c r="Q434" s="239"/>
      <c r="R434" s="239"/>
      <c r="S434" s="239"/>
      <c r="W434" s="239"/>
      <c r="X434" s="239"/>
      <c r="Y434" s="239"/>
    </row>
    <row r="435" spans="2:25">
      <c r="B435" s="232"/>
      <c r="C435" s="232"/>
      <c r="D435" s="155" t="str">
        <f>IF($C435="","",VLOOKUP($C435,分類コード!$B$1:$C$26,2,0))</f>
        <v/>
      </c>
      <c r="E435" s="234"/>
      <c r="F435" s="235"/>
      <c r="G435" s="236"/>
      <c r="H435" s="235"/>
      <c r="L435" s="239"/>
      <c r="M435" s="239"/>
      <c r="N435" s="239"/>
      <c r="O435" s="239"/>
      <c r="P435" s="239"/>
      <c r="Q435" s="239"/>
      <c r="R435" s="239"/>
      <c r="S435" s="239"/>
      <c r="W435" s="239"/>
      <c r="X435" s="239"/>
      <c r="Y435" s="239"/>
    </row>
    <row r="436" spans="2:25">
      <c r="B436" s="232"/>
      <c r="C436" s="232"/>
      <c r="D436" s="155" t="str">
        <f>IF($C436="","",VLOOKUP($C436,分類コード!$B$1:$C$26,2,0))</f>
        <v/>
      </c>
      <c r="E436" s="234"/>
      <c r="F436" s="235"/>
      <c r="G436" s="236"/>
      <c r="H436" s="235"/>
      <c r="L436" s="239"/>
      <c r="M436" s="239"/>
      <c r="N436" s="239"/>
      <c r="O436" s="239"/>
      <c r="P436" s="239"/>
      <c r="Q436" s="239"/>
      <c r="R436" s="239"/>
      <c r="S436" s="239"/>
      <c r="W436" s="239"/>
      <c r="X436" s="239"/>
      <c r="Y436" s="239"/>
    </row>
    <row r="437" spans="2:25">
      <c r="B437" s="232"/>
      <c r="C437" s="232"/>
      <c r="D437" s="155" t="str">
        <f>IF($C437="","",VLOOKUP($C437,分類コード!$B$1:$C$26,2,0))</f>
        <v/>
      </c>
      <c r="E437" s="234"/>
      <c r="F437" s="235"/>
      <c r="G437" s="236"/>
      <c r="H437" s="235"/>
      <c r="L437" s="239"/>
      <c r="M437" s="239"/>
      <c r="N437" s="239"/>
      <c r="O437" s="239"/>
      <c r="P437" s="239"/>
      <c r="Q437" s="239"/>
      <c r="R437" s="239"/>
      <c r="S437" s="239"/>
      <c r="W437" s="239"/>
      <c r="X437" s="239"/>
      <c r="Y437" s="239"/>
    </row>
    <row r="438" spans="2:25">
      <c r="B438" s="232"/>
      <c r="C438" s="232"/>
      <c r="D438" s="155" t="str">
        <f>IF($C438="","",VLOOKUP($C438,分類コード!$B$1:$C$26,2,0))</f>
        <v/>
      </c>
      <c r="E438" s="234"/>
      <c r="F438" s="235"/>
      <c r="G438" s="236"/>
      <c r="H438" s="235"/>
      <c r="L438" s="239"/>
      <c r="M438" s="239"/>
      <c r="N438" s="239"/>
      <c r="O438" s="239"/>
      <c r="P438" s="239"/>
      <c r="Q438" s="239"/>
      <c r="R438" s="239"/>
      <c r="S438" s="239"/>
      <c r="W438" s="239"/>
      <c r="X438" s="239"/>
      <c r="Y438" s="239"/>
    </row>
    <row r="439" spans="2:25">
      <c r="B439" s="232"/>
      <c r="C439" s="232"/>
      <c r="D439" s="155" t="str">
        <f>IF($C439="","",VLOOKUP($C439,分類コード!$B$1:$C$26,2,0))</f>
        <v/>
      </c>
      <c r="E439" s="234"/>
      <c r="F439" s="235"/>
      <c r="G439" s="236"/>
      <c r="H439" s="235"/>
      <c r="L439" s="239"/>
      <c r="M439" s="239"/>
      <c r="N439" s="239"/>
      <c r="O439" s="239"/>
      <c r="P439" s="239"/>
      <c r="Q439" s="239"/>
      <c r="R439" s="239"/>
      <c r="S439" s="239"/>
      <c r="W439" s="239"/>
      <c r="X439" s="239"/>
      <c r="Y439" s="239"/>
    </row>
    <row r="440" spans="2:25">
      <c r="B440" s="232"/>
      <c r="C440" s="232"/>
      <c r="D440" s="155" t="str">
        <f>IF($C440="","",VLOOKUP($C440,分類コード!$B$1:$C$26,2,0))</f>
        <v/>
      </c>
      <c r="E440" s="234"/>
      <c r="F440" s="235"/>
      <c r="G440" s="236"/>
      <c r="H440" s="235"/>
      <c r="L440" s="239"/>
      <c r="M440" s="239"/>
      <c r="N440" s="239"/>
      <c r="O440" s="239"/>
      <c r="P440" s="239"/>
      <c r="Q440" s="239"/>
      <c r="R440" s="239"/>
      <c r="S440" s="239"/>
      <c r="W440" s="239"/>
      <c r="X440" s="239"/>
      <c r="Y440" s="239"/>
    </row>
    <row r="441" spans="2:25">
      <c r="B441" s="232"/>
      <c r="C441" s="232"/>
      <c r="D441" s="155" t="str">
        <f>IF($C441="","",VLOOKUP($C441,分類コード!$B$1:$C$26,2,0))</f>
        <v/>
      </c>
      <c r="E441" s="234"/>
      <c r="F441" s="235"/>
      <c r="G441" s="236"/>
      <c r="H441" s="235"/>
      <c r="L441" s="239"/>
      <c r="M441" s="239"/>
      <c r="N441" s="239"/>
      <c r="O441" s="239"/>
      <c r="P441" s="239"/>
      <c r="Q441" s="239"/>
      <c r="R441" s="239"/>
      <c r="S441" s="239"/>
      <c r="W441" s="239"/>
      <c r="X441" s="239"/>
      <c r="Y441" s="239"/>
    </row>
    <row r="442" spans="2:25">
      <c r="B442" s="232"/>
      <c r="C442" s="232"/>
      <c r="D442" s="155" t="str">
        <f>IF($C442="","",VLOOKUP($C442,分類コード!$B$1:$C$26,2,0))</f>
        <v/>
      </c>
      <c r="E442" s="234"/>
      <c r="F442" s="235"/>
      <c r="G442" s="236"/>
      <c r="H442" s="235"/>
      <c r="L442" s="239"/>
      <c r="M442" s="239"/>
      <c r="N442" s="239"/>
      <c r="O442" s="239"/>
      <c r="P442" s="239"/>
      <c r="Q442" s="239"/>
      <c r="R442" s="239"/>
      <c r="S442" s="239"/>
      <c r="W442" s="239"/>
      <c r="X442" s="239"/>
      <c r="Y442" s="239"/>
    </row>
    <row r="443" spans="2:25">
      <c r="B443" s="232"/>
      <c r="C443" s="232"/>
      <c r="D443" s="155" t="str">
        <f>IF($C443="","",VLOOKUP($C443,分類コード!$B$1:$C$26,2,0))</f>
        <v/>
      </c>
      <c r="E443" s="234"/>
      <c r="F443" s="235"/>
      <c r="G443" s="236"/>
      <c r="H443" s="235"/>
      <c r="L443" s="239"/>
      <c r="M443" s="239"/>
      <c r="N443" s="239"/>
      <c r="O443" s="239"/>
      <c r="P443" s="239"/>
      <c r="Q443" s="239"/>
      <c r="R443" s="239"/>
      <c r="S443" s="239"/>
      <c r="W443" s="239"/>
      <c r="X443" s="239"/>
      <c r="Y443" s="239"/>
    </row>
    <row r="444" spans="2:25">
      <c r="B444" s="232"/>
      <c r="C444" s="232"/>
      <c r="D444" s="155" t="str">
        <f>IF($C444="","",VLOOKUP($C444,分類コード!$B$1:$C$26,2,0))</f>
        <v/>
      </c>
      <c r="E444" s="234"/>
      <c r="F444" s="235"/>
      <c r="G444" s="236"/>
      <c r="H444" s="235"/>
      <c r="L444" s="239"/>
      <c r="M444" s="239"/>
      <c r="N444" s="239"/>
      <c r="O444" s="239"/>
      <c r="P444" s="239"/>
      <c r="Q444" s="239"/>
      <c r="R444" s="239"/>
      <c r="S444" s="239"/>
      <c r="W444" s="239"/>
      <c r="X444" s="239"/>
      <c r="Y444" s="239"/>
    </row>
    <row r="445" spans="2:25">
      <c r="B445" s="232"/>
      <c r="C445" s="232"/>
      <c r="D445" s="155" t="str">
        <f>IF($C445="","",VLOOKUP($C445,分類コード!$B$1:$C$26,2,0))</f>
        <v/>
      </c>
      <c r="E445" s="234"/>
      <c r="F445" s="235"/>
      <c r="G445" s="236"/>
      <c r="H445" s="235"/>
      <c r="L445" s="239"/>
      <c r="M445" s="239"/>
      <c r="N445" s="239"/>
      <c r="O445" s="239"/>
      <c r="P445" s="239"/>
      <c r="Q445" s="239"/>
      <c r="R445" s="239"/>
      <c r="S445" s="239"/>
      <c r="W445" s="239"/>
      <c r="X445" s="239"/>
      <c r="Y445" s="239"/>
    </row>
    <row r="446" spans="2:25">
      <c r="B446" s="232"/>
      <c r="C446" s="232"/>
      <c r="D446" s="155" t="str">
        <f>IF($C446="","",VLOOKUP($C446,分類コード!$B$1:$C$26,2,0))</f>
        <v/>
      </c>
      <c r="E446" s="234"/>
      <c r="F446" s="235"/>
      <c r="G446" s="236"/>
      <c r="H446" s="235"/>
      <c r="L446" s="239"/>
      <c r="M446" s="239"/>
      <c r="N446" s="239"/>
      <c r="O446" s="239"/>
      <c r="P446" s="239"/>
      <c r="Q446" s="239"/>
      <c r="R446" s="239"/>
      <c r="S446" s="239"/>
      <c r="W446" s="239"/>
      <c r="X446" s="239"/>
      <c r="Y446" s="239"/>
    </row>
    <row r="447" spans="2:25">
      <c r="B447" s="232"/>
      <c r="C447" s="232"/>
      <c r="D447" s="155" t="str">
        <f>IF($C447="","",VLOOKUP($C447,分類コード!$B$1:$C$26,2,0))</f>
        <v/>
      </c>
      <c r="E447" s="234"/>
      <c r="F447" s="235"/>
      <c r="G447" s="236"/>
      <c r="H447" s="235"/>
      <c r="L447" s="239"/>
      <c r="M447" s="239"/>
      <c r="N447" s="239"/>
      <c r="O447" s="239"/>
      <c r="P447" s="239"/>
      <c r="Q447" s="239"/>
      <c r="R447" s="239"/>
      <c r="S447" s="239"/>
      <c r="W447" s="239"/>
      <c r="X447" s="239"/>
      <c r="Y447" s="239"/>
    </row>
    <row r="448" spans="2:25">
      <c r="B448" s="232"/>
      <c r="C448" s="232"/>
      <c r="D448" s="155" t="str">
        <f>IF($C448="","",VLOOKUP($C448,分類コード!$B$1:$C$26,2,0))</f>
        <v/>
      </c>
      <c r="E448" s="234"/>
      <c r="F448" s="235"/>
      <c r="G448" s="236"/>
      <c r="H448" s="235"/>
      <c r="L448" s="239"/>
      <c r="M448" s="239"/>
      <c r="N448" s="239"/>
      <c r="O448" s="239"/>
      <c r="P448" s="239"/>
      <c r="Q448" s="239"/>
      <c r="R448" s="239"/>
      <c r="S448" s="239"/>
      <c r="W448" s="239"/>
      <c r="X448" s="239"/>
      <c r="Y448" s="239"/>
    </row>
    <row r="449" spans="2:25">
      <c r="B449" s="232"/>
      <c r="C449" s="232"/>
      <c r="D449" s="155" t="str">
        <f>IF($C449="","",VLOOKUP($C449,分類コード!$B$1:$C$26,2,0))</f>
        <v/>
      </c>
      <c r="E449" s="234"/>
      <c r="F449" s="235"/>
      <c r="G449" s="236"/>
      <c r="H449" s="235"/>
      <c r="L449" s="239"/>
      <c r="M449" s="239"/>
      <c r="N449" s="239"/>
      <c r="O449" s="239"/>
      <c r="P449" s="239"/>
      <c r="Q449" s="239"/>
      <c r="R449" s="239"/>
      <c r="S449" s="239"/>
      <c r="W449" s="239"/>
      <c r="X449" s="239"/>
      <c r="Y449" s="239"/>
    </row>
    <row r="450" spans="2:25">
      <c r="B450" s="232"/>
      <c r="C450" s="232"/>
      <c r="D450" s="155" t="str">
        <f>IF($C450="","",VLOOKUP($C450,分類コード!$B$1:$C$26,2,0))</f>
        <v/>
      </c>
      <c r="E450" s="234"/>
      <c r="F450" s="235"/>
      <c r="G450" s="236"/>
      <c r="H450" s="235"/>
      <c r="L450" s="239"/>
      <c r="M450" s="239"/>
      <c r="N450" s="239"/>
      <c r="O450" s="239"/>
      <c r="P450" s="239"/>
      <c r="Q450" s="239"/>
      <c r="R450" s="239"/>
      <c r="S450" s="239"/>
      <c r="W450" s="239"/>
      <c r="X450" s="239"/>
      <c r="Y450" s="239"/>
    </row>
    <row r="451" spans="2:25">
      <c r="B451" s="232"/>
      <c r="C451" s="232"/>
      <c r="D451" s="155" t="str">
        <f>IF($C451="","",VLOOKUP($C451,分類コード!$B$1:$C$26,2,0))</f>
        <v/>
      </c>
      <c r="E451" s="234"/>
      <c r="F451" s="235"/>
      <c r="G451" s="236"/>
      <c r="H451" s="235"/>
      <c r="L451" s="239"/>
      <c r="M451" s="239"/>
      <c r="N451" s="239"/>
      <c r="O451" s="239"/>
      <c r="P451" s="239"/>
      <c r="Q451" s="239"/>
      <c r="R451" s="239"/>
      <c r="S451" s="239"/>
      <c r="W451" s="239"/>
      <c r="X451" s="239"/>
      <c r="Y451" s="239"/>
    </row>
    <row r="452" spans="2:25">
      <c r="B452" s="232"/>
      <c r="C452" s="232"/>
      <c r="D452" s="155" t="str">
        <f>IF($C452="","",VLOOKUP($C452,分類コード!$B$1:$C$26,2,0))</f>
        <v/>
      </c>
      <c r="E452" s="234"/>
      <c r="F452" s="235"/>
      <c r="G452" s="236"/>
      <c r="H452" s="235"/>
      <c r="L452" s="239"/>
      <c r="M452" s="239"/>
      <c r="N452" s="239"/>
      <c r="O452" s="239"/>
      <c r="P452" s="239"/>
      <c r="Q452" s="239"/>
      <c r="R452" s="239"/>
      <c r="S452" s="239"/>
      <c r="W452" s="239"/>
      <c r="X452" s="239"/>
      <c r="Y452" s="239"/>
    </row>
    <row r="453" spans="2:25">
      <c r="B453" s="232"/>
      <c r="C453" s="232"/>
      <c r="D453" s="155" t="str">
        <f>IF($C453="","",VLOOKUP($C453,分類コード!$B$1:$C$26,2,0))</f>
        <v/>
      </c>
      <c r="E453" s="234"/>
      <c r="F453" s="235"/>
      <c r="G453" s="236"/>
      <c r="H453" s="235"/>
      <c r="L453" s="239"/>
      <c r="M453" s="239"/>
      <c r="N453" s="239"/>
      <c r="O453" s="239"/>
      <c r="P453" s="239"/>
      <c r="Q453" s="239"/>
      <c r="R453" s="239"/>
      <c r="S453" s="239"/>
      <c r="W453" s="239"/>
      <c r="X453" s="239"/>
      <c r="Y453" s="239"/>
    </row>
    <row r="454" spans="2:25">
      <c r="B454" s="232"/>
      <c r="C454" s="232"/>
      <c r="D454" s="155" t="str">
        <f>IF($C454="","",VLOOKUP($C454,分類コード!$B$1:$C$26,2,0))</f>
        <v/>
      </c>
      <c r="E454" s="234"/>
      <c r="F454" s="235"/>
      <c r="G454" s="236"/>
      <c r="H454" s="235"/>
      <c r="L454" s="239"/>
      <c r="M454" s="239"/>
      <c r="N454" s="239"/>
      <c r="O454" s="239"/>
      <c r="P454" s="239"/>
      <c r="Q454" s="239"/>
      <c r="R454" s="239"/>
      <c r="S454" s="239"/>
      <c r="W454" s="239"/>
      <c r="X454" s="239"/>
      <c r="Y454" s="239"/>
    </row>
    <row r="455" spans="2:25">
      <c r="B455" s="232"/>
      <c r="C455" s="232"/>
      <c r="D455" s="155" t="str">
        <f>IF($C455="","",VLOOKUP($C455,分類コード!$B$1:$C$26,2,0))</f>
        <v/>
      </c>
      <c r="E455" s="234"/>
      <c r="F455" s="235"/>
      <c r="G455" s="236"/>
      <c r="H455" s="235"/>
      <c r="L455" s="239"/>
      <c r="M455" s="239"/>
      <c r="N455" s="239"/>
      <c r="O455" s="239"/>
      <c r="P455" s="239"/>
      <c r="Q455" s="239"/>
      <c r="R455" s="239"/>
      <c r="S455" s="239"/>
      <c r="W455" s="239"/>
      <c r="X455" s="239"/>
      <c r="Y455" s="239"/>
    </row>
    <row r="456" spans="2:25">
      <c r="B456" s="232"/>
      <c r="C456" s="232"/>
      <c r="D456" s="155" t="str">
        <f>IF($C456="","",VLOOKUP($C456,分類コード!$B$1:$C$26,2,0))</f>
        <v/>
      </c>
      <c r="E456" s="234"/>
      <c r="F456" s="235"/>
      <c r="G456" s="236"/>
      <c r="H456" s="235"/>
      <c r="L456" s="239"/>
      <c r="M456" s="239"/>
      <c r="N456" s="239"/>
      <c r="O456" s="239"/>
      <c r="P456" s="239"/>
      <c r="Q456" s="239"/>
      <c r="R456" s="239"/>
      <c r="S456" s="239"/>
      <c r="W456" s="239"/>
      <c r="X456" s="239"/>
      <c r="Y456" s="239"/>
    </row>
    <row r="457" spans="2:25">
      <c r="B457" s="232"/>
      <c r="C457" s="232"/>
      <c r="D457" s="155" t="str">
        <f>IF($C457="","",VLOOKUP($C457,分類コード!$B$1:$C$26,2,0))</f>
        <v/>
      </c>
      <c r="E457" s="234"/>
      <c r="F457" s="235"/>
      <c r="G457" s="236"/>
      <c r="H457" s="235"/>
      <c r="L457" s="239"/>
      <c r="M457" s="239"/>
      <c r="N457" s="239"/>
      <c r="O457" s="239"/>
      <c r="P457" s="239"/>
      <c r="Q457" s="239"/>
      <c r="R457" s="239"/>
      <c r="S457" s="239"/>
      <c r="W457" s="239"/>
      <c r="X457" s="239"/>
      <c r="Y457" s="239"/>
    </row>
    <row r="458" spans="2:25">
      <c r="B458" s="232"/>
      <c r="C458" s="232"/>
      <c r="D458" s="155" t="str">
        <f>IF($C458="","",VLOOKUP($C458,分類コード!$B$1:$C$26,2,0))</f>
        <v/>
      </c>
      <c r="E458" s="234"/>
      <c r="F458" s="235"/>
      <c r="G458" s="236"/>
      <c r="H458" s="235"/>
      <c r="L458" s="239"/>
      <c r="M458" s="239"/>
      <c r="N458" s="239"/>
      <c r="O458" s="239"/>
      <c r="P458" s="239"/>
      <c r="Q458" s="239"/>
      <c r="R458" s="239"/>
      <c r="S458" s="239"/>
      <c r="W458" s="239"/>
      <c r="X458" s="239"/>
      <c r="Y458" s="239"/>
    </row>
    <row r="459" spans="2:25">
      <c r="B459" s="232"/>
      <c r="C459" s="232"/>
      <c r="D459" s="155" t="str">
        <f>IF($C459="","",VLOOKUP($C459,分類コード!$B$1:$C$26,2,0))</f>
        <v/>
      </c>
      <c r="E459" s="234"/>
      <c r="F459" s="235"/>
      <c r="G459" s="236"/>
      <c r="H459" s="235"/>
      <c r="L459" s="239"/>
      <c r="M459" s="239"/>
      <c r="N459" s="239"/>
      <c r="O459" s="239"/>
      <c r="P459" s="239"/>
      <c r="Q459" s="239"/>
      <c r="R459" s="239"/>
      <c r="S459" s="239"/>
      <c r="W459" s="239"/>
      <c r="X459" s="239"/>
      <c r="Y459" s="239"/>
    </row>
    <row r="460" spans="2:25">
      <c r="B460" s="232"/>
      <c r="C460" s="232"/>
      <c r="D460" s="155" t="str">
        <f>IF($C460="","",VLOOKUP($C460,分類コード!$B$1:$C$26,2,0))</f>
        <v/>
      </c>
      <c r="E460" s="234"/>
      <c r="F460" s="235"/>
      <c r="G460" s="236"/>
      <c r="H460" s="235"/>
      <c r="L460" s="239"/>
      <c r="M460" s="239"/>
      <c r="N460" s="239"/>
      <c r="O460" s="239"/>
      <c r="P460" s="239"/>
      <c r="Q460" s="239"/>
      <c r="R460" s="239"/>
      <c r="S460" s="239"/>
      <c r="W460" s="239"/>
      <c r="X460" s="239"/>
      <c r="Y460" s="239"/>
    </row>
    <row r="461" spans="2:25">
      <c r="B461" s="232"/>
      <c r="C461" s="232"/>
      <c r="D461" s="155" t="str">
        <f>IF($C461="","",VLOOKUP($C461,分類コード!$B$1:$C$26,2,0))</f>
        <v/>
      </c>
      <c r="E461" s="234"/>
      <c r="F461" s="235"/>
      <c r="G461" s="236"/>
      <c r="H461" s="235"/>
      <c r="L461" s="239"/>
      <c r="M461" s="239"/>
      <c r="N461" s="239"/>
      <c r="O461" s="239"/>
      <c r="P461" s="239"/>
      <c r="Q461" s="239"/>
      <c r="R461" s="239"/>
      <c r="S461" s="239"/>
      <c r="W461" s="239"/>
      <c r="X461" s="239"/>
      <c r="Y461" s="239"/>
    </row>
    <row r="462" spans="2:25">
      <c r="B462" s="232"/>
      <c r="C462" s="232"/>
      <c r="D462" s="155" t="str">
        <f>IF($C462="","",VLOOKUP($C462,分類コード!$B$1:$C$26,2,0))</f>
        <v/>
      </c>
      <c r="E462" s="234"/>
      <c r="F462" s="235"/>
      <c r="G462" s="236"/>
      <c r="H462" s="235"/>
      <c r="L462" s="239"/>
      <c r="M462" s="239"/>
      <c r="N462" s="239"/>
      <c r="O462" s="239"/>
      <c r="P462" s="239"/>
      <c r="Q462" s="239"/>
      <c r="R462" s="239"/>
      <c r="S462" s="239"/>
      <c r="W462" s="239"/>
      <c r="X462" s="239"/>
      <c r="Y462" s="239"/>
    </row>
    <row r="463" spans="2:25">
      <c r="B463" s="232"/>
      <c r="C463" s="232"/>
      <c r="D463" s="155" t="str">
        <f>IF($C463="","",VLOOKUP($C463,分類コード!$B$1:$C$26,2,0))</f>
        <v/>
      </c>
      <c r="E463" s="234"/>
      <c r="F463" s="235"/>
      <c r="G463" s="236"/>
      <c r="H463" s="235"/>
      <c r="L463" s="239"/>
      <c r="M463" s="239"/>
      <c r="N463" s="239"/>
      <c r="O463" s="239"/>
      <c r="P463" s="239"/>
      <c r="Q463" s="239"/>
      <c r="R463" s="239"/>
      <c r="S463" s="239"/>
      <c r="W463" s="239"/>
      <c r="X463" s="239"/>
      <c r="Y463" s="239"/>
    </row>
    <row r="464" spans="2:25">
      <c r="B464" s="232"/>
      <c r="C464" s="232"/>
      <c r="D464" s="155" t="str">
        <f>IF($C464="","",VLOOKUP($C464,分類コード!$B$1:$C$26,2,0))</f>
        <v/>
      </c>
      <c r="E464" s="234"/>
      <c r="F464" s="235"/>
      <c r="G464" s="236"/>
      <c r="H464" s="235"/>
      <c r="L464" s="239"/>
      <c r="M464" s="239"/>
      <c r="N464" s="239"/>
      <c r="O464" s="239"/>
      <c r="P464" s="239"/>
      <c r="Q464" s="239"/>
      <c r="R464" s="239"/>
      <c r="S464" s="239"/>
      <c r="W464" s="239"/>
      <c r="X464" s="239"/>
      <c r="Y464" s="239"/>
    </row>
    <row r="465" spans="2:25">
      <c r="B465" s="232"/>
      <c r="C465" s="232"/>
      <c r="D465" s="155" t="str">
        <f>IF($C465="","",VLOOKUP($C465,分類コード!$B$1:$C$26,2,0))</f>
        <v/>
      </c>
      <c r="E465" s="234"/>
      <c r="F465" s="235"/>
      <c r="G465" s="236"/>
      <c r="H465" s="235"/>
      <c r="L465" s="239"/>
      <c r="M465" s="239"/>
      <c r="N465" s="239"/>
      <c r="O465" s="239"/>
      <c r="P465" s="239"/>
      <c r="Q465" s="239"/>
      <c r="R465" s="239"/>
      <c r="S465" s="239"/>
      <c r="W465" s="239"/>
      <c r="X465" s="239"/>
      <c r="Y465" s="239"/>
    </row>
    <row r="466" spans="2:25">
      <c r="B466" s="232"/>
      <c r="C466" s="232"/>
      <c r="D466" s="155" t="str">
        <f>IF($C466="","",VLOOKUP($C466,分類コード!$B$1:$C$26,2,0))</f>
        <v/>
      </c>
      <c r="E466" s="234"/>
      <c r="F466" s="235"/>
      <c r="G466" s="236"/>
      <c r="H466" s="235"/>
      <c r="L466" s="239"/>
      <c r="M466" s="239"/>
      <c r="N466" s="239"/>
      <c r="O466" s="239"/>
      <c r="P466" s="239"/>
      <c r="Q466" s="239"/>
      <c r="R466" s="239"/>
      <c r="S466" s="239"/>
      <c r="W466" s="239"/>
      <c r="X466" s="239"/>
      <c r="Y466" s="239"/>
    </row>
    <row r="467" spans="2:25">
      <c r="B467" s="232"/>
      <c r="C467" s="232"/>
      <c r="D467" s="155" t="str">
        <f>IF($C467="","",VLOOKUP($C467,分類コード!$B$1:$C$26,2,0))</f>
        <v/>
      </c>
      <c r="E467" s="234"/>
      <c r="F467" s="235"/>
      <c r="G467" s="236"/>
      <c r="H467" s="235"/>
      <c r="L467" s="239"/>
      <c r="M467" s="239"/>
      <c r="N467" s="239"/>
      <c r="O467" s="239"/>
      <c r="P467" s="239"/>
      <c r="Q467" s="239"/>
      <c r="R467" s="239"/>
      <c r="S467" s="239"/>
      <c r="W467" s="239"/>
      <c r="X467" s="239"/>
      <c r="Y467" s="239"/>
    </row>
    <row r="468" spans="2:25">
      <c r="B468" s="232"/>
      <c r="C468" s="232"/>
      <c r="D468" s="155" t="str">
        <f>IF($C468="","",VLOOKUP($C468,分類コード!$B$1:$C$26,2,0))</f>
        <v/>
      </c>
      <c r="E468" s="234"/>
      <c r="F468" s="235"/>
      <c r="G468" s="236"/>
      <c r="H468" s="235"/>
      <c r="L468" s="239"/>
      <c r="M468" s="239"/>
      <c r="N468" s="239"/>
      <c r="O468" s="239"/>
      <c r="P468" s="239"/>
      <c r="Q468" s="239"/>
      <c r="R468" s="239"/>
      <c r="S468" s="239"/>
      <c r="W468" s="239"/>
      <c r="X468" s="239"/>
      <c r="Y468" s="239"/>
    </row>
    <row r="469" spans="2:25">
      <c r="B469" s="232"/>
      <c r="C469" s="232"/>
      <c r="D469" s="155" t="str">
        <f>IF($C469="","",VLOOKUP($C469,分類コード!$B$1:$C$26,2,0))</f>
        <v/>
      </c>
      <c r="E469" s="234"/>
      <c r="F469" s="235"/>
      <c r="G469" s="236"/>
      <c r="H469" s="235"/>
      <c r="L469" s="239"/>
      <c r="M469" s="239"/>
      <c r="N469" s="239"/>
      <c r="O469" s="239"/>
      <c r="P469" s="239"/>
      <c r="Q469" s="239"/>
      <c r="R469" s="239"/>
      <c r="S469" s="239"/>
      <c r="W469" s="239"/>
      <c r="X469" s="239"/>
      <c r="Y469" s="239"/>
    </row>
    <row r="470" spans="2:25">
      <c r="B470" s="232"/>
      <c r="C470" s="232"/>
      <c r="D470" s="155" t="str">
        <f>IF($C470="","",VLOOKUP($C470,分類コード!$B$1:$C$26,2,0))</f>
        <v/>
      </c>
      <c r="E470" s="234"/>
      <c r="F470" s="235"/>
      <c r="G470" s="236"/>
      <c r="H470" s="235"/>
      <c r="L470" s="239"/>
      <c r="M470" s="239"/>
      <c r="N470" s="239"/>
      <c r="O470" s="239"/>
      <c r="P470" s="239"/>
      <c r="Q470" s="239"/>
      <c r="R470" s="239"/>
      <c r="S470" s="239"/>
      <c r="W470" s="239"/>
      <c r="X470" s="239"/>
      <c r="Y470" s="239"/>
    </row>
    <row r="471" spans="2:25">
      <c r="B471" s="232"/>
      <c r="C471" s="232"/>
      <c r="D471" s="155" t="str">
        <f>IF($C471="","",VLOOKUP($C471,分類コード!$B$1:$C$26,2,0))</f>
        <v/>
      </c>
      <c r="E471" s="234"/>
      <c r="F471" s="235"/>
      <c r="G471" s="236"/>
      <c r="H471" s="235"/>
      <c r="L471" s="239"/>
      <c r="M471" s="239"/>
      <c r="N471" s="239"/>
      <c r="O471" s="239"/>
      <c r="P471" s="239"/>
      <c r="Q471" s="239"/>
      <c r="R471" s="239"/>
      <c r="S471" s="239"/>
      <c r="W471" s="239"/>
      <c r="X471" s="239"/>
      <c r="Y471" s="239"/>
    </row>
    <row r="472" spans="2:25">
      <c r="B472" s="232"/>
      <c r="C472" s="232"/>
      <c r="D472" s="155" t="str">
        <f>IF($C472="","",VLOOKUP($C472,分類コード!$B$1:$C$26,2,0))</f>
        <v/>
      </c>
      <c r="E472" s="234"/>
      <c r="F472" s="235"/>
      <c r="G472" s="236"/>
      <c r="H472" s="235"/>
      <c r="L472" s="239"/>
      <c r="M472" s="239"/>
      <c r="N472" s="239"/>
      <c r="O472" s="239"/>
      <c r="P472" s="239"/>
      <c r="Q472" s="239"/>
      <c r="R472" s="239"/>
      <c r="S472" s="239"/>
      <c r="W472" s="239"/>
      <c r="X472" s="239"/>
      <c r="Y472" s="239"/>
    </row>
    <row r="473" spans="2:25">
      <c r="B473" s="232"/>
      <c r="C473" s="232"/>
      <c r="D473" s="155" t="str">
        <f>IF($C473="","",VLOOKUP($C473,分類コード!$B$1:$C$26,2,0))</f>
        <v/>
      </c>
      <c r="E473" s="234"/>
      <c r="F473" s="235"/>
      <c r="G473" s="236"/>
      <c r="H473" s="235"/>
      <c r="L473" s="239"/>
      <c r="M473" s="239"/>
      <c r="N473" s="239"/>
      <c r="O473" s="239"/>
      <c r="P473" s="239"/>
      <c r="Q473" s="239"/>
      <c r="R473" s="239"/>
      <c r="S473" s="239"/>
      <c r="W473" s="239"/>
      <c r="X473" s="239"/>
      <c r="Y473" s="239"/>
    </row>
    <row r="474" spans="2:25">
      <c r="B474" s="232"/>
      <c r="C474" s="232"/>
      <c r="D474" s="155" t="str">
        <f>IF($C474="","",VLOOKUP($C474,分類コード!$B$1:$C$26,2,0))</f>
        <v/>
      </c>
      <c r="E474" s="234"/>
      <c r="F474" s="235"/>
      <c r="G474" s="236"/>
      <c r="H474" s="235"/>
      <c r="L474" s="239"/>
      <c r="M474" s="239"/>
      <c r="N474" s="239"/>
      <c r="O474" s="239"/>
      <c r="P474" s="239"/>
      <c r="Q474" s="239"/>
      <c r="R474" s="239"/>
      <c r="S474" s="239"/>
      <c r="W474" s="239"/>
      <c r="X474" s="239"/>
      <c r="Y474" s="239"/>
    </row>
    <row r="475" spans="2:25">
      <c r="B475" s="232"/>
      <c r="C475" s="232"/>
      <c r="D475" s="155" t="str">
        <f>IF($C475="","",VLOOKUP($C475,分類コード!$B$1:$C$26,2,0))</f>
        <v/>
      </c>
      <c r="E475" s="234"/>
      <c r="F475" s="235"/>
      <c r="G475" s="236"/>
      <c r="H475" s="235"/>
      <c r="L475" s="239"/>
      <c r="M475" s="239"/>
      <c r="N475" s="239"/>
      <c r="O475" s="239"/>
      <c r="P475" s="239"/>
      <c r="Q475" s="239"/>
      <c r="R475" s="239"/>
      <c r="S475" s="239"/>
      <c r="W475" s="239"/>
      <c r="X475" s="239"/>
      <c r="Y475" s="239"/>
    </row>
    <row r="476" spans="2:25">
      <c r="B476" s="232"/>
      <c r="C476" s="232"/>
      <c r="D476" s="155" t="str">
        <f>IF($C476="","",VLOOKUP($C476,分類コード!$B$1:$C$26,2,0))</f>
        <v/>
      </c>
      <c r="E476" s="234"/>
      <c r="F476" s="235"/>
      <c r="G476" s="236"/>
      <c r="H476" s="235"/>
      <c r="L476" s="239"/>
      <c r="M476" s="239"/>
      <c r="N476" s="239"/>
      <c r="O476" s="239"/>
      <c r="P476" s="239"/>
      <c r="Q476" s="239"/>
      <c r="R476" s="239"/>
      <c r="S476" s="239"/>
      <c r="W476" s="239"/>
      <c r="X476" s="239"/>
      <c r="Y476" s="239"/>
    </row>
    <row r="477" spans="2:25">
      <c r="B477" s="232"/>
      <c r="C477" s="232"/>
      <c r="D477" s="155" t="str">
        <f>IF($C477="","",VLOOKUP($C477,分類コード!$B$1:$C$26,2,0))</f>
        <v/>
      </c>
      <c r="E477" s="234"/>
      <c r="F477" s="235"/>
      <c r="G477" s="236"/>
      <c r="H477" s="235"/>
      <c r="L477" s="239"/>
      <c r="M477" s="239"/>
      <c r="N477" s="239"/>
      <c r="O477" s="239"/>
      <c r="P477" s="239"/>
      <c r="Q477" s="239"/>
      <c r="R477" s="239"/>
      <c r="S477" s="239"/>
      <c r="W477" s="239"/>
      <c r="X477" s="239"/>
      <c r="Y477" s="239"/>
    </row>
    <row r="478" spans="2:25">
      <c r="B478" s="232"/>
      <c r="C478" s="232"/>
      <c r="D478" s="155" t="str">
        <f>IF($C478="","",VLOOKUP($C478,分類コード!$B$1:$C$26,2,0))</f>
        <v/>
      </c>
      <c r="E478" s="234"/>
      <c r="F478" s="235"/>
      <c r="G478" s="236"/>
      <c r="H478" s="235"/>
      <c r="L478" s="239"/>
      <c r="M478" s="239"/>
      <c r="N478" s="239"/>
      <c r="O478" s="239"/>
      <c r="P478" s="239"/>
      <c r="Q478" s="239"/>
      <c r="R478" s="239"/>
      <c r="S478" s="239"/>
      <c r="W478" s="239"/>
      <c r="X478" s="239"/>
      <c r="Y478" s="239"/>
    </row>
    <row r="479" spans="2:25">
      <c r="B479" s="232"/>
      <c r="C479" s="232"/>
      <c r="D479" s="155" t="str">
        <f>IF($C479="","",VLOOKUP($C479,分類コード!$B$1:$C$26,2,0))</f>
        <v/>
      </c>
      <c r="E479" s="234"/>
      <c r="F479" s="235"/>
      <c r="G479" s="236"/>
      <c r="H479" s="235"/>
      <c r="L479" s="239"/>
      <c r="M479" s="239"/>
      <c r="N479" s="239"/>
      <c r="O479" s="239"/>
      <c r="P479" s="239"/>
      <c r="Q479" s="239"/>
      <c r="R479" s="239"/>
      <c r="S479" s="239"/>
      <c r="W479" s="239"/>
      <c r="X479" s="239"/>
      <c r="Y479" s="239"/>
    </row>
    <row r="480" spans="2:25">
      <c r="B480" s="232"/>
      <c r="C480" s="232"/>
      <c r="D480" s="155" t="str">
        <f>IF($C480="","",VLOOKUP($C480,分類コード!$B$1:$C$26,2,0))</f>
        <v/>
      </c>
      <c r="E480" s="234"/>
      <c r="F480" s="235"/>
      <c r="G480" s="236"/>
      <c r="H480" s="235"/>
      <c r="L480" s="239"/>
      <c r="M480" s="239"/>
      <c r="N480" s="239"/>
      <c r="O480" s="239"/>
      <c r="P480" s="239"/>
      <c r="Q480" s="239"/>
      <c r="R480" s="239"/>
      <c r="S480" s="239"/>
      <c r="W480" s="239"/>
      <c r="X480" s="239"/>
      <c r="Y480" s="239"/>
    </row>
    <row r="481" spans="2:25">
      <c r="B481" s="232"/>
      <c r="C481" s="232"/>
      <c r="D481" s="155" t="str">
        <f>IF($C481="","",VLOOKUP($C481,分類コード!$B$1:$C$26,2,0))</f>
        <v/>
      </c>
      <c r="E481" s="234"/>
      <c r="F481" s="235"/>
      <c r="G481" s="236"/>
      <c r="H481" s="235"/>
      <c r="L481" s="239"/>
      <c r="M481" s="239"/>
      <c r="N481" s="239"/>
      <c r="O481" s="239"/>
      <c r="P481" s="239"/>
      <c r="Q481" s="239"/>
      <c r="R481" s="239"/>
      <c r="S481" s="239"/>
      <c r="W481" s="239"/>
      <c r="X481" s="239"/>
      <c r="Y481" s="239"/>
    </row>
    <row r="482" spans="2:25">
      <c r="B482" s="232"/>
      <c r="C482" s="232"/>
      <c r="D482" s="155" t="str">
        <f>IF($C482="","",VLOOKUP($C482,分類コード!$B$1:$C$26,2,0))</f>
        <v/>
      </c>
      <c r="E482" s="234"/>
      <c r="F482" s="235"/>
      <c r="G482" s="236"/>
      <c r="H482" s="235"/>
      <c r="L482" s="239"/>
      <c r="M482" s="239"/>
      <c r="N482" s="239"/>
      <c r="O482" s="239"/>
      <c r="P482" s="239"/>
      <c r="Q482" s="239"/>
      <c r="R482" s="239"/>
      <c r="S482" s="239"/>
      <c r="W482" s="239"/>
      <c r="X482" s="239"/>
      <c r="Y482" s="239"/>
    </row>
    <row r="483" spans="2:25">
      <c r="B483" s="232"/>
      <c r="C483" s="232"/>
      <c r="D483" s="155" t="str">
        <f>IF($C483="","",VLOOKUP($C483,分類コード!$B$1:$C$26,2,0))</f>
        <v/>
      </c>
      <c r="E483" s="234"/>
      <c r="F483" s="235"/>
      <c r="G483" s="236"/>
      <c r="H483" s="235"/>
      <c r="L483" s="239"/>
      <c r="M483" s="239"/>
      <c r="N483" s="239"/>
      <c r="O483" s="239"/>
      <c r="P483" s="239"/>
      <c r="Q483" s="239"/>
      <c r="R483" s="239"/>
      <c r="S483" s="239"/>
      <c r="W483" s="239"/>
      <c r="X483" s="239"/>
      <c r="Y483" s="239"/>
    </row>
    <row r="484" spans="2:25">
      <c r="B484" s="232"/>
      <c r="C484" s="232"/>
      <c r="D484" s="155" t="str">
        <f>IF($C484="","",VLOOKUP($C484,分類コード!$B$1:$C$26,2,0))</f>
        <v/>
      </c>
      <c r="E484" s="234"/>
      <c r="F484" s="235"/>
      <c r="G484" s="236"/>
      <c r="H484" s="235"/>
      <c r="L484" s="239"/>
      <c r="M484" s="239"/>
      <c r="N484" s="239"/>
      <c r="O484" s="239"/>
      <c r="P484" s="239"/>
      <c r="Q484" s="239"/>
      <c r="R484" s="239"/>
      <c r="S484" s="239"/>
      <c r="W484" s="239"/>
      <c r="X484" s="239"/>
      <c r="Y484" s="239"/>
    </row>
    <row r="485" spans="2:25">
      <c r="B485" s="232"/>
      <c r="C485" s="232"/>
      <c r="D485" s="155" t="str">
        <f>IF($C485="","",VLOOKUP($C485,分類コード!$B$1:$C$26,2,0))</f>
        <v/>
      </c>
      <c r="E485" s="234"/>
      <c r="F485" s="235"/>
      <c r="G485" s="236"/>
      <c r="H485" s="235"/>
      <c r="L485" s="239"/>
      <c r="M485" s="239"/>
      <c r="N485" s="239"/>
      <c r="O485" s="239"/>
      <c r="P485" s="239"/>
      <c r="Q485" s="239"/>
      <c r="R485" s="239"/>
      <c r="S485" s="239"/>
      <c r="W485" s="239"/>
      <c r="X485" s="239"/>
      <c r="Y485" s="239"/>
    </row>
    <row r="486" spans="2:25">
      <c r="B486" s="232"/>
      <c r="C486" s="232"/>
      <c r="D486" s="155" t="str">
        <f>IF($C486="","",VLOOKUP($C486,分類コード!$B$1:$C$26,2,0))</f>
        <v/>
      </c>
      <c r="E486" s="234"/>
      <c r="F486" s="235"/>
      <c r="G486" s="236"/>
      <c r="H486" s="235"/>
      <c r="L486" s="239"/>
      <c r="M486" s="239"/>
      <c r="N486" s="239"/>
      <c r="O486" s="239"/>
      <c r="P486" s="239"/>
      <c r="Q486" s="239"/>
      <c r="R486" s="239"/>
      <c r="S486" s="239"/>
      <c r="W486" s="239"/>
      <c r="X486" s="239"/>
      <c r="Y486" s="239"/>
    </row>
    <row r="487" spans="2:25">
      <c r="B487" s="232"/>
      <c r="C487" s="232"/>
      <c r="D487" s="155" t="str">
        <f>IF($C487="","",VLOOKUP($C487,分類コード!$B$1:$C$26,2,0))</f>
        <v/>
      </c>
      <c r="E487" s="234"/>
      <c r="F487" s="235"/>
      <c r="G487" s="236"/>
      <c r="H487" s="235"/>
      <c r="L487" s="239"/>
      <c r="M487" s="239"/>
      <c r="N487" s="239"/>
      <c r="O487" s="239"/>
      <c r="P487" s="239"/>
      <c r="Q487" s="239"/>
      <c r="R487" s="239"/>
      <c r="S487" s="239"/>
      <c r="W487" s="239"/>
      <c r="X487" s="239"/>
      <c r="Y487" s="239"/>
    </row>
    <row r="488" spans="2:25">
      <c r="B488" s="232"/>
      <c r="C488" s="232"/>
      <c r="D488" s="155" t="str">
        <f>IF($C488="","",VLOOKUP($C488,分類コード!$B$1:$C$26,2,0))</f>
        <v/>
      </c>
      <c r="E488" s="234"/>
      <c r="F488" s="235"/>
      <c r="G488" s="236"/>
      <c r="H488" s="235"/>
      <c r="L488" s="239"/>
      <c r="M488" s="239"/>
      <c r="N488" s="239"/>
      <c r="O488" s="239"/>
      <c r="P488" s="239"/>
      <c r="Q488" s="239"/>
      <c r="R488" s="239"/>
      <c r="S488" s="239"/>
      <c r="W488" s="239"/>
      <c r="X488" s="239"/>
      <c r="Y488" s="239"/>
    </row>
    <row r="489" spans="2:25">
      <c r="B489" s="232"/>
      <c r="C489" s="232"/>
      <c r="D489" s="155" t="str">
        <f>IF($C489="","",VLOOKUP($C489,分類コード!$B$1:$C$26,2,0))</f>
        <v/>
      </c>
      <c r="E489" s="234"/>
      <c r="F489" s="235"/>
      <c r="G489" s="236"/>
      <c r="H489" s="235"/>
      <c r="L489" s="239"/>
      <c r="M489" s="239"/>
      <c r="N489" s="239"/>
      <c r="O489" s="239"/>
      <c r="P489" s="239"/>
      <c r="Q489" s="239"/>
      <c r="R489" s="239"/>
      <c r="S489" s="239"/>
      <c r="W489" s="239"/>
      <c r="X489" s="239"/>
      <c r="Y489" s="239"/>
    </row>
    <row r="490" spans="2:25">
      <c r="B490" s="232"/>
      <c r="C490" s="232"/>
      <c r="D490" s="155" t="str">
        <f>IF($C490="","",VLOOKUP($C490,分類コード!$B$1:$C$26,2,0))</f>
        <v/>
      </c>
      <c r="E490" s="234"/>
      <c r="F490" s="235"/>
      <c r="G490" s="236"/>
      <c r="H490" s="235"/>
      <c r="L490" s="239"/>
      <c r="M490" s="239"/>
      <c r="N490" s="239"/>
      <c r="O490" s="239"/>
      <c r="P490" s="239"/>
      <c r="Q490" s="239"/>
      <c r="R490" s="239"/>
      <c r="S490" s="239"/>
      <c r="W490" s="239"/>
      <c r="X490" s="239"/>
      <c r="Y490" s="239"/>
    </row>
    <row r="491" spans="2:25">
      <c r="B491" s="232"/>
      <c r="C491" s="232"/>
      <c r="D491" s="155" t="str">
        <f>IF($C491="","",VLOOKUP($C491,分類コード!$B$1:$C$26,2,0))</f>
        <v/>
      </c>
      <c r="E491" s="234"/>
      <c r="F491" s="235"/>
      <c r="G491" s="236"/>
      <c r="H491" s="235"/>
      <c r="L491" s="239"/>
      <c r="M491" s="239"/>
      <c r="N491" s="239"/>
      <c r="O491" s="239"/>
      <c r="P491" s="239"/>
      <c r="Q491" s="239"/>
      <c r="R491" s="239"/>
      <c r="S491" s="239"/>
      <c r="W491" s="239"/>
      <c r="X491" s="239"/>
      <c r="Y491" s="239"/>
    </row>
    <row r="492" spans="2:25">
      <c r="B492" s="232"/>
      <c r="C492" s="232"/>
      <c r="D492" s="155" t="str">
        <f>IF($C492="","",VLOOKUP($C492,分類コード!$B$1:$C$26,2,0))</f>
        <v/>
      </c>
      <c r="E492" s="234"/>
      <c r="F492" s="235"/>
      <c r="G492" s="236"/>
      <c r="H492" s="235"/>
      <c r="L492" s="239"/>
      <c r="M492" s="239"/>
      <c r="N492" s="239"/>
      <c r="O492" s="239"/>
      <c r="P492" s="239"/>
      <c r="Q492" s="239"/>
      <c r="R492" s="239"/>
      <c r="S492" s="239"/>
      <c r="W492" s="239"/>
      <c r="X492" s="239"/>
      <c r="Y492" s="239"/>
    </row>
    <row r="493" spans="2:25">
      <c r="B493" s="232"/>
      <c r="C493" s="232"/>
      <c r="D493" s="155" t="str">
        <f>IF($C493="","",VLOOKUP($C493,分類コード!$B$1:$C$26,2,0))</f>
        <v/>
      </c>
      <c r="E493" s="234"/>
      <c r="F493" s="235"/>
      <c r="G493" s="236"/>
      <c r="H493" s="235"/>
      <c r="L493" s="239"/>
      <c r="M493" s="239"/>
      <c r="N493" s="239"/>
      <c r="O493" s="239"/>
      <c r="P493" s="239"/>
      <c r="Q493" s="239"/>
      <c r="R493" s="239"/>
      <c r="S493" s="239"/>
      <c r="W493" s="239"/>
      <c r="X493" s="239"/>
      <c r="Y493" s="239"/>
    </row>
    <row r="494" spans="2:25">
      <c r="B494" s="232"/>
      <c r="C494" s="232"/>
      <c r="D494" s="155" t="str">
        <f>IF($C494="","",VLOOKUP($C494,分類コード!$B$1:$C$26,2,0))</f>
        <v/>
      </c>
      <c r="E494" s="234"/>
      <c r="F494" s="235"/>
      <c r="G494" s="236"/>
      <c r="H494" s="235"/>
      <c r="L494" s="239"/>
      <c r="M494" s="239"/>
      <c r="N494" s="239"/>
      <c r="O494" s="239"/>
      <c r="P494" s="239"/>
      <c r="Q494" s="239"/>
      <c r="R494" s="239"/>
      <c r="S494" s="239"/>
      <c r="W494" s="239"/>
      <c r="X494" s="239"/>
      <c r="Y494" s="239"/>
    </row>
    <row r="495" spans="2:25">
      <c r="B495" s="232"/>
      <c r="C495" s="232"/>
      <c r="D495" s="155" t="str">
        <f>IF($C495="","",VLOOKUP($C495,分類コード!$B$1:$C$26,2,0))</f>
        <v/>
      </c>
      <c r="E495" s="234"/>
      <c r="F495" s="235"/>
      <c r="G495" s="236"/>
      <c r="H495" s="235"/>
      <c r="L495" s="239"/>
      <c r="M495" s="239"/>
      <c r="N495" s="239"/>
      <c r="O495" s="239"/>
      <c r="P495" s="239"/>
      <c r="Q495" s="239"/>
      <c r="R495" s="239"/>
      <c r="S495" s="239"/>
      <c r="W495" s="239"/>
      <c r="X495" s="239"/>
      <c r="Y495" s="239"/>
    </row>
    <row r="496" spans="2:25">
      <c r="B496" s="232"/>
      <c r="C496" s="232"/>
      <c r="D496" s="155" t="str">
        <f>IF($C496="","",VLOOKUP($C496,分類コード!$B$1:$C$26,2,0))</f>
        <v/>
      </c>
      <c r="E496" s="234"/>
      <c r="F496" s="235"/>
      <c r="G496" s="236"/>
      <c r="H496" s="235"/>
      <c r="L496" s="239"/>
      <c r="M496" s="239"/>
      <c r="N496" s="239"/>
      <c r="O496" s="239"/>
      <c r="P496" s="239"/>
      <c r="Q496" s="239"/>
      <c r="R496" s="239"/>
      <c r="S496" s="239"/>
      <c r="W496" s="239"/>
      <c r="X496" s="239"/>
      <c r="Y496" s="239"/>
    </row>
    <row r="497" spans="2:25">
      <c r="B497" s="232"/>
      <c r="C497" s="232"/>
      <c r="D497" s="155" t="str">
        <f>IF($C497="","",VLOOKUP($C497,分類コード!$B$1:$C$26,2,0))</f>
        <v/>
      </c>
      <c r="E497" s="234"/>
      <c r="F497" s="235"/>
      <c r="G497" s="236"/>
      <c r="H497" s="235"/>
      <c r="L497" s="239"/>
      <c r="M497" s="239"/>
      <c r="N497" s="239"/>
      <c r="O497" s="239"/>
      <c r="P497" s="239"/>
      <c r="Q497" s="239"/>
      <c r="R497" s="239"/>
      <c r="S497" s="239"/>
      <c r="W497" s="239"/>
      <c r="X497" s="239"/>
      <c r="Y497" s="239"/>
    </row>
    <row r="498" spans="2:25">
      <c r="B498" s="232"/>
      <c r="C498" s="232"/>
      <c r="D498" s="155" t="str">
        <f>IF($C498="","",VLOOKUP($C498,分類コード!$B$1:$C$26,2,0))</f>
        <v/>
      </c>
      <c r="E498" s="234"/>
      <c r="F498" s="235"/>
      <c r="G498" s="236"/>
      <c r="H498" s="235"/>
      <c r="L498" s="239"/>
      <c r="M498" s="239"/>
      <c r="N498" s="239"/>
      <c r="O498" s="239"/>
      <c r="P498" s="239"/>
      <c r="Q498" s="239"/>
      <c r="R498" s="239"/>
      <c r="S498" s="239"/>
      <c r="W498" s="239"/>
      <c r="X498" s="239"/>
      <c r="Y498" s="239"/>
    </row>
    <row r="499" spans="2:25">
      <c r="B499" s="232"/>
      <c r="C499" s="232"/>
      <c r="D499" s="155" t="str">
        <f>IF($C499="","",VLOOKUP($C499,分類コード!$B$1:$C$26,2,0))</f>
        <v/>
      </c>
      <c r="E499" s="234"/>
      <c r="F499" s="235"/>
      <c r="G499" s="236"/>
      <c r="H499" s="235"/>
      <c r="L499" s="239"/>
      <c r="M499" s="239"/>
      <c r="N499" s="239"/>
      <c r="O499" s="239"/>
      <c r="P499" s="239"/>
      <c r="Q499" s="239"/>
      <c r="R499" s="239"/>
      <c r="S499" s="239"/>
      <c r="W499" s="239"/>
      <c r="X499" s="239"/>
      <c r="Y499" s="239"/>
    </row>
    <row r="500" spans="2:25">
      <c r="B500" s="232"/>
      <c r="C500" s="232"/>
      <c r="D500" s="155" t="str">
        <f>IF($C500="","",VLOOKUP($C500,分類コード!$B$1:$C$26,2,0))</f>
        <v/>
      </c>
      <c r="E500" s="234"/>
      <c r="F500" s="235"/>
      <c r="G500" s="236"/>
      <c r="H500" s="235"/>
      <c r="L500" s="239"/>
      <c r="M500" s="239"/>
      <c r="N500" s="239"/>
      <c r="O500" s="239"/>
      <c r="P500" s="239"/>
      <c r="Q500" s="239"/>
      <c r="R500" s="239"/>
      <c r="S500" s="239"/>
      <c r="W500" s="239"/>
      <c r="X500" s="239"/>
      <c r="Y500" s="239"/>
    </row>
    <row r="501" spans="2:25">
      <c r="B501" s="232"/>
      <c r="C501" s="232"/>
      <c r="D501" s="155" t="str">
        <f>IF($C501="","",VLOOKUP($C501,分類コード!$B$1:$C$26,2,0))</f>
        <v/>
      </c>
      <c r="E501" s="234"/>
      <c r="F501" s="235"/>
      <c r="G501" s="236"/>
      <c r="H501" s="235"/>
      <c r="L501" s="239"/>
      <c r="M501" s="239"/>
      <c r="N501" s="239"/>
      <c r="O501" s="239"/>
      <c r="P501" s="239"/>
      <c r="Q501" s="239"/>
      <c r="R501" s="239"/>
      <c r="S501" s="239"/>
      <c r="W501" s="239"/>
      <c r="X501" s="239"/>
      <c r="Y501" s="239"/>
    </row>
    <row r="502" spans="2:25">
      <c r="B502" s="232"/>
      <c r="C502" s="232"/>
      <c r="D502" s="155" t="str">
        <f>IF($C502="","",VLOOKUP($C502,分類コード!$B$1:$C$26,2,0))</f>
        <v/>
      </c>
      <c r="E502" s="234"/>
      <c r="F502" s="235"/>
      <c r="G502" s="236"/>
      <c r="H502" s="235"/>
      <c r="L502" s="239"/>
      <c r="M502" s="239"/>
      <c r="N502" s="239"/>
      <c r="O502" s="239"/>
      <c r="P502" s="239"/>
      <c r="Q502" s="239"/>
      <c r="R502" s="239"/>
      <c r="S502" s="239"/>
      <c r="W502" s="239"/>
      <c r="X502" s="239"/>
      <c r="Y502" s="239"/>
    </row>
    <row r="503" spans="2:25">
      <c r="B503" s="232"/>
      <c r="C503" s="232"/>
      <c r="D503" s="155" t="str">
        <f>IF($C503="","",VLOOKUP($C503,分類コード!$B$1:$C$26,2,0))</f>
        <v/>
      </c>
      <c r="E503" s="234"/>
      <c r="F503" s="235"/>
      <c r="G503" s="236"/>
      <c r="H503" s="235"/>
      <c r="L503" s="239"/>
      <c r="M503" s="239"/>
      <c r="N503" s="239"/>
      <c r="O503" s="239"/>
      <c r="P503" s="239"/>
      <c r="Q503" s="239"/>
      <c r="R503" s="239"/>
      <c r="S503" s="239"/>
      <c r="W503" s="239"/>
      <c r="X503" s="239"/>
      <c r="Y503" s="239"/>
    </row>
    <row r="504" spans="2:25">
      <c r="B504" s="232"/>
      <c r="C504" s="232"/>
      <c r="D504" s="155" t="str">
        <f>IF($C504="","",VLOOKUP($C504,分類コード!$B$1:$C$26,2,0))</f>
        <v/>
      </c>
      <c r="E504" s="234"/>
      <c r="F504" s="235"/>
      <c r="G504" s="236"/>
      <c r="H504" s="235"/>
      <c r="L504" s="239"/>
      <c r="M504" s="239"/>
      <c r="N504" s="239"/>
      <c r="O504" s="239"/>
      <c r="P504" s="239"/>
      <c r="Q504" s="239"/>
      <c r="R504" s="239"/>
      <c r="S504" s="239"/>
      <c r="W504" s="239"/>
      <c r="X504" s="239"/>
      <c r="Y504" s="239"/>
    </row>
    <row r="505" spans="2:25">
      <c r="B505" s="232"/>
      <c r="C505" s="232"/>
      <c r="D505" s="155" t="str">
        <f>IF($C505="","",VLOOKUP($C505,分類コード!$B$1:$C$26,2,0))</f>
        <v/>
      </c>
      <c r="E505" s="234"/>
      <c r="F505" s="235"/>
      <c r="G505" s="236"/>
      <c r="H505" s="235"/>
      <c r="L505" s="239"/>
      <c r="M505" s="239"/>
      <c r="N505" s="239"/>
      <c r="O505" s="239"/>
      <c r="P505" s="239"/>
      <c r="Q505" s="239"/>
      <c r="R505" s="239"/>
      <c r="S505" s="239"/>
      <c r="W505" s="239"/>
      <c r="X505" s="239"/>
      <c r="Y505" s="239"/>
    </row>
    <row r="506" spans="2:25">
      <c r="B506" s="232"/>
      <c r="C506" s="232"/>
      <c r="D506" s="155" t="str">
        <f>IF($C506="","",VLOOKUP($C506,分類コード!$B$1:$C$26,2,0))</f>
        <v/>
      </c>
      <c r="E506" s="234"/>
      <c r="F506" s="235"/>
      <c r="G506" s="236"/>
      <c r="H506" s="235"/>
      <c r="L506" s="239"/>
      <c r="M506" s="239"/>
      <c r="N506" s="239"/>
      <c r="O506" s="239"/>
      <c r="P506" s="239"/>
      <c r="Q506" s="239"/>
      <c r="R506" s="239"/>
      <c r="S506" s="239"/>
      <c r="W506" s="239"/>
      <c r="X506" s="239"/>
      <c r="Y506" s="239"/>
    </row>
    <row r="507" spans="2:25">
      <c r="B507" s="232"/>
      <c r="C507" s="232"/>
      <c r="D507" s="155" t="str">
        <f>IF($C507="","",VLOOKUP($C507,分類コード!$B$1:$C$26,2,0))</f>
        <v/>
      </c>
      <c r="E507" s="234"/>
      <c r="F507" s="235"/>
      <c r="G507" s="236"/>
      <c r="H507" s="235"/>
      <c r="L507" s="239"/>
      <c r="M507" s="239"/>
      <c r="N507" s="239"/>
      <c r="O507" s="239"/>
      <c r="P507" s="239"/>
      <c r="Q507" s="239"/>
      <c r="R507" s="239"/>
      <c r="S507" s="239"/>
      <c r="W507" s="239"/>
      <c r="X507" s="239"/>
      <c r="Y507" s="239"/>
    </row>
    <row r="508" spans="2:25">
      <c r="B508" s="232"/>
      <c r="C508" s="232"/>
      <c r="D508" s="155" t="str">
        <f>IF($C508="","",VLOOKUP($C508,分類コード!$B$1:$C$26,2,0))</f>
        <v/>
      </c>
      <c r="E508" s="234"/>
      <c r="F508" s="235"/>
      <c r="G508" s="236"/>
      <c r="H508" s="235"/>
      <c r="L508" s="239"/>
      <c r="M508" s="239"/>
      <c r="N508" s="239"/>
      <c r="O508" s="239"/>
      <c r="P508" s="239"/>
      <c r="Q508" s="239"/>
      <c r="R508" s="239"/>
      <c r="S508" s="239"/>
      <c r="W508" s="239"/>
      <c r="X508" s="239"/>
      <c r="Y508" s="239"/>
    </row>
    <row r="509" spans="2:25">
      <c r="B509" s="232"/>
      <c r="C509" s="232"/>
      <c r="D509" s="155" t="str">
        <f>IF($C509="","",VLOOKUP($C509,分類コード!$B$1:$C$26,2,0))</f>
        <v/>
      </c>
      <c r="E509" s="234"/>
      <c r="F509" s="235"/>
      <c r="G509" s="236"/>
      <c r="H509" s="235"/>
      <c r="L509" s="239"/>
      <c r="M509" s="239"/>
      <c r="N509" s="239"/>
      <c r="O509" s="239"/>
      <c r="P509" s="239"/>
      <c r="Q509" s="239"/>
      <c r="R509" s="239"/>
      <c r="S509" s="239"/>
      <c r="W509" s="239"/>
      <c r="X509" s="239"/>
      <c r="Y509" s="239"/>
    </row>
    <row r="510" spans="2:25">
      <c r="B510" s="232"/>
      <c r="C510" s="232"/>
      <c r="D510" s="155" t="str">
        <f>IF($C510="","",VLOOKUP($C510,分類コード!$B$1:$C$26,2,0))</f>
        <v/>
      </c>
      <c r="E510" s="234"/>
      <c r="F510" s="235"/>
      <c r="G510" s="236"/>
      <c r="H510" s="235"/>
      <c r="L510" s="239"/>
      <c r="M510" s="239"/>
      <c r="N510" s="239"/>
      <c r="O510" s="239"/>
      <c r="P510" s="239"/>
      <c r="Q510" s="239"/>
      <c r="R510" s="239"/>
      <c r="S510" s="239"/>
      <c r="W510" s="239"/>
      <c r="X510" s="239"/>
      <c r="Y510" s="239"/>
    </row>
    <row r="511" spans="2:25">
      <c r="B511" s="232"/>
      <c r="C511" s="232"/>
      <c r="D511" s="155" t="str">
        <f>IF($C511="","",VLOOKUP($C511,分類コード!$B$1:$C$26,2,0))</f>
        <v/>
      </c>
      <c r="E511" s="234"/>
      <c r="F511" s="235"/>
      <c r="G511" s="236"/>
      <c r="H511" s="235"/>
      <c r="L511" s="239"/>
      <c r="M511" s="239"/>
      <c r="N511" s="239"/>
      <c r="O511" s="239"/>
      <c r="P511" s="239"/>
      <c r="Q511" s="239"/>
      <c r="R511" s="239"/>
      <c r="S511" s="239"/>
      <c r="W511" s="239"/>
      <c r="X511" s="239"/>
      <c r="Y511" s="239"/>
    </row>
    <row r="512" spans="2:25">
      <c r="B512" s="232"/>
      <c r="C512" s="232"/>
      <c r="D512" s="155" t="str">
        <f>IF($C512="","",VLOOKUP($C512,分類コード!$B$1:$C$26,2,0))</f>
        <v/>
      </c>
      <c r="E512" s="234"/>
      <c r="F512" s="235"/>
      <c r="G512" s="236"/>
      <c r="H512" s="235"/>
      <c r="L512" s="239"/>
      <c r="M512" s="239"/>
      <c r="N512" s="239"/>
      <c r="O512" s="239"/>
      <c r="P512" s="239"/>
      <c r="Q512" s="239"/>
      <c r="R512" s="239"/>
      <c r="S512" s="239"/>
      <c r="W512" s="239"/>
      <c r="X512" s="239"/>
      <c r="Y512" s="239"/>
    </row>
    <row r="513" spans="2:25">
      <c r="B513" s="232"/>
      <c r="C513" s="232"/>
      <c r="D513" s="155" t="str">
        <f>IF($C513="","",VLOOKUP($C513,分類コード!$B$1:$C$26,2,0))</f>
        <v/>
      </c>
      <c r="E513" s="234"/>
      <c r="F513" s="235"/>
      <c r="G513" s="236"/>
      <c r="H513" s="235"/>
      <c r="L513" s="239"/>
      <c r="M513" s="239"/>
      <c r="N513" s="239"/>
      <c r="O513" s="239"/>
      <c r="P513" s="239"/>
      <c r="Q513" s="239"/>
      <c r="R513" s="239"/>
      <c r="S513" s="239"/>
      <c r="W513" s="239"/>
      <c r="X513" s="239"/>
      <c r="Y513" s="239"/>
    </row>
    <row r="514" spans="2:25">
      <c r="B514" s="232"/>
      <c r="C514" s="232"/>
      <c r="D514" s="155" t="str">
        <f>IF($C514="","",VLOOKUP($C514,分類コード!$B$1:$C$26,2,0))</f>
        <v/>
      </c>
      <c r="E514" s="234"/>
      <c r="F514" s="235"/>
      <c r="G514" s="236"/>
      <c r="H514" s="235"/>
      <c r="L514" s="239"/>
      <c r="M514" s="239"/>
      <c r="N514" s="239"/>
      <c r="O514" s="239"/>
      <c r="P514" s="239"/>
      <c r="Q514" s="239"/>
      <c r="R514" s="239"/>
      <c r="S514" s="239"/>
      <c r="W514" s="239"/>
      <c r="X514" s="239"/>
      <c r="Y514" s="239"/>
    </row>
    <row r="515" spans="2:25">
      <c r="B515" s="232"/>
      <c r="C515" s="232"/>
      <c r="D515" s="155" t="str">
        <f>IF($C515="","",VLOOKUP($C515,分類コード!$B$1:$C$26,2,0))</f>
        <v/>
      </c>
      <c r="E515" s="234"/>
      <c r="F515" s="235"/>
      <c r="G515" s="236"/>
      <c r="H515" s="235"/>
      <c r="L515" s="239"/>
      <c r="M515" s="239"/>
      <c r="N515" s="239"/>
      <c r="O515" s="239"/>
      <c r="P515" s="239"/>
      <c r="Q515" s="239"/>
      <c r="R515" s="239"/>
      <c r="S515" s="239"/>
      <c r="W515" s="239"/>
      <c r="X515" s="239"/>
      <c r="Y515" s="239"/>
    </row>
    <row r="516" spans="2:25">
      <c r="B516" s="232"/>
      <c r="C516" s="232"/>
      <c r="D516" s="155" t="str">
        <f>IF($C516="","",VLOOKUP($C516,分類コード!$B$1:$C$26,2,0))</f>
        <v/>
      </c>
      <c r="E516" s="234"/>
      <c r="F516" s="235"/>
      <c r="G516" s="236"/>
      <c r="H516" s="235"/>
      <c r="L516" s="239"/>
      <c r="M516" s="239"/>
      <c r="N516" s="239"/>
      <c r="O516" s="239"/>
      <c r="P516" s="239"/>
      <c r="Q516" s="239"/>
      <c r="R516" s="239"/>
      <c r="S516" s="239"/>
      <c r="W516" s="239"/>
      <c r="X516" s="239"/>
      <c r="Y516" s="239"/>
    </row>
    <row r="517" spans="2:25">
      <c r="B517" s="232"/>
      <c r="C517" s="232"/>
      <c r="D517" s="155" t="str">
        <f>IF($C517="","",VLOOKUP($C517,分類コード!$B$1:$C$26,2,0))</f>
        <v/>
      </c>
      <c r="E517" s="234"/>
      <c r="F517" s="235"/>
      <c r="G517" s="236"/>
      <c r="H517" s="235"/>
      <c r="L517" s="239"/>
      <c r="M517" s="239"/>
      <c r="N517" s="239"/>
      <c r="O517" s="239"/>
      <c r="P517" s="239"/>
      <c r="Q517" s="239"/>
      <c r="R517" s="239"/>
      <c r="S517" s="239"/>
      <c r="W517" s="239"/>
      <c r="X517" s="239"/>
      <c r="Y517" s="239"/>
    </row>
    <row r="518" spans="2:25">
      <c r="B518" s="232"/>
      <c r="C518" s="232"/>
      <c r="D518" s="155" t="str">
        <f>IF($C518="","",VLOOKUP($C518,分類コード!$B$1:$C$26,2,0))</f>
        <v/>
      </c>
      <c r="E518" s="234"/>
      <c r="F518" s="235"/>
      <c r="G518" s="236"/>
      <c r="H518" s="235"/>
      <c r="L518" s="239"/>
      <c r="M518" s="239"/>
      <c r="N518" s="239"/>
      <c r="O518" s="239"/>
      <c r="P518" s="239"/>
      <c r="Q518" s="239"/>
      <c r="R518" s="239"/>
      <c r="S518" s="239"/>
      <c r="W518" s="239"/>
      <c r="X518" s="239"/>
      <c r="Y518" s="239"/>
    </row>
    <row r="519" spans="2:25">
      <c r="B519" s="232"/>
      <c r="C519" s="232"/>
      <c r="D519" s="155" t="str">
        <f>IF($C519="","",VLOOKUP($C519,分類コード!$B$1:$C$26,2,0))</f>
        <v/>
      </c>
      <c r="E519" s="234"/>
      <c r="F519" s="235"/>
      <c r="G519" s="236"/>
      <c r="H519" s="235"/>
      <c r="L519" s="239"/>
      <c r="M519" s="239"/>
      <c r="N519" s="239"/>
      <c r="O519" s="239"/>
      <c r="P519" s="239"/>
      <c r="Q519" s="239"/>
      <c r="R519" s="239"/>
      <c r="S519" s="239"/>
      <c r="W519" s="239"/>
      <c r="X519" s="239"/>
      <c r="Y519" s="239"/>
    </row>
    <row r="520" spans="2:25">
      <c r="B520" s="232"/>
      <c r="C520" s="232"/>
      <c r="D520" s="155" t="str">
        <f>IF($C520="","",VLOOKUP($C520,分類コード!$B$1:$C$26,2,0))</f>
        <v/>
      </c>
      <c r="E520" s="234"/>
      <c r="F520" s="235"/>
      <c r="G520" s="236"/>
      <c r="H520" s="235"/>
      <c r="L520" s="239"/>
      <c r="M520" s="239"/>
      <c r="N520" s="239"/>
      <c r="O520" s="239"/>
      <c r="P520" s="239"/>
      <c r="Q520" s="239"/>
      <c r="R520" s="239"/>
      <c r="S520" s="239"/>
      <c r="W520" s="239"/>
      <c r="X520" s="239"/>
      <c r="Y520" s="239"/>
    </row>
    <row r="521" spans="2:25">
      <c r="B521" s="232"/>
      <c r="C521" s="232"/>
      <c r="D521" s="155" t="str">
        <f>IF($C521="","",VLOOKUP($C521,分類コード!$B$1:$C$26,2,0))</f>
        <v/>
      </c>
      <c r="E521" s="234"/>
      <c r="F521" s="235"/>
      <c r="G521" s="236"/>
      <c r="H521" s="235"/>
      <c r="L521" s="239"/>
      <c r="M521" s="239"/>
      <c r="N521" s="239"/>
      <c r="O521" s="239"/>
      <c r="P521" s="239"/>
      <c r="Q521" s="239"/>
      <c r="R521" s="239"/>
      <c r="S521" s="239"/>
      <c r="W521" s="239"/>
      <c r="X521" s="239"/>
      <c r="Y521" s="239"/>
    </row>
    <row r="522" spans="2:25">
      <c r="B522" s="232"/>
      <c r="C522" s="232"/>
      <c r="D522" s="155" t="str">
        <f>IF($C522="","",VLOOKUP($C522,分類コード!$B$1:$C$26,2,0))</f>
        <v/>
      </c>
      <c r="E522" s="234"/>
      <c r="F522" s="235"/>
      <c r="G522" s="236"/>
      <c r="H522" s="235"/>
      <c r="L522" s="239"/>
      <c r="M522" s="239"/>
      <c r="N522" s="239"/>
      <c r="O522" s="239"/>
      <c r="P522" s="239"/>
      <c r="Q522" s="239"/>
      <c r="R522" s="239"/>
      <c r="S522" s="239"/>
      <c r="W522" s="239"/>
      <c r="X522" s="239"/>
      <c r="Y522" s="239"/>
    </row>
    <row r="523" spans="2:25">
      <c r="B523" s="232"/>
      <c r="C523" s="232"/>
      <c r="D523" s="155" t="str">
        <f>IF($C523="","",VLOOKUP($C523,分類コード!$B$1:$C$26,2,0))</f>
        <v/>
      </c>
      <c r="E523" s="234"/>
      <c r="F523" s="235"/>
      <c r="G523" s="236"/>
      <c r="H523" s="235"/>
      <c r="L523" s="239"/>
      <c r="M523" s="239"/>
      <c r="N523" s="239"/>
      <c r="O523" s="239"/>
      <c r="P523" s="239"/>
      <c r="Q523" s="239"/>
      <c r="R523" s="239"/>
      <c r="S523" s="239"/>
      <c r="W523" s="239"/>
      <c r="X523" s="239"/>
      <c r="Y523" s="239"/>
    </row>
    <row r="524" spans="2:25">
      <c r="B524" s="232"/>
      <c r="C524" s="232"/>
      <c r="D524" s="155" t="str">
        <f>IF($C524="","",VLOOKUP($C524,分類コード!$B$1:$C$26,2,0))</f>
        <v/>
      </c>
      <c r="E524" s="234"/>
      <c r="F524" s="235"/>
      <c r="G524" s="236"/>
      <c r="H524" s="235"/>
      <c r="L524" s="239"/>
      <c r="M524" s="239"/>
      <c r="N524" s="239"/>
      <c r="O524" s="239"/>
      <c r="P524" s="239"/>
      <c r="Q524" s="239"/>
      <c r="R524" s="239"/>
      <c r="S524" s="239"/>
      <c r="W524" s="239"/>
      <c r="X524" s="239"/>
      <c r="Y524" s="239"/>
    </row>
    <row r="525" spans="2:25">
      <c r="B525" s="232"/>
      <c r="C525" s="232"/>
      <c r="D525" s="155" t="str">
        <f>IF($C525="","",VLOOKUP($C525,分類コード!$B$1:$C$26,2,0))</f>
        <v/>
      </c>
      <c r="E525" s="234"/>
      <c r="F525" s="235"/>
      <c r="G525" s="236"/>
      <c r="H525" s="235"/>
      <c r="L525" s="239"/>
      <c r="M525" s="239"/>
      <c r="N525" s="239"/>
      <c r="O525" s="239"/>
      <c r="P525" s="239"/>
      <c r="Q525" s="239"/>
      <c r="R525" s="239"/>
      <c r="S525" s="239"/>
      <c r="W525" s="239"/>
      <c r="X525" s="239"/>
      <c r="Y525" s="239"/>
    </row>
    <row r="526" spans="2:25">
      <c r="B526" s="232"/>
      <c r="C526" s="232"/>
      <c r="D526" s="155" t="str">
        <f>IF($C526="","",VLOOKUP($C526,分類コード!$B$1:$C$26,2,0))</f>
        <v/>
      </c>
      <c r="E526" s="234"/>
      <c r="F526" s="235"/>
      <c r="G526" s="236"/>
      <c r="H526" s="235"/>
      <c r="L526" s="239"/>
      <c r="M526" s="239"/>
      <c r="N526" s="239"/>
      <c r="O526" s="239"/>
      <c r="P526" s="239"/>
      <c r="Q526" s="239"/>
      <c r="R526" s="239"/>
      <c r="S526" s="239"/>
      <c r="W526" s="239"/>
      <c r="X526" s="239"/>
      <c r="Y526" s="239"/>
    </row>
    <row r="527" spans="2:25">
      <c r="B527" s="232"/>
      <c r="C527" s="232"/>
      <c r="D527" s="155" t="str">
        <f>IF($C527="","",VLOOKUP($C527,分類コード!$B$1:$C$26,2,0))</f>
        <v/>
      </c>
      <c r="E527" s="234"/>
      <c r="F527" s="235"/>
      <c r="G527" s="236"/>
      <c r="H527" s="235"/>
      <c r="L527" s="239"/>
      <c r="M527" s="239"/>
      <c r="N527" s="239"/>
      <c r="O527" s="239"/>
      <c r="P527" s="239"/>
      <c r="Q527" s="239"/>
      <c r="R527" s="239"/>
      <c r="S527" s="239"/>
      <c r="W527" s="239"/>
      <c r="X527" s="239"/>
      <c r="Y527" s="239"/>
    </row>
    <row r="528" spans="2:25">
      <c r="B528" s="232"/>
      <c r="C528" s="232"/>
      <c r="D528" s="155" t="str">
        <f>IF($C528="","",VLOOKUP($C528,分類コード!$B$1:$C$26,2,0))</f>
        <v/>
      </c>
      <c r="E528" s="234"/>
      <c r="F528" s="235"/>
      <c r="G528" s="236"/>
      <c r="H528" s="235"/>
      <c r="L528" s="239"/>
      <c r="M528" s="239"/>
      <c r="N528" s="239"/>
      <c r="O528" s="239"/>
      <c r="P528" s="239"/>
      <c r="Q528" s="239"/>
      <c r="R528" s="239"/>
      <c r="S528" s="239"/>
      <c r="W528" s="239"/>
      <c r="X528" s="239"/>
      <c r="Y528" s="239"/>
    </row>
    <row r="529" spans="2:25">
      <c r="B529" s="232"/>
      <c r="C529" s="232"/>
      <c r="D529" s="155" t="str">
        <f>IF($C529="","",VLOOKUP($C529,分類コード!$B$1:$C$26,2,0))</f>
        <v/>
      </c>
      <c r="E529" s="234"/>
      <c r="F529" s="235"/>
      <c r="G529" s="236"/>
      <c r="H529" s="235"/>
      <c r="L529" s="239"/>
      <c r="M529" s="239"/>
      <c r="N529" s="239"/>
      <c r="O529" s="239"/>
      <c r="P529" s="239"/>
      <c r="Q529" s="239"/>
      <c r="R529" s="239"/>
      <c r="S529" s="239"/>
      <c r="W529" s="239"/>
      <c r="X529" s="239"/>
      <c r="Y529" s="239"/>
    </row>
    <row r="530" spans="2:25">
      <c r="B530" s="232"/>
      <c r="C530" s="232"/>
      <c r="D530" s="155" t="str">
        <f>IF($C530="","",VLOOKUP($C530,分類コード!$B$1:$C$26,2,0))</f>
        <v/>
      </c>
      <c r="E530" s="234"/>
      <c r="F530" s="235"/>
      <c r="G530" s="236"/>
      <c r="H530" s="235"/>
      <c r="L530" s="239"/>
      <c r="M530" s="239"/>
      <c r="N530" s="239"/>
      <c r="O530" s="239"/>
      <c r="P530" s="239"/>
      <c r="Q530" s="239"/>
      <c r="R530" s="239"/>
      <c r="S530" s="239"/>
      <c r="W530" s="239"/>
      <c r="X530" s="239"/>
      <c r="Y530" s="239"/>
    </row>
    <row r="531" spans="2:25">
      <c r="B531" s="232"/>
      <c r="C531" s="232"/>
      <c r="D531" s="155" t="str">
        <f>IF($C531="","",VLOOKUP($C531,分類コード!$B$1:$C$26,2,0))</f>
        <v/>
      </c>
      <c r="E531" s="234"/>
      <c r="F531" s="235"/>
      <c r="G531" s="236"/>
      <c r="H531" s="235"/>
      <c r="L531" s="239"/>
      <c r="M531" s="239"/>
      <c r="N531" s="239"/>
      <c r="O531" s="239"/>
      <c r="P531" s="239"/>
      <c r="Q531" s="239"/>
      <c r="R531" s="239"/>
      <c r="S531" s="239"/>
      <c r="W531" s="239"/>
      <c r="X531" s="239"/>
      <c r="Y531" s="239"/>
    </row>
    <row r="532" spans="2:25">
      <c r="B532" s="232"/>
      <c r="C532" s="232"/>
      <c r="D532" s="155" t="str">
        <f>IF($C532="","",VLOOKUP($C532,分類コード!$B$1:$C$26,2,0))</f>
        <v/>
      </c>
      <c r="E532" s="234"/>
      <c r="F532" s="235"/>
      <c r="G532" s="236"/>
      <c r="H532" s="235"/>
      <c r="L532" s="239"/>
      <c r="M532" s="239"/>
      <c r="N532" s="239"/>
      <c r="O532" s="239"/>
      <c r="P532" s="239"/>
      <c r="Q532" s="239"/>
      <c r="R532" s="239"/>
      <c r="S532" s="239"/>
      <c r="W532" s="239"/>
      <c r="X532" s="239"/>
      <c r="Y532" s="239"/>
    </row>
    <row r="533" spans="2:25">
      <c r="B533" s="232"/>
      <c r="C533" s="232"/>
      <c r="D533" s="155" t="str">
        <f>IF($C533="","",VLOOKUP($C533,分類コード!$B$1:$C$26,2,0))</f>
        <v/>
      </c>
      <c r="E533" s="234"/>
      <c r="F533" s="235"/>
      <c r="G533" s="236"/>
      <c r="H533" s="235"/>
      <c r="L533" s="239"/>
      <c r="M533" s="239"/>
      <c r="N533" s="239"/>
      <c r="O533" s="239"/>
      <c r="P533" s="239"/>
      <c r="Q533" s="239"/>
      <c r="R533" s="239"/>
      <c r="S533" s="239"/>
      <c r="W533" s="239"/>
      <c r="X533" s="239"/>
      <c r="Y533" s="239"/>
    </row>
    <row r="534" spans="2:25">
      <c r="B534" s="232"/>
      <c r="C534" s="232"/>
      <c r="D534" s="155" t="str">
        <f>IF($C534="","",VLOOKUP($C534,分類コード!$B$1:$C$26,2,0))</f>
        <v/>
      </c>
      <c r="E534" s="234"/>
      <c r="F534" s="235"/>
      <c r="G534" s="236"/>
      <c r="H534" s="235"/>
      <c r="L534" s="239"/>
      <c r="M534" s="239"/>
      <c r="N534" s="239"/>
      <c r="O534" s="239"/>
      <c r="P534" s="239"/>
      <c r="Q534" s="239"/>
      <c r="R534" s="239"/>
      <c r="S534" s="239"/>
      <c r="W534" s="239"/>
      <c r="X534" s="239"/>
      <c r="Y534" s="239"/>
    </row>
    <row r="535" spans="2:25">
      <c r="B535" s="232"/>
      <c r="C535" s="232"/>
      <c r="D535" s="155" t="str">
        <f>IF($C535="","",VLOOKUP($C535,分類コード!$B$1:$C$26,2,0))</f>
        <v/>
      </c>
      <c r="E535" s="234"/>
      <c r="F535" s="235"/>
      <c r="G535" s="236"/>
      <c r="H535" s="235"/>
      <c r="L535" s="239"/>
      <c r="M535" s="239"/>
      <c r="N535" s="239"/>
      <c r="O535" s="239"/>
      <c r="P535" s="239"/>
      <c r="Q535" s="239"/>
      <c r="R535" s="239"/>
      <c r="S535" s="239"/>
      <c r="W535" s="239"/>
      <c r="X535" s="239"/>
      <c r="Y535" s="239"/>
    </row>
    <row r="536" spans="2:25">
      <c r="B536" s="232"/>
      <c r="C536" s="232"/>
      <c r="D536" s="155" t="str">
        <f>IF($C536="","",VLOOKUP($C536,分類コード!$B$1:$C$26,2,0))</f>
        <v/>
      </c>
      <c r="E536" s="234"/>
      <c r="F536" s="235"/>
      <c r="G536" s="236"/>
      <c r="H536" s="235"/>
      <c r="L536" s="239"/>
      <c r="M536" s="239"/>
      <c r="N536" s="239"/>
      <c r="O536" s="239"/>
      <c r="P536" s="239"/>
      <c r="Q536" s="239"/>
      <c r="R536" s="239"/>
      <c r="S536" s="239"/>
      <c r="W536" s="239"/>
      <c r="X536" s="239"/>
      <c r="Y536" s="239"/>
    </row>
    <row r="537" spans="2:25">
      <c r="B537" s="232"/>
      <c r="C537" s="232"/>
      <c r="D537" s="155" t="str">
        <f>IF($C537="","",VLOOKUP($C537,分類コード!$B$1:$C$26,2,0))</f>
        <v/>
      </c>
      <c r="E537" s="234"/>
      <c r="F537" s="235"/>
      <c r="G537" s="236"/>
      <c r="H537" s="235"/>
      <c r="L537" s="239"/>
      <c r="M537" s="239"/>
      <c r="N537" s="239"/>
      <c r="O537" s="239"/>
      <c r="P537" s="239"/>
      <c r="Q537" s="239"/>
      <c r="R537" s="239"/>
      <c r="S537" s="239"/>
      <c r="W537" s="239"/>
      <c r="X537" s="239"/>
      <c r="Y537" s="239"/>
    </row>
    <row r="538" spans="2:25">
      <c r="B538" s="232"/>
      <c r="C538" s="232"/>
      <c r="D538" s="155" t="str">
        <f>IF($C538="","",VLOOKUP($C538,分類コード!$B$1:$C$26,2,0))</f>
        <v/>
      </c>
      <c r="E538" s="234"/>
      <c r="F538" s="235"/>
      <c r="G538" s="236"/>
      <c r="H538" s="235"/>
      <c r="L538" s="239"/>
      <c r="M538" s="239"/>
      <c r="N538" s="239"/>
      <c r="O538" s="239"/>
      <c r="P538" s="239"/>
      <c r="Q538" s="239"/>
      <c r="R538" s="239"/>
      <c r="S538" s="239"/>
      <c r="W538" s="239"/>
      <c r="X538" s="239"/>
      <c r="Y538" s="239"/>
    </row>
    <row r="539" spans="2:25">
      <c r="B539" s="232"/>
      <c r="C539" s="232"/>
      <c r="D539" s="155" t="str">
        <f>IF($C539="","",VLOOKUP($C539,分類コード!$B$1:$C$26,2,0))</f>
        <v/>
      </c>
      <c r="E539" s="234"/>
      <c r="F539" s="235"/>
      <c r="G539" s="236"/>
      <c r="H539" s="235"/>
      <c r="L539" s="239"/>
      <c r="M539" s="239"/>
      <c r="N539" s="239"/>
      <c r="O539" s="239"/>
      <c r="P539" s="239"/>
      <c r="Q539" s="239"/>
      <c r="R539" s="239"/>
      <c r="S539" s="239"/>
      <c r="W539" s="239"/>
      <c r="X539" s="239"/>
      <c r="Y539" s="239"/>
    </row>
    <row r="540" spans="2:25">
      <c r="B540" s="232"/>
      <c r="C540" s="232"/>
      <c r="D540" s="155" t="str">
        <f>IF($C540="","",VLOOKUP($C540,分類コード!$B$1:$C$26,2,0))</f>
        <v/>
      </c>
      <c r="E540" s="234"/>
      <c r="F540" s="235"/>
      <c r="G540" s="236"/>
      <c r="H540" s="235"/>
      <c r="L540" s="239"/>
      <c r="M540" s="239"/>
      <c r="N540" s="239"/>
      <c r="O540" s="239"/>
      <c r="P540" s="239"/>
      <c r="Q540" s="239"/>
      <c r="R540" s="239"/>
      <c r="S540" s="239"/>
      <c r="W540" s="239"/>
      <c r="X540" s="239"/>
      <c r="Y540" s="239"/>
    </row>
    <row r="541" spans="2:25">
      <c r="B541" s="232"/>
      <c r="C541" s="232"/>
      <c r="D541" s="155" t="str">
        <f>IF($C541="","",VLOOKUP($C541,分類コード!$B$1:$C$26,2,0))</f>
        <v/>
      </c>
      <c r="E541" s="234"/>
      <c r="F541" s="235"/>
      <c r="G541" s="236"/>
      <c r="H541" s="235"/>
      <c r="L541" s="239"/>
      <c r="M541" s="239"/>
      <c r="N541" s="239"/>
      <c r="O541" s="239"/>
      <c r="P541" s="239"/>
      <c r="Q541" s="239"/>
      <c r="R541" s="239"/>
      <c r="S541" s="239"/>
      <c r="W541" s="239"/>
      <c r="X541" s="239"/>
      <c r="Y541" s="239"/>
    </row>
    <row r="542" spans="2:25">
      <c r="B542" s="232"/>
      <c r="C542" s="232"/>
      <c r="D542" s="155" t="str">
        <f>IF($C542="","",VLOOKUP($C542,分類コード!$B$1:$C$26,2,0))</f>
        <v/>
      </c>
      <c r="E542" s="234"/>
      <c r="F542" s="235"/>
      <c r="G542" s="236"/>
      <c r="H542" s="235"/>
      <c r="L542" s="239"/>
      <c r="M542" s="239"/>
      <c r="N542" s="239"/>
      <c r="O542" s="239"/>
      <c r="P542" s="239"/>
      <c r="Q542" s="239"/>
      <c r="R542" s="239"/>
      <c r="S542" s="239"/>
      <c r="W542" s="239"/>
      <c r="X542" s="239"/>
      <c r="Y542" s="239"/>
    </row>
    <row r="543" spans="2:25">
      <c r="B543" s="232"/>
      <c r="C543" s="232"/>
      <c r="D543" s="155" t="str">
        <f>IF($C543="","",VLOOKUP($C543,分類コード!$B$1:$C$26,2,0))</f>
        <v/>
      </c>
      <c r="E543" s="234"/>
      <c r="F543" s="235"/>
      <c r="G543" s="236"/>
      <c r="H543" s="235"/>
      <c r="L543" s="239"/>
      <c r="M543" s="239"/>
      <c r="N543" s="239"/>
      <c r="O543" s="239"/>
      <c r="P543" s="239"/>
      <c r="Q543" s="239"/>
      <c r="R543" s="239"/>
      <c r="S543" s="239"/>
      <c r="W543" s="239"/>
      <c r="X543" s="239"/>
      <c r="Y543" s="239"/>
    </row>
    <row r="544" spans="2:25">
      <c r="B544" s="232"/>
      <c r="C544" s="232"/>
      <c r="D544" s="155" t="str">
        <f>IF($C544="","",VLOOKUP($C544,分類コード!$B$1:$C$26,2,0))</f>
        <v/>
      </c>
      <c r="E544" s="234"/>
      <c r="F544" s="235"/>
      <c r="G544" s="236"/>
      <c r="H544" s="235"/>
      <c r="L544" s="239"/>
      <c r="M544" s="239"/>
      <c r="N544" s="239"/>
      <c r="O544" s="239"/>
      <c r="P544" s="239"/>
      <c r="Q544" s="239"/>
      <c r="R544" s="239"/>
      <c r="S544" s="239"/>
      <c r="W544" s="239"/>
      <c r="X544" s="239"/>
      <c r="Y544" s="239"/>
    </row>
    <row r="545" spans="2:25">
      <c r="B545" s="232"/>
      <c r="C545" s="232"/>
      <c r="D545" s="155" t="str">
        <f>IF($C545="","",VLOOKUP($C545,分類コード!$B$1:$C$26,2,0))</f>
        <v/>
      </c>
      <c r="E545" s="234"/>
      <c r="F545" s="235"/>
      <c r="G545" s="236"/>
      <c r="H545" s="235"/>
      <c r="L545" s="239"/>
      <c r="M545" s="239"/>
      <c r="N545" s="239"/>
      <c r="O545" s="239"/>
      <c r="P545" s="239"/>
      <c r="Q545" s="239"/>
      <c r="R545" s="239"/>
      <c r="S545" s="239"/>
      <c r="W545" s="239"/>
      <c r="X545" s="239"/>
      <c r="Y545" s="239"/>
    </row>
    <row r="546" spans="2:25">
      <c r="B546" s="232"/>
      <c r="C546" s="232"/>
      <c r="D546" s="155" t="str">
        <f>IF($C546="","",VLOOKUP($C546,分類コード!$B$1:$C$26,2,0))</f>
        <v/>
      </c>
      <c r="E546" s="234"/>
      <c r="F546" s="235"/>
      <c r="G546" s="236"/>
      <c r="H546" s="235"/>
      <c r="L546" s="239"/>
      <c r="M546" s="239"/>
      <c r="N546" s="239"/>
      <c r="O546" s="239"/>
      <c r="P546" s="239"/>
      <c r="Q546" s="239"/>
      <c r="R546" s="239"/>
      <c r="S546" s="239"/>
      <c r="W546" s="239"/>
      <c r="X546" s="239"/>
      <c r="Y546" s="239"/>
    </row>
    <row r="547" spans="2:25">
      <c r="B547" s="232"/>
      <c r="C547" s="232"/>
      <c r="D547" s="155" t="str">
        <f>IF($C547="","",VLOOKUP($C547,分類コード!$B$1:$C$26,2,0))</f>
        <v/>
      </c>
      <c r="E547" s="234"/>
      <c r="F547" s="235"/>
      <c r="G547" s="236"/>
      <c r="H547" s="235"/>
      <c r="L547" s="239"/>
      <c r="M547" s="239"/>
      <c r="N547" s="239"/>
      <c r="O547" s="239"/>
      <c r="P547" s="239"/>
      <c r="Q547" s="239"/>
      <c r="R547" s="239"/>
      <c r="S547" s="239"/>
      <c r="W547" s="239"/>
      <c r="X547" s="239"/>
      <c r="Y547" s="239"/>
    </row>
    <row r="548" spans="2:25">
      <c r="B548" s="232"/>
      <c r="C548" s="232"/>
      <c r="D548" s="155" t="str">
        <f>IF($C548="","",VLOOKUP($C548,分類コード!$B$1:$C$26,2,0))</f>
        <v/>
      </c>
      <c r="E548" s="234"/>
      <c r="F548" s="235"/>
      <c r="G548" s="236"/>
      <c r="H548" s="235"/>
      <c r="L548" s="239"/>
      <c r="M548" s="239"/>
      <c r="N548" s="239"/>
      <c r="O548" s="239"/>
      <c r="P548" s="239"/>
      <c r="Q548" s="239"/>
      <c r="R548" s="239"/>
      <c r="S548" s="239"/>
      <c r="W548" s="239"/>
      <c r="X548" s="239"/>
      <c r="Y548" s="239"/>
    </row>
    <row r="549" spans="2:25">
      <c r="B549" s="232"/>
      <c r="C549" s="232"/>
      <c r="D549" s="155" t="str">
        <f>IF($C549="","",VLOOKUP($C549,分類コード!$B$1:$C$26,2,0))</f>
        <v/>
      </c>
      <c r="E549" s="234"/>
      <c r="F549" s="235"/>
      <c r="G549" s="236"/>
      <c r="H549" s="235"/>
      <c r="L549" s="239"/>
      <c r="M549" s="239"/>
      <c r="N549" s="239"/>
      <c r="O549" s="239"/>
      <c r="P549" s="239"/>
      <c r="Q549" s="239"/>
      <c r="R549" s="239"/>
      <c r="S549" s="239"/>
      <c r="W549" s="239"/>
      <c r="X549" s="239"/>
      <c r="Y549" s="239"/>
    </row>
    <row r="550" spans="2:25">
      <c r="B550" s="232"/>
      <c r="C550" s="232"/>
      <c r="D550" s="155" t="str">
        <f>IF($C550="","",VLOOKUP($C550,分類コード!$B$1:$C$26,2,0))</f>
        <v/>
      </c>
      <c r="E550" s="234"/>
      <c r="F550" s="235"/>
      <c r="G550" s="236"/>
      <c r="H550" s="235"/>
      <c r="L550" s="239"/>
      <c r="M550" s="239"/>
      <c r="N550" s="239"/>
      <c r="O550" s="239"/>
      <c r="P550" s="239"/>
      <c r="Q550" s="239"/>
      <c r="R550" s="239"/>
      <c r="S550" s="239"/>
      <c r="W550" s="239"/>
      <c r="X550" s="239"/>
      <c r="Y550" s="239"/>
    </row>
    <row r="551" spans="2:25">
      <c r="B551" s="232"/>
      <c r="C551" s="232"/>
      <c r="D551" s="155" t="str">
        <f>IF($C551="","",VLOOKUP($C551,分類コード!$B$1:$C$26,2,0))</f>
        <v/>
      </c>
      <c r="E551" s="234"/>
      <c r="F551" s="235"/>
      <c r="G551" s="236"/>
      <c r="H551" s="235"/>
      <c r="L551" s="239"/>
      <c r="M551" s="239"/>
      <c r="N551" s="239"/>
      <c r="O551" s="239"/>
      <c r="P551" s="239"/>
      <c r="Q551" s="239"/>
      <c r="R551" s="239"/>
      <c r="S551" s="239"/>
      <c r="W551" s="239"/>
      <c r="X551" s="239"/>
      <c r="Y551" s="239"/>
    </row>
    <row r="552" spans="2:25">
      <c r="B552" s="232"/>
      <c r="C552" s="232"/>
      <c r="D552" s="155" t="str">
        <f>IF($C552="","",VLOOKUP($C552,分類コード!$B$1:$C$26,2,0))</f>
        <v/>
      </c>
      <c r="E552" s="234"/>
      <c r="F552" s="235"/>
      <c r="G552" s="236"/>
      <c r="H552" s="235"/>
      <c r="L552" s="239"/>
      <c r="M552" s="239"/>
      <c r="N552" s="239"/>
      <c r="O552" s="239"/>
      <c r="P552" s="239"/>
      <c r="Q552" s="239"/>
      <c r="R552" s="239"/>
      <c r="S552" s="239"/>
      <c r="W552" s="239"/>
      <c r="X552" s="239"/>
      <c r="Y552" s="239"/>
    </row>
    <row r="553" spans="2:25">
      <c r="B553" s="232"/>
      <c r="C553" s="232"/>
      <c r="D553" s="155" t="str">
        <f>IF($C553="","",VLOOKUP($C553,分類コード!$B$1:$C$26,2,0))</f>
        <v/>
      </c>
      <c r="E553" s="234"/>
      <c r="F553" s="235"/>
      <c r="G553" s="236"/>
      <c r="H553" s="235"/>
      <c r="L553" s="239"/>
      <c r="M553" s="239"/>
      <c r="N553" s="239"/>
      <c r="O553" s="239"/>
      <c r="P553" s="239"/>
      <c r="Q553" s="239"/>
      <c r="R553" s="239"/>
      <c r="S553" s="239"/>
      <c r="W553" s="239"/>
      <c r="X553" s="239"/>
      <c r="Y553" s="239"/>
    </row>
    <row r="554" spans="2:25">
      <c r="B554" s="232"/>
      <c r="C554" s="232"/>
      <c r="D554" s="155" t="str">
        <f>IF($C554="","",VLOOKUP($C554,分類コード!$B$1:$C$26,2,0))</f>
        <v/>
      </c>
      <c r="E554" s="234"/>
      <c r="F554" s="235"/>
      <c r="G554" s="236"/>
      <c r="H554" s="235"/>
      <c r="L554" s="239"/>
      <c r="M554" s="239"/>
      <c r="N554" s="239"/>
      <c r="O554" s="239"/>
      <c r="P554" s="239"/>
      <c r="Q554" s="239"/>
      <c r="R554" s="239"/>
      <c r="S554" s="239"/>
      <c r="W554" s="239"/>
      <c r="X554" s="239"/>
      <c r="Y554" s="239"/>
    </row>
    <row r="555" spans="2:25">
      <c r="B555" s="232"/>
      <c r="C555" s="232"/>
      <c r="D555" s="155" t="str">
        <f>IF($C555="","",VLOOKUP($C555,分類コード!$B$1:$C$26,2,0))</f>
        <v/>
      </c>
      <c r="E555" s="234"/>
      <c r="F555" s="235"/>
      <c r="G555" s="236"/>
      <c r="H555" s="235"/>
      <c r="L555" s="239"/>
      <c r="M555" s="239"/>
      <c r="N555" s="239"/>
      <c r="O555" s="239"/>
      <c r="P555" s="239"/>
      <c r="Q555" s="239"/>
      <c r="R555" s="239"/>
      <c r="S555" s="239"/>
      <c r="W555" s="239"/>
      <c r="X555" s="239"/>
      <c r="Y555" s="239"/>
    </row>
    <row r="556" spans="2:25">
      <c r="B556" s="232"/>
      <c r="C556" s="232"/>
      <c r="D556" s="155" t="str">
        <f>IF($C556="","",VLOOKUP($C556,分類コード!$B$1:$C$26,2,0))</f>
        <v/>
      </c>
      <c r="E556" s="234"/>
      <c r="F556" s="235"/>
      <c r="G556" s="236"/>
      <c r="H556" s="235"/>
      <c r="L556" s="239"/>
      <c r="M556" s="239"/>
      <c r="N556" s="239"/>
      <c r="O556" s="239"/>
      <c r="P556" s="239"/>
      <c r="Q556" s="239"/>
      <c r="R556" s="239"/>
      <c r="S556" s="239"/>
      <c r="W556" s="239"/>
      <c r="X556" s="239"/>
      <c r="Y556" s="239"/>
    </row>
    <row r="557" spans="2:25">
      <c r="B557" s="232"/>
      <c r="C557" s="232"/>
      <c r="D557" s="155" t="str">
        <f>IF($C557="","",VLOOKUP($C557,分類コード!$B$1:$C$26,2,0))</f>
        <v/>
      </c>
      <c r="E557" s="234"/>
      <c r="F557" s="235"/>
      <c r="G557" s="236"/>
      <c r="H557" s="235"/>
      <c r="L557" s="239"/>
      <c r="M557" s="239"/>
      <c r="N557" s="239"/>
      <c r="O557" s="239"/>
      <c r="P557" s="239"/>
      <c r="Q557" s="239"/>
      <c r="R557" s="239"/>
      <c r="S557" s="239"/>
      <c r="W557" s="239"/>
      <c r="X557" s="239"/>
      <c r="Y557" s="239"/>
    </row>
    <row r="558" spans="2:25">
      <c r="B558" s="232"/>
      <c r="C558" s="232"/>
      <c r="D558" s="155" t="str">
        <f>IF($C558="","",VLOOKUP($C558,分類コード!$B$1:$C$26,2,0))</f>
        <v/>
      </c>
      <c r="E558" s="234"/>
      <c r="F558" s="235"/>
      <c r="G558" s="236"/>
      <c r="H558" s="235"/>
      <c r="L558" s="239"/>
      <c r="M558" s="239"/>
      <c r="N558" s="239"/>
      <c r="O558" s="239"/>
      <c r="P558" s="239"/>
      <c r="Q558" s="239"/>
      <c r="R558" s="239"/>
      <c r="S558" s="239"/>
      <c r="W558" s="239"/>
      <c r="X558" s="239"/>
      <c r="Y558" s="239"/>
    </row>
    <row r="559" spans="2:25">
      <c r="B559" s="232"/>
      <c r="C559" s="232"/>
      <c r="D559" s="155" t="str">
        <f>IF($C559="","",VLOOKUP($C559,分類コード!$B$1:$C$26,2,0))</f>
        <v/>
      </c>
      <c r="E559" s="234"/>
      <c r="F559" s="235"/>
      <c r="G559" s="236"/>
      <c r="H559" s="235"/>
      <c r="L559" s="239"/>
      <c r="M559" s="239"/>
      <c r="N559" s="239"/>
      <c r="O559" s="239"/>
      <c r="P559" s="239"/>
      <c r="Q559" s="239"/>
      <c r="R559" s="239"/>
      <c r="S559" s="239"/>
      <c r="W559" s="239"/>
      <c r="X559" s="239"/>
      <c r="Y559" s="239"/>
    </row>
    <row r="560" spans="2:25">
      <c r="B560" s="232"/>
      <c r="C560" s="232"/>
      <c r="D560" s="155" t="str">
        <f>IF($C560="","",VLOOKUP($C560,分類コード!$B$1:$C$26,2,0))</f>
        <v/>
      </c>
      <c r="E560" s="234"/>
      <c r="F560" s="235"/>
      <c r="G560" s="236"/>
      <c r="H560" s="235"/>
      <c r="L560" s="239"/>
      <c r="M560" s="239"/>
      <c r="N560" s="239"/>
      <c r="O560" s="239"/>
      <c r="P560" s="239"/>
      <c r="Q560" s="239"/>
      <c r="R560" s="239"/>
      <c r="S560" s="239"/>
      <c r="W560" s="239"/>
      <c r="X560" s="239"/>
      <c r="Y560" s="239"/>
    </row>
    <row r="561" spans="2:25">
      <c r="B561" s="232"/>
      <c r="C561" s="232"/>
      <c r="D561" s="155" t="str">
        <f>IF($C561="","",VLOOKUP($C561,分類コード!$B$1:$C$26,2,0))</f>
        <v/>
      </c>
      <c r="E561" s="234"/>
      <c r="F561" s="235"/>
      <c r="G561" s="236"/>
      <c r="H561" s="235"/>
      <c r="L561" s="239"/>
      <c r="M561" s="239"/>
      <c r="N561" s="239"/>
      <c r="O561" s="239"/>
      <c r="P561" s="239"/>
      <c r="Q561" s="239"/>
      <c r="R561" s="239"/>
      <c r="S561" s="239"/>
      <c r="W561" s="239"/>
      <c r="X561" s="239"/>
      <c r="Y561" s="239"/>
    </row>
    <row r="562" spans="2:25">
      <c r="B562" s="232"/>
      <c r="C562" s="232"/>
      <c r="D562" s="155" t="str">
        <f>IF($C562="","",VLOOKUP($C562,分類コード!$B$1:$C$26,2,0))</f>
        <v/>
      </c>
      <c r="E562" s="234"/>
      <c r="F562" s="235"/>
      <c r="G562" s="236"/>
      <c r="H562" s="235"/>
      <c r="L562" s="239"/>
      <c r="M562" s="239"/>
      <c r="N562" s="239"/>
      <c r="O562" s="239"/>
      <c r="P562" s="239"/>
      <c r="Q562" s="239"/>
      <c r="R562" s="239"/>
      <c r="S562" s="239"/>
      <c r="W562" s="239"/>
      <c r="X562" s="239"/>
      <c r="Y562" s="239"/>
    </row>
    <row r="563" spans="2:25">
      <c r="B563" s="232"/>
      <c r="C563" s="232"/>
      <c r="D563" s="155" t="str">
        <f>IF($C563="","",VLOOKUP($C563,分類コード!$B$1:$C$26,2,0))</f>
        <v/>
      </c>
      <c r="E563" s="234"/>
      <c r="F563" s="235"/>
      <c r="G563" s="236"/>
      <c r="H563" s="235"/>
      <c r="L563" s="239"/>
      <c r="M563" s="239"/>
      <c r="N563" s="239"/>
      <c r="O563" s="239"/>
      <c r="P563" s="239"/>
      <c r="Q563" s="239"/>
      <c r="R563" s="239"/>
      <c r="S563" s="239"/>
      <c r="W563" s="239"/>
      <c r="X563" s="239"/>
      <c r="Y563" s="239"/>
    </row>
    <row r="564" spans="2:25">
      <c r="B564" s="232"/>
      <c r="C564" s="232"/>
      <c r="D564" s="155" t="str">
        <f>IF($C564="","",VLOOKUP($C564,分類コード!$B$1:$C$26,2,0))</f>
        <v/>
      </c>
      <c r="E564" s="234"/>
      <c r="F564" s="235"/>
      <c r="G564" s="236"/>
      <c r="H564" s="235"/>
      <c r="L564" s="239"/>
      <c r="M564" s="239"/>
      <c r="N564" s="239"/>
      <c r="O564" s="239"/>
      <c r="P564" s="239"/>
      <c r="Q564" s="239"/>
      <c r="R564" s="239"/>
      <c r="S564" s="239"/>
      <c r="W564" s="239"/>
      <c r="X564" s="239"/>
      <c r="Y564" s="239"/>
    </row>
    <row r="565" spans="2:25">
      <c r="B565" s="232"/>
      <c r="C565" s="232"/>
      <c r="D565" s="155" t="str">
        <f>IF($C565="","",VLOOKUP($C565,分類コード!$B$1:$C$26,2,0))</f>
        <v/>
      </c>
      <c r="E565" s="234"/>
      <c r="F565" s="235"/>
      <c r="G565" s="236"/>
      <c r="H565" s="235"/>
      <c r="L565" s="239"/>
      <c r="M565" s="239"/>
      <c r="N565" s="239"/>
      <c r="O565" s="239"/>
      <c r="P565" s="239"/>
      <c r="Q565" s="239"/>
      <c r="R565" s="239"/>
      <c r="S565" s="239"/>
      <c r="W565" s="239"/>
      <c r="X565" s="239"/>
      <c r="Y565" s="239"/>
    </row>
    <row r="566" spans="2:25">
      <c r="B566" s="232"/>
      <c r="C566" s="232"/>
      <c r="D566" s="155" t="str">
        <f>IF($C566="","",VLOOKUP($C566,分類コード!$B$1:$C$26,2,0))</f>
        <v/>
      </c>
      <c r="E566" s="234"/>
      <c r="F566" s="235"/>
      <c r="G566" s="236"/>
      <c r="H566" s="235"/>
      <c r="L566" s="239"/>
      <c r="M566" s="239"/>
      <c r="N566" s="239"/>
      <c r="O566" s="239"/>
      <c r="P566" s="239"/>
      <c r="Q566" s="239"/>
      <c r="R566" s="239"/>
      <c r="S566" s="239"/>
      <c r="W566" s="239"/>
      <c r="X566" s="239"/>
      <c r="Y566" s="239"/>
    </row>
    <row r="567" spans="2:25">
      <c r="B567" s="232"/>
      <c r="C567" s="232"/>
      <c r="D567" s="155" t="str">
        <f>IF($C567="","",VLOOKUP($C567,分類コード!$B$1:$C$26,2,0))</f>
        <v/>
      </c>
      <c r="E567" s="234"/>
      <c r="F567" s="235"/>
      <c r="G567" s="236"/>
      <c r="H567" s="235"/>
      <c r="L567" s="239"/>
      <c r="M567" s="239"/>
      <c r="N567" s="239"/>
      <c r="O567" s="239"/>
      <c r="P567" s="239"/>
      <c r="Q567" s="239"/>
      <c r="R567" s="239"/>
      <c r="S567" s="239"/>
      <c r="W567" s="239"/>
      <c r="X567" s="239"/>
      <c r="Y567" s="239"/>
    </row>
    <row r="568" spans="2:25">
      <c r="B568" s="232"/>
      <c r="C568" s="232"/>
      <c r="D568" s="155" t="str">
        <f>IF($C568="","",VLOOKUP($C568,分類コード!$B$1:$C$26,2,0))</f>
        <v/>
      </c>
      <c r="E568" s="234"/>
      <c r="F568" s="235"/>
      <c r="G568" s="236"/>
      <c r="H568" s="235"/>
      <c r="L568" s="239"/>
      <c r="M568" s="239"/>
      <c r="N568" s="239"/>
      <c r="O568" s="239"/>
      <c r="P568" s="239"/>
      <c r="Q568" s="239"/>
      <c r="R568" s="239"/>
      <c r="S568" s="239"/>
      <c r="W568" s="239"/>
      <c r="X568" s="239"/>
      <c r="Y568" s="239"/>
    </row>
    <row r="569" spans="2:25">
      <c r="B569" s="232"/>
      <c r="C569" s="232"/>
      <c r="D569" s="155" t="str">
        <f>IF($C569="","",VLOOKUP($C569,分類コード!$B$1:$C$26,2,0))</f>
        <v/>
      </c>
      <c r="E569" s="234"/>
      <c r="F569" s="235"/>
      <c r="G569" s="236"/>
      <c r="H569" s="235"/>
      <c r="L569" s="239"/>
      <c r="M569" s="239"/>
      <c r="N569" s="239"/>
      <c r="O569" s="239"/>
      <c r="P569" s="239"/>
      <c r="Q569" s="239"/>
      <c r="R569" s="239"/>
      <c r="S569" s="239"/>
      <c r="W569" s="239"/>
      <c r="X569" s="239"/>
      <c r="Y569" s="239"/>
    </row>
    <row r="570" spans="2:25">
      <c r="B570" s="232"/>
      <c r="C570" s="232"/>
      <c r="D570" s="155" t="str">
        <f>IF($C570="","",VLOOKUP($C570,分類コード!$B$1:$C$26,2,0))</f>
        <v/>
      </c>
      <c r="E570" s="234"/>
      <c r="F570" s="235"/>
      <c r="G570" s="236"/>
      <c r="H570" s="235"/>
      <c r="L570" s="239"/>
      <c r="M570" s="239"/>
      <c r="N570" s="239"/>
      <c r="O570" s="239"/>
      <c r="P570" s="239"/>
      <c r="Q570" s="239"/>
      <c r="R570" s="239"/>
      <c r="S570" s="239"/>
      <c r="W570" s="239"/>
      <c r="X570" s="239"/>
      <c r="Y570" s="239"/>
    </row>
    <row r="571" spans="2:25">
      <c r="B571" s="232"/>
      <c r="C571" s="232"/>
      <c r="D571" s="155" t="str">
        <f>IF($C571="","",VLOOKUP($C571,分類コード!$B$1:$C$26,2,0))</f>
        <v/>
      </c>
      <c r="E571" s="234"/>
      <c r="F571" s="235"/>
      <c r="G571" s="236"/>
      <c r="H571" s="235"/>
      <c r="L571" s="239"/>
      <c r="M571" s="239"/>
      <c r="N571" s="239"/>
      <c r="O571" s="239"/>
      <c r="P571" s="239"/>
      <c r="Q571" s="239"/>
      <c r="R571" s="239"/>
      <c r="S571" s="239"/>
      <c r="W571" s="239"/>
      <c r="X571" s="239"/>
      <c r="Y571" s="239"/>
    </row>
    <row r="572" spans="2:25">
      <c r="B572" s="232"/>
      <c r="C572" s="232"/>
      <c r="D572" s="155" t="str">
        <f>IF($C572="","",VLOOKUP($C572,分類コード!$B$1:$C$26,2,0))</f>
        <v/>
      </c>
      <c r="E572" s="234"/>
      <c r="F572" s="235"/>
      <c r="G572" s="236"/>
      <c r="H572" s="235"/>
      <c r="L572" s="239"/>
      <c r="M572" s="239"/>
      <c r="N572" s="239"/>
      <c r="O572" s="239"/>
      <c r="P572" s="239"/>
      <c r="Q572" s="239"/>
      <c r="R572" s="239"/>
      <c r="S572" s="239"/>
      <c r="W572" s="239"/>
      <c r="X572" s="239"/>
      <c r="Y572" s="239"/>
    </row>
    <row r="573" spans="2:25">
      <c r="B573" s="232"/>
      <c r="C573" s="232"/>
      <c r="D573" s="155" t="str">
        <f>IF($C573="","",VLOOKUP($C573,分類コード!$B$1:$C$26,2,0))</f>
        <v/>
      </c>
      <c r="E573" s="234"/>
      <c r="F573" s="235"/>
      <c r="G573" s="236"/>
      <c r="H573" s="235"/>
      <c r="L573" s="239"/>
      <c r="M573" s="239"/>
      <c r="N573" s="239"/>
      <c r="O573" s="239"/>
      <c r="P573" s="239"/>
      <c r="Q573" s="239"/>
      <c r="R573" s="239"/>
      <c r="S573" s="239"/>
      <c r="W573" s="239"/>
      <c r="X573" s="239"/>
      <c r="Y573" s="239"/>
    </row>
    <row r="574" spans="2:25">
      <c r="B574" s="232"/>
      <c r="C574" s="232"/>
      <c r="D574" s="155" t="str">
        <f>IF($C574="","",VLOOKUP($C574,分類コード!$B$1:$C$26,2,0))</f>
        <v/>
      </c>
      <c r="E574" s="234"/>
      <c r="F574" s="235"/>
      <c r="G574" s="236"/>
      <c r="H574" s="235"/>
      <c r="L574" s="239"/>
      <c r="M574" s="239"/>
      <c r="N574" s="239"/>
      <c r="O574" s="239"/>
      <c r="P574" s="239"/>
      <c r="Q574" s="239"/>
      <c r="R574" s="239"/>
      <c r="S574" s="239"/>
      <c r="W574" s="239"/>
      <c r="X574" s="239"/>
      <c r="Y574" s="239"/>
    </row>
    <row r="575" spans="2:25">
      <c r="B575" s="232"/>
      <c r="C575" s="232"/>
      <c r="D575" s="155" t="str">
        <f>IF($C575="","",VLOOKUP($C575,分類コード!$B$1:$C$26,2,0))</f>
        <v/>
      </c>
      <c r="E575" s="234"/>
      <c r="F575" s="235"/>
      <c r="G575" s="236"/>
      <c r="H575" s="235"/>
      <c r="L575" s="239"/>
      <c r="M575" s="239"/>
      <c r="N575" s="239"/>
      <c r="O575" s="239"/>
      <c r="P575" s="239"/>
      <c r="Q575" s="239"/>
      <c r="R575" s="239"/>
      <c r="S575" s="239"/>
      <c r="W575" s="239"/>
      <c r="X575" s="239"/>
      <c r="Y575" s="239"/>
    </row>
    <row r="576" spans="2:25">
      <c r="B576" s="232"/>
      <c r="C576" s="232"/>
      <c r="D576" s="155" t="str">
        <f>IF($C576="","",VLOOKUP($C576,分類コード!$B$1:$C$26,2,0))</f>
        <v/>
      </c>
      <c r="E576" s="234"/>
      <c r="F576" s="235"/>
      <c r="G576" s="236"/>
      <c r="H576" s="235"/>
      <c r="L576" s="239"/>
      <c r="M576" s="239"/>
      <c r="N576" s="239"/>
      <c r="O576" s="239"/>
      <c r="P576" s="239"/>
      <c r="Q576" s="239"/>
      <c r="R576" s="239"/>
      <c r="S576" s="239"/>
      <c r="W576" s="239"/>
      <c r="X576" s="239"/>
      <c r="Y576" s="239"/>
    </row>
    <row r="577" spans="2:25">
      <c r="B577" s="232"/>
      <c r="C577" s="232"/>
      <c r="D577" s="155" t="str">
        <f>IF($C577="","",VLOOKUP($C577,分類コード!$B$1:$C$26,2,0))</f>
        <v/>
      </c>
      <c r="E577" s="234"/>
      <c r="F577" s="235"/>
      <c r="G577" s="236"/>
      <c r="H577" s="235"/>
      <c r="L577" s="239"/>
      <c r="M577" s="239"/>
      <c r="N577" s="239"/>
      <c r="O577" s="239"/>
      <c r="P577" s="239"/>
      <c r="Q577" s="239"/>
      <c r="R577" s="239"/>
      <c r="S577" s="239"/>
      <c r="W577" s="239"/>
      <c r="X577" s="239"/>
      <c r="Y577" s="239"/>
    </row>
    <row r="578" spans="2:25">
      <c r="B578" s="232"/>
      <c r="C578" s="232"/>
      <c r="D578" s="155" t="str">
        <f>IF($C578="","",VLOOKUP($C578,分類コード!$B$1:$C$26,2,0))</f>
        <v/>
      </c>
      <c r="E578" s="234"/>
      <c r="F578" s="235"/>
      <c r="G578" s="236"/>
      <c r="H578" s="235"/>
      <c r="L578" s="239"/>
      <c r="M578" s="239"/>
      <c r="N578" s="239"/>
      <c r="O578" s="239"/>
      <c r="P578" s="239"/>
      <c r="Q578" s="239"/>
      <c r="R578" s="239"/>
      <c r="S578" s="239"/>
      <c r="W578" s="239"/>
      <c r="X578" s="239"/>
      <c r="Y578" s="239"/>
    </row>
    <row r="579" spans="2:25">
      <c r="B579" s="232"/>
      <c r="C579" s="232"/>
      <c r="D579" s="155" t="str">
        <f>IF($C579="","",VLOOKUP($C579,分類コード!$B$1:$C$26,2,0))</f>
        <v/>
      </c>
      <c r="E579" s="234"/>
      <c r="F579" s="235"/>
      <c r="G579" s="236"/>
      <c r="H579" s="235"/>
      <c r="L579" s="239"/>
      <c r="M579" s="239"/>
      <c r="N579" s="239"/>
      <c r="O579" s="239"/>
      <c r="P579" s="239"/>
      <c r="Q579" s="239"/>
      <c r="R579" s="239"/>
      <c r="S579" s="239"/>
      <c r="W579" s="239"/>
      <c r="X579" s="239"/>
      <c r="Y579" s="239"/>
    </row>
    <row r="580" spans="2:25">
      <c r="B580" s="232"/>
      <c r="C580" s="232"/>
      <c r="D580" s="155" t="str">
        <f>IF($C580="","",VLOOKUP($C580,分類コード!$B$1:$C$26,2,0))</f>
        <v/>
      </c>
      <c r="E580" s="234"/>
      <c r="F580" s="235"/>
      <c r="G580" s="236"/>
      <c r="H580" s="235"/>
      <c r="L580" s="239"/>
      <c r="M580" s="239"/>
      <c r="N580" s="239"/>
      <c r="O580" s="239"/>
      <c r="P580" s="239"/>
      <c r="Q580" s="239"/>
      <c r="R580" s="239"/>
      <c r="S580" s="239"/>
      <c r="W580" s="239"/>
      <c r="X580" s="239"/>
      <c r="Y580" s="239"/>
    </row>
    <row r="581" spans="2:25">
      <c r="B581" s="232"/>
      <c r="C581" s="232"/>
      <c r="D581" s="155" t="str">
        <f>IF($C581="","",VLOOKUP($C581,分類コード!$B$1:$C$26,2,0))</f>
        <v/>
      </c>
      <c r="E581" s="234"/>
      <c r="F581" s="235"/>
      <c r="G581" s="236"/>
      <c r="H581" s="235"/>
      <c r="L581" s="239"/>
      <c r="M581" s="239"/>
      <c r="N581" s="239"/>
      <c r="O581" s="239"/>
      <c r="P581" s="239"/>
      <c r="Q581" s="239"/>
      <c r="R581" s="239"/>
      <c r="S581" s="239"/>
      <c r="W581" s="239"/>
      <c r="X581" s="239"/>
      <c r="Y581" s="239"/>
    </row>
    <row r="582" spans="2:25">
      <c r="B582" s="232"/>
      <c r="C582" s="232"/>
      <c r="D582" s="155" t="str">
        <f>IF($C582="","",VLOOKUP($C582,分類コード!$B$1:$C$26,2,0))</f>
        <v/>
      </c>
      <c r="E582" s="234"/>
      <c r="F582" s="235"/>
      <c r="G582" s="236"/>
      <c r="H582" s="235"/>
      <c r="L582" s="239"/>
      <c r="M582" s="239"/>
      <c r="N582" s="239"/>
      <c r="O582" s="239"/>
      <c r="P582" s="239"/>
      <c r="Q582" s="239"/>
      <c r="R582" s="239"/>
      <c r="S582" s="239"/>
      <c r="W582" s="239"/>
      <c r="X582" s="239"/>
      <c r="Y582" s="239"/>
    </row>
    <row r="583" spans="2:25">
      <c r="B583" s="232"/>
      <c r="C583" s="232"/>
      <c r="D583" s="155" t="str">
        <f>IF($C583="","",VLOOKUP($C583,分類コード!$B$1:$C$26,2,0))</f>
        <v/>
      </c>
      <c r="E583" s="234"/>
      <c r="F583" s="235"/>
      <c r="G583" s="236"/>
      <c r="H583" s="235"/>
      <c r="L583" s="239"/>
      <c r="M583" s="239"/>
      <c r="N583" s="239"/>
      <c r="O583" s="239"/>
      <c r="P583" s="239"/>
      <c r="Q583" s="239"/>
      <c r="R583" s="239"/>
      <c r="S583" s="239"/>
      <c r="W583" s="239"/>
      <c r="X583" s="239"/>
      <c r="Y583" s="239"/>
    </row>
    <row r="584" spans="2:25">
      <c r="B584" s="232"/>
      <c r="C584" s="232"/>
      <c r="D584" s="155" t="str">
        <f>IF($C584="","",VLOOKUP($C584,分類コード!$B$1:$C$26,2,0))</f>
        <v/>
      </c>
      <c r="E584" s="234"/>
      <c r="F584" s="235"/>
      <c r="G584" s="236"/>
      <c r="H584" s="235"/>
      <c r="L584" s="239"/>
      <c r="M584" s="239"/>
      <c r="N584" s="239"/>
      <c r="O584" s="239"/>
      <c r="P584" s="239"/>
      <c r="Q584" s="239"/>
      <c r="R584" s="239"/>
      <c r="S584" s="239"/>
      <c r="W584" s="239"/>
      <c r="X584" s="239"/>
      <c r="Y584" s="239"/>
    </row>
    <row r="585" spans="2:25">
      <c r="B585" s="232"/>
      <c r="C585" s="232"/>
      <c r="D585" s="155" t="str">
        <f>IF($C585="","",VLOOKUP($C585,分類コード!$B$1:$C$26,2,0))</f>
        <v/>
      </c>
      <c r="E585" s="234"/>
      <c r="F585" s="235"/>
      <c r="G585" s="236"/>
      <c r="H585" s="235"/>
      <c r="L585" s="239"/>
      <c r="M585" s="239"/>
      <c r="N585" s="239"/>
      <c r="O585" s="239"/>
      <c r="P585" s="239"/>
      <c r="Q585" s="239"/>
      <c r="R585" s="239"/>
      <c r="S585" s="239"/>
      <c r="W585" s="239"/>
      <c r="X585" s="239"/>
      <c r="Y585" s="239"/>
    </row>
    <row r="586" spans="2:25">
      <c r="B586" s="232"/>
      <c r="C586" s="232"/>
      <c r="D586" s="155" t="str">
        <f>IF($C586="","",VLOOKUP($C586,分類コード!$B$1:$C$26,2,0))</f>
        <v/>
      </c>
      <c r="E586" s="234"/>
      <c r="F586" s="235"/>
      <c r="G586" s="236"/>
      <c r="H586" s="235"/>
      <c r="L586" s="239"/>
      <c r="M586" s="239"/>
      <c r="N586" s="239"/>
      <c r="O586" s="239"/>
      <c r="P586" s="239"/>
      <c r="Q586" s="239"/>
      <c r="R586" s="239"/>
      <c r="S586" s="239"/>
      <c r="W586" s="239"/>
      <c r="X586" s="239"/>
      <c r="Y586" s="239"/>
    </row>
    <row r="587" spans="2:25">
      <c r="B587" s="232"/>
      <c r="C587" s="232"/>
      <c r="D587" s="155" t="str">
        <f>IF($C587="","",VLOOKUP($C587,分類コード!$B$1:$C$26,2,0))</f>
        <v/>
      </c>
      <c r="E587" s="234"/>
      <c r="F587" s="235"/>
      <c r="G587" s="236"/>
      <c r="H587" s="235"/>
      <c r="L587" s="239"/>
      <c r="M587" s="239"/>
      <c r="N587" s="239"/>
      <c r="O587" s="239"/>
      <c r="P587" s="239"/>
      <c r="Q587" s="239"/>
      <c r="R587" s="239"/>
      <c r="S587" s="239"/>
      <c r="W587" s="239"/>
      <c r="X587" s="239"/>
      <c r="Y587" s="239"/>
    </row>
    <row r="588" spans="2:25">
      <c r="B588" s="232"/>
      <c r="C588" s="232"/>
      <c r="D588" s="155" t="str">
        <f>IF($C588="","",VLOOKUP($C588,分類コード!$B$1:$C$26,2,0))</f>
        <v/>
      </c>
      <c r="E588" s="234"/>
      <c r="F588" s="235"/>
      <c r="G588" s="236"/>
      <c r="H588" s="235"/>
      <c r="L588" s="239"/>
      <c r="M588" s="239"/>
      <c r="N588" s="239"/>
      <c r="O588" s="239"/>
      <c r="P588" s="239"/>
      <c r="Q588" s="239"/>
      <c r="R588" s="239"/>
      <c r="S588" s="239"/>
      <c r="W588" s="239"/>
      <c r="X588" s="239"/>
      <c r="Y588" s="239"/>
    </row>
    <row r="589" spans="2:25">
      <c r="B589" s="232"/>
      <c r="C589" s="232"/>
      <c r="D589" s="155" t="str">
        <f>IF($C589="","",VLOOKUP($C589,分類コード!$B$1:$C$26,2,0))</f>
        <v/>
      </c>
      <c r="E589" s="234"/>
      <c r="F589" s="235"/>
      <c r="G589" s="236"/>
      <c r="H589" s="235"/>
      <c r="L589" s="239"/>
      <c r="M589" s="239"/>
      <c r="N589" s="239"/>
      <c r="O589" s="239"/>
      <c r="P589" s="239"/>
      <c r="Q589" s="239"/>
      <c r="R589" s="239"/>
      <c r="S589" s="239"/>
      <c r="W589" s="239"/>
      <c r="X589" s="239"/>
      <c r="Y589" s="239"/>
    </row>
    <row r="590" spans="2:25">
      <c r="B590" s="232"/>
      <c r="C590" s="232"/>
      <c r="D590" s="155" t="str">
        <f>IF($C590="","",VLOOKUP($C590,分類コード!$B$1:$C$26,2,0))</f>
        <v/>
      </c>
      <c r="E590" s="234"/>
      <c r="F590" s="235"/>
      <c r="G590" s="236"/>
      <c r="H590" s="235"/>
      <c r="L590" s="239"/>
      <c r="M590" s="239"/>
      <c r="N590" s="239"/>
      <c r="O590" s="239"/>
      <c r="P590" s="239"/>
      <c r="Q590" s="239"/>
      <c r="R590" s="239"/>
      <c r="S590" s="239"/>
      <c r="W590" s="239"/>
      <c r="X590" s="239"/>
      <c r="Y590" s="239"/>
    </row>
    <row r="591" spans="2:25">
      <c r="B591" s="232"/>
      <c r="C591" s="232"/>
      <c r="D591" s="155" t="str">
        <f>IF($C591="","",VLOOKUP($C591,分類コード!$B$1:$C$26,2,0))</f>
        <v/>
      </c>
      <c r="E591" s="234"/>
      <c r="F591" s="235"/>
      <c r="G591" s="236"/>
      <c r="H591" s="235"/>
      <c r="L591" s="239"/>
      <c r="M591" s="239"/>
      <c r="N591" s="239"/>
      <c r="O591" s="239"/>
      <c r="P591" s="239"/>
      <c r="Q591" s="239"/>
      <c r="R591" s="239"/>
      <c r="S591" s="239"/>
      <c r="W591" s="239"/>
      <c r="X591" s="239"/>
      <c r="Y591" s="239"/>
    </row>
    <row r="592" spans="2:25">
      <c r="B592" s="232"/>
      <c r="C592" s="232"/>
      <c r="D592" s="155" t="str">
        <f>IF($C592="","",VLOOKUP($C592,分類コード!$B$1:$C$26,2,0))</f>
        <v/>
      </c>
      <c r="E592" s="234"/>
      <c r="F592" s="235"/>
      <c r="G592" s="236"/>
      <c r="H592" s="235"/>
      <c r="L592" s="239"/>
      <c r="M592" s="239"/>
      <c r="N592" s="239"/>
      <c r="O592" s="239"/>
      <c r="P592" s="239"/>
      <c r="Q592" s="239"/>
      <c r="R592" s="239"/>
      <c r="S592" s="239"/>
      <c r="W592" s="239"/>
      <c r="X592" s="239"/>
      <c r="Y592" s="239"/>
    </row>
    <row r="593" spans="2:25">
      <c r="B593" s="232"/>
      <c r="C593" s="232"/>
      <c r="D593" s="155" t="str">
        <f>IF($C593="","",VLOOKUP($C593,分類コード!$B$1:$C$26,2,0))</f>
        <v/>
      </c>
      <c r="E593" s="234"/>
      <c r="F593" s="235"/>
      <c r="G593" s="236"/>
      <c r="H593" s="235"/>
      <c r="L593" s="239"/>
      <c r="M593" s="239"/>
      <c r="N593" s="239"/>
      <c r="O593" s="239"/>
      <c r="P593" s="239"/>
      <c r="Q593" s="239"/>
      <c r="R593" s="239"/>
      <c r="S593" s="239"/>
      <c r="W593" s="239"/>
      <c r="X593" s="239"/>
      <c r="Y593" s="239"/>
    </row>
    <row r="594" spans="2:25">
      <c r="B594" s="232"/>
      <c r="C594" s="232"/>
      <c r="D594" s="155" t="str">
        <f>IF($C594="","",VLOOKUP($C594,分類コード!$B$1:$C$26,2,0))</f>
        <v/>
      </c>
      <c r="E594" s="234"/>
      <c r="F594" s="235"/>
      <c r="G594" s="236"/>
      <c r="H594" s="235"/>
      <c r="L594" s="239"/>
      <c r="M594" s="239"/>
      <c r="N594" s="239"/>
      <c r="O594" s="239"/>
      <c r="P594" s="239"/>
      <c r="Q594" s="239"/>
      <c r="R594" s="239"/>
      <c r="S594" s="239"/>
      <c r="W594" s="239"/>
      <c r="X594" s="239"/>
      <c r="Y594" s="239"/>
    </row>
    <row r="595" spans="2:25">
      <c r="B595" s="232"/>
      <c r="C595" s="232"/>
      <c r="D595" s="155" t="str">
        <f>IF($C595="","",VLOOKUP($C595,分類コード!$B$1:$C$26,2,0))</f>
        <v/>
      </c>
      <c r="E595" s="234"/>
      <c r="F595" s="235"/>
      <c r="G595" s="236"/>
      <c r="H595" s="235"/>
      <c r="L595" s="239"/>
      <c r="M595" s="239"/>
      <c r="N595" s="239"/>
      <c r="O595" s="239"/>
      <c r="P595" s="239"/>
      <c r="Q595" s="239"/>
      <c r="R595" s="239"/>
      <c r="S595" s="239"/>
      <c r="W595" s="239"/>
      <c r="X595" s="239"/>
      <c r="Y595" s="239"/>
    </row>
    <row r="596" spans="2:25">
      <c r="B596" s="232"/>
      <c r="C596" s="232"/>
      <c r="D596" s="155" t="str">
        <f>IF($C596="","",VLOOKUP($C596,分類コード!$B$1:$C$26,2,0))</f>
        <v/>
      </c>
      <c r="E596" s="234"/>
      <c r="F596" s="235"/>
      <c r="G596" s="236"/>
      <c r="H596" s="235"/>
      <c r="L596" s="239"/>
      <c r="M596" s="239"/>
      <c r="N596" s="239"/>
      <c r="O596" s="239"/>
      <c r="P596" s="239"/>
      <c r="Q596" s="239"/>
      <c r="R596" s="239"/>
      <c r="S596" s="239"/>
      <c r="W596" s="239"/>
      <c r="X596" s="239"/>
      <c r="Y596" s="239"/>
    </row>
    <row r="597" spans="2:25">
      <c r="B597" s="232"/>
      <c r="C597" s="232"/>
      <c r="D597" s="155" t="str">
        <f>IF($C597="","",VLOOKUP($C597,分類コード!$B$1:$C$26,2,0))</f>
        <v/>
      </c>
      <c r="E597" s="234"/>
      <c r="F597" s="235"/>
      <c r="G597" s="236"/>
      <c r="H597" s="235"/>
      <c r="L597" s="239"/>
      <c r="M597" s="239"/>
      <c r="N597" s="239"/>
      <c r="O597" s="239"/>
      <c r="P597" s="239"/>
      <c r="Q597" s="239"/>
      <c r="R597" s="239"/>
      <c r="S597" s="239"/>
      <c r="W597" s="239"/>
      <c r="X597" s="239"/>
      <c r="Y597" s="239"/>
    </row>
    <row r="598" spans="2:25">
      <c r="B598" s="232"/>
      <c r="C598" s="232"/>
      <c r="D598" s="155" t="str">
        <f>IF($C598="","",VLOOKUP($C598,分類コード!$B$1:$C$26,2,0))</f>
        <v/>
      </c>
      <c r="E598" s="234"/>
      <c r="F598" s="235"/>
      <c r="G598" s="236"/>
      <c r="H598" s="235"/>
      <c r="L598" s="239"/>
      <c r="M598" s="239"/>
      <c r="N598" s="239"/>
      <c r="O598" s="239"/>
      <c r="P598" s="239"/>
      <c r="Q598" s="239"/>
      <c r="R598" s="239"/>
      <c r="S598" s="239"/>
      <c r="W598" s="239"/>
      <c r="X598" s="239"/>
      <c r="Y598" s="239"/>
    </row>
    <row r="599" spans="2:25">
      <c r="B599" s="232"/>
      <c r="C599" s="232"/>
      <c r="D599" s="155" t="str">
        <f>IF($C599="","",VLOOKUP($C599,分類コード!$B$1:$C$26,2,0))</f>
        <v/>
      </c>
      <c r="E599" s="234"/>
      <c r="F599" s="235"/>
      <c r="G599" s="236"/>
      <c r="H599" s="235"/>
      <c r="L599" s="239"/>
      <c r="M599" s="239"/>
      <c r="N599" s="239"/>
      <c r="O599" s="239"/>
      <c r="P599" s="239"/>
      <c r="Q599" s="239"/>
      <c r="R599" s="239"/>
      <c r="S599" s="239"/>
      <c r="W599" s="239"/>
      <c r="X599" s="239"/>
      <c r="Y599" s="239"/>
    </row>
    <row r="600" spans="2:25">
      <c r="B600" s="232"/>
      <c r="C600" s="232"/>
      <c r="D600" s="155" t="str">
        <f>IF($C600="","",VLOOKUP($C600,分類コード!$B$1:$C$26,2,0))</f>
        <v/>
      </c>
      <c r="E600" s="234"/>
      <c r="F600" s="235"/>
      <c r="G600" s="236"/>
      <c r="H600" s="235"/>
      <c r="L600" s="239"/>
      <c r="M600" s="239"/>
      <c r="N600" s="239"/>
      <c r="O600" s="239"/>
      <c r="P600" s="239"/>
      <c r="Q600" s="239"/>
      <c r="R600" s="239"/>
      <c r="S600" s="239"/>
      <c r="W600" s="239"/>
      <c r="X600" s="239"/>
      <c r="Y600" s="239"/>
    </row>
    <row r="601" spans="2:25">
      <c r="B601" s="232"/>
      <c r="C601" s="232"/>
      <c r="D601" s="155" t="str">
        <f>IF($C601="","",VLOOKUP($C601,分類コード!$B$1:$C$26,2,0))</f>
        <v/>
      </c>
      <c r="E601" s="234"/>
      <c r="F601" s="235"/>
      <c r="G601" s="236"/>
      <c r="H601" s="235"/>
      <c r="L601" s="239"/>
      <c r="M601" s="239"/>
      <c r="N601" s="239"/>
      <c r="O601" s="239"/>
      <c r="P601" s="239"/>
      <c r="Q601" s="239"/>
      <c r="R601" s="239"/>
      <c r="S601" s="239"/>
      <c r="W601" s="239"/>
      <c r="X601" s="239"/>
      <c r="Y601" s="239"/>
    </row>
    <row r="602" spans="2:25">
      <c r="B602" s="232"/>
      <c r="C602" s="232"/>
      <c r="D602" s="155" t="str">
        <f>IF($C602="","",VLOOKUP($C602,分類コード!$B$1:$C$26,2,0))</f>
        <v/>
      </c>
      <c r="E602" s="234"/>
      <c r="F602" s="235"/>
      <c r="G602" s="236"/>
      <c r="H602" s="235"/>
      <c r="L602" s="239"/>
      <c r="M602" s="239"/>
      <c r="N602" s="239"/>
      <c r="O602" s="239"/>
      <c r="P602" s="239"/>
      <c r="Q602" s="239"/>
      <c r="R602" s="239"/>
      <c r="S602" s="239"/>
      <c r="W602" s="239"/>
      <c r="X602" s="239"/>
      <c r="Y602" s="239"/>
    </row>
    <row r="603" spans="2:25">
      <c r="B603" s="232"/>
      <c r="C603" s="232"/>
      <c r="D603" s="155" t="str">
        <f>IF($C603="","",VLOOKUP($C603,分類コード!$B$1:$C$26,2,0))</f>
        <v/>
      </c>
      <c r="E603" s="234"/>
      <c r="F603" s="235"/>
      <c r="G603" s="236"/>
      <c r="H603" s="235"/>
      <c r="L603" s="239"/>
      <c r="M603" s="239"/>
      <c r="N603" s="239"/>
      <c r="O603" s="239"/>
      <c r="P603" s="239"/>
      <c r="Q603" s="239"/>
      <c r="R603" s="239"/>
      <c r="S603" s="239"/>
      <c r="W603" s="239"/>
      <c r="X603" s="239"/>
      <c r="Y603" s="239"/>
    </row>
    <row r="604" spans="2:25">
      <c r="B604" s="232"/>
      <c r="C604" s="232"/>
      <c r="D604" s="155" t="str">
        <f>IF($C604="","",VLOOKUP($C604,分類コード!$B$1:$C$26,2,0))</f>
        <v/>
      </c>
      <c r="E604" s="234"/>
      <c r="F604" s="235"/>
      <c r="G604" s="236"/>
      <c r="H604" s="235"/>
      <c r="L604" s="239"/>
      <c r="M604" s="239"/>
      <c r="N604" s="239"/>
      <c r="O604" s="239"/>
      <c r="P604" s="239"/>
      <c r="Q604" s="239"/>
      <c r="R604" s="239"/>
      <c r="S604" s="239"/>
      <c r="W604" s="239"/>
      <c r="X604" s="239"/>
      <c r="Y604" s="239"/>
    </row>
    <row r="605" spans="2:25">
      <c r="B605" s="232"/>
      <c r="C605" s="232"/>
      <c r="D605" s="155" t="str">
        <f>IF($C605="","",VLOOKUP($C605,分類コード!$B$1:$C$26,2,0))</f>
        <v/>
      </c>
      <c r="E605" s="234"/>
      <c r="F605" s="235"/>
      <c r="G605" s="236"/>
      <c r="H605" s="235"/>
      <c r="L605" s="239"/>
      <c r="M605" s="239"/>
      <c r="N605" s="239"/>
      <c r="O605" s="239"/>
      <c r="P605" s="239"/>
      <c r="Q605" s="239"/>
      <c r="R605" s="239"/>
      <c r="S605" s="239"/>
      <c r="W605" s="239"/>
      <c r="X605" s="239"/>
      <c r="Y605" s="239"/>
    </row>
    <row r="606" spans="2:25">
      <c r="B606" s="232"/>
      <c r="C606" s="232"/>
      <c r="D606" s="155" t="str">
        <f>IF($C606="","",VLOOKUP($C606,分類コード!$B$1:$C$26,2,0))</f>
        <v/>
      </c>
      <c r="E606" s="234"/>
      <c r="F606" s="235"/>
      <c r="G606" s="236"/>
      <c r="H606" s="235"/>
      <c r="L606" s="239"/>
      <c r="M606" s="239"/>
      <c r="N606" s="239"/>
      <c r="O606" s="239"/>
      <c r="P606" s="239"/>
      <c r="Q606" s="239"/>
      <c r="R606" s="239"/>
      <c r="S606" s="239"/>
      <c r="W606" s="239"/>
      <c r="X606" s="239"/>
      <c r="Y606" s="239"/>
    </row>
    <row r="607" spans="2:25">
      <c r="B607" s="232"/>
      <c r="C607" s="232"/>
      <c r="D607" s="155" t="str">
        <f>IF($C607="","",VLOOKUP($C607,分類コード!$B$1:$C$26,2,0))</f>
        <v/>
      </c>
      <c r="E607" s="234"/>
      <c r="F607" s="235"/>
      <c r="G607" s="236"/>
      <c r="H607" s="235"/>
      <c r="L607" s="239"/>
      <c r="M607" s="239"/>
      <c r="N607" s="239"/>
      <c r="O607" s="239"/>
      <c r="P607" s="239"/>
      <c r="Q607" s="239"/>
      <c r="R607" s="239"/>
      <c r="S607" s="239"/>
      <c r="W607" s="239"/>
      <c r="X607" s="239"/>
      <c r="Y607" s="239"/>
    </row>
    <row r="608" spans="2:25">
      <c r="B608" s="232"/>
      <c r="C608" s="232"/>
      <c r="D608" s="155" t="str">
        <f>IF($C608="","",VLOOKUP($C608,分類コード!$B$1:$C$26,2,0))</f>
        <v/>
      </c>
      <c r="E608" s="234"/>
      <c r="F608" s="235"/>
      <c r="G608" s="236"/>
      <c r="H608" s="235"/>
      <c r="L608" s="239"/>
      <c r="M608" s="239"/>
      <c r="N608" s="239"/>
      <c r="O608" s="239"/>
      <c r="P608" s="239"/>
      <c r="Q608" s="239"/>
      <c r="R608" s="239"/>
      <c r="S608" s="239"/>
      <c r="W608" s="239"/>
      <c r="X608" s="239"/>
      <c r="Y608" s="239"/>
    </row>
    <row r="609" spans="2:25">
      <c r="B609" s="232"/>
      <c r="C609" s="232"/>
      <c r="D609" s="155" t="str">
        <f>IF($C609="","",VLOOKUP($C609,分類コード!$B$1:$C$26,2,0))</f>
        <v/>
      </c>
      <c r="E609" s="234"/>
      <c r="F609" s="235"/>
      <c r="G609" s="236"/>
      <c r="H609" s="235"/>
      <c r="L609" s="239"/>
      <c r="M609" s="239"/>
      <c r="N609" s="239"/>
      <c r="O609" s="239"/>
      <c r="P609" s="239"/>
      <c r="Q609" s="239"/>
      <c r="R609" s="239"/>
      <c r="S609" s="239"/>
      <c r="W609" s="239"/>
      <c r="X609" s="239"/>
      <c r="Y609" s="239"/>
    </row>
    <row r="610" spans="2:25">
      <c r="B610" s="232"/>
      <c r="C610" s="232"/>
      <c r="D610" s="155" t="str">
        <f>IF($C610="","",VLOOKUP($C610,分類コード!$B$1:$C$26,2,0))</f>
        <v/>
      </c>
      <c r="E610" s="234"/>
      <c r="F610" s="235"/>
      <c r="G610" s="236"/>
      <c r="H610" s="235"/>
      <c r="L610" s="239"/>
      <c r="M610" s="239"/>
      <c r="N610" s="239"/>
      <c r="O610" s="239"/>
      <c r="P610" s="239"/>
      <c r="Q610" s="239"/>
      <c r="R610" s="239"/>
      <c r="S610" s="239"/>
      <c r="W610" s="239"/>
      <c r="X610" s="239"/>
      <c r="Y610" s="239"/>
    </row>
    <row r="611" spans="2:25">
      <c r="B611" s="232"/>
      <c r="C611" s="232"/>
      <c r="D611" s="155" t="str">
        <f>IF($C611="","",VLOOKUP($C611,分類コード!$B$1:$C$26,2,0))</f>
        <v/>
      </c>
      <c r="E611" s="234"/>
      <c r="F611" s="235"/>
      <c r="G611" s="236"/>
      <c r="H611" s="235"/>
      <c r="L611" s="239"/>
      <c r="M611" s="239"/>
      <c r="N611" s="239"/>
      <c r="O611" s="239"/>
      <c r="P611" s="239"/>
      <c r="Q611" s="239"/>
      <c r="R611" s="239"/>
      <c r="S611" s="239"/>
      <c r="W611" s="239"/>
      <c r="X611" s="239"/>
      <c r="Y611" s="239"/>
    </row>
    <row r="612" spans="2:25">
      <c r="B612" s="232"/>
      <c r="C612" s="232"/>
      <c r="D612" s="155" t="str">
        <f>IF($C612="","",VLOOKUP($C612,分類コード!$B$1:$C$26,2,0))</f>
        <v/>
      </c>
      <c r="E612" s="234"/>
      <c r="F612" s="235"/>
      <c r="G612" s="236"/>
      <c r="H612" s="235"/>
      <c r="L612" s="239"/>
      <c r="M612" s="239"/>
      <c r="N612" s="239"/>
      <c r="O612" s="239"/>
      <c r="P612" s="239"/>
      <c r="Q612" s="239"/>
      <c r="R612" s="239"/>
      <c r="S612" s="239"/>
      <c r="W612" s="239"/>
      <c r="X612" s="239"/>
      <c r="Y612" s="239"/>
    </row>
    <row r="613" spans="2:25">
      <c r="B613" s="232"/>
      <c r="C613" s="232"/>
      <c r="D613" s="155" t="str">
        <f>IF($C613="","",VLOOKUP($C613,分類コード!$B$1:$C$26,2,0))</f>
        <v/>
      </c>
      <c r="E613" s="234"/>
      <c r="F613" s="235"/>
      <c r="G613" s="236"/>
      <c r="H613" s="235"/>
      <c r="L613" s="239"/>
      <c r="M613" s="239"/>
      <c r="N613" s="239"/>
      <c r="O613" s="239"/>
      <c r="P613" s="239"/>
      <c r="Q613" s="239"/>
      <c r="R613" s="239"/>
      <c r="S613" s="239"/>
      <c r="W613" s="239"/>
      <c r="X613" s="239"/>
      <c r="Y613" s="239"/>
    </row>
    <row r="614" spans="2:25">
      <c r="B614" s="232"/>
      <c r="C614" s="232"/>
      <c r="D614" s="155" t="str">
        <f>IF($C614="","",VLOOKUP($C614,分類コード!$B$1:$C$26,2,0))</f>
        <v/>
      </c>
      <c r="E614" s="234"/>
      <c r="F614" s="235"/>
      <c r="G614" s="236"/>
      <c r="H614" s="235"/>
      <c r="L614" s="239"/>
      <c r="M614" s="239"/>
      <c r="N614" s="239"/>
      <c r="O614" s="239"/>
      <c r="P614" s="239"/>
      <c r="Q614" s="239"/>
      <c r="R614" s="239"/>
      <c r="S614" s="239"/>
      <c r="W614" s="239"/>
      <c r="X614" s="239"/>
      <c r="Y614" s="239"/>
    </row>
    <row r="615" spans="2:25">
      <c r="B615" s="232"/>
      <c r="C615" s="232"/>
      <c r="D615" s="155" t="str">
        <f>IF($C615="","",VLOOKUP($C615,分類コード!$B$1:$C$26,2,0))</f>
        <v/>
      </c>
      <c r="E615" s="234"/>
      <c r="F615" s="235"/>
      <c r="G615" s="236"/>
      <c r="H615" s="235"/>
      <c r="L615" s="239"/>
      <c r="M615" s="239"/>
      <c r="N615" s="239"/>
      <c r="O615" s="239"/>
      <c r="P615" s="239"/>
      <c r="Q615" s="239"/>
      <c r="R615" s="239"/>
      <c r="S615" s="239"/>
      <c r="W615" s="239"/>
      <c r="X615" s="239"/>
      <c r="Y615" s="239"/>
    </row>
    <row r="616" spans="2:25">
      <c r="B616" s="232"/>
      <c r="C616" s="232"/>
      <c r="D616" s="155" t="str">
        <f>IF($C616="","",VLOOKUP($C616,分類コード!$B$1:$C$26,2,0))</f>
        <v/>
      </c>
      <c r="E616" s="234"/>
      <c r="F616" s="235"/>
      <c r="G616" s="236"/>
      <c r="H616" s="235"/>
      <c r="L616" s="239"/>
      <c r="M616" s="239"/>
      <c r="N616" s="239"/>
      <c r="O616" s="239"/>
      <c r="P616" s="239"/>
      <c r="Q616" s="239"/>
      <c r="R616" s="239"/>
      <c r="S616" s="239"/>
      <c r="W616" s="239"/>
      <c r="X616" s="239"/>
      <c r="Y616" s="239"/>
    </row>
    <row r="617" spans="2:25">
      <c r="B617" s="232"/>
      <c r="C617" s="232"/>
      <c r="D617" s="155" t="str">
        <f>IF($C617="","",VLOOKUP($C617,分類コード!$B$1:$C$26,2,0))</f>
        <v/>
      </c>
      <c r="E617" s="234"/>
      <c r="F617" s="235"/>
      <c r="G617" s="236"/>
      <c r="H617" s="235"/>
      <c r="L617" s="239"/>
      <c r="M617" s="239"/>
      <c r="N617" s="239"/>
      <c r="O617" s="239"/>
      <c r="P617" s="239"/>
      <c r="Q617" s="239"/>
      <c r="R617" s="239"/>
      <c r="S617" s="239"/>
      <c r="W617" s="239"/>
      <c r="X617" s="239"/>
      <c r="Y617" s="239"/>
    </row>
    <row r="618" spans="2:25">
      <c r="B618" s="232"/>
      <c r="C618" s="232"/>
      <c r="D618" s="155" t="str">
        <f>IF($C618="","",VLOOKUP($C618,分類コード!$B$1:$C$26,2,0))</f>
        <v/>
      </c>
      <c r="E618" s="234"/>
      <c r="F618" s="235"/>
      <c r="G618" s="236"/>
      <c r="H618" s="235"/>
      <c r="L618" s="239"/>
      <c r="M618" s="239"/>
      <c r="N618" s="239"/>
      <c r="O618" s="239"/>
      <c r="P618" s="239"/>
      <c r="Q618" s="239"/>
      <c r="R618" s="239"/>
      <c r="S618" s="239"/>
      <c r="W618" s="239"/>
      <c r="X618" s="239"/>
      <c r="Y618" s="239"/>
    </row>
    <row r="619" spans="2:25">
      <c r="B619" s="232"/>
      <c r="C619" s="232"/>
      <c r="D619" s="155" t="str">
        <f>IF($C619="","",VLOOKUP($C619,分類コード!$B$1:$C$26,2,0))</f>
        <v/>
      </c>
      <c r="E619" s="234"/>
      <c r="F619" s="235"/>
      <c r="G619" s="236"/>
      <c r="H619" s="235"/>
      <c r="L619" s="239"/>
      <c r="M619" s="239"/>
      <c r="N619" s="239"/>
      <c r="O619" s="239"/>
      <c r="P619" s="239"/>
      <c r="Q619" s="239"/>
      <c r="R619" s="239"/>
      <c r="S619" s="239"/>
      <c r="W619" s="239"/>
      <c r="X619" s="239"/>
      <c r="Y619" s="239"/>
    </row>
    <row r="620" spans="2:25">
      <c r="B620" s="232"/>
      <c r="C620" s="232"/>
      <c r="D620" s="155" t="str">
        <f>IF($C620="","",VLOOKUP($C620,分類コード!$B$1:$C$26,2,0))</f>
        <v/>
      </c>
      <c r="E620" s="234"/>
      <c r="F620" s="235"/>
      <c r="G620" s="236"/>
      <c r="H620" s="235"/>
      <c r="L620" s="239"/>
      <c r="M620" s="239"/>
      <c r="N620" s="239"/>
      <c r="O620" s="239"/>
      <c r="P620" s="239"/>
      <c r="Q620" s="239"/>
      <c r="R620" s="239"/>
      <c r="S620" s="239"/>
      <c r="W620" s="239"/>
      <c r="X620" s="239"/>
      <c r="Y620" s="239"/>
    </row>
    <row r="621" spans="2:25">
      <c r="B621" s="232"/>
      <c r="C621" s="232"/>
      <c r="D621" s="155" t="str">
        <f>IF($C621="","",VLOOKUP($C621,分類コード!$B$1:$C$26,2,0))</f>
        <v/>
      </c>
      <c r="E621" s="234"/>
      <c r="F621" s="235"/>
      <c r="G621" s="236"/>
      <c r="H621" s="235"/>
      <c r="L621" s="239"/>
      <c r="M621" s="239"/>
      <c r="N621" s="239"/>
      <c r="O621" s="239"/>
      <c r="P621" s="239"/>
      <c r="Q621" s="239"/>
      <c r="R621" s="239"/>
      <c r="S621" s="239"/>
      <c r="W621" s="239"/>
      <c r="X621" s="239"/>
      <c r="Y621" s="239"/>
    </row>
    <row r="622" spans="2:25">
      <c r="B622" s="232"/>
      <c r="C622" s="232"/>
      <c r="D622" s="155" t="str">
        <f>IF($C622="","",VLOOKUP($C622,分類コード!$B$1:$C$26,2,0))</f>
        <v/>
      </c>
      <c r="E622" s="234"/>
      <c r="F622" s="235"/>
      <c r="G622" s="236"/>
      <c r="H622" s="235"/>
      <c r="L622" s="239"/>
      <c r="M622" s="239"/>
      <c r="N622" s="239"/>
      <c r="O622" s="239"/>
      <c r="P622" s="239"/>
      <c r="Q622" s="239"/>
      <c r="R622" s="239"/>
      <c r="S622" s="239"/>
      <c r="W622" s="239"/>
      <c r="X622" s="239"/>
      <c r="Y622" s="239"/>
    </row>
    <row r="623" spans="2:25">
      <c r="B623" s="232"/>
      <c r="C623" s="232"/>
      <c r="D623" s="155" t="str">
        <f>IF($C623="","",VLOOKUP($C623,分類コード!$B$1:$C$26,2,0))</f>
        <v/>
      </c>
      <c r="E623" s="234"/>
      <c r="F623" s="235"/>
      <c r="G623" s="236"/>
      <c r="H623" s="235"/>
      <c r="L623" s="239"/>
      <c r="M623" s="239"/>
      <c r="N623" s="239"/>
      <c r="O623" s="239"/>
      <c r="P623" s="239"/>
      <c r="Q623" s="239"/>
      <c r="R623" s="239"/>
      <c r="S623" s="239"/>
      <c r="W623" s="239"/>
      <c r="X623" s="239"/>
      <c r="Y623" s="239"/>
    </row>
    <row r="624" spans="2:25">
      <c r="B624" s="232"/>
      <c r="C624" s="232"/>
      <c r="D624" s="155" t="str">
        <f>IF($C624="","",VLOOKUP($C624,分類コード!$B$1:$C$26,2,0))</f>
        <v/>
      </c>
      <c r="E624" s="234"/>
      <c r="F624" s="235"/>
      <c r="G624" s="236"/>
      <c r="H624" s="235"/>
      <c r="L624" s="239"/>
      <c r="M624" s="239"/>
      <c r="N624" s="239"/>
      <c r="O624" s="239"/>
      <c r="P624" s="239"/>
      <c r="Q624" s="239"/>
      <c r="R624" s="239"/>
      <c r="S624" s="239"/>
      <c r="W624" s="239"/>
      <c r="X624" s="239"/>
      <c r="Y624" s="239"/>
    </row>
    <row r="625" spans="2:25">
      <c r="B625" s="232"/>
      <c r="C625" s="232"/>
      <c r="D625" s="155" t="str">
        <f>IF($C625="","",VLOOKUP($C625,分類コード!$B$1:$C$26,2,0))</f>
        <v/>
      </c>
      <c r="E625" s="234"/>
      <c r="F625" s="235"/>
      <c r="G625" s="236"/>
      <c r="H625" s="235"/>
      <c r="L625" s="239"/>
      <c r="M625" s="239"/>
      <c r="N625" s="239"/>
      <c r="O625" s="239"/>
      <c r="P625" s="239"/>
      <c r="Q625" s="239"/>
      <c r="R625" s="239"/>
      <c r="S625" s="239"/>
      <c r="W625" s="239"/>
      <c r="X625" s="239"/>
      <c r="Y625" s="239"/>
    </row>
    <row r="626" spans="2:25">
      <c r="B626" s="232"/>
      <c r="C626" s="232"/>
      <c r="D626" s="155" t="str">
        <f>IF($C626="","",VLOOKUP($C626,分類コード!$B$1:$C$26,2,0))</f>
        <v/>
      </c>
      <c r="E626" s="234"/>
      <c r="F626" s="235"/>
      <c r="G626" s="236"/>
      <c r="H626" s="235"/>
      <c r="L626" s="239"/>
      <c r="M626" s="239"/>
      <c r="N626" s="239"/>
      <c r="O626" s="239"/>
      <c r="P626" s="239"/>
      <c r="Q626" s="239"/>
      <c r="R626" s="239"/>
      <c r="S626" s="239"/>
      <c r="W626" s="239"/>
      <c r="X626" s="239"/>
      <c r="Y626" s="239"/>
    </row>
    <row r="627" spans="2:25">
      <c r="B627" s="232"/>
      <c r="C627" s="232"/>
      <c r="D627" s="155" t="str">
        <f>IF($C627="","",VLOOKUP($C627,分類コード!$B$1:$C$26,2,0))</f>
        <v/>
      </c>
      <c r="E627" s="234"/>
      <c r="F627" s="235"/>
      <c r="G627" s="236"/>
      <c r="H627" s="235"/>
      <c r="L627" s="239"/>
      <c r="M627" s="239"/>
      <c r="N627" s="239"/>
      <c r="O627" s="239"/>
      <c r="P627" s="239"/>
      <c r="Q627" s="239"/>
      <c r="R627" s="239"/>
      <c r="S627" s="239"/>
      <c r="W627" s="239"/>
      <c r="X627" s="239"/>
      <c r="Y627" s="239"/>
    </row>
    <row r="628" spans="2:25">
      <c r="B628" s="232"/>
      <c r="C628" s="232"/>
      <c r="D628" s="155" t="str">
        <f>IF($C628="","",VLOOKUP($C628,分類コード!$B$1:$C$26,2,0))</f>
        <v/>
      </c>
      <c r="E628" s="234"/>
      <c r="F628" s="235"/>
      <c r="G628" s="236"/>
      <c r="H628" s="235"/>
      <c r="L628" s="239"/>
      <c r="M628" s="239"/>
      <c r="N628" s="239"/>
      <c r="O628" s="239"/>
      <c r="P628" s="239"/>
      <c r="Q628" s="239"/>
      <c r="R628" s="239"/>
      <c r="S628" s="239"/>
      <c r="W628" s="239"/>
      <c r="X628" s="239"/>
      <c r="Y628" s="239"/>
    </row>
    <row r="629" spans="2:25">
      <c r="B629" s="232"/>
      <c r="C629" s="232"/>
      <c r="D629" s="155" t="str">
        <f>IF($C629="","",VLOOKUP($C629,分類コード!$B$1:$C$26,2,0))</f>
        <v/>
      </c>
      <c r="E629" s="234"/>
      <c r="F629" s="235"/>
      <c r="G629" s="236"/>
      <c r="H629" s="235"/>
      <c r="L629" s="239"/>
      <c r="M629" s="239"/>
      <c r="N629" s="239"/>
      <c r="O629" s="239"/>
      <c r="P629" s="239"/>
      <c r="Q629" s="239"/>
      <c r="R629" s="239"/>
      <c r="S629" s="239"/>
      <c r="W629" s="239"/>
      <c r="X629" s="239"/>
      <c r="Y629" s="239"/>
    </row>
    <row r="630" spans="2:25">
      <c r="B630" s="232"/>
      <c r="C630" s="232"/>
      <c r="D630" s="155" t="str">
        <f>IF($C630="","",VLOOKUP($C630,分類コード!$B$1:$C$26,2,0))</f>
        <v/>
      </c>
      <c r="E630" s="234"/>
      <c r="F630" s="235"/>
      <c r="G630" s="236"/>
      <c r="H630" s="235"/>
      <c r="L630" s="239"/>
      <c r="M630" s="239"/>
      <c r="N630" s="239"/>
      <c r="O630" s="239"/>
      <c r="P630" s="239"/>
      <c r="Q630" s="239"/>
      <c r="R630" s="239"/>
      <c r="S630" s="239"/>
      <c r="W630" s="239"/>
      <c r="X630" s="239"/>
      <c r="Y630" s="239"/>
    </row>
    <row r="631" spans="2:25">
      <c r="B631" s="232"/>
      <c r="C631" s="232"/>
      <c r="D631" s="155" t="str">
        <f>IF($C631="","",VLOOKUP($C631,分類コード!$B$1:$C$26,2,0))</f>
        <v/>
      </c>
      <c r="E631" s="234"/>
      <c r="F631" s="235"/>
      <c r="G631" s="236"/>
      <c r="H631" s="235"/>
      <c r="L631" s="239"/>
      <c r="M631" s="239"/>
      <c r="N631" s="239"/>
      <c r="O631" s="239"/>
      <c r="P631" s="239"/>
      <c r="Q631" s="239"/>
      <c r="R631" s="239"/>
      <c r="S631" s="239"/>
      <c r="W631" s="239"/>
      <c r="X631" s="239"/>
      <c r="Y631" s="239"/>
    </row>
    <row r="632" spans="2:25">
      <c r="B632" s="232"/>
      <c r="C632" s="232"/>
      <c r="D632" s="155" t="str">
        <f>IF($C632="","",VLOOKUP($C632,分類コード!$B$1:$C$26,2,0))</f>
        <v/>
      </c>
      <c r="E632" s="234"/>
      <c r="F632" s="235"/>
      <c r="G632" s="236"/>
      <c r="H632" s="235"/>
      <c r="L632" s="239"/>
      <c r="M632" s="239"/>
      <c r="N632" s="239"/>
      <c r="O632" s="239"/>
      <c r="P632" s="239"/>
      <c r="Q632" s="239"/>
      <c r="R632" s="239"/>
      <c r="S632" s="239"/>
      <c r="W632" s="239"/>
      <c r="X632" s="239"/>
      <c r="Y632" s="239"/>
    </row>
    <row r="633" spans="2:25">
      <c r="B633" s="232"/>
      <c r="C633" s="232"/>
      <c r="D633" s="155" t="str">
        <f>IF($C633="","",VLOOKUP($C633,分類コード!$B$1:$C$26,2,0))</f>
        <v/>
      </c>
      <c r="E633" s="234"/>
      <c r="F633" s="235"/>
      <c r="G633" s="236"/>
      <c r="H633" s="235"/>
      <c r="L633" s="239"/>
      <c r="M633" s="239"/>
      <c r="N633" s="239"/>
      <c r="O633" s="239"/>
      <c r="P633" s="239"/>
      <c r="Q633" s="239"/>
      <c r="R633" s="239"/>
      <c r="S633" s="239"/>
      <c r="W633" s="239"/>
      <c r="X633" s="239"/>
      <c r="Y633" s="239"/>
    </row>
    <row r="634" spans="2:25">
      <c r="B634" s="232"/>
      <c r="C634" s="232"/>
      <c r="D634" s="155" t="str">
        <f>IF($C634="","",VLOOKUP($C634,分類コード!$B$1:$C$26,2,0))</f>
        <v/>
      </c>
      <c r="E634" s="234"/>
      <c r="F634" s="235"/>
      <c r="G634" s="236"/>
      <c r="H634" s="235"/>
      <c r="L634" s="239"/>
      <c r="M634" s="239"/>
      <c r="N634" s="239"/>
      <c r="O634" s="239"/>
      <c r="P634" s="239"/>
      <c r="Q634" s="239"/>
      <c r="R634" s="239"/>
      <c r="S634" s="239"/>
      <c r="W634" s="239"/>
      <c r="X634" s="239"/>
      <c r="Y634" s="239"/>
    </row>
    <row r="635" spans="2:25">
      <c r="B635" s="232"/>
      <c r="C635" s="232"/>
      <c r="D635" s="155" t="str">
        <f>IF($C635="","",VLOOKUP($C635,分類コード!$B$1:$C$26,2,0))</f>
        <v/>
      </c>
      <c r="E635" s="234"/>
      <c r="F635" s="235"/>
      <c r="G635" s="236"/>
      <c r="H635" s="235"/>
      <c r="L635" s="239"/>
      <c r="M635" s="239"/>
      <c r="N635" s="239"/>
      <c r="O635" s="239"/>
      <c r="P635" s="239"/>
      <c r="Q635" s="239"/>
      <c r="R635" s="239"/>
      <c r="S635" s="239"/>
      <c r="W635" s="239"/>
      <c r="X635" s="239"/>
      <c r="Y635" s="239"/>
    </row>
    <row r="636" spans="2:25">
      <c r="B636" s="232"/>
      <c r="C636" s="232"/>
      <c r="D636" s="155" t="str">
        <f>IF($C636="","",VLOOKUP($C636,分類コード!$B$1:$C$26,2,0))</f>
        <v/>
      </c>
      <c r="E636" s="234"/>
      <c r="F636" s="235"/>
      <c r="G636" s="236"/>
      <c r="H636" s="235"/>
      <c r="L636" s="239"/>
      <c r="M636" s="239"/>
      <c r="N636" s="239"/>
      <c r="O636" s="239"/>
      <c r="P636" s="239"/>
      <c r="Q636" s="239"/>
      <c r="R636" s="239"/>
      <c r="S636" s="239"/>
      <c r="W636" s="239"/>
      <c r="X636" s="239"/>
      <c r="Y636" s="239"/>
    </row>
    <row r="637" spans="2:25">
      <c r="B637" s="232"/>
      <c r="C637" s="232"/>
      <c r="D637" s="155" t="str">
        <f>IF($C637="","",VLOOKUP($C637,分類コード!$B$1:$C$26,2,0))</f>
        <v/>
      </c>
      <c r="E637" s="234"/>
      <c r="F637" s="235"/>
      <c r="G637" s="236"/>
      <c r="H637" s="235"/>
      <c r="L637" s="239"/>
      <c r="M637" s="239"/>
      <c r="N637" s="239"/>
      <c r="O637" s="239"/>
      <c r="P637" s="239"/>
      <c r="Q637" s="239"/>
      <c r="R637" s="239"/>
      <c r="S637" s="239"/>
      <c r="W637" s="239"/>
      <c r="X637" s="239"/>
      <c r="Y637" s="239"/>
    </row>
    <row r="638" spans="2:25">
      <c r="B638" s="232"/>
      <c r="C638" s="232"/>
      <c r="D638" s="155" t="str">
        <f>IF($C638="","",VLOOKUP($C638,分類コード!$B$1:$C$26,2,0))</f>
        <v/>
      </c>
      <c r="E638" s="234"/>
      <c r="F638" s="235"/>
      <c r="G638" s="236"/>
      <c r="H638" s="235"/>
      <c r="L638" s="239"/>
      <c r="M638" s="239"/>
      <c r="N638" s="239"/>
      <c r="O638" s="239"/>
      <c r="P638" s="239"/>
      <c r="Q638" s="239"/>
      <c r="R638" s="239"/>
      <c r="S638" s="239"/>
      <c r="W638" s="239"/>
      <c r="X638" s="239"/>
      <c r="Y638" s="239"/>
    </row>
    <row r="639" spans="2:25">
      <c r="B639" s="232"/>
      <c r="C639" s="232"/>
      <c r="D639" s="155" t="str">
        <f>IF($C639="","",VLOOKUP($C639,分類コード!$B$1:$C$26,2,0))</f>
        <v/>
      </c>
      <c r="E639" s="234"/>
      <c r="F639" s="235"/>
      <c r="G639" s="236"/>
      <c r="H639" s="235"/>
      <c r="L639" s="239"/>
      <c r="M639" s="239"/>
      <c r="N639" s="239"/>
      <c r="O639" s="239"/>
      <c r="P639" s="239"/>
      <c r="Q639" s="239"/>
      <c r="R639" s="239"/>
      <c r="S639" s="239"/>
      <c r="W639" s="239"/>
      <c r="X639" s="239"/>
      <c r="Y639" s="239"/>
    </row>
    <row r="640" spans="2:25">
      <c r="B640" s="232"/>
      <c r="C640" s="232"/>
      <c r="D640" s="155" t="str">
        <f>IF($C640="","",VLOOKUP($C640,分類コード!$B$1:$C$26,2,0))</f>
        <v/>
      </c>
      <c r="E640" s="234"/>
      <c r="F640" s="235"/>
      <c r="G640" s="236"/>
      <c r="H640" s="235"/>
      <c r="L640" s="239"/>
      <c r="M640" s="239"/>
      <c r="N640" s="239"/>
      <c r="O640" s="239"/>
      <c r="P640" s="239"/>
      <c r="Q640" s="239"/>
      <c r="R640" s="239"/>
      <c r="S640" s="239"/>
      <c r="W640" s="239"/>
      <c r="X640" s="239"/>
      <c r="Y640" s="239"/>
    </row>
    <row r="641" spans="2:25">
      <c r="B641" s="232"/>
      <c r="C641" s="232"/>
      <c r="D641" s="155" t="str">
        <f>IF($C641="","",VLOOKUP($C641,分類コード!$B$1:$C$26,2,0))</f>
        <v/>
      </c>
      <c r="E641" s="234"/>
      <c r="F641" s="235"/>
      <c r="G641" s="236"/>
      <c r="H641" s="235"/>
      <c r="L641" s="239"/>
      <c r="M641" s="239"/>
      <c r="N641" s="239"/>
      <c r="O641" s="239"/>
      <c r="P641" s="239"/>
      <c r="Q641" s="239"/>
      <c r="R641" s="239"/>
      <c r="S641" s="239"/>
      <c r="W641" s="239"/>
      <c r="X641" s="239"/>
      <c r="Y641" s="239"/>
    </row>
    <row r="642" spans="2:25">
      <c r="B642" s="232"/>
      <c r="C642" s="232"/>
      <c r="D642" s="155" t="str">
        <f>IF($C642="","",VLOOKUP($C642,分類コード!$B$1:$C$26,2,0))</f>
        <v/>
      </c>
      <c r="E642" s="234"/>
      <c r="F642" s="235"/>
      <c r="G642" s="236"/>
      <c r="H642" s="235"/>
      <c r="L642" s="239"/>
      <c r="M642" s="239"/>
      <c r="N642" s="239"/>
      <c r="O642" s="239"/>
      <c r="P642" s="239"/>
      <c r="Q642" s="239"/>
      <c r="R642" s="239"/>
      <c r="S642" s="239"/>
      <c r="W642" s="239"/>
      <c r="X642" s="239"/>
      <c r="Y642" s="239"/>
    </row>
    <row r="643" spans="2:25">
      <c r="B643" s="232"/>
      <c r="C643" s="232"/>
      <c r="D643" s="155" t="str">
        <f>IF($C643="","",VLOOKUP($C643,分類コード!$B$1:$C$26,2,0))</f>
        <v/>
      </c>
      <c r="E643" s="234"/>
      <c r="F643" s="235"/>
      <c r="G643" s="236"/>
      <c r="H643" s="235"/>
      <c r="L643" s="239"/>
      <c r="M643" s="239"/>
      <c r="N643" s="239"/>
      <c r="O643" s="239"/>
      <c r="P643" s="239"/>
      <c r="Q643" s="239"/>
      <c r="R643" s="239"/>
      <c r="S643" s="239"/>
      <c r="W643" s="239"/>
      <c r="X643" s="239"/>
      <c r="Y643" s="239"/>
    </row>
    <row r="644" spans="2:25">
      <c r="B644" s="232"/>
      <c r="C644" s="232"/>
      <c r="D644" s="155" t="str">
        <f>IF($C644="","",VLOOKUP($C644,分類コード!$B$1:$C$26,2,0))</f>
        <v/>
      </c>
      <c r="E644" s="234"/>
      <c r="F644" s="235"/>
      <c r="G644" s="236"/>
      <c r="H644" s="235"/>
      <c r="L644" s="239"/>
      <c r="M644" s="239"/>
      <c r="N644" s="239"/>
      <c r="O644" s="239"/>
      <c r="P644" s="239"/>
      <c r="Q644" s="239"/>
      <c r="R644" s="239"/>
      <c r="S644" s="239"/>
      <c r="W644" s="239"/>
      <c r="X644" s="239"/>
      <c r="Y644" s="239"/>
    </row>
    <row r="645" spans="2:25">
      <c r="B645" s="232"/>
      <c r="C645" s="232"/>
      <c r="D645" s="155" t="str">
        <f>IF($C645="","",VLOOKUP($C645,分類コード!$B$1:$C$26,2,0))</f>
        <v/>
      </c>
      <c r="E645" s="234"/>
      <c r="F645" s="235"/>
      <c r="G645" s="236"/>
      <c r="H645" s="235"/>
      <c r="L645" s="239"/>
      <c r="M645" s="239"/>
      <c r="N645" s="239"/>
      <c r="O645" s="239"/>
      <c r="P645" s="239"/>
      <c r="Q645" s="239"/>
      <c r="R645" s="239"/>
      <c r="S645" s="239"/>
      <c r="W645" s="239"/>
      <c r="X645" s="239"/>
      <c r="Y645" s="239"/>
    </row>
    <row r="646" spans="2:25">
      <c r="B646" s="232"/>
      <c r="C646" s="232"/>
      <c r="D646" s="155" t="str">
        <f>IF($C646="","",VLOOKUP($C646,分類コード!$B$1:$C$26,2,0))</f>
        <v/>
      </c>
      <c r="E646" s="234"/>
      <c r="F646" s="235"/>
      <c r="G646" s="236"/>
      <c r="H646" s="235"/>
      <c r="L646" s="239"/>
      <c r="M646" s="239"/>
      <c r="N646" s="239"/>
      <c r="O646" s="239"/>
      <c r="P646" s="239"/>
      <c r="Q646" s="239"/>
      <c r="R646" s="239"/>
      <c r="S646" s="239"/>
      <c r="W646" s="239"/>
      <c r="X646" s="239"/>
      <c r="Y646" s="239"/>
    </row>
    <row r="647" spans="2:25">
      <c r="B647" s="232"/>
      <c r="C647" s="232"/>
      <c r="D647" s="155" t="str">
        <f>IF($C647="","",VLOOKUP($C647,分類コード!$B$1:$C$26,2,0))</f>
        <v/>
      </c>
      <c r="E647" s="234"/>
      <c r="F647" s="235"/>
      <c r="G647" s="236"/>
      <c r="H647" s="235"/>
      <c r="L647" s="239"/>
      <c r="M647" s="239"/>
      <c r="N647" s="239"/>
      <c r="O647" s="239"/>
      <c r="P647" s="239"/>
      <c r="Q647" s="239"/>
      <c r="R647" s="239"/>
      <c r="S647" s="239"/>
      <c r="W647" s="239"/>
      <c r="X647" s="239"/>
      <c r="Y647" s="239"/>
    </row>
    <row r="648" spans="2:25">
      <c r="B648" s="232"/>
      <c r="C648" s="232"/>
      <c r="D648" s="155" t="str">
        <f>IF($C648="","",VLOOKUP($C648,分類コード!$B$1:$C$26,2,0))</f>
        <v/>
      </c>
      <c r="E648" s="234"/>
      <c r="F648" s="235"/>
      <c r="G648" s="236"/>
      <c r="H648" s="235"/>
      <c r="L648" s="239"/>
      <c r="M648" s="239"/>
      <c r="N648" s="239"/>
      <c r="O648" s="239"/>
      <c r="P648" s="239"/>
      <c r="Q648" s="239"/>
      <c r="R648" s="239"/>
      <c r="S648" s="239"/>
      <c r="W648" s="239"/>
      <c r="X648" s="239"/>
      <c r="Y648" s="239"/>
    </row>
    <row r="649" spans="2:25">
      <c r="B649" s="232"/>
      <c r="C649" s="232"/>
      <c r="D649" s="155" t="str">
        <f>IF($C649="","",VLOOKUP($C649,分類コード!$B$1:$C$26,2,0))</f>
        <v/>
      </c>
      <c r="E649" s="234"/>
      <c r="F649" s="235"/>
      <c r="G649" s="236"/>
      <c r="H649" s="235"/>
      <c r="L649" s="239"/>
      <c r="M649" s="239"/>
      <c r="N649" s="239"/>
      <c r="O649" s="239"/>
      <c r="P649" s="239"/>
      <c r="Q649" s="239"/>
      <c r="R649" s="239"/>
      <c r="S649" s="239"/>
      <c r="W649" s="239"/>
      <c r="X649" s="239"/>
      <c r="Y649" s="239"/>
    </row>
    <row r="650" spans="2:25">
      <c r="B650" s="232"/>
      <c r="C650" s="232"/>
      <c r="D650" s="155" t="str">
        <f>IF($C650="","",VLOOKUP($C650,分類コード!$B$1:$C$26,2,0))</f>
        <v/>
      </c>
      <c r="E650" s="234"/>
      <c r="F650" s="235"/>
      <c r="G650" s="236"/>
      <c r="H650" s="235"/>
      <c r="L650" s="239"/>
      <c r="M650" s="239"/>
      <c r="N650" s="239"/>
      <c r="O650" s="239"/>
      <c r="P650" s="239"/>
      <c r="Q650" s="239"/>
      <c r="R650" s="239"/>
      <c r="S650" s="239"/>
      <c r="W650" s="239"/>
      <c r="X650" s="239"/>
      <c r="Y650" s="239"/>
    </row>
    <row r="651" spans="2:25">
      <c r="B651" s="232"/>
      <c r="C651" s="232"/>
      <c r="D651" s="155" t="str">
        <f>IF($C651="","",VLOOKUP($C651,分類コード!$B$1:$C$26,2,0))</f>
        <v/>
      </c>
      <c r="E651" s="234"/>
      <c r="F651" s="235"/>
      <c r="G651" s="236"/>
      <c r="H651" s="235"/>
      <c r="L651" s="239"/>
      <c r="M651" s="239"/>
      <c r="N651" s="239"/>
      <c r="O651" s="239"/>
      <c r="P651" s="239"/>
      <c r="Q651" s="239"/>
      <c r="R651" s="239"/>
      <c r="S651" s="239"/>
      <c r="W651" s="239"/>
      <c r="X651" s="239"/>
      <c r="Y651" s="239"/>
    </row>
    <row r="652" spans="2:25">
      <c r="B652" s="232"/>
      <c r="C652" s="232"/>
      <c r="D652" s="155" t="str">
        <f>IF($C652="","",VLOOKUP($C652,分類コード!$B$1:$C$26,2,0))</f>
        <v/>
      </c>
      <c r="E652" s="234"/>
      <c r="F652" s="235"/>
      <c r="G652" s="236"/>
      <c r="H652" s="235"/>
      <c r="L652" s="239"/>
      <c r="M652" s="239"/>
      <c r="N652" s="239"/>
      <c r="O652" s="239"/>
      <c r="P652" s="239"/>
      <c r="Q652" s="239"/>
      <c r="R652" s="239"/>
      <c r="S652" s="239"/>
      <c r="W652" s="239"/>
      <c r="X652" s="239"/>
      <c r="Y652" s="239"/>
    </row>
    <row r="653" spans="2:25">
      <c r="B653" s="232"/>
      <c r="C653" s="232"/>
      <c r="D653" s="155" t="str">
        <f>IF($C653="","",VLOOKUP($C653,分類コード!$B$1:$C$26,2,0))</f>
        <v/>
      </c>
      <c r="E653" s="234"/>
      <c r="F653" s="235"/>
      <c r="G653" s="236"/>
      <c r="H653" s="235"/>
      <c r="L653" s="239"/>
      <c r="M653" s="239"/>
      <c r="N653" s="239"/>
      <c r="O653" s="239"/>
      <c r="P653" s="239"/>
      <c r="Q653" s="239"/>
      <c r="R653" s="239"/>
      <c r="S653" s="239"/>
      <c r="W653" s="239"/>
      <c r="X653" s="239"/>
      <c r="Y653" s="239"/>
    </row>
    <row r="654" spans="2:25">
      <c r="B654" s="232"/>
      <c r="C654" s="232"/>
      <c r="D654" s="155" t="str">
        <f>IF($C654="","",VLOOKUP($C654,分類コード!$B$1:$C$26,2,0))</f>
        <v/>
      </c>
      <c r="E654" s="234"/>
      <c r="F654" s="235"/>
      <c r="G654" s="236"/>
      <c r="H654" s="235"/>
      <c r="L654" s="239"/>
      <c r="M654" s="239"/>
      <c r="N654" s="239"/>
      <c r="O654" s="239"/>
      <c r="P654" s="239"/>
      <c r="Q654" s="239"/>
      <c r="R654" s="239"/>
      <c r="S654" s="239"/>
      <c r="W654" s="239"/>
      <c r="X654" s="239"/>
      <c r="Y654" s="239"/>
    </row>
    <row r="655" spans="2:25">
      <c r="B655" s="232"/>
      <c r="C655" s="232"/>
      <c r="D655" s="155" t="str">
        <f>IF($C655="","",VLOOKUP($C655,分類コード!$B$1:$C$26,2,0))</f>
        <v/>
      </c>
      <c r="E655" s="234"/>
      <c r="F655" s="235"/>
      <c r="G655" s="236"/>
      <c r="H655" s="235"/>
      <c r="L655" s="239"/>
      <c r="M655" s="239"/>
      <c r="N655" s="239"/>
      <c r="O655" s="239"/>
      <c r="P655" s="239"/>
      <c r="Q655" s="239"/>
      <c r="R655" s="239"/>
      <c r="S655" s="239"/>
      <c r="W655" s="239"/>
      <c r="X655" s="239"/>
      <c r="Y655" s="239"/>
    </row>
    <row r="656" spans="2:25">
      <c r="B656" s="232"/>
      <c r="C656" s="232"/>
      <c r="D656" s="155" t="str">
        <f>IF($C656="","",VLOOKUP($C656,分類コード!$B$1:$C$26,2,0))</f>
        <v/>
      </c>
      <c r="E656" s="234"/>
      <c r="F656" s="235"/>
      <c r="G656" s="236"/>
      <c r="H656" s="235"/>
      <c r="L656" s="239"/>
      <c r="M656" s="239"/>
      <c r="N656" s="239"/>
      <c r="O656" s="239"/>
      <c r="P656" s="239"/>
      <c r="Q656" s="239"/>
      <c r="R656" s="239"/>
      <c r="S656" s="239"/>
      <c r="W656" s="239"/>
      <c r="X656" s="239"/>
      <c r="Y656" s="239"/>
    </row>
    <row r="657" spans="2:25">
      <c r="B657" s="232"/>
      <c r="C657" s="232"/>
      <c r="D657" s="155" t="str">
        <f>IF($C657="","",VLOOKUP($C657,分類コード!$B$1:$C$26,2,0))</f>
        <v/>
      </c>
      <c r="E657" s="234"/>
      <c r="F657" s="235"/>
      <c r="G657" s="236"/>
      <c r="H657" s="235"/>
      <c r="L657" s="239"/>
      <c r="M657" s="239"/>
      <c r="N657" s="239"/>
      <c r="O657" s="239"/>
      <c r="P657" s="239"/>
      <c r="Q657" s="239"/>
      <c r="R657" s="239"/>
      <c r="S657" s="239"/>
      <c r="W657" s="239"/>
      <c r="X657" s="239"/>
      <c r="Y657" s="239"/>
    </row>
    <row r="658" spans="2:25">
      <c r="B658" s="232"/>
      <c r="C658" s="232"/>
      <c r="D658" s="155" t="str">
        <f>IF($C658="","",VLOOKUP($C658,分類コード!$B$1:$C$26,2,0))</f>
        <v/>
      </c>
      <c r="E658" s="234"/>
      <c r="F658" s="235"/>
      <c r="G658" s="236"/>
      <c r="H658" s="235"/>
      <c r="L658" s="239"/>
      <c r="M658" s="239"/>
      <c r="N658" s="239"/>
      <c r="O658" s="239"/>
      <c r="P658" s="239"/>
      <c r="Q658" s="239"/>
      <c r="R658" s="239"/>
      <c r="S658" s="239"/>
      <c r="W658" s="239"/>
      <c r="X658" s="239"/>
      <c r="Y658" s="239"/>
    </row>
    <row r="659" spans="2:25">
      <c r="B659" s="232"/>
      <c r="C659" s="232"/>
      <c r="D659" s="155" t="str">
        <f>IF($C659="","",VLOOKUP($C659,分類コード!$B$1:$C$26,2,0))</f>
        <v/>
      </c>
      <c r="E659" s="234"/>
      <c r="F659" s="235"/>
      <c r="G659" s="236"/>
      <c r="H659" s="235"/>
      <c r="L659" s="239"/>
      <c r="M659" s="239"/>
      <c r="N659" s="239"/>
      <c r="O659" s="239"/>
      <c r="P659" s="239"/>
      <c r="Q659" s="239"/>
      <c r="R659" s="239"/>
      <c r="S659" s="239"/>
      <c r="W659" s="239"/>
      <c r="X659" s="239"/>
      <c r="Y659" s="239"/>
    </row>
    <row r="660" spans="2:25">
      <c r="B660" s="232"/>
      <c r="C660" s="232"/>
      <c r="D660" s="155" t="str">
        <f>IF($C660="","",VLOOKUP($C660,分類コード!$B$1:$C$26,2,0))</f>
        <v/>
      </c>
      <c r="E660" s="234"/>
      <c r="F660" s="235"/>
      <c r="G660" s="236"/>
      <c r="H660" s="235"/>
      <c r="L660" s="239"/>
      <c r="M660" s="239"/>
      <c r="N660" s="239"/>
      <c r="O660" s="239"/>
      <c r="P660" s="239"/>
      <c r="Q660" s="239"/>
      <c r="R660" s="239"/>
      <c r="S660" s="239"/>
      <c r="W660" s="239"/>
      <c r="X660" s="239"/>
      <c r="Y660" s="239"/>
    </row>
    <row r="661" spans="2:25">
      <c r="B661" s="232"/>
      <c r="C661" s="232"/>
      <c r="D661" s="155" t="str">
        <f>IF($C661="","",VLOOKUP($C661,分類コード!$B$1:$C$26,2,0))</f>
        <v/>
      </c>
      <c r="E661" s="234"/>
      <c r="F661" s="235"/>
      <c r="G661" s="236"/>
      <c r="H661" s="235"/>
      <c r="L661" s="239"/>
      <c r="M661" s="239"/>
      <c r="N661" s="239"/>
      <c r="O661" s="239"/>
      <c r="P661" s="239"/>
      <c r="Q661" s="239"/>
      <c r="R661" s="239"/>
      <c r="S661" s="239"/>
      <c r="W661" s="239"/>
      <c r="X661" s="239"/>
      <c r="Y661" s="239"/>
    </row>
    <row r="662" spans="2:25">
      <c r="B662" s="232"/>
      <c r="C662" s="232"/>
      <c r="D662" s="155" t="str">
        <f>IF($C662="","",VLOOKUP($C662,分類コード!$B$1:$C$26,2,0))</f>
        <v/>
      </c>
      <c r="E662" s="234"/>
      <c r="F662" s="235"/>
      <c r="G662" s="236"/>
      <c r="H662" s="235"/>
      <c r="L662" s="239"/>
      <c r="M662" s="239"/>
      <c r="N662" s="239"/>
      <c r="O662" s="239"/>
      <c r="P662" s="239"/>
      <c r="Q662" s="239"/>
      <c r="R662" s="239"/>
      <c r="S662" s="239"/>
      <c r="W662" s="239"/>
      <c r="X662" s="239"/>
      <c r="Y662" s="239"/>
    </row>
    <row r="663" spans="2:25">
      <c r="B663" s="232"/>
      <c r="C663" s="232"/>
      <c r="D663" s="155" t="str">
        <f>IF($C663="","",VLOOKUP($C663,分類コード!$B$1:$C$26,2,0))</f>
        <v/>
      </c>
      <c r="E663" s="234"/>
      <c r="F663" s="235"/>
      <c r="G663" s="236"/>
      <c r="H663" s="235"/>
      <c r="L663" s="239"/>
      <c r="M663" s="239"/>
      <c r="N663" s="239"/>
      <c r="O663" s="239"/>
      <c r="P663" s="239"/>
      <c r="Q663" s="239"/>
      <c r="R663" s="239"/>
      <c r="S663" s="239"/>
      <c r="W663" s="239"/>
      <c r="X663" s="239"/>
      <c r="Y663" s="239"/>
    </row>
    <row r="664" spans="2:25">
      <c r="B664" s="232"/>
      <c r="C664" s="232"/>
      <c r="D664" s="155" t="str">
        <f>IF($C664="","",VLOOKUP($C664,分類コード!$B$1:$C$26,2,0))</f>
        <v/>
      </c>
      <c r="E664" s="234"/>
      <c r="F664" s="235"/>
      <c r="G664" s="236"/>
      <c r="H664" s="235"/>
      <c r="L664" s="239"/>
      <c r="M664" s="239"/>
      <c r="N664" s="239"/>
      <c r="O664" s="239"/>
      <c r="P664" s="239"/>
      <c r="Q664" s="239"/>
      <c r="R664" s="239"/>
      <c r="S664" s="239"/>
      <c r="W664" s="239"/>
      <c r="X664" s="239"/>
      <c r="Y664" s="239"/>
    </row>
    <row r="665" spans="2:25">
      <c r="B665" s="232"/>
      <c r="C665" s="232"/>
      <c r="D665" s="155" t="str">
        <f>IF($C665="","",VLOOKUP($C665,分類コード!$B$1:$C$26,2,0))</f>
        <v/>
      </c>
      <c r="E665" s="234"/>
      <c r="F665" s="235"/>
      <c r="G665" s="236"/>
      <c r="H665" s="235"/>
      <c r="L665" s="239"/>
      <c r="M665" s="239"/>
      <c r="N665" s="239"/>
      <c r="O665" s="239"/>
      <c r="P665" s="239"/>
      <c r="Q665" s="239"/>
      <c r="R665" s="239"/>
      <c r="S665" s="239"/>
      <c r="W665" s="239"/>
      <c r="X665" s="239"/>
      <c r="Y665" s="239"/>
    </row>
    <row r="666" spans="2:25">
      <c r="B666" s="232"/>
      <c r="C666" s="232"/>
      <c r="D666" s="155" t="str">
        <f>IF($C666="","",VLOOKUP($C666,分類コード!$B$1:$C$26,2,0))</f>
        <v/>
      </c>
      <c r="E666" s="234"/>
      <c r="F666" s="235"/>
      <c r="G666" s="236"/>
      <c r="H666" s="235"/>
      <c r="L666" s="239"/>
      <c r="M666" s="239"/>
      <c r="N666" s="239"/>
      <c r="O666" s="239"/>
      <c r="P666" s="239"/>
      <c r="Q666" s="239"/>
      <c r="R666" s="239"/>
      <c r="S666" s="239"/>
      <c r="W666" s="239"/>
      <c r="X666" s="239"/>
      <c r="Y666" s="239"/>
    </row>
    <row r="667" spans="2:25">
      <c r="B667" s="232"/>
      <c r="C667" s="232"/>
      <c r="D667" s="155" t="str">
        <f>IF($C667="","",VLOOKUP($C667,分類コード!$B$1:$C$26,2,0))</f>
        <v/>
      </c>
      <c r="E667" s="234"/>
      <c r="F667" s="235"/>
      <c r="G667" s="236"/>
      <c r="H667" s="235"/>
      <c r="L667" s="239"/>
      <c r="M667" s="239"/>
      <c r="N667" s="239"/>
      <c r="O667" s="239"/>
      <c r="P667" s="239"/>
      <c r="Q667" s="239"/>
      <c r="R667" s="239"/>
      <c r="S667" s="239"/>
      <c r="W667" s="239"/>
      <c r="X667" s="239"/>
      <c r="Y667" s="239"/>
    </row>
    <row r="668" spans="2:25">
      <c r="B668" s="232"/>
      <c r="C668" s="232"/>
      <c r="D668" s="155" t="str">
        <f>IF($C668="","",VLOOKUP($C668,分類コード!$B$1:$C$26,2,0))</f>
        <v/>
      </c>
      <c r="E668" s="234"/>
      <c r="F668" s="235"/>
      <c r="G668" s="236"/>
      <c r="H668" s="235"/>
      <c r="L668" s="239"/>
      <c r="M668" s="239"/>
      <c r="N668" s="239"/>
      <c r="O668" s="239"/>
      <c r="P668" s="239"/>
      <c r="Q668" s="239"/>
      <c r="R668" s="239"/>
      <c r="S668" s="239"/>
      <c r="W668" s="239"/>
      <c r="X668" s="239"/>
      <c r="Y668" s="239"/>
    </row>
    <row r="669" spans="2:25">
      <c r="B669" s="232"/>
      <c r="C669" s="232"/>
      <c r="D669" s="155" t="str">
        <f>IF($C669="","",VLOOKUP($C669,分類コード!$B$1:$C$26,2,0))</f>
        <v/>
      </c>
      <c r="E669" s="234"/>
      <c r="F669" s="235"/>
      <c r="G669" s="236"/>
      <c r="H669" s="235"/>
      <c r="L669" s="239"/>
      <c r="M669" s="239"/>
      <c r="N669" s="239"/>
      <c r="O669" s="239"/>
      <c r="P669" s="239"/>
      <c r="Q669" s="239"/>
      <c r="R669" s="239"/>
      <c r="S669" s="239"/>
      <c r="W669" s="239"/>
      <c r="X669" s="239"/>
      <c r="Y669" s="239"/>
    </row>
    <row r="670" spans="2:25">
      <c r="B670" s="232"/>
      <c r="C670" s="232"/>
      <c r="D670" s="155" t="str">
        <f>IF($C670="","",VLOOKUP($C670,分類コード!$B$1:$C$26,2,0))</f>
        <v/>
      </c>
      <c r="E670" s="234"/>
      <c r="F670" s="235"/>
      <c r="G670" s="236"/>
      <c r="H670" s="235"/>
      <c r="L670" s="239"/>
      <c r="M670" s="239"/>
      <c r="N670" s="239"/>
      <c r="O670" s="239"/>
      <c r="P670" s="239"/>
      <c r="Q670" s="239"/>
      <c r="R670" s="239"/>
      <c r="S670" s="239"/>
      <c r="W670" s="239"/>
      <c r="X670" s="239"/>
      <c r="Y670" s="239"/>
    </row>
    <row r="671" spans="2:25">
      <c r="B671" s="232"/>
      <c r="C671" s="232"/>
      <c r="D671" s="155" t="str">
        <f>IF($C671="","",VLOOKUP($C671,分類コード!$B$1:$C$26,2,0))</f>
        <v/>
      </c>
      <c r="E671" s="234"/>
      <c r="F671" s="235"/>
      <c r="G671" s="236"/>
      <c r="H671" s="235"/>
      <c r="L671" s="239"/>
      <c r="M671" s="239"/>
      <c r="N671" s="239"/>
      <c r="O671" s="239"/>
      <c r="P671" s="239"/>
      <c r="Q671" s="239"/>
      <c r="R671" s="239"/>
      <c r="S671" s="239"/>
      <c r="W671" s="239"/>
      <c r="X671" s="239"/>
      <c r="Y671" s="239"/>
    </row>
    <row r="672" spans="2:25">
      <c r="B672" s="232"/>
      <c r="C672" s="232"/>
      <c r="D672" s="155" t="str">
        <f>IF($C672="","",VLOOKUP($C672,分類コード!$B$1:$C$26,2,0))</f>
        <v/>
      </c>
      <c r="E672" s="234"/>
      <c r="F672" s="235"/>
      <c r="G672" s="236"/>
      <c r="H672" s="235"/>
      <c r="L672" s="239"/>
      <c r="M672" s="239"/>
      <c r="N672" s="239"/>
      <c r="O672" s="239"/>
      <c r="P672" s="239"/>
      <c r="Q672" s="239"/>
      <c r="R672" s="239"/>
      <c r="S672" s="239"/>
      <c r="W672" s="239"/>
      <c r="X672" s="239"/>
      <c r="Y672" s="239"/>
    </row>
    <row r="673" spans="2:25">
      <c r="B673" s="232"/>
      <c r="C673" s="232"/>
      <c r="D673" s="155" t="str">
        <f>IF($C673="","",VLOOKUP($C673,分類コード!$B$1:$C$26,2,0))</f>
        <v/>
      </c>
      <c r="E673" s="234"/>
      <c r="F673" s="235"/>
      <c r="G673" s="236"/>
      <c r="H673" s="235"/>
      <c r="L673" s="239"/>
      <c r="M673" s="239"/>
      <c r="N673" s="239"/>
      <c r="O673" s="239"/>
      <c r="P673" s="239"/>
      <c r="Q673" s="239"/>
      <c r="R673" s="239"/>
      <c r="S673" s="239"/>
      <c r="W673" s="239"/>
      <c r="X673" s="239"/>
      <c r="Y673" s="239"/>
    </row>
    <row r="674" spans="2:25">
      <c r="B674" s="232"/>
      <c r="C674" s="232"/>
      <c r="D674" s="155" t="str">
        <f>IF($C674="","",VLOOKUP($C674,分類コード!$B$1:$C$26,2,0))</f>
        <v/>
      </c>
      <c r="E674" s="234"/>
      <c r="F674" s="235"/>
      <c r="G674" s="236"/>
      <c r="H674" s="235"/>
      <c r="L674" s="239"/>
      <c r="M674" s="239"/>
      <c r="N674" s="239"/>
      <c r="O674" s="239"/>
      <c r="P674" s="239"/>
      <c r="Q674" s="239"/>
      <c r="R674" s="239"/>
      <c r="S674" s="239"/>
      <c r="W674" s="239"/>
      <c r="X674" s="239"/>
      <c r="Y674" s="239"/>
    </row>
    <row r="675" spans="2:25">
      <c r="B675" s="232"/>
      <c r="C675" s="232"/>
      <c r="D675" s="155" t="str">
        <f>IF($C675="","",VLOOKUP($C675,分類コード!$B$1:$C$26,2,0))</f>
        <v/>
      </c>
      <c r="E675" s="234"/>
      <c r="F675" s="235"/>
      <c r="G675" s="236"/>
      <c r="H675" s="235"/>
      <c r="L675" s="239"/>
      <c r="M675" s="239"/>
      <c r="N675" s="239"/>
      <c r="O675" s="239"/>
      <c r="P675" s="239"/>
      <c r="Q675" s="239"/>
      <c r="R675" s="239"/>
      <c r="S675" s="239"/>
      <c r="W675" s="239"/>
      <c r="X675" s="239"/>
      <c r="Y675" s="239"/>
    </row>
    <row r="676" spans="2:25">
      <c r="B676" s="232"/>
      <c r="C676" s="232"/>
      <c r="D676" s="155" t="str">
        <f>IF($C676="","",VLOOKUP($C676,分類コード!$B$1:$C$26,2,0))</f>
        <v/>
      </c>
      <c r="E676" s="234"/>
      <c r="F676" s="235"/>
      <c r="G676" s="236"/>
      <c r="H676" s="235"/>
      <c r="L676" s="239"/>
      <c r="M676" s="239"/>
      <c r="N676" s="239"/>
      <c r="O676" s="239"/>
      <c r="P676" s="239"/>
      <c r="Q676" s="239"/>
      <c r="R676" s="239"/>
      <c r="S676" s="239"/>
      <c r="W676" s="239"/>
      <c r="X676" s="239"/>
      <c r="Y676" s="239"/>
    </row>
    <row r="677" spans="2:25">
      <c r="B677" s="232"/>
      <c r="C677" s="232"/>
      <c r="D677" s="155" t="str">
        <f>IF($C677="","",VLOOKUP($C677,分類コード!$B$1:$C$26,2,0))</f>
        <v/>
      </c>
      <c r="E677" s="234"/>
      <c r="F677" s="235"/>
      <c r="G677" s="236"/>
      <c r="H677" s="235"/>
      <c r="L677" s="239"/>
      <c r="M677" s="239"/>
      <c r="N677" s="239"/>
      <c r="O677" s="239"/>
      <c r="P677" s="239"/>
      <c r="Q677" s="239"/>
      <c r="R677" s="239"/>
      <c r="S677" s="239"/>
      <c r="W677" s="239"/>
      <c r="X677" s="239"/>
      <c r="Y677" s="239"/>
    </row>
    <row r="678" spans="2:25">
      <c r="B678" s="232"/>
      <c r="C678" s="232"/>
      <c r="D678" s="155" t="str">
        <f>IF($C678="","",VLOOKUP($C678,分類コード!$B$1:$C$26,2,0))</f>
        <v/>
      </c>
      <c r="E678" s="234"/>
      <c r="F678" s="235"/>
      <c r="G678" s="236"/>
      <c r="H678" s="235"/>
      <c r="L678" s="239"/>
      <c r="M678" s="239"/>
      <c r="N678" s="239"/>
      <c r="O678" s="239"/>
      <c r="P678" s="239"/>
      <c r="Q678" s="239"/>
      <c r="R678" s="239"/>
      <c r="S678" s="239"/>
      <c r="W678" s="239"/>
      <c r="X678" s="239"/>
      <c r="Y678" s="239"/>
    </row>
    <row r="679" spans="2:25">
      <c r="B679" s="232"/>
      <c r="C679" s="232"/>
      <c r="D679" s="155" t="str">
        <f>IF($C679="","",VLOOKUP($C679,分類コード!$B$1:$C$26,2,0))</f>
        <v/>
      </c>
      <c r="E679" s="234"/>
      <c r="F679" s="235"/>
      <c r="G679" s="236"/>
      <c r="H679" s="235"/>
      <c r="L679" s="239"/>
      <c r="M679" s="239"/>
      <c r="N679" s="239"/>
      <c r="O679" s="239"/>
      <c r="P679" s="239"/>
      <c r="Q679" s="239"/>
      <c r="R679" s="239"/>
      <c r="S679" s="239"/>
      <c r="W679" s="239"/>
      <c r="X679" s="239"/>
      <c r="Y679" s="239"/>
    </row>
    <row r="680" spans="2:25">
      <c r="B680" s="232"/>
      <c r="C680" s="232"/>
      <c r="D680" s="155" t="str">
        <f>IF($C680="","",VLOOKUP($C680,分類コード!$B$1:$C$26,2,0))</f>
        <v/>
      </c>
      <c r="E680" s="234"/>
      <c r="F680" s="235"/>
      <c r="G680" s="236"/>
      <c r="H680" s="235"/>
      <c r="L680" s="239"/>
      <c r="M680" s="239"/>
      <c r="N680" s="239"/>
      <c r="O680" s="239"/>
      <c r="P680" s="239"/>
      <c r="Q680" s="239"/>
      <c r="R680" s="239"/>
      <c r="S680" s="239"/>
      <c r="W680" s="239"/>
      <c r="X680" s="239"/>
      <c r="Y680" s="239"/>
    </row>
    <row r="681" spans="2:25">
      <c r="B681" s="232"/>
      <c r="C681" s="232"/>
      <c r="D681" s="155" t="str">
        <f>IF($C681="","",VLOOKUP($C681,分類コード!$B$1:$C$26,2,0))</f>
        <v/>
      </c>
      <c r="E681" s="234"/>
      <c r="F681" s="235"/>
      <c r="G681" s="236"/>
      <c r="H681" s="235"/>
      <c r="L681" s="239"/>
      <c r="M681" s="239"/>
      <c r="N681" s="239"/>
      <c r="O681" s="239"/>
      <c r="P681" s="239"/>
      <c r="Q681" s="239"/>
      <c r="R681" s="239"/>
      <c r="S681" s="239"/>
      <c r="W681" s="239"/>
      <c r="X681" s="239"/>
      <c r="Y681" s="239"/>
    </row>
    <row r="682" spans="2:25">
      <c r="B682" s="232"/>
      <c r="C682" s="232"/>
      <c r="D682" s="155" t="str">
        <f>IF($C682="","",VLOOKUP($C682,分類コード!$B$1:$C$26,2,0))</f>
        <v/>
      </c>
      <c r="E682" s="234"/>
      <c r="F682" s="235"/>
      <c r="G682" s="236"/>
      <c r="H682" s="235"/>
      <c r="L682" s="239"/>
      <c r="M682" s="239"/>
      <c r="N682" s="239"/>
      <c r="O682" s="239"/>
      <c r="P682" s="239"/>
      <c r="Q682" s="239"/>
      <c r="R682" s="239"/>
      <c r="S682" s="239"/>
      <c r="W682" s="239"/>
      <c r="X682" s="239"/>
      <c r="Y682" s="239"/>
    </row>
    <row r="683" spans="2:25">
      <c r="B683" s="232"/>
      <c r="C683" s="232"/>
      <c r="D683" s="155" t="str">
        <f>IF($C683="","",VLOOKUP($C683,分類コード!$B$1:$C$26,2,0))</f>
        <v/>
      </c>
      <c r="E683" s="234"/>
      <c r="F683" s="235"/>
      <c r="G683" s="236"/>
      <c r="H683" s="235"/>
      <c r="L683" s="239"/>
      <c r="M683" s="239"/>
      <c r="N683" s="239"/>
      <c r="O683" s="239"/>
      <c r="P683" s="239"/>
      <c r="Q683" s="239"/>
      <c r="R683" s="239"/>
      <c r="S683" s="239"/>
      <c r="W683" s="239"/>
      <c r="X683" s="239"/>
      <c r="Y683" s="239"/>
    </row>
    <row r="684" spans="2:25">
      <c r="B684" s="232"/>
      <c r="C684" s="232"/>
      <c r="D684" s="155" t="str">
        <f>IF($C684="","",VLOOKUP($C684,分類コード!$B$1:$C$26,2,0))</f>
        <v/>
      </c>
      <c r="E684" s="234"/>
      <c r="F684" s="235"/>
      <c r="G684" s="236"/>
      <c r="H684" s="235"/>
      <c r="L684" s="239"/>
      <c r="M684" s="239"/>
      <c r="N684" s="239"/>
      <c r="O684" s="239"/>
      <c r="P684" s="239"/>
      <c r="Q684" s="239"/>
      <c r="R684" s="239"/>
      <c r="S684" s="239"/>
      <c r="W684" s="239"/>
      <c r="X684" s="239"/>
      <c r="Y684" s="239"/>
    </row>
    <row r="685" spans="2:25">
      <c r="B685" s="232"/>
      <c r="C685" s="232"/>
      <c r="D685" s="155" t="str">
        <f>IF($C685="","",VLOOKUP($C685,分類コード!$B$1:$C$26,2,0))</f>
        <v/>
      </c>
      <c r="E685" s="234"/>
      <c r="F685" s="235"/>
      <c r="G685" s="236"/>
      <c r="H685" s="235"/>
      <c r="L685" s="239"/>
      <c r="M685" s="239"/>
      <c r="N685" s="239"/>
      <c r="O685" s="239"/>
      <c r="P685" s="239"/>
      <c r="Q685" s="239"/>
      <c r="R685" s="239"/>
      <c r="S685" s="239"/>
      <c r="W685" s="239"/>
      <c r="X685" s="239"/>
      <c r="Y685" s="239"/>
    </row>
    <row r="686" spans="2:25">
      <c r="B686" s="232"/>
      <c r="C686" s="232"/>
      <c r="D686" s="155" t="str">
        <f>IF($C686="","",VLOOKUP($C686,分類コード!$B$1:$C$26,2,0))</f>
        <v/>
      </c>
      <c r="E686" s="234"/>
      <c r="F686" s="235"/>
      <c r="G686" s="236"/>
      <c r="H686" s="235"/>
      <c r="L686" s="239"/>
      <c r="M686" s="239"/>
      <c r="N686" s="239"/>
      <c r="O686" s="239"/>
      <c r="P686" s="239"/>
      <c r="Q686" s="239"/>
      <c r="R686" s="239"/>
      <c r="S686" s="239"/>
      <c r="W686" s="239"/>
      <c r="X686" s="239"/>
      <c r="Y686" s="239"/>
    </row>
    <row r="687" spans="2:25">
      <c r="B687" s="232"/>
      <c r="C687" s="232"/>
      <c r="D687" s="155" t="str">
        <f>IF($C687="","",VLOOKUP($C687,分類コード!$B$1:$C$26,2,0))</f>
        <v/>
      </c>
      <c r="E687" s="234"/>
      <c r="F687" s="235"/>
      <c r="G687" s="236"/>
      <c r="H687" s="235"/>
      <c r="L687" s="239"/>
      <c r="M687" s="239"/>
      <c r="N687" s="239"/>
      <c r="O687" s="239"/>
      <c r="P687" s="239"/>
      <c r="Q687" s="239"/>
      <c r="R687" s="239"/>
      <c r="S687" s="239"/>
      <c r="W687" s="239"/>
      <c r="X687" s="239"/>
      <c r="Y687" s="239"/>
    </row>
    <row r="688" spans="2:25">
      <c r="B688" s="232"/>
      <c r="C688" s="232"/>
      <c r="D688" s="155" t="str">
        <f>IF($C688="","",VLOOKUP($C688,分類コード!$B$1:$C$26,2,0))</f>
        <v/>
      </c>
      <c r="E688" s="234"/>
      <c r="F688" s="235"/>
      <c r="G688" s="236"/>
      <c r="H688" s="235"/>
      <c r="L688" s="239"/>
      <c r="M688" s="239"/>
      <c r="N688" s="239"/>
      <c r="O688" s="239"/>
      <c r="P688" s="239"/>
      <c r="Q688" s="239"/>
      <c r="R688" s="239"/>
      <c r="S688" s="239"/>
      <c r="W688" s="239"/>
      <c r="X688" s="239"/>
      <c r="Y688" s="239"/>
    </row>
    <row r="689" spans="2:25">
      <c r="B689" s="232"/>
      <c r="C689" s="232"/>
      <c r="D689" s="155" t="str">
        <f>IF($C689="","",VLOOKUP($C689,分類コード!$B$1:$C$26,2,0))</f>
        <v/>
      </c>
      <c r="E689" s="234"/>
      <c r="F689" s="235"/>
      <c r="G689" s="236"/>
      <c r="H689" s="235"/>
      <c r="L689" s="239"/>
      <c r="M689" s="239"/>
      <c r="N689" s="239"/>
      <c r="O689" s="239"/>
      <c r="P689" s="239"/>
      <c r="Q689" s="239"/>
      <c r="R689" s="239"/>
      <c r="S689" s="239"/>
      <c r="W689" s="239"/>
      <c r="X689" s="239"/>
      <c r="Y689" s="239"/>
    </row>
    <row r="690" spans="2:25">
      <c r="B690" s="232"/>
      <c r="C690" s="232"/>
      <c r="D690" s="155" t="str">
        <f>IF($C690="","",VLOOKUP($C690,分類コード!$B$1:$C$26,2,0))</f>
        <v/>
      </c>
      <c r="E690" s="234"/>
      <c r="F690" s="235"/>
      <c r="G690" s="236"/>
      <c r="H690" s="235"/>
      <c r="L690" s="239"/>
      <c r="M690" s="239"/>
      <c r="N690" s="239"/>
      <c r="O690" s="239"/>
      <c r="P690" s="239"/>
      <c r="Q690" s="239"/>
      <c r="R690" s="239"/>
      <c r="S690" s="239"/>
      <c r="W690" s="239"/>
      <c r="X690" s="239"/>
      <c r="Y690" s="239"/>
    </row>
    <row r="691" spans="2:25">
      <c r="B691" s="232"/>
      <c r="C691" s="232"/>
      <c r="D691" s="155" t="str">
        <f>IF($C691="","",VLOOKUP($C691,分類コード!$B$1:$C$26,2,0))</f>
        <v/>
      </c>
      <c r="E691" s="234"/>
      <c r="F691" s="235"/>
      <c r="G691" s="236"/>
      <c r="H691" s="235"/>
      <c r="L691" s="239"/>
      <c r="M691" s="239"/>
      <c r="N691" s="239"/>
      <c r="O691" s="239"/>
      <c r="P691" s="239"/>
      <c r="Q691" s="239"/>
      <c r="R691" s="239"/>
      <c r="S691" s="239"/>
      <c r="W691" s="239"/>
      <c r="X691" s="239"/>
      <c r="Y691" s="239"/>
    </row>
    <row r="692" spans="2:25">
      <c r="B692" s="232"/>
      <c r="C692" s="232"/>
      <c r="D692" s="155" t="str">
        <f>IF($C692="","",VLOOKUP($C692,分類コード!$B$1:$C$26,2,0))</f>
        <v/>
      </c>
      <c r="E692" s="234"/>
      <c r="F692" s="235"/>
      <c r="G692" s="236"/>
      <c r="H692" s="235"/>
      <c r="L692" s="239"/>
      <c r="M692" s="239"/>
      <c r="N692" s="239"/>
      <c r="O692" s="239"/>
      <c r="P692" s="239"/>
      <c r="Q692" s="239"/>
      <c r="R692" s="239"/>
      <c r="S692" s="239"/>
      <c r="W692" s="239"/>
      <c r="X692" s="239"/>
      <c r="Y692" s="239"/>
    </row>
    <row r="693" spans="2:25">
      <c r="B693" s="232"/>
      <c r="C693" s="232"/>
      <c r="D693" s="155" t="str">
        <f>IF($C693="","",VLOOKUP($C693,分類コード!$B$1:$C$26,2,0))</f>
        <v/>
      </c>
      <c r="E693" s="234"/>
      <c r="F693" s="235"/>
      <c r="G693" s="236"/>
      <c r="H693" s="235"/>
      <c r="L693" s="239"/>
      <c r="M693" s="239"/>
      <c r="N693" s="239"/>
      <c r="O693" s="239"/>
      <c r="P693" s="239"/>
      <c r="Q693" s="239"/>
      <c r="R693" s="239"/>
      <c r="S693" s="239"/>
      <c r="W693" s="239"/>
      <c r="X693" s="239"/>
      <c r="Y693" s="239"/>
    </row>
    <row r="694" spans="2:25">
      <c r="B694" s="232"/>
      <c r="C694" s="232"/>
      <c r="D694" s="155" t="str">
        <f>IF($C694="","",VLOOKUP($C694,分類コード!$B$1:$C$26,2,0))</f>
        <v/>
      </c>
      <c r="E694" s="234"/>
      <c r="F694" s="235"/>
      <c r="G694" s="236"/>
      <c r="H694" s="235"/>
      <c r="L694" s="239"/>
      <c r="M694" s="239"/>
      <c r="N694" s="239"/>
      <c r="O694" s="239"/>
      <c r="P694" s="239"/>
      <c r="Q694" s="239"/>
      <c r="R694" s="239"/>
      <c r="S694" s="239"/>
      <c r="W694" s="239"/>
      <c r="X694" s="239"/>
      <c r="Y694" s="239"/>
    </row>
    <row r="695" spans="2:25">
      <c r="B695" s="232"/>
      <c r="C695" s="232"/>
      <c r="D695" s="155" t="str">
        <f>IF($C695="","",VLOOKUP($C695,分類コード!$B$1:$C$26,2,0))</f>
        <v/>
      </c>
      <c r="E695" s="234"/>
      <c r="F695" s="235"/>
      <c r="G695" s="236"/>
      <c r="H695" s="235"/>
      <c r="L695" s="239"/>
      <c r="M695" s="239"/>
      <c r="N695" s="239"/>
      <c r="O695" s="239"/>
      <c r="P695" s="239"/>
      <c r="Q695" s="239"/>
      <c r="R695" s="239"/>
      <c r="S695" s="239"/>
      <c r="W695" s="239"/>
      <c r="X695" s="239"/>
      <c r="Y695" s="239"/>
    </row>
    <row r="696" spans="2:25">
      <c r="B696" s="232"/>
      <c r="C696" s="232"/>
      <c r="D696" s="155" t="str">
        <f>IF($C696="","",VLOOKUP($C696,分類コード!$B$1:$C$26,2,0))</f>
        <v/>
      </c>
      <c r="E696" s="234"/>
      <c r="F696" s="235"/>
      <c r="G696" s="236"/>
      <c r="H696" s="235"/>
      <c r="L696" s="239"/>
      <c r="M696" s="239"/>
      <c r="N696" s="239"/>
      <c r="O696" s="239"/>
      <c r="P696" s="239"/>
      <c r="Q696" s="239"/>
      <c r="R696" s="239"/>
      <c r="S696" s="239"/>
      <c r="W696" s="239"/>
      <c r="X696" s="239"/>
      <c r="Y696" s="239"/>
    </row>
    <row r="697" spans="2:25">
      <c r="B697" s="232"/>
      <c r="C697" s="232"/>
      <c r="D697" s="155" t="str">
        <f>IF($C697="","",VLOOKUP($C697,分類コード!$B$1:$C$26,2,0))</f>
        <v/>
      </c>
      <c r="E697" s="234"/>
      <c r="F697" s="235"/>
      <c r="G697" s="236"/>
      <c r="H697" s="235"/>
      <c r="L697" s="239"/>
      <c r="M697" s="239"/>
      <c r="N697" s="239"/>
      <c r="O697" s="239"/>
      <c r="P697" s="239"/>
      <c r="Q697" s="239"/>
      <c r="R697" s="239"/>
      <c r="S697" s="239"/>
      <c r="W697" s="239"/>
      <c r="X697" s="239"/>
      <c r="Y697" s="239"/>
    </row>
    <row r="698" spans="2:25">
      <c r="B698" s="232"/>
      <c r="C698" s="232"/>
      <c r="D698" s="155" t="str">
        <f>IF($C698="","",VLOOKUP($C698,分類コード!$B$1:$C$26,2,0))</f>
        <v/>
      </c>
      <c r="E698" s="234"/>
      <c r="F698" s="235"/>
      <c r="G698" s="236"/>
      <c r="H698" s="235"/>
      <c r="L698" s="239"/>
      <c r="M698" s="239"/>
      <c r="N698" s="239"/>
      <c r="O698" s="239"/>
      <c r="P698" s="239"/>
      <c r="Q698" s="239"/>
      <c r="R698" s="239"/>
      <c r="S698" s="239"/>
      <c r="W698" s="239"/>
      <c r="X698" s="239"/>
      <c r="Y698" s="239"/>
    </row>
    <row r="699" spans="2:25">
      <c r="B699" s="232"/>
      <c r="C699" s="232"/>
      <c r="D699" s="155" t="str">
        <f>IF($C699="","",VLOOKUP($C699,分類コード!$B$1:$C$26,2,0))</f>
        <v/>
      </c>
      <c r="E699" s="234"/>
      <c r="F699" s="235"/>
      <c r="G699" s="236"/>
      <c r="H699" s="235"/>
      <c r="L699" s="239"/>
      <c r="M699" s="239"/>
      <c r="N699" s="239"/>
      <c r="O699" s="239"/>
      <c r="P699" s="239"/>
      <c r="Q699" s="239"/>
      <c r="R699" s="239"/>
      <c r="S699" s="239"/>
      <c r="W699" s="239"/>
      <c r="X699" s="239"/>
      <c r="Y699" s="239"/>
    </row>
    <row r="700" spans="2:25">
      <c r="B700" s="232"/>
      <c r="C700" s="232"/>
      <c r="D700" s="155" t="str">
        <f>IF($C700="","",VLOOKUP($C700,分類コード!$B$1:$C$26,2,0))</f>
        <v/>
      </c>
      <c r="E700" s="234"/>
      <c r="F700" s="235"/>
      <c r="G700" s="236"/>
      <c r="H700" s="235"/>
      <c r="L700" s="239"/>
      <c r="M700" s="239"/>
      <c r="N700" s="239"/>
      <c r="O700" s="239"/>
      <c r="P700" s="239"/>
      <c r="Q700" s="239"/>
      <c r="R700" s="239"/>
      <c r="S700" s="239"/>
      <c r="W700" s="239"/>
      <c r="X700" s="239"/>
      <c r="Y700" s="239"/>
    </row>
    <row r="701" spans="2:25">
      <c r="B701" s="232"/>
      <c r="C701" s="232"/>
      <c r="D701" s="155" t="str">
        <f>IF($C701="","",VLOOKUP($C701,分類コード!$B$1:$C$26,2,0))</f>
        <v/>
      </c>
      <c r="E701" s="234"/>
      <c r="F701" s="235"/>
      <c r="G701" s="236"/>
      <c r="H701" s="235"/>
      <c r="L701" s="239"/>
      <c r="M701" s="239"/>
      <c r="N701" s="239"/>
      <c r="O701" s="239"/>
      <c r="P701" s="239"/>
      <c r="Q701" s="239"/>
      <c r="R701" s="239"/>
      <c r="S701" s="239"/>
      <c r="W701" s="239"/>
      <c r="X701" s="239"/>
      <c r="Y701" s="239"/>
    </row>
    <row r="702" spans="2:25">
      <c r="B702" s="232"/>
      <c r="C702" s="232"/>
      <c r="D702" s="155" t="str">
        <f>IF($C702="","",VLOOKUP($C702,分類コード!$B$1:$C$26,2,0))</f>
        <v/>
      </c>
      <c r="E702" s="234"/>
      <c r="F702" s="235"/>
      <c r="G702" s="236"/>
      <c r="H702" s="235"/>
      <c r="L702" s="239"/>
      <c r="M702" s="239"/>
      <c r="N702" s="239"/>
      <c r="O702" s="239"/>
      <c r="P702" s="239"/>
      <c r="Q702" s="239"/>
      <c r="R702" s="239"/>
      <c r="S702" s="239"/>
      <c r="W702" s="239"/>
      <c r="X702" s="239"/>
      <c r="Y702" s="239"/>
    </row>
    <row r="703" spans="2:25">
      <c r="B703" s="232"/>
      <c r="C703" s="232"/>
      <c r="D703" s="155" t="str">
        <f>IF($C703="","",VLOOKUP($C703,分類コード!$B$1:$C$26,2,0))</f>
        <v/>
      </c>
      <c r="E703" s="234"/>
      <c r="F703" s="235"/>
      <c r="G703" s="236"/>
      <c r="H703" s="235"/>
      <c r="L703" s="239"/>
      <c r="M703" s="239"/>
      <c r="N703" s="239"/>
      <c r="O703" s="239"/>
      <c r="P703" s="239"/>
      <c r="Q703" s="239"/>
      <c r="R703" s="239"/>
      <c r="S703" s="239"/>
      <c r="W703" s="239"/>
      <c r="X703" s="239"/>
      <c r="Y703" s="239"/>
    </row>
    <row r="704" spans="2:25">
      <c r="B704" s="232"/>
      <c r="C704" s="232"/>
      <c r="D704" s="155" t="str">
        <f>IF($C704="","",VLOOKUP($C704,分類コード!$B$1:$C$26,2,0))</f>
        <v/>
      </c>
      <c r="E704" s="234"/>
      <c r="F704" s="235"/>
      <c r="G704" s="236"/>
      <c r="H704" s="235"/>
      <c r="L704" s="239"/>
      <c r="M704" s="239"/>
      <c r="N704" s="239"/>
      <c r="O704" s="239"/>
      <c r="P704" s="239"/>
      <c r="Q704" s="239"/>
      <c r="R704" s="239"/>
      <c r="S704" s="239"/>
      <c r="W704" s="239"/>
      <c r="X704" s="239"/>
      <c r="Y704" s="239"/>
    </row>
    <row r="705" spans="2:25">
      <c r="B705" s="232"/>
      <c r="C705" s="232"/>
      <c r="D705" s="155" t="str">
        <f>IF($C705="","",VLOOKUP($C705,分類コード!$B$1:$C$26,2,0))</f>
        <v/>
      </c>
      <c r="E705" s="234"/>
      <c r="F705" s="235"/>
      <c r="G705" s="236"/>
      <c r="H705" s="235"/>
      <c r="L705" s="239"/>
      <c r="M705" s="239"/>
      <c r="N705" s="239"/>
      <c r="O705" s="239"/>
      <c r="P705" s="239"/>
      <c r="Q705" s="239"/>
      <c r="R705" s="239"/>
      <c r="S705" s="239"/>
      <c r="W705" s="239"/>
      <c r="X705" s="239"/>
      <c r="Y705" s="239"/>
    </row>
    <row r="706" spans="2:25">
      <c r="B706" s="232"/>
      <c r="C706" s="232"/>
      <c r="D706" s="155" t="str">
        <f>IF($C706="","",VLOOKUP($C706,分類コード!$B$1:$C$26,2,0))</f>
        <v/>
      </c>
      <c r="E706" s="234"/>
      <c r="F706" s="235"/>
      <c r="G706" s="236"/>
      <c r="H706" s="235"/>
      <c r="L706" s="239"/>
      <c r="M706" s="239"/>
      <c r="N706" s="239"/>
      <c r="O706" s="239"/>
      <c r="P706" s="239"/>
      <c r="Q706" s="239"/>
      <c r="R706" s="239"/>
      <c r="S706" s="239"/>
      <c r="W706" s="239"/>
      <c r="X706" s="239"/>
      <c r="Y706" s="239"/>
    </row>
    <row r="707" spans="2:25">
      <c r="B707" s="232"/>
      <c r="C707" s="232"/>
      <c r="D707" s="155" t="str">
        <f>IF($C707="","",VLOOKUP($C707,分類コード!$B$1:$C$26,2,0))</f>
        <v/>
      </c>
      <c r="E707" s="234"/>
      <c r="F707" s="235"/>
      <c r="G707" s="236"/>
      <c r="H707" s="235"/>
      <c r="L707" s="239"/>
      <c r="M707" s="239"/>
      <c r="N707" s="239"/>
      <c r="O707" s="239"/>
      <c r="P707" s="239"/>
      <c r="Q707" s="239"/>
      <c r="R707" s="239"/>
      <c r="S707" s="239"/>
      <c r="W707" s="239"/>
      <c r="X707" s="239"/>
      <c r="Y707" s="239"/>
    </row>
    <row r="708" spans="2:25">
      <c r="B708" s="232"/>
      <c r="C708" s="232"/>
      <c r="D708" s="155" t="str">
        <f>IF($C708="","",VLOOKUP($C708,分類コード!$B$1:$C$26,2,0))</f>
        <v/>
      </c>
      <c r="E708" s="234"/>
      <c r="F708" s="235"/>
      <c r="G708" s="236"/>
      <c r="H708" s="235"/>
      <c r="L708" s="239"/>
      <c r="M708" s="239"/>
      <c r="N708" s="239"/>
      <c r="O708" s="239"/>
      <c r="P708" s="239"/>
      <c r="Q708" s="239"/>
      <c r="R708" s="239"/>
      <c r="S708" s="239"/>
      <c r="W708" s="239"/>
      <c r="X708" s="239"/>
      <c r="Y708" s="239"/>
    </row>
    <row r="709" spans="2:25">
      <c r="B709" s="232"/>
      <c r="C709" s="232"/>
      <c r="D709" s="155" t="str">
        <f>IF($C709="","",VLOOKUP($C709,分類コード!$B$1:$C$26,2,0))</f>
        <v/>
      </c>
      <c r="E709" s="234"/>
      <c r="F709" s="235"/>
      <c r="G709" s="236"/>
      <c r="H709" s="235"/>
      <c r="L709" s="239"/>
      <c r="M709" s="239"/>
      <c r="N709" s="239"/>
      <c r="O709" s="239"/>
      <c r="P709" s="239"/>
      <c r="Q709" s="239"/>
      <c r="R709" s="239"/>
      <c r="S709" s="239"/>
      <c r="W709" s="239"/>
      <c r="X709" s="239"/>
      <c r="Y709" s="239"/>
    </row>
    <row r="710" spans="2:25">
      <c r="B710" s="232"/>
      <c r="C710" s="232"/>
      <c r="D710" s="155" t="str">
        <f>IF($C710="","",VLOOKUP($C710,分類コード!$B$1:$C$26,2,0))</f>
        <v/>
      </c>
      <c r="E710" s="234"/>
      <c r="F710" s="235"/>
      <c r="G710" s="236"/>
      <c r="H710" s="235"/>
      <c r="L710" s="239"/>
      <c r="M710" s="239"/>
      <c r="N710" s="239"/>
      <c r="O710" s="239"/>
      <c r="P710" s="239"/>
      <c r="Q710" s="239"/>
      <c r="R710" s="239"/>
      <c r="S710" s="239"/>
      <c r="W710" s="239"/>
      <c r="X710" s="239"/>
      <c r="Y710" s="239"/>
    </row>
    <row r="711" spans="2:25">
      <c r="B711" s="232"/>
      <c r="C711" s="232"/>
      <c r="D711" s="155" t="str">
        <f>IF($C711="","",VLOOKUP($C711,分類コード!$B$1:$C$26,2,0))</f>
        <v/>
      </c>
      <c r="E711" s="234"/>
      <c r="F711" s="235"/>
      <c r="G711" s="236"/>
      <c r="H711" s="235"/>
      <c r="L711" s="239"/>
      <c r="M711" s="239"/>
      <c r="N711" s="239"/>
      <c r="O711" s="239"/>
      <c r="P711" s="239"/>
      <c r="Q711" s="239"/>
      <c r="R711" s="239"/>
      <c r="S711" s="239"/>
      <c r="W711" s="239"/>
      <c r="X711" s="239"/>
      <c r="Y711" s="239"/>
    </row>
    <row r="712" spans="2:25">
      <c r="B712" s="232"/>
      <c r="C712" s="232"/>
      <c r="D712" s="155" t="str">
        <f>IF($C712="","",VLOOKUP($C712,分類コード!$B$1:$C$26,2,0))</f>
        <v/>
      </c>
      <c r="E712" s="234"/>
      <c r="F712" s="235"/>
      <c r="G712" s="236"/>
      <c r="H712" s="235"/>
      <c r="L712" s="239"/>
      <c r="M712" s="239"/>
      <c r="N712" s="239"/>
      <c r="O712" s="239"/>
      <c r="P712" s="239"/>
      <c r="Q712" s="239"/>
      <c r="R712" s="239"/>
      <c r="S712" s="239"/>
      <c r="W712" s="239"/>
      <c r="X712" s="239"/>
      <c r="Y712" s="239"/>
    </row>
    <row r="713" spans="2:25">
      <c r="B713" s="232"/>
      <c r="C713" s="232"/>
      <c r="D713" s="155" t="str">
        <f>IF($C713="","",VLOOKUP($C713,分類コード!$B$1:$C$26,2,0))</f>
        <v/>
      </c>
      <c r="E713" s="234"/>
      <c r="F713" s="235"/>
      <c r="G713" s="236"/>
      <c r="H713" s="235"/>
      <c r="L713" s="239"/>
      <c r="M713" s="239"/>
      <c r="N713" s="239"/>
      <c r="O713" s="239"/>
      <c r="P713" s="239"/>
      <c r="Q713" s="239"/>
      <c r="R713" s="239"/>
      <c r="S713" s="239"/>
      <c r="W713" s="239"/>
      <c r="X713" s="239"/>
      <c r="Y713" s="239"/>
    </row>
    <row r="714" spans="2:25">
      <c r="B714" s="232"/>
      <c r="C714" s="232"/>
      <c r="D714" s="155" t="str">
        <f>IF($C714="","",VLOOKUP($C714,分類コード!$B$1:$C$26,2,0))</f>
        <v/>
      </c>
      <c r="E714" s="234"/>
      <c r="F714" s="235"/>
      <c r="G714" s="236"/>
      <c r="H714" s="235"/>
      <c r="L714" s="239"/>
      <c r="M714" s="239"/>
      <c r="N714" s="239"/>
      <c r="O714" s="239"/>
      <c r="P714" s="239"/>
      <c r="Q714" s="239"/>
      <c r="R714" s="239"/>
      <c r="S714" s="239"/>
      <c r="W714" s="239"/>
      <c r="X714" s="239"/>
      <c r="Y714" s="239"/>
    </row>
    <row r="715" spans="2:25">
      <c r="B715" s="232"/>
      <c r="C715" s="232"/>
      <c r="D715" s="155" t="str">
        <f>IF($C715="","",VLOOKUP($C715,分類コード!$B$1:$C$26,2,0))</f>
        <v/>
      </c>
      <c r="E715" s="234"/>
      <c r="F715" s="235"/>
      <c r="G715" s="236"/>
      <c r="H715" s="235"/>
      <c r="L715" s="239"/>
      <c r="M715" s="239"/>
      <c r="N715" s="239"/>
      <c r="O715" s="239"/>
      <c r="P715" s="239"/>
      <c r="Q715" s="239"/>
      <c r="R715" s="239"/>
      <c r="S715" s="239"/>
      <c r="W715" s="239"/>
      <c r="X715" s="239"/>
      <c r="Y715" s="239"/>
    </row>
    <row r="716" spans="2:25">
      <c r="B716" s="232"/>
      <c r="C716" s="232"/>
      <c r="D716" s="155" t="str">
        <f>IF($C716="","",VLOOKUP($C716,分類コード!$B$1:$C$26,2,0))</f>
        <v/>
      </c>
      <c r="E716" s="234"/>
      <c r="F716" s="235"/>
      <c r="G716" s="236"/>
      <c r="H716" s="235"/>
      <c r="L716" s="239"/>
      <c r="M716" s="239"/>
      <c r="N716" s="239"/>
      <c r="O716" s="239"/>
      <c r="P716" s="239"/>
      <c r="Q716" s="239"/>
      <c r="R716" s="239"/>
      <c r="S716" s="239"/>
      <c r="W716" s="239"/>
      <c r="X716" s="239"/>
      <c r="Y716" s="239"/>
    </row>
    <row r="717" spans="2:25">
      <c r="B717" s="232"/>
      <c r="C717" s="232"/>
      <c r="D717" s="155" t="str">
        <f>IF($C717="","",VLOOKUP($C717,分類コード!$B$1:$C$26,2,0))</f>
        <v/>
      </c>
      <c r="E717" s="234"/>
      <c r="F717" s="235"/>
      <c r="G717" s="236"/>
      <c r="H717" s="235"/>
      <c r="L717" s="239"/>
      <c r="M717" s="239"/>
      <c r="N717" s="239"/>
      <c r="O717" s="239"/>
      <c r="P717" s="239"/>
      <c r="Q717" s="239"/>
      <c r="R717" s="239"/>
      <c r="S717" s="239"/>
      <c r="W717" s="239"/>
      <c r="X717" s="239"/>
      <c r="Y717" s="239"/>
    </row>
    <row r="718" spans="2:25">
      <c r="B718" s="232"/>
      <c r="C718" s="232"/>
      <c r="D718" s="155" t="str">
        <f>IF($C718="","",VLOOKUP($C718,分類コード!$B$1:$C$26,2,0))</f>
        <v/>
      </c>
      <c r="E718" s="234"/>
      <c r="F718" s="235"/>
      <c r="G718" s="236"/>
      <c r="H718" s="235"/>
      <c r="L718" s="239"/>
      <c r="M718" s="239"/>
      <c r="N718" s="239"/>
      <c r="O718" s="239"/>
      <c r="P718" s="239"/>
      <c r="Q718" s="239"/>
      <c r="R718" s="239"/>
      <c r="S718" s="239"/>
      <c r="W718" s="239"/>
      <c r="X718" s="239"/>
      <c r="Y718" s="239"/>
    </row>
    <row r="719" spans="2:25">
      <c r="B719" s="232"/>
      <c r="C719" s="232"/>
      <c r="D719" s="155" t="str">
        <f>IF($C719="","",VLOOKUP($C719,分類コード!$B$1:$C$26,2,0))</f>
        <v/>
      </c>
      <c r="E719" s="234"/>
      <c r="F719" s="235"/>
      <c r="G719" s="236"/>
      <c r="H719" s="235"/>
      <c r="L719" s="239"/>
      <c r="M719" s="239"/>
      <c r="N719" s="239"/>
      <c r="O719" s="239"/>
      <c r="P719" s="239"/>
      <c r="Q719" s="239"/>
      <c r="R719" s="239"/>
      <c r="S719" s="239"/>
      <c r="W719" s="239"/>
      <c r="X719" s="239"/>
      <c r="Y719" s="239"/>
    </row>
    <row r="720" spans="2:25">
      <c r="B720" s="232"/>
      <c r="C720" s="232"/>
      <c r="D720" s="155" t="str">
        <f>IF($C720="","",VLOOKUP($C720,分類コード!$B$1:$C$26,2,0))</f>
        <v/>
      </c>
      <c r="E720" s="234"/>
      <c r="F720" s="235"/>
      <c r="G720" s="236"/>
      <c r="H720" s="235"/>
      <c r="L720" s="239"/>
      <c r="M720" s="239"/>
      <c r="N720" s="239"/>
      <c r="O720" s="239"/>
      <c r="P720" s="239"/>
      <c r="Q720" s="239"/>
      <c r="R720" s="239"/>
      <c r="S720" s="239"/>
      <c r="W720" s="239"/>
      <c r="X720" s="239"/>
      <c r="Y720" s="239"/>
    </row>
    <row r="721" spans="2:25">
      <c r="B721" s="232"/>
      <c r="C721" s="232"/>
      <c r="D721" s="155" t="str">
        <f>IF($C721="","",VLOOKUP($C721,分類コード!$B$1:$C$26,2,0))</f>
        <v/>
      </c>
      <c r="E721" s="234"/>
      <c r="F721" s="235"/>
      <c r="G721" s="236"/>
      <c r="H721" s="235"/>
      <c r="L721" s="239"/>
      <c r="M721" s="239"/>
      <c r="N721" s="239"/>
      <c r="O721" s="239"/>
      <c r="P721" s="239"/>
      <c r="Q721" s="239"/>
      <c r="R721" s="239"/>
      <c r="S721" s="239"/>
      <c r="W721" s="239"/>
      <c r="X721" s="239"/>
      <c r="Y721" s="239"/>
    </row>
    <row r="722" spans="2:25">
      <c r="B722" s="232"/>
      <c r="C722" s="232"/>
      <c r="D722" s="155" t="str">
        <f>IF($C722="","",VLOOKUP($C722,分類コード!$B$1:$C$26,2,0))</f>
        <v/>
      </c>
      <c r="E722" s="234"/>
      <c r="F722" s="235"/>
      <c r="G722" s="236"/>
      <c r="H722" s="235"/>
      <c r="L722" s="239"/>
      <c r="M722" s="239"/>
      <c r="N722" s="239"/>
      <c r="O722" s="239"/>
      <c r="P722" s="239"/>
      <c r="Q722" s="239"/>
      <c r="R722" s="239"/>
      <c r="S722" s="239"/>
      <c r="W722" s="239"/>
      <c r="X722" s="239"/>
      <c r="Y722" s="239"/>
    </row>
    <row r="723" spans="2:25">
      <c r="B723" s="232"/>
      <c r="C723" s="232"/>
      <c r="D723" s="155" t="str">
        <f>IF($C723="","",VLOOKUP($C723,分類コード!$B$1:$C$26,2,0))</f>
        <v/>
      </c>
      <c r="E723" s="234"/>
      <c r="F723" s="235"/>
      <c r="G723" s="236"/>
      <c r="H723" s="235"/>
      <c r="L723" s="239"/>
      <c r="M723" s="239"/>
      <c r="N723" s="239"/>
      <c r="O723" s="239"/>
      <c r="P723" s="239"/>
      <c r="Q723" s="239"/>
      <c r="R723" s="239"/>
      <c r="S723" s="239"/>
      <c r="W723" s="239"/>
      <c r="X723" s="239"/>
      <c r="Y723" s="239"/>
    </row>
    <row r="724" spans="2:25">
      <c r="B724" s="232"/>
      <c r="C724" s="232"/>
      <c r="D724" s="155" t="str">
        <f>IF($C724="","",VLOOKUP($C724,分類コード!$B$1:$C$26,2,0))</f>
        <v/>
      </c>
      <c r="E724" s="234"/>
      <c r="F724" s="235"/>
      <c r="G724" s="236"/>
      <c r="H724" s="235"/>
      <c r="L724" s="239"/>
      <c r="M724" s="239"/>
      <c r="N724" s="239"/>
      <c r="O724" s="239"/>
      <c r="P724" s="239"/>
      <c r="Q724" s="239"/>
      <c r="R724" s="239"/>
      <c r="S724" s="239"/>
      <c r="W724" s="239"/>
      <c r="X724" s="239"/>
      <c r="Y724" s="239"/>
    </row>
    <row r="725" spans="2:25">
      <c r="B725" s="232"/>
      <c r="C725" s="232"/>
      <c r="D725" s="155" t="str">
        <f>IF($C725="","",VLOOKUP($C725,分類コード!$B$1:$C$26,2,0))</f>
        <v/>
      </c>
      <c r="E725" s="234"/>
      <c r="F725" s="235"/>
      <c r="G725" s="236"/>
      <c r="H725" s="235"/>
      <c r="L725" s="239"/>
      <c r="M725" s="239"/>
      <c r="N725" s="239"/>
      <c r="O725" s="239"/>
      <c r="P725" s="239"/>
      <c r="Q725" s="239"/>
      <c r="R725" s="239"/>
      <c r="S725" s="239"/>
      <c r="W725" s="239"/>
      <c r="X725" s="239"/>
      <c r="Y725" s="239"/>
    </row>
    <row r="726" spans="2:25">
      <c r="B726" s="232"/>
      <c r="C726" s="232"/>
      <c r="D726" s="155" t="str">
        <f>IF($C726="","",VLOOKUP($C726,分類コード!$B$1:$C$26,2,0))</f>
        <v/>
      </c>
      <c r="E726" s="234"/>
      <c r="F726" s="235"/>
      <c r="G726" s="236"/>
      <c r="H726" s="235"/>
      <c r="L726" s="239"/>
      <c r="M726" s="239"/>
      <c r="N726" s="239"/>
      <c r="O726" s="239"/>
      <c r="P726" s="239"/>
      <c r="Q726" s="239"/>
      <c r="R726" s="239"/>
      <c r="S726" s="239"/>
      <c r="W726" s="239"/>
      <c r="X726" s="239"/>
      <c r="Y726" s="239"/>
    </row>
    <row r="727" spans="2:25">
      <c r="B727" s="232"/>
      <c r="C727" s="232"/>
      <c r="D727" s="155" t="str">
        <f>IF($C727="","",VLOOKUP($C727,分類コード!$B$1:$C$26,2,0))</f>
        <v/>
      </c>
      <c r="E727" s="234"/>
      <c r="F727" s="235"/>
      <c r="G727" s="236"/>
      <c r="H727" s="235"/>
      <c r="L727" s="239"/>
      <c r="M727" s="239"/>
      <c r="N727" s="239"/>
      <c r="O727" s="239"/>
      <c r="P727" s="239"/>
      <c r="Q727" s="239"/>
      <c r="R727" s="239"/>
      <c r="S727" s="239"/>
      <c r="W727" s="239"/>
      <c r="X727" s="239"/>
      <c r="Y727" s="239"/>
    </row>
    <row r="728" spans="2:25">
      <c r="B728" s="232"/>
      <c r="C728" s="232"/>
      <c r="D728" s="155" t="str">
        <f>IF($C728="","",VLOOKUP($C728,分類コード!$B$1:$C$26,2,0))</f>
        <v/>
      </c>
      <c r="E728" s="234"/>
      <c r="F728" s="235"/>
      <c r="G728" s="236"/>
      <c r="H728" s="235"/>
      <c r="L728" s="239"/>
      <c r="M728" s="239"/>
      <c r="N728" s="239"/>
      <c r="O728" s="239"/>
      <c r="P728" s="239"/>
      <c r="Q728" s="239"/>
      <c r="R728" s="239"/>
      <c r="S728" s="239"/>
      <c r="W728" s="239"/>
      <c r="X728" s="239"/>
      <c r="Y728" s="239"/>
    </row>
    <row r="729" spans="2:25">
      <c r="B729" s="232"/>
      <c r="C729" s="232"/>
      <c r="D729" s="155" t="str">
        <f>IF($C729="","",VLOOKUP($C729,分類コード!$B$1:$C$26,2,0))</f>
        <v/>
      </c>
      <c r="E729" s="234"/>
      <c r="F729" s="235"/>
      <c r="G729" s="236"/>
      <c r="H729" s="235"/>
      <c r="L729" s="239"/>
      <c r="M729" s="239"/>
      <c r="N729" s="239"/>
      <c r="O729" s="239"/>
      <c r="P729" s="239"/>
      <c r="Q729" s="239"/>
      <c r="R729" s="239"/>
      <c r="S729" s="239"/>
      <c r="W729" s="239"/>
      <c r="X729" s="239"/>
      <c r="Y729" s="239"/>
    </row>
    <row r="730" spans="2:25">
      <c r="B730" s="232"/>
      <c r="C730" s="232"/>
      <c r="D730" s="155" t="str">
        <f>IF($C730="","",VLOOKUP($C730,分類コード!$B$1:$C$26,2,0))</f>
        <v/>
      </c>
      <c r="E730" s="234"/>
      <c r="F730" s="235"/>
      <c r="G730" s="236"/>
      <c r="H730" s="235"/>
      <c r="L730" s="239"/>
      <c r="M730" s="239"/>
      <c r="N730" s="239"/>
      <c r="O730" s="239"/>
      <c r="P730" s="239"/>
      <c r="Q730" s="239"/>
      <c r="R730" s="239"/>
      <c r="S730" s="239"/>
      <c r="W730" s="239"/>
      <c r="X730" s="239"/>
      <c r="Y730" s="239"/>
    </row>
    <row r="731" spans="2:25">
      <c r="B731" s="232"/>
      <c r="C731" s="232"/>
      <c r="D731" s="155" t="str">
        <f>IF($C731="","",VLOOKUP($C731,分類コード!$B$1:$C$26,2,0))</f>
        <v/>
      </c>
      <c r="E731" s="234"/>
      <c r="F731" s="235"/>
      <c r="G731" s="236"/>
      <c r="H731" s="235"/>
      <c r="L731" s="239"/>
      <c r="M731" s="239"/>
      <c r="N731" s="239"/>
      <c r="O731" s="239"/>
      <c r="P731" s="239"/>
      <c r="Q731" s="239"/>
      <c r="R731" s="239"/>
      <c r="S731" s="239"/>
      <c r="W731" s="239"/>
      <c r="X731" s="239"/>
      <c r="Y731" s="239"/>
    </row>
    <row r="732" spans="2:25">
      <c r="B732" s="232"/>
      <c r="C732" s="232"/>
      <c r="D732" s="155" t="str">
        <f>IF($C732="","",VLOOKUP($C732,分類コード!$B$1:$C$26,2,0))</f>
        <v/>
      </c>
      <c r="E732" s="234"/>
      <c r="F732" s="235"/>
      <c r="G732" s="236"/>
      <c r="H732" s="235"/>
      <c r="L732" s="239"/>
      <c r="M732" s="239"/>
      <c r="N732" s="239"/>
      <c r="O732" s="239"/>
      <c r="P732" s="239"/>
      <c r="Q732" s="239"/>
      <c r="R732" s="239"/>
      <c r="S732" s="239"/>
      <c r="W732" s="239"/>
      <c r="X732" s="239"/>
      <c r="Y732" s="239"/>
    </row>
    <row r="733" spans="2:25">
      <c r="B733" s="232"/>
      <c r="C733" s="232"/>
      <c r="D733" s="155" t="str">
        <f>IF($C733="","",VLOOKUP($C733,分類コード!$B$1:$C$26,2,0))</f>
        <v/>
      </c>
      <c r="E733" s="234"/>
      <c r="F733" s="235"/>
      <c r="G733" s="236"/>
      <c r="H733" s="235"/>
      <c r="L733" s="239"/>
      <c r="M733" s="239"/>
      <c r="N733" s="239"/>
      <c r="O733" s="239"/>
      <c r="P733" s="239"/>
      <c r="Q733" s="239"/>
      <c r="R733" s="239"/>
      <c r="S733" s="239"/>
      <c r="W733" s="239"/>
      <c r="X733" s="239"/>
      <c r="Y733" s="239"/>
    </row>
    <row r="734" spans="2:25">
      <c r="B734" s="232"/>
      <c r="C734" s="232"/>
      <c r="D734" s="155" t="str">
        <f>IF($C734="","",VLOOKUP($C734,分類コード!$B$1:$C$26,2,0))</f>
        <v/>
      </c>
      <c r="E734" s="234"/>
      <c r="F734" s="235"/>
      <c r="G734" s="236"/>
      <c r="H734" s="235"/>
      <c r="L734" s="239"/>
      <c r="M734" s="239"/>
      <c r="N734" s="239"/>
      <c r="O734" s="239"/>
      <c r="P734" s="239"/>
      <c r="Q734" s="239"/>
      <c r="R734" s="239"/>
      <c r="S734" s="239"/>
      <c r="W734" s="239"/>
      <c r="X734" s="239"/>
      <c r="Y734" s="239"/>
    </row>
    <row r="735" spans="2:25">
      <c r="B735" s="232"/>
      <c r="C735" s="232"/>
      <c r="D735" s="155" t="str">
        <f>IF($C735="","",VLOOKUP($C735,分類コード!$B$1:$C$26,2,0))</f>
        <v/>
      </c>
      <c r="E735" s="234"/>
      <c r="F735" s="235"/>
      <c r="G735" s="236"/>
      <c r="H735" s="235"/>
      <c r="L735" s="239"/>
      <c r="M735" s="239"/>
      <c r="N735" s="239"/>
      <c r="O735" s="239"/>
      <c r="P735" s="239"/>
      <c r="Q735" s="239"/>
      <c r="R735" s="239"/>
      <c r="S735" s="239"/>
      <c r="W735" s="239"/>
      <c r="X735" s="239"/>
      <c r="Y735" s="239"/>
    </row>
    <row r="736" spans="2:25">
      <c r="B736" s="232"/>
      <c r="C736" s="232"/>
      <c r="D736" s="155" t="str">
        <f>IF($C736="","",VLOOKUP($C736,分類コード!$B$1:$C$26,2,0))</f>
        <v/>
      </c>
      <c r="E736" s="234"/>
      <c r="F736" s="235"/>
      <c r="G736" s="236"/>
      <c r="H736" s="235"/>
      <c r="L736" s="239"/>
      <c r="M736" s="239"/>
      <c r="N736" s="239"/>
      <c r="O736" s="239"/>
      <c r="P736" s="239"/>
      <c r="Q736" s="239"/>
      <c r="R736" s="239"/>
      <c r="S736" s="239"/>
      <c r="W736" s="239"/>
      <c r="X736" s="239"/>
      <c r="Y736" s="239"/>
    </row>
    <row r="737" spans="2:25">
      <c r="B737" s="232"/>
      <c r="C737" s="232"/>
      <c r="D737" s="155" t="str">
        <f>IF($C737="","",VLOOKUP($C737,分類コード!$B$1:$C$26,2,0))</f>
        <v/>
      </c>
      <c r="E737" s="234"/>
      <c r="F737" s="235"/>
      <c r="G737" s="236"/>
      <c r="H737" s="235"/>
      <c r="L737" s="239"/>
      <c r="M737" s="239"/>
      <c r="N737" s="239"/>
      <c r="O737" s="239"/>
      <c r="P737" s="239"/>
      <c r="Q737" s="239"/>
      <c r="R737" s="239"/>
      <c r="S737" s="239"/>
      <c r="W737" s="239"/>
      <c r="X737" s="239"/>
      <c r="Y737" s="239"/>
    </row>
    <row r="738" spans="2:25">
      <c r="B738" s="232"/>
      <c r="C738" s="232"/>
      <c r="D738" s="155" t="str">
        <f>IF($C738="","",VLOOKUP($C738,分類コード!$B$1:$C$26,2,0))</f>
        <v/>
      </c>
      <c r="E738" s="234"/>
      <c r="F738" s="235"/>
      <c r="G738" s="236"/>
      <c r="H738" s="235"/>
      <c r="L738" s="239"/>
      <c r="M738" s="239"/>
      <c r="N738" s="239"/>
      <c r="O738" s="239"/>
      <c r="P738" s="239"/>
      <c r="Q738" s="239"/>
      <c r="R738" s="239"/>
      <c r="S738" s="239"/>
      <c r="W738" s="239"/>
      <c r="X738" s="239"/>
      <c r="Y738" s="239"/>
    </row>
    <row r="739" spans="2:25">
      <c r="B739" s="232"/>
      <c r="C739" s="232"/>
      <c r="D739" s="155" t="str">
        <f>IF($C739="","",VLOOKUP($C739,分類コード!$B$1:$C$26,2,0))</f>
        <v/>
      </c>
      <c r="E739" s="234"/>
      <c r="F739" s="235"/>
      <c r="G739" s="236"/>
      <c r="H739" s="235"/>
      <c r="L739" s="239"/>
      <c r="M739" s="239"/>
      <c r="N739" s="239"/>
      <c r="O739" s="239"/>
      <c r="P739" s="239"/>
      <c r="Q739" s="239"/>
      <c r="R739" s="239"/>
      <c r="S739" s="239"/>
      <c r="W739" s="239"/>
      <c r="X739" s="239"/>
      <c r="Y739" s="239"/>
    </row>
    <row r="740" spans="2:25">
      <c r="B740" s="232"/>
      <c r="C740" s="232"/>
      <c r="D740" s="155" t="str">
        <f>IF($C740="","",VLOOKUP($C740,分類コード!$B$1:$C$26,2,0))</f>
        <v/>
      </c>
      <c r="E740" s="234"/>
      <c r="F740" s="235"/>
      <c r="G740" s="236"/>
      <c r="H740" s="235"/>
      <c r="L740" s="239"/>
      <c r="M740" s="239"/>
      <c r="N740" s="239"/>
      <c r="O740" s="239"/>
      <c r="P740" s="239"/>
      <c r="Q740" s="239"/>
      <c r="R740" s="239"/>
      <c r="S740" s="239"/>
      <c r="W740" s="239"/>
      <c r="X740" s="239"/>
      <c r="Y740" s="239"/>
    </row>
    <row r="741" spans="2:25">
      <c r="B741" s="232"/>
      <c r="C741" s="232"/>
      <c r="D741" s="155" t="str">
        <f>IF($C741="","",VLOOKUP($C741,分類コード!$B$1:$C$26,2,0))</f>
        <v/>
      </c>
      <c r="E741" s="234"/>
      <c r="F741" s="235"/>
      <c r="G741" s="236"/>
      <c r="H741" s="235"/>
      <c r="L741" s="239"/>
      <c r="M741" s="239"/>
      <c r="N741" s="239"/>
      <c r="O741" s="239"/>
      <c r="P741" s="239"/>
      <c r="Q741" s="239"/>
      <c r="R741" s="239"/>
      <c r="S741" s="239"/>
      <c r="W741" s="239"/>
      <c r="X741" s="239"/>
      <c r="Y741" s="239"/>
    </row>
    <row r="742" spans="2:25">
      <c r="B742" s="232"/>
      <c r="C742" s="232"/>
      <c r="D742" s="155" t="str">
        <f>IF($C742="","",VLOOKUP($C742,分類コード!$B$1:$C$26,2,0))</f>
        <v/>
      </c>
      <c r="E742" s="234"/>
      <c r="F742" s="235"/>
      <c r="G742" s="236"/>
      <c r="H742" s="235"/>
      <c r="L742" s="239"/>
      <c r="M742" s="239"/>
      <c r="N742" s="239"/>
      <c r="O742" s="239"/>
      <c r="P742" s="239"/>
      <c r="Q742" s="239"/>
      <c r="R742" s="239"/>
      <c r="S742" s="239"/>
      <c r="W742" s="239"/>
      <c r="X742" s="239"/>
      <c r="Y742" s="239"/>
    </row>
    <row r="743" spans="2:25">
      <c r="B743" s="232"/>
      <c r="C743" s="232"/>
      <c r="D743" s="155" t="str">
        <f>IF($C743="","",VLOOKUP($C743,分類コード!$B$1:$C$26,2,0))</f>
        <v/>
      </c>
      <c r="E743" s="234"/>
      <c r="F743" s="235"/>
      <c r="G743" s="236"/>
      <c r="H743" s="235"/>
      <c r="L743" s="239"/>
      <c r="M743" s="239"/>
      <c r="N743" s="239"/>
      <c r="O743" s="239"/>
      <c r="P743" s="239"/>
      <c r="Q743" s="239"/>
      <c r="R743" s="239"/>
      <c r="S743" s="239"/>
      <c r="W743" s="239"/>
      <c r="X743" s="239"/>
      <c r="Y743" s="239"/>
    </row>
    <row r="744" spans="2:25">
      <c r="B744" s="232"/>
      <c r="C744" s="232"/>
      <c r="D744" s="155" t="str">
        <f>IF($C744="","",VLOOKUP($C744,分類コード!$B$1:$C$26,2,0))</f>
        <v/>
      </c>
      <c r="E744" s="234"/>
      <c r="F744" s="235"/>
      <c r="G744" s="236"/>
      <c r="H744" s="235"/>
      <c r="L744" s="239"/>
      <c r="M744" s="239"/>
      <c r="N744" s="239"/>
      <c r="O744" s="239"/>
      <c r="P744" s="239"/>
      <c r="Q744" s="239"/>
      <c r="R744" s="239"/>
      <c r="S744" s="239"/>
      <c r="W744" s="239"/>
      <c r="X744" s="239"/>
      <c r="Y744" s="239"/>
    </row>
    <row r="745" spans="2:25">
      <c r="B745" s="232"/>
      <c r="C745" s="232"/>
      <c r="D745" s="155" t="str">
        <f>IF($C745="","",VLOOKUP($C745,分類コード!$B$1:$C$26,2,0))</f>
        <v/>
      </c>
      <c r="E745" s="234"/>
      <c r="F745" s="235"/>
      <c r="G745" s="236"/>
      <c r="H745" s="235"/>
      <c r="L745" s="239"/>
      <c r="M745" s="239"/>
      <c r="N745" s="239"/>
      <c r="O745" s="239"/>
      <c r="P745" s="239"/>
      <c r="Q745" s="239"/>
      <c r="R745" s="239"/>
      <c r="S745" s="239"/>
      <c r="W745" s="239"/>
      <c r="X745" s="239"/>
      <c r="Y745" s="239"/>
    </row>
    <row r="746" spans="2:25">
      <c r="B746" s="232"/>
      <c r="C746" s="232"/>
      <c r="D746" s="155" t="str">
        <f>IF($C746="","",VLOOKUP($C746,分類コード!$B$1:$C$26,2,0))</f>
        <v/>
      </c>
      <c r="E746" s="234"/>
      <c r="F746" s="235"/>
      <c r="G746" s="236"/>
      <c r="H746" s="235"/>
      <c r="L746" s="239"/>
      <c r="M746" s="239"/>
      <c r="N746" s="239"/>
      <c r="O746" s="239"/>
      <c r="P746" s="239"/>
      <c r="Q746" s="239"/>
      <c r="R746" s="239"/>
      <c r="S746" s="239"/>
      <c r="W746" s="239"/>
      <c r="X746" s="239"/>
      <c r="Y746" s="239"/>
    </row>
    <row r="747" spans="2:25">
      <c r="B747" s="232"/>
      <c r="C747" s="232"/>
      <c r="D747" s="155" t="str">
        <f>IF($C747="","",VLOOKUP($C747,分類コード!$B$1:$C$26,2,0))</f>
        <v/>
      </c>
      <c r="E747" s="234"/>
      <c r="F747" s="235"/>
      <c r="G747" s="236"/>
      <c r="H747" s="235"/>
      <c r="L747" s="239"/>
      <c r="M747" s="239"/>
      <c r="N747" s="239"/>
      <c r="O747" s="239"/>
      <c r="P747" s="239"/>
      <c r="Q747" s="239"/>
      <c r="R747" s="239"/>
      <c r="S747" s="239"/>
      <c r="W747" s="239"/>
      <c r="X747" s="239"/>
      <c r="Y747" s="239"/>
    </row>
    <row r="748" spans="2:25">
      <c r="B748" s="232"/>
      <c r="C748" s="232"/>
      <c r="D748" s="155" t="str">
        <f>IF($C748="","",VLOOKUP($C748,分類コード!$B$1:$C$26,2,0))</f>
        <v/>
      </c>
      <c r="E748" s="234"/>
      <c r="F748" s="235"/>
      <c r="G748" s="236"/>
      <c r="H748" s="235"/>
      <c r="L748" s="239"/>
      <c r="M748" s="239"/>
      <c r="N748" s="239"/>
      <c r="O748" s="239"/>
      <c r="P748" s="239"/>
      <c r="Q748" s="239"/>
      <c r="R748" s="239"/>
      <c r="S748" s="239"/>
      <c r="W748" s="239"/>
      <c r="X748" s="239"/>
      <c r="Y748" s="239"/>
    </row>
    <row r="749" spans="2:25">
      <c r="B749" s="232"/>
      <c r="C749" s="232"/>
      <c r="D749" s="155" t="str">
        <f>IF($C749="","",VLOOKUP($C749,分類コード!$B$1:$C$26,2,0))</f>
        <v/>
      </c>
      <c r="E749" s="234"/>
      <c r="F749" s="235"/>
      <c r="G749" s="236"/>
      <c r="H749" s="235"/>
      <c r="L749" s="239"/>
      <c r="M749" s="239"/>
      <c r="N749" s="239"/>
      <c r="O749" s="239"/>
      <c r="P749" s="239"/>
      <c r="Q749" s="239"/>
      <c r="R749" s="239"/>
      <c r="S749" s="239"/>
      <c r="W749" s="239"/>
      <c r="X749" s="239"/>
      <c r="Y749" s="239"/>
    </row>
    <row r="750" spans="2:25">
      <c r="B750" s="232"/>
      <c r="C750" s="232"/>
      <c r="D750" s="155" t="str">
        <f>IF($C750="","",VLOOKUP($C750,分類コード!$B$1:$C$26,2,0))</f>
        <v/>
      </c>
      <c r="E750" s="234"/>
      <c r="F750" s="235"/>
      <c r="G750" s="236"/>
      <c r="H750" s="235"/>
      <c r="L750" s="239"/>
      <c r="M750" s="239"/>
      <c r="N750" s="239"/>
      <c r="O750" s="239"/>
      <c r="P750" s="239"/>
      <c r="Q750" s="239"/>
      <c r="R750" s="239"/>
      <c r="S750" s="239"/>
      <c r="W750" s="239"/>
      <c r="X750" s="239"/>
      <c r="Y750" s="239"/>
    </row>
    <row r="751" spans="2:25">
      <c r="B751" s="232"/>
      <c r="C751" s="232"/>
      <c r="D751" s="155" t="str">
        <f>IF($C751="","",VLOOKUP($C751,分類コード!$B$1:$C$26,2,0))</f>
        <v/>
      </c>
      <c r="E751" s="234"/>
      <c r="F751" s="235"/>
      <c r="G751" s="236"/>
      <c r="H751" s="235"/>
      <c r="L751" s="239"/>
      <c r="M751" s="239"/>
      <c r="N751" s="239"/>
      <c r="O751" s="239"/>
      <c r="P751" s="239"/>
      <c r="Q751" s="239"/>
      <c r="R751" s="239"/>
      <c r="S751" s="239"/>
      <c r="W751" s="239"/>
      <c r="X751" s="239"/>
      <c r="Y751" s="239"/>
    </row>
    <row r="752" spans="2:25">
      <c r="B752" s="232"/>
      <c r="C752" s="232"/>
      <c r="D752" s="155" t="str">
        <f>IF($C752="","",VLOOKUP($C752,分類コード!$B$1:$C$26,2,0))</f>
        <v/>
      </c>
      <c r="E752" s="234"/>
      <c r="F752" s="235"/>
      <c r="G752" s="236"/>
      <c r="H752" s="235"/>
      <c r="L752" s="239"/>
      <c r="M752" s="239"/>
      <c r="N752" s="239"/>
      <c r="O752" s="239"/>
      <c r="P752" s="239"/>
      <c r="Q752" s="239"/>
      <c r="R752" s="239"/>
      <c r="S752" s="239"/>
      <c r="W752" s="239"/>
      <c r="X752" s="239"/>
      <c r="Y752" s="239"/>
    </row>
    <row r="753" spans="2:25">
      <c r="B753" s="232"/>
      <c r="C753" s="232"/>
      <c r="D753" s="155" t="str">
        <f>IF($C753="","",VLOOKUP($C753,分類コード!$B$1:$C$26,2,0))</f>
        <v/>
      </c>
      <c r="E753" s="234"/>
      <c r="F753" s="235"/>
      <c r="G753" s="236"/>
      <c r="H753" s="235"/>
      <c r="L753" s="239"/>
      <c r="M753" s="239"/>
      <c r="N753" s="239"/>
      <c r="O753" s="239"/>
      <c r="P753" s="239"/>
      <c r="Q753" s="239"/>
      <c r="R753" s="239"/>
      <c r="S753" s="239"/>
      <c r="W753" s="239"/>
      <c r="X753" s="239"/>
      <c r="Y753" s="239"/>
    </row>
    <row r="754" spans="2:25">
      <c r="B754" s="232"/>
      <c r="C754" s="232"/>
      <c r="D754" s="155" t="str">
        <f>IF($C754="","",VLOOKUP($C754,分類コード!$B$1:$C$26,2,0))</f>
        <v/>
      </c>
      <c r="E754" s="234"/>
      <c r="F754" s="235"/>
      <c r="G754" s="236"/>
      <c r="H754" s="235"/>
      <c r="L754" s="239"/>
      <c r="M754" s="239"/>
      <c r="N754" s="239"/>
      <c r="O754" s="239"/>
      <c r="P754" s="239"/>
      <c r="Q754" s="239"/>
      <c r="R754" s="239"/>
      <c r="S754" s="239"/>
      <c r="W754" s="239"/>
      <c r="X754" s="239"/>
      <c r="Y754" s="239"/>
    </row>
    <row r="755" spans="2:25">
      <c r="B755" s="232"/>
      <c r="C755" s="232"/>
      <c r="D755" s="155" t="str">
        <f>IF($C755="","",VLOOKUP($C755,分類コード!$B$1:$C$26,2,0))</f>
        <v/>
      </c>
      <c r="E755" s="234"/>
      <c r="F755" s="235"/>
      <c r="G755" s="236"/>
      <c r="H755" s="235"/>
      <c r="L755" s="239"/>
      <c r="M755" s="239"/>
      <c r="N755" s="239"/>
      <c r="O755" s="239"/>
      <c r="P755" s="239"/>
      <c r="Q755" s="239"/>
      <c r="R755" s="239"/>
      <c r="S755" s="239"/>
      <c r="W755" s="239"/>
      <c r="X755" s="239"/>
      <c r="Y755" s="239"/>
    </row>
    <row r="756" spans="2:25">
      <c r="B756" s="232"/>
      <c r="C756" s="232"/>
      <c r="D756" s="155" t="str">
        <f>IF($C756="","",VLOOKUP($C756,分類コード!$B$1:$C$26,2,0))</f>
        <v/>
      </c>
      <c r="E756" s="234"/>
      <c r="F756" s="235"/>
      <c r="G756" s="236"/>
      <c r="H756" s="235"/>
      <c r="L756" s="239"/>
      <c r="M756" s="239"/>
      <c r="N756" s="239"/>
      <c r="O756" s="239"/>
      <c r="P756" s="239"/>
      <c r="Q756" s="239"/>
      <c r="R756" s="239"/>
      <c r="S756" s="239"/>
      <c r="W756" s="239"/>
      <c r="X756" s="239"/>
      <c r="Y756" s="239"/>
    </row>
    <row r="757" spans="2:25">
      <c r="B757" s="232"/>
      <c r="C757" s="232"/>
      <c r="D757" s="155" t="str">
        <f>IF($C757="","",VLOOKUP($C757,分類コード!$B$1:$C$26,2,0))</f>
        <v/>
      </c>
      <c r="E757" s="234"/>
      <c r="F757" s="235"/>
      <c r="G757" s="236"/>
      <c r="H757" s="235"/>
      <c r="L757" s="239"/>
      <c r="M757" s="239"/>
      <c r="N757" s="239"/>
      <c r="O757" s="239"/>
      <c r="P757" s="239"/>
      <c r="Q757" s="239"/>
      <c r="R757" s="239"/>
      <c r="S757" s="239"/>
      <c r="W757" s="239"/>
      <c r="X757" s="239"/>
      <c r="Y757" s="239"/>
    </row>
    <row r="758" spans="2:25">
      <c r="B758" s="232"/>
      <c r="C758" s="232"/>
      <c r="D758" s="155" t="str">
        <f>IF($C758="","",VLOOKUP($C758,分類コード!$B$1:$C$26,2,0))</f>
        <v/>
      </c>
      <c r="E758" s="234"/>
      <c r="F758" s="235"/>
      <c r="G758" s="236"/>
      <c r="H758" s="235"/>
      <c r="L758" s="239"/>
      <c r="M758" s="239"/>
      <c r="N758" s="239"/>
      <c r="O758" s="239"/>
      <c r="P758" s="239"/>
      <c r="Q758" s="239"/>
      <c r="R758" s="239"/>
      <c r="S758" s="239"/>
      <c r="W758" s="239"/>
      <c r="X758" s="239"/>
      <c r="Y758" s="239"/>
    </row>
    <row r="759" spans="2:25">
      <c r="B759" s="232"/>
      <c r="C759" s="232"/>
      <c r="D759" s="155" t="str">
        <f>IF($C759="","",VLOOKUP($C759,分類コード!$B$1:$C$26,2,0))</f>
        <v/>
      </c>
      <c r="E759" s="234"/>
      <c r="F759" s="235"/>
      <c r="G759" s="236"/>
      <c r="H759" s="235"/>
      <c r="L759" s="239"/>
      <c r="M759" s="239"/>
      <c r="N759" s="239"/>
      <c r="O759" s="239"/>
      <c r="P759" s="239"/>
      <c r="Q759" s="239"/>
      <c r="R759" s="239"/>
      <c r="S759" s="239"/>
      <c r="W759" s="239"/>
      <c r="X759" s="239"/>
      <c r="Y759" s="239"/>
    </row>
    <row r="760" spans="2:25">
      <c r="B760" s="232"/>
      <c r="C760" s="232"/>
      <c r="D760" s="155" t="str">
        <f>IF($C760="","",VLOOKUP($C760,分類コード!$B$1:$C$26,2,0))</f>
        <v/>
      </c>
      <c r="E760" s="234"/>
      <c r="F760" s="235"/>
      <c r="G760" s="236"/>
      <c r="H760" s="235"/>
      <c r="L760" s="239"/>
      <c r="M760" s="239"/>
      <c r="N760" s="239"/>
      <c r="O760" s="239"/>
      <c r="P760" s="239"/>
      <c r="Q760" s="239"/>
      <c r="R760" s="239"/>
      <c r="S760" s="239"/>
      <c r="W760" s="239"/>
      <c r="X760" s="239"/>
      <c r="Y760" s="239"/>
    </row>
    <row r="761" spans="2:25">
      <c r="B761" s="232"/>
      <c r="C761" s="232"/>
      <c r="D761" s="155" t="str">
        <f>IF($C761="","",VLOOKUP($C761,分類コード!$B$1:$C$26,2,0))</f>
        <v/>
      </c>
      <c r="E761" s="234"/>
      <c r="F761" s="235"/>
      <c r="G761" s="236"/>
      <c r="H761" s="235"/>
      <c r="L761" s="239"/>
      <c r="M761" s="239"/>
      <c r="N761" s="239"/>
      <c r="O761" s="239"/>
      <c r="P761" s="239"/>
      <c r="Q761" s="239"/>
      <c r="R761" s="239"/>
      <c r="S761" s="239"/>
      <c r="W761" s="239"/>
      <c r="X761" s="239"/>
      <c r="Y761" s="239"/>
    </row>
    <row r="762" spans="2:25">
      <c r="B762" s="232"/>
      <c r="C762" s="232"/>
      <c r="D762" s="155" t="str">
        <f>IF($C762="","",VLOOKUP($C762,分類コード!$B$1:$C$26,2,0))</f>
        <v/>
      </c>
      <c r="E762" s="234"/>
      <c r="F762" s="235"/>
      <c r="G762" s="236"/>
      <c r="H762" s="235"/>
      <c r="L762" s="239"/>
      <c r="M762" s="239"/>
      <c r="N762" s="239"/>
      <c r="O762" s="239"/>
      <c r="P762" s="239"/>
      <c r="Q762" s="239"/>
      <c r="R762" s="239"/>
      <c r="S762" s="239"/>
      <c r="W762" s="239"/>
      <c r="X762" s="239"/>
      <c r="Y762" s="239"/>
    </row>
    <row r="763" spans="2:25">
      <c r="B763" s="232"/>
      <c r="C763" s="232"/>
      <c r="D763" s="155" t="str">
        <f>IF($C763="","",VLOOKUP($C763,分類コード!$B$1:$C$26,2,0))</f>
        <v/>
      </c>
      <c r="E763" s="234"/>
      <c r="F763" s="235"/>
      <c r="G763" s="236"/>
      <c r="H763" s="235"/>
      <c r="L763" s="239"/>
      <c r="M763" s="239"/>
      <c r="N763" s="239"/>
      <c r="O763" s="239"/>
      <c r="P763" s="239"/>
      <c r="Q763" s="239"/>
      <c r="R763" s="239"/>
      <c r="S763" s="239"/>
      <c r="W763" s="239"/>
      <c r="X763" s="239"/>
      <c r="Y763" s="239"/>
    </row>
    <row r="764" spans="2:25">
      <c r="B764" s="232"/>
      <c r="C764" s="232"/>
      <c r="D764" s="155" t="str">
        <f>IF($C764="","",VLOOKUP($C764,分類コード!$B$1:$C$26,2,0))</f>
        <v/>
      </c>
      <c r="E764" s="234"/>
      <c r="F764" s="235"/>
      <c r="G764" s="236"/>
      <c r="H764" s="235"/>
      <c r="L764" s="239"/>
      <c r="M764" s="239"/>
      <c r="N764" s="239"/>
      <c r="O764" s="239"/>
      <c r="P764" s="239"/>
      <c r="Q764" s="239"/>
      <c r="R764" s="239"/>
      <c r="S764" s="239"/>
      <c r="W764" s="239"/>
      <c r="X764" s="239"/>
      <c r="Y764" s="239"/>
    </row>
    <row r="765" spans="2:25">
      <c r="B765" s="232"/>
      <c r="C765" s="232"/>
      <c r="D765" s="155" t="str">
        <f>IF($C765="","",VLOOKUP($C765,分類コード!$B$1:$C$26,2,0))</f>
        <v/>
      </c>
      <c r="E765" s="234"/>
      <c r="F765" s="235"/>
      <c r="G765" s="236"/>
      <c r="H765" s="235"/>
      <c r="L765" s="239"/>
      <c r="M765" s="239"/>
      <c r="N765" s="239"/>
      <c r="O765" s="239"/>
      <c r="P765" s="239"/>
      <c r="Q765" s="239"/>
      <c r="R765" s="239"/>
      <c r="S765" s="239"/>
      <c r="W765" s="239"/>
      <c r="X765" s="239"/>
      <c r="Y765" s="239"/>
    </row>
    <row r="766" spans="2:25">
      <c r="B766" s="232"/>
      <c r="C766" s="232"/>
      <c r="D766" s="155" t="str">
        <f>IF($C766="","",VLOOKUP($C766,分類コード!$B$1:$C$26,2,0))</f>
        <v/>
      </c>
      <c r="E766" s="234"/>
      <c r="F766" s="235"/>
      <c r="G766" s="236"/>
      <c r="H766" s="235"/>
      <c r="L766" s="239"/>
      <c r="M766" s="239"/>
      <c r="N766" s="239"/>
      <c r="O766" s="239"/>
      <c r="P766" s="239"/>
      <c r="Q766" s="239"/>
      <c r="R766" s="239"/>
      <c r="S766" s="239"/>
      <c r="W766" s="239"/>
      <c r="X766" s="239"/>
      <c r="Y766" s="239"/>
    </row>
    <row r="767" spans="2:25">
      <c r="B767" s="232"/>
      <c r="C767" s="232"/>
      <c r="D767" s="155" t="str">
        <f>IF($C767="","",VLOOKUP($C767,分類コード!$B$1:$C$26,2,0))</f>
        <v/>
      </c>
      <c r="E767" s="234"/>
      <c r="F767" s="235"/>
      <c r="G767" s="236"/>
      <c r="H767" s="235"/>
      <c r="L767" s="239"/>
      <c r="M767" s="239"/>
      <c r="N767" s="239"/>
      <c r="O767" s="239"/>
      <c r="P767" s="239"/>
      <c r="Q767" s="239"/>
      <c r="R767" s="239"/>
      <c r="S767" s="239"/>
      <c r="W767" s="239"/>
      <c r="X767" s="239"/>
      <c r="Y767" s="239"/>
    </row>
    <row r="768" spans="2:25">
      <c r="B768" s="232"/>
      <c r="C768" s="232"/>
      <c r="D768" s="155" t="str">
        <f>IF($C768="","",VLOOKUP($C768,分類コード!$B$1:$C$26,2,0))</f>
        <v/>
      </c>
      <c r="E768" s="234"/>
      <c r="F768" s="235"/>
      <c r="G768" s="236"/>
      <c r="H768" s="235"/>
      <c r="L768" s="239"/>
      <c r="M768" s="239"/>
      <c r="N768" s="239"/>
      <c r="O768" s="239"/>
      <c r="P768" s="239"/>
      <c r="Q768" s="239"/>
      <c r="R768" s="239"/>
      <c r="S768" s="239"/>
      <c r="W768" s="239"/>
      <c r="X768" s="239"/>
      <c r="Y768" s="239"/>
    </row>
    <row r="769" spans="2:25">
      <c r="B769" s="232"/>
      <c r="C769" s="232"/>
      <c r="D769" s="155" t="str">
        <f>IF($C769="","",VLOOKUP($C769,分類コード!$B$1:$C$26,2,0))</f>
        <v/>
      </c>
      <c r="E769" s="234"/>
      <c r="F769" s="235"/>
      <c r="G769" s="236"/>
      <c r="H769" s="235"/>
      <c r="L769" s="239"/>
      <c r="M769" s="239"/>
      <c r="N769" s="239"/>
      <c r="O769" s="239"/>
      <c r="P769" s="239"/>
      <c r="Q769" s="239"/>
      <c r="R769" s="239"/>
      <c r="S769" s="239"/>
      <c r="W769" s="239"/>
      <c r="X769" s="239"/>
      <c r="Y769" s="239"/>
    </row>
    <row r="770" spans="2:25">
      <c r="B770" s="232"/>
      <c r="C770" s="232"/>
      <c r="D770" s="155" t="str">
        <f>IF($C770="","",VLOOKUP($C770,分類コード!$B$1:$C$26,2,0))</f>
        <v/>
      </c>
      <c r="E770" s="234"/>
      <c r="F770" s="235"/>
      <c r="G770" s="236"/>
      <c r="H770" s="235"/>
      <c r="L770" s="239"/>
      <c r="M770" s="239"/>
      <c r="N770" s="239"/>
      <c r="O770" s="239"/>
      <c r="P770" s="239"/>
      <c r="Q770" s="239"/>
      <c r="R770" s="239"/>
      <c r="S770" s="239"/>
      <c r="W770" s="239"/>
      <c r="X770" s="239"/>
      <c r="Y770" s="239"/>
    </row>
    <row r="771" spans="2:25">
      <c r="B771" s="232"/>
      <c r="C771" s="232"/>
      <c r="D771" s="155" t="str">
        <f>IF($C771="","",VLOOKUP($C771,分類コード!$B$1:$C$26,2,0))</f>
        <v/>
      </c>
      <c r="E771" s="234"/>
      <c r="F771" s="235"/>
      <c r="G771" s="236"/>
      <c r="H771" s="235"/>
      <c r="L771" s="239"/>
      <c r="M771" s="239"/>
      <c r="N771" s="239"/>
      <c r="O771" s="239"/>
      <c r="P771" s="239"/>
      <c r="Q771" s="239"/>
      <c r="R771" s="239"/>
      <c r="S771" s="239"/>
      <c r="W771" s="239"/>
      <c r="X771" s="239"/>
      <c r="Y771" s="239"/>
    </row>
    <row r="772" spans="2:25">
      <c r="B772" s="232"/>
      <c r="C772" s="232"/>
      <c r="D772" s="155" t="str">
        <f>IF($C772="","",VLOOKUP($C772,分類コード!$B$1:$C$26,2,0))</f>
        <v/>
      </c>
      <c r="E772" s="234"/>
      <c r="F772" s="235"/>
      <c r="G772" s="236"/>
      <c r="H772" s="235"/>
      <c r="L772" s="239"/>
      <c r="M772" s="239"/>
      <c r="N772" s="239"/>
      <c r="O772" s="239"/>
      <c r="P772" s="239"/>
      <c r="Q772" s="239"/>
      <c r="R772" s="239"/>
      <c r="S772" s="239"/>
      <c r="W772" s="239"/>
      <c r="X772" s="239"/>
      <c r="Y772" s="239"/>
    </row>
    <row r="773" spans="2:25">
      <c r="B773" s="232"/>
      <c r="C773" s="232"/>
      <c r="D773" s="155" t="str">
        <f>IF($C773="","",VLOOKUP($C773,分類コード!$B$1:$C$26,2,0))</f>
        <v/>
      </c>
      <c r="E773" s="234"/>
      <c r="F773" s="235"/>
      <c r="G773" s="236"/>
      <c r="H773" s="235"/>
      <c r="L773" s="239"/>
      <c r="M773" s="239"/>
      <c r="N773" s="239"/>
      <c r="O773" s="239"/>
      <c r="P773" s="239"/>
      <c r="Q773" s="239"/>
      <c r="R773" s="239"/>
      <c r="S773" s="239"/>
      <c r="W773" s="239"/>
      <c r="X773" s="239"/>
      <c r="Y773" s="239"/>
    </row>
    <row r="774" spans="2:25">
      <c r="B774" s="232"/>
      <c r="C774" s="232"/>
      <c r="D774" s="155" t="str">
        <f>IF($C774="","",VLOOKUP($C774,分類コード!$B$1:$C$26,2,0))</f>
        <v/>
      </c>
      <c r="E774" s="234"/>
      <c r="F774" s="235"/>
      <c r="G774" s="236"/>
      <c r="H774" s="235"/>
      <c r="L774" s="239"/>
      <c r="M774" s="239"/>
      <c r="N774" s="239"/>
      <c r="O774" s="239"/>
      <c r="P774" s="239"/>
      <c r="Q774" s="239"/>
      <c r="R774" s="239"/>
      <c r="S774" s="239"/>
      <c r="W774" s="239"/>
      <c r="X774" s="239"/>
      <c r="Y774" s="239"/>
    </row>
    <row r="775" spans="2:25">
      <c r="B775" s="232"/>
      <c r="C775" s="232"/>
      <c r="D775" s="155" t="str">
        <f>IF($C775="","",VLOOKUP($C775,分類コード!$B$1:$C$26,2,0))</f>
        <v/>
      </c>
      <c r="E775" s="234"/>
      <c r="F775" s="235"/>
      <c r="G775" s="236"/>
      <c r="H775" s="235"/>
      <c r="L775" s="239"/>
      <c r="M775" s="239"/>
      <c r="N775" s="239"/>
      <c r="O775" s="239"/>
      <c r="P775" s="239"/>
      <c r="Q775" s="239"/>
      <c r="R775" s="239"/>
      <c r="S775" s="239"/>
      <c r="W775" s="239"/>
      <c r="X775" s="239"/>
      <c r="Y775" s="239"/>
    </row>
    <row r="776" spans="2:25">
      <c r="B776" s="232"/>
      <c r="C776" s="232"/>
      <c r="D776" s="155" t="str">
        <f>IF($C776="","",VLOOKUP($C776,分類コード!$B$1:$C$26,2,0))</f>
        <v/>
      </c>
      <c r="E776" s="234"/>
      <c r="F776" s="235"/>
      <c r="G776" s="236"/>
      <c r="H776" s="235"/>
      <c r="L776" s="239"/>
      <c r="M776" s="239"/>
      <c r="N776" s="239"/>
      <c r="O776" s="239"/>
      <c r="P776" s="239"/>
      <c r="Q776" s="239"/>
      <c r="R776" s="239"/>
      <c r="S776" s="239"/>
      <c r="W776" s="239"/>
      <c r="X776" s="239"/>
      <c r="Y776" s="239"/>
    </row>
    <row r="777" spans="2:25">
      <c r="B777" s="232"/>
      <c r="C777" s="232"/>
      <c r="D777" s="155" t="str">
        <f>IF($C777="","",VLOOKUP($C777,分類コード!$B$1:$C$26,2,0))</f>
        <v/>
      </c>
      <c r="E777" s="234"/>
      <c r="F777" s="235"/>
      <c r="G777" s="236"/>
      <c r="H777" s="235"/>
      <c r="L777" s="239"/>
      <c r="M777" s="239"/>
      <c r="N777" s="239"/>
      <c r="O777" s="239"/>
      <c r="P777" s="239"/>
      <c r="Q777" s="239"/>
      <c r="R777" s="239"/>
      <c r="S777" s="239"/>
      <c r="W777" s="239"/>
      <c r="X777" s="239"/>
      <c r="Y777" s="239"/>
    </row>
    <row r="778" spans="2:25">
      <c r="B778" s="232"/>
      <c r="C778" s="232"/>
      <c r="D778" s="155" t="str">
        <f>IF($C778="","",VLOOKUP($C778,分類コード!$B$1:$C$26,2,0))</f>
        <v/>
      </c>
      <c r="E778" s="234"/>
      <c r="F778" s="235"/>
      <c r="G778" s="236"/>
      <c r="H778" s="235"/>
      <c r="L778" s="239"/>
      <c r="M778" s="239"/>
      <c r="N778" s="239"/>
      <c r="O778" s="239"/>
      <c r="P778" s="239"/>
      <c r="Q778" s="239"/>
      <c r="R778" s="239"/>
      <c r="S778" s="239"/>
      <c r="W778" s="239"/>
      <c r="X778" s="239"/>
      <c r="Y778" s="239"/>
    </row>
    <row r="779" spans="2:25">
      <c r="B779" s="232"/>
      <c r="C779" s="232"/>
      <c r="D779" s="155" t="str">
        <f>IF($C779="","",VLOOKUP($C779,分類コード!$B$1:$C$26,2,0))</f>
        <v/>
      </c>
      <c r="E779" s="234"/>
      <c r="F779" s="235"/>
      <c r="G779" s="236"/>
      <c r="H779" s="235"/>
      <c r="L779" s="239"/>
      <c r="M779" s="239"/>
      <c r="N779" s="239"/>
      <c r="O779" s="239"/>
      <c r="P779" s="239"/>
      <c r="Q779" s="239"/>
      <c r="R779" s="239"/>
      <c r="S779" s="239"/>
      <c r="W779" s="239"/>
      <c r="X779" s="239"/>
      <c r="Y779" s="239"/>
    </row>
    <row r="780" spans="2:25">
      <c r="B780" s="232"/>
      <c r="C780" s="232"/>
      <c r="D780" s="155" t="str">
        <f>IF($C780="","",VLOOKUP($C780,分類コード!$B$1:$C$26,2,0))</f>
        <v/>
      </c>
      <c r="E780" s="234"/>
      <c r="F780" s="235"/>
      <c r="G780" s="236"/>
      <c r="H780" s="235"/>
      <c r="L780" s="239"/>
      <c r="M780" s="239"/>
      <c r="N780" s="239"/>
      <c r="O780" s="239"/>
      <c r="P780" s="239"/>
      <c r="Q780" s="239"/>
      <c r="R780" s="239"/>
      <c r="S780" s="239"/>
      <c r="W780" s="239"/>
      <c r="X780" s="239"/>
      <c r="Y780" s="239"/>
    </row>
    <row r="781" spans="2:25">
      <c r="B781" s="232"/>
      <c r="C781" s="232"/>
      <c r="D781" s="155" t="str">
        <f>IF($C781="","",VLOOKUP($C781,分類コード!$B$1:$C$26,2,0))</f>
        <v/>
      </c>
      <c r="E781" s="234"/>
      <c r="F781" s="235"/>
      <c r="G781" s="236"/>
      <c r="H781" s="235"/>
      <c r="L781" s="239"/>
      <c r="M781" s="239"/>
      <c r="N781" s="239"/>
      <c r="O781" s="239"/>
      <c r="P781" s="239"/>
      <c r="Q781" s="239"/>
      <c r="R781" s="239"/>
      <c r="S781" s="239"/>
      <c r="W781" s="239"/>
      <c r="X781" s="239"/>
      <c r="Y781" s="239"/>
    </row>
    <row r="782" spans="2:25">
      <c r="B782" s="232"/>
      <c r="C782" s="232"/>
      <c r="D782" s="155" t="str">
        <f>IF($C782="","",VLOOKUP($C782,分類コード!$B$1:$C$26,2,0))</f>
        <v/>
      </c>
      <c r="E782" s="234"/>
      <c r="F782" s="235"/>
      <c r="G782" s="236"/>
      <c r="H782" s="235"/>
      <c r="L782" s="239"/>
      <c r="M782" s="239"/>
      <c r="N782" s="239"/>
      <c r="O782" s="239"/>
      <c r="P782" s="239"/>
      <c r="Q782" s="239"/>
      <c r="R782" s="239"/>
      <c r="S782" s="239"/>
      <c r="W782" s="239"/>
      <c r="X782" s="239"/>
      <c r="Y782" s="239"/>
    </row>
    <row r="783" spans="2:25">
      <c r="B783" s="232"/>
      <c r="C783" s="232"/>
      <c r="D783" s="155" t="str">
        <f>IF($C783="","",VLOOKUP($C783,分類コード!$B$1:$C$26,2,0))</f>
        <v/>
      </c>
      <c r="E783" s="234"/>
      <c r="F783" s="235"/>
      <c r="G783" s="236"/>
      <c r="H783" s="235"/>
      <c r="L783" s="239"/>
      <c r="M783" s="239"/>
      <c r="N783" s="239"/>
      <c r="O783" s="239"/>
      <c r="P783" s="239"/>
      <c r="Q783" s="239"/>
      <c r="R783" s="239"/>
      <c r="S783" s="239"/>
      <c r="W783" s="239"/>
      <c r="X783" s="239"/>
      <c r="Y783" s="239"/>
    </row>
    <row r="784" spans="2:25">
      <c r="B784" s="232"/>
      <c r="C784" s="232"/>
      <c r="D784" s="155" t="str">
        <f>IF($C784="","",VLOOKUP($C784,分類コード!$B$1:$C$26,2,0))</f>
        <v/>
      </c>
      <c r="E784" s="234"/>
      <c r="F784" s="235"/>
      <c r="G784" s="236"/>
      <c r="H784" s="235"/>
      <c r="L784" s="239"/>
      <c r="M784" s="239"/>
      <c r="N784" s="239"/>
      <c r="O784" s="239"/>
      <c r="P784" s="239"/>
      <c r="Q784" s="239"/>
      <c r="R784" s="239"/>
      <c r="S784" s="239"/>
      <c r="W784" s="239"/>
      <c r="X784" s="239"/>
      <c r="Y784" s="239"/>
    </row>
    <row r="785" spans="2:25">
      <c r="B785" s="232"/>
      <c r="C785" s="232"/>
      <c r="D785" s="155" t="str">
        <f>IF($C785="","",VLOOKUP($C785,分類コード!$B$1:$C$26,2,0))</f>
        <v/>
      </c>
      <c r="E785" s="234"/>
      <c r="F785" s="235"/>
      <c r="G785" s="236"/>
      <c r="H785" s="235"/>
      <c r="L785" s="239"/>
      <c r="M785" s="239"/>
      <c r="N785" s="239"/>
      <c r="O785" s="239"/>
      <c r="P785" s="239"/>
      <c r="Q785" s="239"/>
      <c r="R785" s="239"/>
      <c r="S785" s="239"/>
      <c r="W785" s="239"/>
      <c r="X785" s="239"/>
      <c r="Y785" s="239"/>
    </row>
    <row r="786" spans="2:25">
      <c r="B786" s="232"/>
      <c r="C786" s="232"/>
      <c r="D786" s="155" t="str">
        <f>IF($C786="","",VLOOKUP($C786,分類コード!$B$1:$C$26,2,0))</f>
        <v/>
      </c>
      <c r="E786" s="234"/>
      <c r="F786" s="235"/>
      <c r="G786" s="236"/>
      <c r="H786" s="235"/>
      <c r="L786" s="239"/>
      <c r="M786" s="239"/>
      <c r="N786" s="239"/>
      <c r="O786" s="239"/>
      <c r="P786" s="239"/>
      <c r="Q786" s="239"/>
      <c r="R786" s="239"/>
      <c r="S786" s="239"/>
      <c r="W786" s="239"/>
      <c r="X786" s="239"/>
      <c r="Y786" s="239"/>
    </row>
    <row r="787" spans="2:25">
      <c r="B787" s="232"/>
      <c r="C787" s="232"/>
      <c r="D787" s="155" t="str">
        <f>IF($C787="","",VLOOKUP($C787,分類コード!$B$1:$C$26,2,0))</f>
        <v/>
      </c>
      <c r="E787" s="234"/>
      <c r="F787" s="235"/>
      <c r="G787" s="236"/>
      <c r="H787" s="235"/>
      <c r="L787" s="239"/>
      <c r="M787" s="239"/>
      <c r="N787" s="239"/>
      <c r="O787" s="239"/>
      <c r="P787" s="239"/>
      <c r="Q787" s="239"/>
      <c r="R787" s="239"/>
      <c r="S787" s="239"/>
      <c r="W787" s="239"/>
      <c r="X787" s="239"/>
      <c r="Y787" s="239"/>
    </row>
    <row r="788" spans="2:25">
      <c r="B788" s="232"/>
      <c r="C788" s="232"/>
      <c r="D788" s="155" t="str">
        <f>IF($C788="","",VLOOKUP($C788,分類コード!$B$1:$C$26,2,0))</f>
        <v/>
      </c>
      <c r="E788" s="234"/>
      <c r="F788" s="235"/>
      <c r="G788" s="236"/>
      <c r="H788" s="235"/>
      <c r="L788" s="239"/>
      <c r="M788" s="239"/>
      <c r="N788" s="239"/>
      <c r="O788" s="239"/>
      <c r="P788" s="239"/>
      <c r="Q788" s="239"/>
      <c r="R788" s="239"/>
      <c r="S788" s="239"/>
      <c r="W788" s="239"/>
      <c r="X788" s="239"/>
      <c r="Y788" s="239"/>
    </row>
    <row r="789" spans="2:25">
      <c r="B789" s="232"/>
      <c r="C789" s="232"/>
      <c r="D789" s="155" t="str">
        <f>IF($C789="","",VLOOKUP($C789,分類コード!$B$1:$C$26,2,0))</f>
        <v/>
      </c>
      <c r="E789" s="234"/>
      <c r="F789" s="235"/>
      <c r="G789" s="236"/>
      <c r="H789" s="235"/>
      <c r="L789" s="239"/>
      <c r="M789" s="239"/>
      <c r="N789" s="239"/>
      <c r="O789" s="239"/>
      <c r="P789" s="239"/>
      <c r="Q789" s="239"/>
      <c r="R789" s="239"/>
      <c r="S789" s="239"/>
      <c r="W789" s="239"/>
      <c r="X789" s="239"/>
      <c r="Y789" s="239"/>
    </row>
    <row r="790" spans="2:25">
      <c r="B790" s="232"/>
      <c r="C790" s="232"/>
      <c r="D790" s="155" t="str">
        <f>IF($C790="","",VLOOKUP($C790,分類コード!$B$1:$C$26,2,0))</f>
        <v/>
      </c>
      <c r="E790" s="234"/>
      <c r="F790" s="235"/>
      <c r="G790" s="236"/>
      <c r="H790" s="235"/>
      <c r="L790" s="239"/>
      <c r="M790" s="239"/>
      <c r="N790" s="239"/>
      <c r="O790" s="239"/>
      <c r="P790" s="239"/>
      <c r="Q790" s="239"/>
      <c r="R790" s="239"/>
      <c r="S790" s="239"/>
      <c r="W790" s="239"/>
      <c r="X790" s="239"/>
      <c r="Y790" s="239"/>
    </row>
    <row r="791" spans="2:25">
      <c r="B791" s="232"/>
      <c r="C791" s="232"/>
      <c r="D791" s="155" t="str">
        <f>IF($C791="","",VLOOKUP($C791,分類コード!$B$1:$C$26,2,0))</f>
        <v/>
      </c>
      <c r="E791" s="234"/>
      <c r="F791" s="235"/>
      <c r="G791" s="236"/>
      <c r="H791" s="235"/>
      <c r="L791" s="239"/>
      <c r="M791" s="239"/>
      <c r="N791" s="239"/>
      <c r="O791" s="239"/>
      <c r="P791" s="239"/>
      <c r="Q791" s="239"/>
      <c r="R791" s="239"/>
      <c r="S791" s="239"/>
      <c r="W791" s="239"/>
      <c r="X791" s="239"/>
      <c r="Y791" s="239"/>
    </row>
    <row r="792" spans="2:25">
      <c r="B792" s="232"/>
      <c r="C792" s="232"/>
      <c r="D792" s="155" t="str">
        <f>IF($C792="","",VLOOKUP($C792,分類コード!$B$1:$C$26,2,0))</f>
        <v/>
      </c>
      <c r="E792" s="234"/>
      <c r="F792" s="235"/>
      <c r="G792" s="236"/>
      <c r="H792" s="235"/>
      <c r="L792" s="239"/>
      <c r="M792" s="239"/>
      <c r="N792" s="239"/>
      <c r="O792" s="239"/>
      <c r="P792" s="239"/>
      <c r="Q792" s="239"/>
      <c r="R792" s="239"/>
      <c r="S792" s="239"/>
      <c r="W792" s="239"/>
      <c r="X792" s="239"/>
      <c r="Y792" s="239"/>
    </row>
    <row r="793" spans="2:25">
      <c r="B793" s="232"/>
      <c r="C793" s="232"/>
      <c r="D793" s="155" t="str">
        <f>IF($C793="","",VLOOKUP($C793,分類コード!$B$1:$C$26,2,0))</f>
        <v/>
      </c>
      <c r="E793" s="234"/>
      <c r="F793" s="235"/>
      <c r="G793" s="236"/>
      <c r="H793" s="235"/>
      <c r="L793" s="239"/>
      <c r="M793" s="239"/>
      <c r="N793" s="239"/>
      <c r="O793" s="239"/>
      <c r="P793" s="239"/>
      <c r="Q793" s="239"/>
      <c r="R793" s="239"/>
      <c r="S793" s="239"/>
      <c r="W793" s="239"/>
      <c r="X793" s="239"/>
      <c r="Y793" s="239"/>
    </row>
    <row r="794" spans="2:25">
      <c r="B794" s="232"/>
      <c r="C794" s="232"/>
      <c r="D794" s="155" t="str">
        <f>IF($C794="","",VLOOKUP($C794,分類コード!$B$1:$C$26,2,0))</f>
        <v/>
      </c>
      <c r="E794" s="234"/>
      <c r="F794" s="235"/>
      <c r="G794" s="236"/>
      <c r="H794" s="235"/>
      <c r="L794" s="239"/>
      <c r="M794" s="239"/>
      <c r="N794" s="239"/>
      <c r="O794" s="239"/>
      <c r="P794" s="239"/>
      <c r="Q794" s="239"/>
      <c r="R794" s="239"/>
      <c r="S794" s="239"/>
      <c r="W794" s="239"/>
      <c r="X794" s="239"/>
      <c r="Y794" s="239"/>
    </row>
    <row r="795" spans="2:25">
      <c r="B795" s="232"/>
      <c r="C795" s="232"/>
      <c r="D795" s="155" t="str">
        <f>IF($C795="","",VLOOKUP($C795,分類コード!$B$1:$C$26,2,0))</f>
        <v/>
      </c>
      <c r="E795" s="234"/>
      <c r="F795" s="235"/>
      <c r="G795" s="236"/>
      <c r="H795" s="235"/>
      <c r="L795" s="239"/>
      <c r="M795" s="239"/>
      <c r="N795" s="239"/>
      <c r="O795" s="239"/>
      <c r="P795" s="239"/>
      <c r="Q795" s="239"/>
      <c r="R795" s="239"/>
      <c r="S795" s="239"/>
      <c r="W795" s="239"/>
      <c r="X795" s="239"/>
      <c r="Y795" s="239"/>
    </row>
    <row r="796" spans="2:25">
      <c r="B796" s="232"/>
      <c r="C796" s="232"/>
      <c r="D796" s="155" t="str">
        <f>IF($C796="","",VLOOKUP($C796,分類コード!$B$1:$C$26,2,0))</f>
        <v/>
      </c>
      <c r="E796" s="234"/>
      <c r="F796" s="235"/>
      <c r="G796" s="236"/>
      <c r="H796" s="235"/>
      <c r="L796" s="239"/>
      <c r="M796" s="239"/>
      <c r="N796" s="239"/>
      <c r="O796" s="239"/>
      <c r="P796" s="239"/>
      <c r="Q796" s="239"/>
      <c r="R796" s="239"/>
      <c r="S796" s="239"/>
      <c r="W796" s="239"/>
      <c r="X796" s="239"/>
      <c r="Y796" s="239"/>
    </row>
    <row r="797" spans="2:25">
      <c r="B797" s="232"/>
      <c r="C797" s="232"/>
      <c r="D797" s="155" t="str">
        <f>IF($C797="","",VLOOKUP($C797,分類コード!$B$1:$C$26,2,0))</f>
        <v/>
      </c>
      <c r="E797" s="234"/>
      <c r="F797" s="235"/>
      <c r="G797" s="236"/>
      <c r="H797" s="235"/>
      <c r="L797" s="239"/>
      <c r="M797" s="239"/>
      <c r="N797" s="239"/>
      <c r="O797" s="239"/>
      <c r="P797" s="239"/>
      <c r="Q797" s="239"/>
      <c r="R797" s="239"/>
      <c r="S797" s="239"/>
      <c r="W797" s="239"/>
      <c r="X797" s="239"/>
      <c r="Y797" s="239"/>
    </row>
    <row r="798" spans="2:25">
      <c r="B798" s="232"/>
      <c r="C798" s="232"/>
      <c r="D798" s="155" t="str">
        <f>IF($C798="","",VLOOKUP($C798,分類コード!$B$1:$C$26,2,0))</f>
        <v/>
      </c>
      <c r="E798" s="234"/>
      <c r="F798" s="235"/>
      <c r="G798" s="236"/>
      <c r="H798" s="235"/>
      <c r="L798" s="239"/>
      <c r="M798" s="239"/>
      <c r="N798" s="239"/>
      <c r="O798" s="239"/>
      <c r="P798" s="239"/>
      <c r="Q798" s="239"/>
      <c r="R798" s="239"/>
      <c r="S798" s="239"/>
      <c r="W798" s="239"/>
      <c r="X798" s="239"/>
      <c r="Y798" s="239"/>
    </row>
    <row r="799" spans="2:25">
      <c r="B799" s="232"/>
      <c r="C799" s="232"/>
      <c r="D799" s="155" t="str">
        <f>IF($C799="","",VLOOKUP($C799,分類コード!$B$1:$C$26,2,0))</f>
        <v/>
      </c>
      <c r="E799" s="234"/>
      <c r="F799" s="235"/>
      <c r="G799" s="236"/>
      <c r="H799" s="235"/>
      <c r="L799" s="239"/>
      <c r="M799" s="239"/>
      <c r="N799" s="239"/>
      <c r="O799" s="239"/>
      <c r="P799" s="239"/>
      <c r="Q799" s="239"/>
      <c r="R799" s="239"/>
      <c r="S799" s="239"/>
      <c r="W799" s="239"/>
      <c r="X799" s="239"/>
      <c r="Y799" s="239"/>
    </row>
    <row r="800" spans="2:25">
      <c r="B800" s="232"/>
      <c r="C800" s="232"/>
      <c r="D800" s="155" t="str">
        <f>IF($C800="","",VLOOKUP($C800,分類コード!$B$1:$C$26,2,0))</f>
        <v/>
      </c>
      <c r="E800" s="234"/>
      <c r="F800" s="235"/>
      <c r="G800" s="236"/>
      <c r="H800" s="235"/>
      <c r="L800" s="239"/>
      <c r="M800" s="239"/>
      <c r="N800" s="239"/>
      <c r="O800" s="239"/>
      <c r="P800" s="239"/>
      <c r="Q800" s="239"/>
      <c r="R800" s="239"/>
      <c r="S800" s="239"/>
      <c r="W800" s="239"/>
      <c r="X800" s="239"/>
      <c r="Y800" s="239"/>
    </row>
    <row r="801" spans="2:25">
      <c r="B801" s="232"/>
      <c r="C801" s="232"/>
      <c r="D801" s="155" t="str">
        <f>IF($C801="","",VLOOKUP($C801,分類コード!$B$1:$C$26,2,0))</f>
        <v/>
      </c>
      <c r="E801" s="234"/>
      <c r="F801" s="235"/>
      <c r="G801" s="236"/>
      <c r="H801" s="235"/>
      <c r="L801" s="239"/>
      <c r="M801" s="239"/>
      <c r="N801" s="239"/>
      <c r="O801" s="239"/>
      <c r="P801" s="239"/>
      <c r="Q801" s="239"/>
      <c r="R801" s="239"/>
      <c r="S801" s="239"/>
      <c r="W801" s="239"/>
      <c r="X801" s="239"/>
      <c r="Y801" s="239"/>
    </row>
    <row r="802" spans="2:25">
      <c r="B802" s="232"/>
      <c r="C802" s="232"/>
      <c r="D802" s="155" t="str">
        <f>IF($C802="","",VLOOKUP($C802,分類コード!$B$1:$C$26,2,0))</f>
        <v/>
      </c>
      <c r="E802" s="234"/>
      <c r="F802" s="235"/>
      <c r="G802" s="236"/>
      <c r="H802" s="235"/>
      <c r="L802" s="239"/>
      <c r="M802" s="239"/>
      <c r="N802" s="239"/>
      <c r="O802" s="239"/>
      <c r="P802" s="239"/>
      <c r="Q802" s="239"/>
      <c r="R802" s="239"/>
      <c r="S802" s="239"/>
      <c r="W802" s="239"/>
      <c r="X802" s="239"/>
      <c r="Y802" s="239"/>
    </row>
    <row r="803" spans="2:25">
      <c r="B803" s="232"/>
      <c r="C803" s="232"/>
      <c r="D803" s="155" t="str">
        <f>IF($C803="","",VLOOKUP($C803,分類コード!$B$1:$C$26,2,0))</f>
        <v/>
      </c>
      <c r="E803" s="234"/>
      <c r="F803" s="235"/>
      <c r="G803" s="236"/>
      <c r="H803" s="235"/>
      <c r="L803" s="239"/>
      <c r="M803" s="239"/>
      <c r="N803" s="239"/>
      <c r="O803" s="239"/>
      <c r="P803" s="239"/>
      <c r="Q803" s="239"/>
      <c r="R803" s="239"/>
      <c r="S803" s="239"/>
      <c r="W803" s="239"/>
      <c r="X803" s="239"/>
      <c r="Y803" s="239"/>
    </row>
    <row r="804" spans="2:25">
      <c r="B804" s="232"/>
      <c r="C804" s="232"/>
      <c r="D804" s="155" t="str">
        <f>IF($C804="","",VLOOKUP($C804,分類コード!$B$1:$C$26,2,0))</f>
        <v/>
      </c>
      <c r="E804" s="234"/>
      <c r="F804" s="235"/>
      <c r="G804" s="236"/>
      <c r="H804" s="235"/>
      <c r="L804" s="239"/>
      <c r="M804" s="239"/>
      <c r="N804" s="239"/>
      <c r="O804" s="239"/>
      <c r="P804" s="239"/>
      <c r="Q804" s="239"/>
      <c r="R804" s="239"/>
      <c r="S804" s="239"/>
      <c r="W804" s="239"/>
      <c r="X804" s="239"/>
      <c r="Y804" s="239"/>
    </row>
    <row r="805" spans="2:25">
      <c r="B805" s="232"/>
      <c r="C805" s="232"/>
      <c r="D805" s="155" t="str">
        <f>IF($C805="","",VLOOKUP($C805,分類コード!$B$1:$C$26,2,0))</f>
        <v/>
      </c>
      <c r="E805" s="234"/>
      <c r="F805" s="235"/>
      <c r="G805" s="236"/>
      <c r="H805" s="235"/>
      <c r="L805" s="239"/>
      <c r="M805" s="239"/>
      <c r="N805" s="239"/>
      <c r="O805" s="239"/>
      <c r="P805" s="239"/>
      <c r="Q805" s="239"/>
      <c r="R805" s="239"/>
      <c r="S805" s="239"/>
      <c r="W805" s="239"/>
      <c r="X805" s="239"/>
      <c r="Y805" s="239"/>
    </row>
    <row r="806" spans="2:25">
      <c r="B806" s="232"/>
      <c r="C806" s="232"/>
      <c r="D806" s="155" t="str">
        <f>IF($C806="","",VLOOKUP($C806,分類コード!$B$1:$C$26,2,0))</f>
        <v/>
      </c>
      <c r="E806" s="234"/>
      <c r="F806" s="235"/>
      <c r="G806" s="236"/>
      <c r="H806" s="235"/>
      <c r="L806" s="239"/>
      <c r="M806" s="239"/>
      <c r="N806" s="239"/>
      <c r="O806" s="239"/>
      <c r="P806" s="239"/>
      <c r="Q806" s="239"/>
      <c r="R806" s="239"/>
      <c r="S806" s="239"/>
      <c r="W806" s="239"/>
      <c r="X806" s="239"/>
      <c r="Y806" s="239"/>
    </row>
    <row r="807" spans="2:25">
      <c r="B807" s="232"/>
      <c r="C807" s="232"/>
      <c r="D807" s="155" t="str">
        <f>IF($C807="","",VLOOKUP($C807,分類コード!$B$1:$C$26,2,0))</f>
        <v/>
      </c>
      <c r="E807" s="234"/>
      <c r="F807" s="235"/>
      <c r="G807" s="236"/>
      <c r="H807" s="235"/>
      <c r="L807" s="239"/>
      <c r="M807" s="239"/>
      <c r="N807" s="239"/>
      <c r="O807" s="239"/>
      <c r="P807" s="239"/>
      <c r="Q807" s="239"/>
      <c r="R807" s="239"/>
      <c r="S807" s="239"/>
      <c r="W807" s="239"/>
      <c r="X807" s="239"/>
      <c r="Y807" s="239"/>
    </row>
    <row r="808" spans="2:25">
      <c r="B808" s="232"/>
      <c r="C808" s="232"/>
      <c r="D808" s="155" t="str">
        <f>IF($C808="","",VLOOKUP($C808,分類コード!$B$1:$C$26,2,0))</f>
        <v/>
      </c>
      <c r="E808" s="234"/>
      <c r="F808" s="235"/>
      <c r="G808" s="236"/>
      <c r="H808" s="235"/>
      <c r="L808" s="239"/>
      <c r="M808" s="239"/>
      <c r="N808" s="239"/>
      <c r="O808" s="239"/>
      <c r="P808" s="239"/>
      <c r="Q808" s="239"/>
      <c r="R808" s="239"/>
      <c r="S808" s="239"/>
      <c r="W808" s="239"/>
      <c r="X808" s="239"/>
      <c r="Y808" s="239"/>
    </row>
    <row r="809" spans="2:25">
      <c r="B809" s="232"/>
      <c r="C809" s="232"/>
      <c r="D809" s="155" t="str">
        <f>IF($C809="","",VLOOKUP($C809,分類コード!$B$1:$C$26,2,0))</f>
        <v/>
      </c>
      <c r="E809" s="234"/>
      <c r="F809" s="235"/>
      <c r="G809" s="236"/>
      <c r="H809" s="235"/>
      <c r="L809" s="239"/>
      <c r="M809" s="239"/>
      <c r="N809" s="239"/>
      <c r="O809" s="239"/>
      <c r="P809" s="239"/>
      <c r="Q809" s="239"/>
      <c r="R809" s="239"/>
      <c r="S809" s="239"/>
      <c r="W809" s="239"/>
      <c r="X809" s="239"/>
      <c r="Y809" s="239"/>
    </row>
    <row r="810" spans="2:25">
      <c r="B810" s="232"/>
      <c r="C810" s="232"/>
      <c r="D810" s="155" t="str">
        <f>IF($C810="","",VLOOKUP($C810,分類コード!$B$1:$C$26,2,0))</f>
        <v/>
      </c>
      <c r="E810" s="234"/>
      <c r="F810" s="235"/>
      <c r="G810" s="236"/>
      <c r="H810" s="235"/>
      <c r="L810" s="239"/>
      <c r="M810" s="239"/>
      <c r="N810" s="239"/>
      <c r="O810" s="239"/>
      <c r="P810" s="239"/>
      <c r="Q810" s="239"/>
      <c r="R810" s="239"/>
      <c r="S810" s="239"/>
      <c r="W810" s="239"/>
      <c r="X810" s="239"/>
      <c r="Y810" s="239"/>
    </row>
    <row r="811" spans="2:25">
      <c r="B811" s="232"/>
      <c r="C811" s="232"/>
      <c r="D811" s="155" t="str">
        <f>IF($C811="","",VLOOKUP($C811,分類コード!$B$1:$C$26,2,0))</f>
        <v/>
      </c>
      <c r="E811" s="234"/>
      <c r="F811" s="235"/>
      <c r="G811" s="236"/>
      <c r="H811" s="235"/>
      <c r="L811" s="239"/>
      <c r="M811" s="239"/>
      <c r="N811" s="239"/>
      <c r="O811" s="239"/>
      <c r="P811" s="239"/>
      <c r="Q811" s="239"/>
      <c r="R811" s="239"/>
      <c r="S811" s="239"/>
      <c r="W811" s="239"/>
      <c r="X811" s="239"/>
      <c r="Y811" s="239"/>
    </row>
    <row r="812" spans="2:25">
      <c r="B812" s="232"/>
      <c r="C812" s="232"/>
      <c r="D812" s="155" t="str">
        <f>IF($C812="","",VLOOKUP($C812,分類コード!$B$1:$C$26,2,0))</f>
        <v/>
      </c>
      <c r="E812" s="234"/>
      <c r="F812" s="235"/>
      <c r="G812" s="236"/>
      <c r="H812" s="235"/>
      <c r="L812" s="239"/>
      <c r="M812" s="239"/>
      <c r="N812" s="239"/>
      <c r="O812" s="239"/>
      <c r="P812" s="239"/>
      <c r="Q812" s="239"/>
      <c r="R812" s="239"/>
      <c r="S812" s="239"/>
      <c r="W812" s="239"/>
      <c r="X812" s="239"/>
      <c r="Y812" s="239"/>
    </row>
    <row r="813" spans="2:25">
      <c r="B813" s="232"/>
      <c r="C813" s="232"/>
      <c r="D813" s="155" t="str">
        <f>IF($C813="","",VLOOKUP($C813,分類コード!$B$1:$C$26,2,0))</f>
        <v/>
      </c>
      <c r="E813" s="234"/>
      <c r="F813" s="235"/>
      <c r="G813" s="236"/>
      <c r="H813" s="235"/>
      <c r="L813" s="239"/>
      <c r="M813" s="239"/>
      <c r="N813" s="239"/>
      <c r="O813" s="239"/>
      <c r="P813" s="239"/>
      <c r="Q813" s="239"/>
      <c r="R813" s="239"/>
      <c r="S813" s="239"/>
      <c r="W813" s="239"/>
      <c r="X813" s="239"/>
      <c r="Y813" s="239"/>
    </row>
    <row r="814" spans="2:25">
      <c r="B814" s="232"/>
      <c r="C814" s="232"/>
      <c r="D814" s="155" t="str">
        <f>IF($C814="","",VLOOKUP($C814,分類コード!$B$1:$C$26,2,0))</f>
        <v/>
      </c>
      <c r="E814" s="234"/>
      <c r="F814" s="235"/>
      <c r="G814" s="236"/>
      <c r="H814" s="235"/>
      <c r="L814" s="239"/>
      <c r="M814" s="239"/>
      <c r="N814" s="239"/>
      <c r="O814" s="239"/>
      <c r="P814" s="239"/>
      <c r="Q814" s="239"/>
      <c r="R814" s="239"/>
      <c r="S814" s="239"/>
      <c r="W814" s="239"/>
      <c r="X814" s="239"/>
      <c r="Y814" s="239"/>
    </row>
    <row r="815" spans="2:25">
      <c r="B815" s="232"/>
      <c r="C815" s="232"/>
      <c r="D815" s="155" t="str">
        <f>IF($C815="","",VLOOKUP($C815,分類コード!$B$1:$C$26,2,0))</f>
        <v/>
      </c>
      <c r="E815" s="234"/>
      <c r="F815" s="235"/>
      <c r="G815" s="236"/>
      <c r="H815" s="235"/>
      <c r="L815" s="239"/>
      <c r="M815" s="239"/>
      <c r="N815" s="239"/>
      <c r="O815" s="239"/>
      <c r="P815" s="239"/>
      <c r="Q815" s="239"/>
      <c r="R815" s="239"/>
      <c r="S815" s="239"/>
      <c r="W815" s="239"/>
      <c r="X815" s="239"/>
      <c r="Y815" s="239"/>
    </row>
    <row r="816" spans="2:25">
      <c r="B816" s="232"/>
      <c r="C816" s="232"/>
      <c r="D816" s="155" t="str">
        <f>IF($C816="","",VLOOKUP($C816,分類コード!$B$1:$C$26,2,0))</f>
        <v/>
      </c>
      <c r="E816" s="234"/>
      <c r="F816" s="235"/>
      <c r="G816" s="236"/>
      <c r="H816" s="235"/>
      <c r="L816" s="239"/>
      <c r="M816" s="239"/>
      <c r="N816" s="239"/>
      <c r="O816" s="239"/>
      <c r="P816" s="239"/>
      <c r="Q816" s="239"/>
      <c r="R816" s="239"/>
      <c r="S816" s="239"/>
      <c r="W816" s="239"/>
      <c r="X816" s="239"/>
      <c r="Y816" s="239"/>
    </row>
    <row r="817" spans="2:25">
      <c r="B817" s="232"/>
      <c r="C817" s="232"/>
      <c r="D817" s="155" t="str">
        <f>IF($C817="","",VLOOKUP($C817,分類コード!$B$1:$C$26,2,0))</f>
        <v/>
      </c>
      <c r="E817" s="234"/>
      <c r="F817" s="235"/>
      <c r="G817" s="236"/>
      <c r="H817" s="235"/>
      <c r="L817" s="239"/>
      <c r="M817" s="239"/>
      <c r="N817" s="239"/>
      <c r="O817" s="239"/>
      <c r="P817" s="239"/>
      <c r="Q817" s="239"/>
      <c r="R817" s="239"/>
      <c r="S817" s="239"/>
      <c r="W817" s="239"/>
      <c r="X817" s="239"/>
      <c r="Y817" s="239"/>
    </row>
    <row r="818" spans="2:25">
      <c r="B818" s="232"/>
      <c r="C818" s="232"/>
      <c r="D818" s="155" t="str">
        <f>IF($C818="","",VLOOKUP($C818,分類コード!$B$1:$C$26,2,0))</f>
        <v/>
      </c>
      <c r="E818" s="234"/>
      <c r="F818" s="235"/>
      <c r="G818" s="236"/>
      <c r="H818" s="235"/>
      <c r="L818" s="239"/>
      <c r="M818" s="239"/>
      <c r="N818" s="239"/>
      <c r="O818" s="239"/>
      <c r="P818" s="239"/>
      <c r="Q818" s="239"/>
      <c r="R818" s="239"/>
      <c r="S818" s="239"/>
      <c r="W818" s="239"/>
      <c r="X818" s="239"/>
      <c r="Y818" s="239"/>
    </row>
    <row r="819" spans="2:25">
      <c r="B819" s="232"/>
      <c r="C819" s="232"/>
      <c r="D819" s="155" t="str">
        <f>IF($C819="","",VLOOKUP($C819,分類コード!$B$1:$C$26,2,0))</f>
        <v/>
      </c>
      <c r="E819" s="234"/>
      <c r="F819" s="235"/>
      <c r="G819" s="236"/>
      <c r="H819" s="235"/>
      <c r="L819" s="239"/>
      <c r="M819" s="239"/>
      <c r="N819" s="239"/>
      <c r="O819" s="239"/>
      <c r="P819" s="239"/>
      <c r="Q819" s="239"/>
      <c r="R819" s="239"/>
      <c r="S819" s="239"/>
      <c r="W819" s="239"/>
      <c r="X819" s="239"/>
      <c r="Y819" s="239"/>
    </row>
    <row r="820" spans="2:25">
      <c r="B820" s="232"/>
      <c r="C820" s="232"/>
      <c r="D820" s="155" t="str">
        <f>IF($C820="","",VLOOKUP($C820,分類コード!$B$1:$C$26,2,0))</f>
        <v/>
      </c>
      <c r="E820" s="234"/>
      <c r="F820" s="235"/>
      <c r="G820" s="236"/>
      <c r="H820" s="235"/>
      <c r="L820" s="239"/>
      <c r="M820" s="239"/>
      <c r="N820" s="239"/>
      <c r="O820" s="239"/>
      <c r="P820" s="239"/>
      <c r="Q820" s="239"/>
      <c r="R820" s="239"/>
      <c r="S820" s="239"/>
      <c r="W820" s="239"/>
      <c r="X820" s="239"/>
      <c r="Y820" s="239"/>
    </row>
    <row r="821" spans="2:25">
      <c r="B821" s="232"/>
      <c r="C821" s="232"/>
      <c r="D821" s="155" t="str">
        <f>IF($C821="","",VLOOKUP($C821,分類コード!$B$1:$C$26,2,0))</f>
        <v/>
      </c>
      <c r="E821" s="234"/>
      <c r="F821" s="235"/>
      <c r="G821" s="236"/>
      <c r="H821" s="235"/>
      <c r="L821" s="239"/>
      <c r="M821" s="239"/>
      <c r="N821" s="239"/>
      <c r="O821" s="239"/>
      <c r="P821" s="239"/>
      <c r="Q821" s="239"/>
      <c r="R821" s="239"/>
      <c r="S821" s="239"/>
      <c r="W821" s="239"/>
      <c r="X821" s="239"/>
      <c r="Y821" s="239"/>
    </row>
    <row r="822" spans="2:25">
      <c r="B822" s="232"/>
      <c r="C822" s="232"/>
      <c r="D822" s="155" t="str">
        <f>IF($C822="","",VLOOKUP($C822,分類コード!$B$1:$C$26,2,0))</f>
        <v/>
      </c>
      <c r="E822" s="234"/>
      <c r="F822" s="235"/>
      <c r="G822" s="236"/>
      <c r="H822" s="235"/>
      <c r="L822" s="239"/>
      <c r="M822" s="239"/>
      <c r="N822" s="239"/>
      <c r="O822" s="239"/>
      <c r="P822" s="239"/>
      <c r="Q822" s="239"/>
      <c r="R822" s="239"/>
      <c r="S822" s="239"/>
      <c r="W822" s="239"/>
      <c r="X822" s="239"/>
      <c r="Y822" s="239"/>
    </row>
    <row r="823" spans="2:25">
      <c r="B823" s="232"/>
      <c r="C823" s="232"/>
      <c r="D823" s="155" t="str">
        <f>IF($C823="","",VLOOKUP($C823,分類コード!$B$1:$C$26,2,0))</f>
        <v/>
      </c>
      <c r="E823" s="234"/>
      <c r="F823" s="235"/>
      <c r="G823" s="236"/>
      <c r="H823" s="235"/>
      <c r="L823" s="239"/>
      <c r="M823" s="239"/>
      <c r="N823" s="239"/>
      <c r="O823" s="239"/>
      <c r="P823" s="239"/>
      <c r="Q823" s="239"/>
      <c r="R823" s="239"/>
      <c r="S823" s="239"/>
      <c r="W823" s="239"/>
      <c r="X823" s="239"/>
      <c r="Y823" s="239"/>
    </row>
    <row r="824" spans="2:25">
      <c r="B824" s="232"/>
      <c r="C824" s="232"/>
      <c r="D824" s="155" t="str">
        <f>IF($C824="","",VLOOKUP($C824,分類コード!$B$1:$C$26,2,0))</f>
        <v/>
      </c>
      <c r="E824" s="234"/>
      <c r="F824" s="235"/>
      <c r="G824" s="236"/>
      <c r="H824" s="235"/>
      <c r="L824" s="239"/>
      <c r="M824" s="239"/>
      <c r="N824" s="239"/>
      <c r="O824" s="239"/>
      <c r="P824" s="239"/>
      <c r="Q824" s="239"/>
      <c r="R824" s="239"/>
      <c r="S824" s="239"/>
      <c r="W824" s="239"/>
      <c r="X824" s="239"/>
      <c r="Y824" s="239"/>
    </row>
    <row r="825" spans="2:25">
      <c r="B825" s="232"/>
      <c r="C825" s="232"/>
      <c r="D825" s="155" t="str">
        <f>IF($C825="","",VLOOKUP($C825,分類コード!$B$1:$C$26,2,0))</f>
        <v/>
      </c>
      <c r="E825" s="234"/>
      <c r="F825" s="235"/>
      <c r="G825" s="236"/>
      <c r="H825" s="235"/>
      <c r="L825" s="239"/>
      <c r="M825" s="239"/>
      <c r="N825" s="239"/>
      <c r="O825" s="239"/>
      <c r="P825" s="239"/>
      <c r="Q825" s="239"/>
      <c r="R825" s="239"/>
      <c r="S825" s="239"/>
      <c r="W825" s="239"/>
      <c r="X825" s="239"/>
      <c r="Y825" s="239"/>
    </row>
    <row r="826" spans="2:25">
      <c r="B826" s="232"/>
      <c r="C826" s="232"/>
      <c r="D826" s="155" t="str">
        <f>IF($C826="","",VLOOKUP($C826,分類コード!$B$1:$C$26,2,0))</f>
        <v/>
      </c>
      <c r="E826" s="234"/>
      <c r="F826" s="235"/>
      <c r="G826" s="236"/>
      <c r="H826" s="235"/>
      <c r="L826" s="239"/>
      <c r="M826" s="239"/>
      <c r="N826" s="239"/>
      <c r="O826" s="239"/>
      <c r="P826" s="239"/>
      <c r="Q826" s="239"/>
      <c r="R826" s="239"/>
      <c r="S826" s="239"/>
      <c r="W826" s="239"/>
      <c r="X826" s="239"/>
      <c r="Y826" s="239"/>
    </row>
    <row r="827" spans="2:25">
      <c r="B827" s="232"/>
      <c r="C827" s="232"/>
      <c r="D827" s="155" t="str">
        <f>IF($C827="","",VLOOKUP($C827,分類コード!$B$1:$C$26,2,0))</f>
        <v/>
      </c>
      <c r="E827" s="234"/>
      <c r="F827" s="235"/>
      <c r="G827" s="236"/>
      <c r="H827" s="235"/>
      <c r="L827" s="239"/>
      <c r="M827" s="239"/>
      <c r="N827" s="239"/>
      <c r="O827" s="239"/>
      <c r="P827" s="239"/>
      <c r="Q827" s="239"/>
      <c r="R827" s="239"/>
      <c r="S827" s="239"/>
      <c r="W827" s="239"/>
      <c r="X827" s="239"/>
      <c r="Y827" s="239"/>
    </row>
    <row r="828" spans="2:25">
      <c r="B828" s="232"/>
      <c r="C828" s="232"/>
      <c r="D828" s="155" t="str">
        <f>IF($C828="","",VLOOKUP($C828,分類コード!$B$1:$C$26,2,0))</f>
        <v/>
      </c>
      <c r="E828" s="234"/>
      <c r="F828" s="235"/>
      <c r="G828" s="236"/>
      <c r="H828" s="235"/>
      <c r="L828" s="239"/>
      <c r="M828" s="239"/>
      <c r="N828" s="239"/>
      <c r="O828" s="239"/>
      <c r="P828" s="239"/>
      <c r="Q828" s="239"/>
      <c r="R828" s="239"/>
      <c r="S828" s="239"/>
      <c r="W828" s="239"/>
      <c r="X828" s="239"/>
      <c r="Y828" s="239"/>
    </row>
    <row r="829" spans="2:25">
      <c r="B829" s="232"/>
      <c r="C829" s="232"/>
      <c r="D829" s="155" t="str">
        <f>IF($C829="","",VLOOKUP($C829,分類コード!$B$1:$C$26,2,0))</f>
        <v/>
      </c>
      <c r="E829" s="234"/>
      <c r="F829" s="235"/>
      <c r="G829" s="236"/>
      <c r="H829" s="235"/>
      <c r="L829" s="239"/>
      <c r="M829" s="239"/>
      <c r="N829" s="239"/>
      <c r="O829" s="239"/>
      <c r="P829" s="239"/>
      <c r="Q829" s="239"/>
      <c r="R829" s="239"/>
      <c r="S829" s="239"/>
      <c r="W829" s="239"/>
      <c r="X829" s="239"/>
      <c r="Y829" s="239"/>
    </row>
    <row r="830" spans="2:25">
      <c r="B830" s="232"/>
      <c r="C830" s="232"/>
      <c r="D830" s="155" t="str">
        <f>IF($C830="","",VLOOKUP($C830,分類コード!$B$1:$C$26,2,0))</f>
        <v/>
      </c>
      <c r="E830" s="234"/>
      <c r="F830" s="235"/>
      <c r="G830" s="236"/>
      <c r="H830" s="235"/>
      <c r="L830" s="239"/>
      <c r="M830" s="239"/>
      <c r="N830" s="239"/>
      <c r="O830" s="239"/>
      <c r="P830" s="239"/>
      <c r="Q830" s="239"/>
      <c r="R830" s="239"/>
      <c r="S830" s="239"/>
      <c r="W830" s="239"/>
      <c r="X830" s="239"/>
      <c r="Y830" s="239"/>
    </row>
    <row r="831" spans="2:25">
      <c r="B831" s="232"/>
      <c r="C831" s="232"/>
      <c r="D831" s="155" t="str">
        <f>IF($C831="","",VLOOKUP($C831,分類コード!$B$1:$C$26,2,0))</f>
        <v/>
      </c>
      <c r="E831" s="234"/>
      <c r="F831" s="235"/>
      <c r="G831" s="236"/>
      <c r="H831" s="235"/>
      <c r="L831" s="239"/>
      <c r="M831" s="239"/>
      <c r="N831" s="239"/>
      <c r="O831" s="239"/>
      <c r="P831" s="239"/>
      <c r="Q831" s="239"/>
      <c r="R831" s="239"/>
      <c r="S831" s="239"/>
      <c r="W831" s="239"/>
      <c r="X831" s="239"/>
      <c r="Y831" s="239"/>
    </row>
    <row r="832" spans="2:25">
      <c r="B832" s="232"/>
      <c r="C832" s="232"/>
      <c r="D832" s="155" t="str">
        <f>IF($C832="","",VLOOKUP($C832,分類コード!$B$1:$C$26,2,0))</f>
        <v/>
      </c>
      <c r="E832" s="234"/>
      <c r="F832" s="235"/>
      <c r="G832" s="236"/>
      <c r="H832" s="235"/>
      <c r="L832" s="239"/>
      <c r="M832" s="239"/>
      <c r="N832" s="239"/>
      <c r="O832" s="239"/>
      <c r="P832" s="239"/>
      <c r="Q832" s="239"/>
      <c r="R832" s="239"/>
      <c r="S832" s="239"/>
      <c r="W832" s="239"/>
      <c r="X832" s="239"/>
      <c r="Y832" s="239"/>
    </row>
    <row r="833" spans="2:25">
      <c r="B833" s="232"/>
      <c r="C833" s="232"/>
      <c r="D833" s="155" t="str">
        <f>IF($C833="","",VLOOKUP($C833,分類コード!$B$1:$C$26,2,0))</f>
        <v/>
      </c>
      <c r="E833" s="234"/>
      <c r="F833" s="235"/>
      <c r="G833" s="236"/>
      <c r="H833" s="235"/>
      <c r="L833" s="239"/>
      <c r="M833" s="239"/>
      <c r="N833" s="239"/>
      <c r="O833" s="239"/>
      <c r="P833" s="239"/>
      <c r="Q833" s="239"/>
      <c r="R833" s="239"/>
      <c r="S833" s="239"/>
      <c r="W833" s="239"/>
      <c r="X833" s="239"/>
      <c r="Y833" s="239"/>
    </row>
    <row r="834" spans="2:25">
      <c r="B834" s="232"/>
      <c r="C834" s="232"/>
      <c r="D834" s="155" t="str">
        <f>IF($C834="","",VLOOKUP($C834,分類コード!$B$1:$C$26,2,0))</f>
        <v/>
      </c>
      <c r="E834" s="234"/>
      <c r="F834" s="235"/>
      <c r="G834" s="236"/>
      <c r="H834" s="235"/>
      <c r="L834" s="239"/>
      <c r="M834" s="239"/>
      <c r="N834" s="239"/>
      <c r="O834" s="239"/>
      <c r="P834" s="239"/>
      <c r="Q834" s="239"/>
      <c r="R834" s="239"/>
      <c r="S834" s="239"/>
      <c r="W834" s="239"/>
      <c r="X834" s="239"/>
      <c r="Y834" s="239"/>
    </row>
    <row r="835" spans="2:25">
      <c r="B835" s="232"/>
      <c r="C835" s="232"/>
      <c r="D835" s="155" t="str">
        <f>IF($C835="","",VLOOKUP($C835,分類コード!$B$1:$C$26,2,0))</f>
        <v/>
      </c>
      <c r="E835" s="234"/>
      <c r="F835" s="235"/>
      <c r="G835" s="236"/>
      <c r="H835" s="235"/>
      <c r="L835" s="239"/>
      <c r="M835" s="239"/>
      <c r="N835" s="239"/>
      <c r="O835" s="239"/>
      <c r="P835" s="239"/>
      <c r="Q835" s="239"/>
      <c r="R835" s="239"/>
      <c r="S835" s="239"/>
      <c r="W835" s="239"/>
      <c r="X835" s="239"/>
      <c r="Y835" s="239"/>
    </row>
    <row r="836" spans="2:25">
      <c r="B836" s="232"/>
      <c r="C836" s="232"/>
      <c r="D836" s="155" t="str">
        <f>IF($C836="","",VLOOKUP($C836,分類コード!$B$1:$C$26,2,0))</f>
        <v/>
      </c>
      <c r="E836" s="234"/>
      <c r="F836" s="235"/>
      <c r="G836" s="236"/>
      <c r="H836" s="235"/>
      <c r="L836" s="239"/>
      <c r="M836" s="239"/>
      <c r="N836" s="239"/>
      <c r="O836" s="239"/>
      <c r="P836" s="239"/>
      <c r="Q836" s="239"/>
      <c r="R836" s="239"/>
      <c r="S836" s="239"/>
      <c r="W836" s="239"/>
      <c r="X836" s="239"/>
      <c r="Y836" s="239"/>
    </row>
    <row r="837" spans="2:25">
      <c r="B837" s="232"/>
      <c r="C837" s="232"/>
      <c r="D837" s="155" t="str">
        <f>IF($C837="","",VLOOKUP($C837,分類コード!$B$1:$C$26,2,0))</f>
        <v/>
      </c>
      <c r="E837" s="234"/>
      <c r="F837" s="235"/>
      <c r="G837" s="236"/>
      <c r="H837" s="235"/>
      <c r="L837" s="239"/>
      <c r="M837" s="239"/>
      <c r="N837" s="239"/>
      <c r="O837" s="239"/>
      <c r="P837" s="239"/>
      <c r="Q837" s="239"/>
      <c r="R837" s="239"/>
      <c r="S837" s="239"/>
      <c r="W837" s="239"/>
      <c r="X837" s="239"/>
      <c r="Y837" s="239"/>
    </row>
    <row r="838" spans="2:25">
      <c r="B838" s="232"/>
      <c r="C838" s="232"/>
      <c r="D838" s="155" t="str">
        <f>IF($C838="","",VLOOKUP($C838,分類コード!$B$1:$C$26,2,0))</f>
        <v/>
      </c>
      <c r="E838" s="234"/>
      <c r="F838" s="235"/>
      <c r="G838" s="236"/>
      <c r="H838" s="235"/>
      <c r="L838" s="239"/>
      <c r="M838" s="239"/>
      <c r="N838" s="239"/>
      <c r="O838" s="239"/>
      <c r="P838" s="239"/>
      <c r="Q838" s="239"/>
      <c r="R838" s="239"/>
      <c r="S838" s="239"/>
      <c r="W838" s="239"/>
      <c r="X838" s="239"/>
      <c r="Y838" s="239"/>
    </row>
    <row r="839" spans="2:25">
      <c r="B839" s="232"/>
      <c r="C839" s="232"/>
      <c r="D839" s="155" t="str">
        <f>IF($C839="","",VLOOKUP($C839,分類コード!$B$1:$C$26,2,0))</f>
        <v/>
      </c>
      <c r="E839" s="234"/>
      <c r="F839" s="235"/>
      <c r="G839" s="236"/>
      <c r="H839" s="235"/>
      <c r="L839" s="239"/>
      <c r="M839" s="239"/>
      <c r="N839" s="239"/>
      <c r="O839" s="239"/>
      <c r="P839" s="239"/>
      <c r="Q839" s="239"/>
      <c r="R839" s="239"/>
      <c r="S839" s="239"/>
      <c r="W839" s="239"/>
      <c r="X839" s="239"/>
      <c r="Y839" s="239"/>
    </row>
    <row r="840" spans="2:25">
      <c r="B840" s="232"/>
      <c r="C840" s="232"/>
      <c r="D840" s="155" t="str">
        <f>IF($C840="","",VLOOKUP($C840,分類コード!$B$1:$C$26,2,0))</f>
        <v/>
      </c>
      <c r="E840" s="234"/>
      <c r="F840" s="235"/>
      <c r="G840" s="236"/>
      <c r="H840" s="235"/>
      <c r="L840" s="239"/>
      <c r="M840" s="239"/>
      <c r="N840" s="239"/>
      <c r="O840" s="239"/>
      <c r="P840" s="239"/>
      <c r="Q840" s="239"/>
      <c r="R840" s="239"/>
      <c r="S840" s="239"/>
      <c r="W840" s="239"/>
      <c r="X840" s="239"/>
      <c r="Y840" s="239"/>
    </row>
    <row r="841" spans="2:25">
      <c r="B841" s="232"/>
      <c r="C841" s="232"/>
      <c r="D841" s="155" t="str">
        <f>IF($C841="","",VLOOKUP($C841,分類コード!$B$1:$C$26,2,0))</f>
        <v/>
      </c>
      <c r="E841" s="234"/>
      <c r="F841" s="235"/>
      <c r="G841" s="236"/>
      <c r="H841" s="235"/>
      <c r="L841" s="239"/>
      <c r="M841" s="239"/>
      <c r="N841" s="239"/>
      <c r="O841" s="239"/>
      <c r="P841" s="239"/>
      <c r="Q841" s="239"/>
      <c r="R841" s="239"/>
      <c r="S841" s="239"/>
      <c r="W841" s="239"/>
      <c r="X841" s="239"/>
      <c r="Y841" s="239"/>
    </row>
    <row r="842" spans="2:25">
      <c r="B842" s="232"/>
      <c r="C842" s="232"/>
      <c r="D842" s="155" t="str">
        <f>IF($C842="","",VLOOKUP($C842,分類コード!$B$1:$C$26,2,0))</f>
        <v/>
      </c>
      <c r="E842" s="234"/>
      <c r="F842" s="235"/>
      <c r="G842" s="236"/>
      <c r="H842" s="235"/>
      <c r="L842" s="239"/>
      <c r="M842" s="239"/>
      <c r="N842" s="239"/>
      <c r="O842" s="239"/>
      <c r="P842" s="239"/>
      <c r="Q842" s="239"/>
      <c r="R842" s="239"/>
      <c r="S842" s="239"/>
      <c r="W842" s="239"/>
      <c r="X842" s="239"/>
      <c r="Y842" s="239"/>
    </row>
    <row r="843" spans="2:25">
      <c r="B843" s="232"/>
      <c r="C843" s="232"/>
      <c r="D843" s="155" t="str">
        <f>IF($C843="","",VLOOKUP($C843,分類コード!$B$1:$C$26,2,0))</f>
        <v/>
      </c>
      <c r="E843" s="234"/>
      <c r="F843" s="235"/>
      <c r="G843" s="236"/>
      <c r="H843" s="235"/>
      <c r="L843" s="239"/>
      <c r="M843" s="239"/>
      <c r="N843" s="239"/>
      <c r="O843" s="239"/>
      <c r="P843" s="239"/>
      <c r="Q843" s="239"/>
      <c r="R843" s="239"/>
      <c r="S843" s="239"/>
      <c r="W843" s="239"/>
      <c r="X843" s="239"/>
      <c r="Y843" s="239"/>
    </row>
    <row r="844" spans="2:25">
      <c r="B844" s="232"/>
      <c r="C844" s="232"/>
      <c r="D844" s="155" t="str">
        <f>IF($C844="","",VLOOKUP($C844,分類コード!$B$1:$C$26,2,0))</f>
        <v/>
      </c>
      <c r="E844" s="234"/>
      <c r="F844" s="235"/>
      <c r="G844" s="236"/>
      <c r="H844" s="235"/>
      <c r="L844" s="239"/>
      <c r="M844" s="239"/>
      <c r="N844" s="239"/>
      <c r="O844" s="239"/>
      <c r="P844" s="239"/>
      <c r="Q844" s="239"/>
      <c r="R844" s="239"/>
      <c r="S844" s="239"/>
      <c r="W844" s="239"/>
      <c r="X844" s="239"/>
      <c r="Y844" s="239"/>
    </row>
    <row r="845" spans="2:25">
      <c r="B845" s="232"/>
      <c r="C845" s="232"/>
      <c r="D845" s="155" t="str">
        <f>IF($C845="","",VLOOKUP($C845,分類コード!$B$1:$C$26,2,0))</f>
        <v/>
      </c>
      <c r="E845" s="234"/>
      <c r="F845" s="235"/>
      <c r="G845" s="236"/>
      <c r="H845" s="235"/>
      <c r="L845" s="239"/>
      <c r="M845" s="239"/>
      <c r="N845" s="239"/>
      <c r="O845" s="239"/>
      <c r="P845" s="239"/>
      <c r="Q845" s="239"/>
      <c r="R845" s="239"/>
      <c r="S845" s="239"/>
      <c r="W845" s="239"/>
      <c r="X845" s="239"/>
      <c r="Y845" s="239"/>
    </row>
    <row r="846" spans="2:25">
      <c r="B846" s="232"/>
      <c r="C846" s="232"/>
      <c r="D846" s="155" t="str">
        <f>IF($C846="","",VLOOKUP($C846,分類コード!$B$1:$C$26,2,0))</f>
        <v/>
      </c>
      <c r="E846" s="234"/>
      <c r="F846" s="235"/>
      <c r="G846" s="236"/>
      <c r="H846" s="235"/>
      <c r="L846" s="239"/>
      <c r="M846" s="239"/>
      <c r="N846" s="239"/>
      <c r="O846" s="239"/>
      <c r="P846" s="239"/>
      <c r="Q846" s="239"/>
      <c r="R846" s="239"/>
      <c r="S846" s="239"/>
      <c r="W846" s="239"/>
      <c r="X846" s="239"/>
      <c r="Y846" s="239"/>
    </row>
    <row r="847" spans="2:25">
      <c r="B847" s="232"/>
      <c r="C847" s="232"/>
      <c r="D847" s="155" t="str">
        <f>IF($C847="","",VLOOKUP($C847,分類コード!$B$1:$C$26,2,0))</f>
        <v/>
      </c>
      <c r="E847" s="234"/>
      <c r="F847" s="235"/>
      <c r="G847" s="236"/>
      <c r="H847" s="235"/>
      <c r="L847" s="239"/>
      <c r="M847" s="239"/>
      <c r="N847" s="239"/>
      <c r="O847" s="239"/>
      <c r="P847" s="239"/>
      <c r="Q847" s="239"/>
      <c r="R847" s="239"/>
      <c r="S847" s="239"/>
      <c r="W847" s="239"/>
      <c r="X847" s="239"/>
      <c r="Y847" s="239"/>
    </row>
    <row r="848" spans="2:25">
      <c r="B848" s="232"/>
      <c r="C848" s="232"/>
      <c r="D848" s="155" t="str">
        <f>IF($C848="","",VLOOKUP($C848,分類コード!$B$1:$C$26,2,0))</f>
        <v/>
      </c>
      <c r="E848" s="234"/>
      <c r="F848" s="235"/>
      <c r="G848" s="236"/>
      <c r="H848" s="235"/>
      <c r="L848" s="239"/>
      <c r="M848" s="239"/>
      <c r="N848" s="239"/>
      <c r="O848" s="239"/>
      <c r="P848" s="239"/>
      <c r="Q848" s="239"/>
      <c r="R848" s="239"/>
      <c r="S848" s="239"/>
      <c r="W848" s="239"/>
      <c r="X848" s="239"/>
      <c r="Y848" s="239"/>
    </row>
    <row r="849" spans="2:25">
      <c r="B849" s="232"/>
      <c r="C849" s="232"/>
      <c r="D849" s="155" t="str">
        <f>IF($C849="","",VLOOKUP($C849,分類コード!$B$1:$C$26,2,0))</f>
        <v/>
      </c>
      <c r="E849" s="234"/>
      <c r="F849" s="235"/>
      <c r="G849" s="236"/>
      <c r="H849" s="235"/>
      <c r="L849" s="239"/>
      <c r="M849" s="239"/>
      <c r="N849" s="239"/>
      <c r="O849" s="239"/>
      <c r="P849" s="239"/>
      <c r="Q849" s="239"/>
      <c r="R849" s="239"/>
      <c r="S849" s="239"/>
      <c r="W849" s="239"/>
      <c r="X849" s="239"/>
      <c r="Y849" s="239"/>
    </row>
    <row r="850" spans="2:25">
      <c r="B850" s="232"/>
      <c r="C850" s="232"/>
      <c r="D850" s="155" t="str">
        <f>IF($C850="","",VLOOKUP($C850,分類コード!$B$1:$C$26,2,0))</f>
        <v/>
      </c>
      <c r="E850" s="234"/>
      <c r="F850" s="235"/>
      <c r="G850" s="236"/>
      <c r="H850" s="235"/>
      <c r="L850" s="239"/>
      <c r="M850" s="239"/>
      <c r="N850" s="239"/>
      <c r="O850" s="239"/>
      <c r="P850" s="239"/>
      <c r="Q850" s="239"/>
      <c r="R850" s="239"/>
      <c r="S850" s="239"/>
      <c r="W850" s="239"/>
      <c r="X850" s="239"/>
      <c r="Y850" s="239"/>
    </row>
    <row r="851" spans="2:25">
      <c r="B851" s="232"/>
      <c r="C851" s="232"/>
      <c r="D851" s="155" t="str">
        <f>IF($C851="","",VLOOKUP($C851,分類コード!$B$1:$C$26,2,0))</f>
        <v/>
      </c>
      <c r="E851" s="234"/>
      <c r="F851" s="235"/>
      <c r="G851" s="236"/>
      <c r="H851" s="235"/>
      <c r="L851" s="239"/>
      <c r="M851" s="239"/>
      <c r="N851" s="239"/>
      <c r="O851" s="239"/>
      <c r="P851" s="239"/>
      <c r="Q851" s="239"/>
      <c r="R851" s="239"/>
      <c r="S851" s="239"/>
      <c r="W851" s="239"/>
      <c r="X851" s="239"/>
      <c r="Y851" s="239"/>
    </row>
    <row r="852" spans="2:25">
      <c r="B852" s="232"/>
      <c r="C852" s="232"/>
      <c r="D852" s="155" t="str">
        <f>IF($C852="","",VLOOKUP($C852,分類コード!$B$1:$C$26,2,0))</f>
        <v/>
      </c>
      <c r="E852" s="234"/>
      <c r="F852" s="235"/>
      <c r="G852" s="236"/>
      <c r="H852" s="235"/>
      <c r="L852" s="239"/>
      <c r="M852" s="239"/>
      <c r="N852" s="239"/>
      <c r="O852" s="239"/>
      <c r="P852" s="239"/>
      <c r="Q852" s="239"/>
      <c r="R852" s="239"/>
      <c r="S852" s="239"/>
      <c r="W852" s="239"/>
      <c r="X852" s="239"/>
      <c r="Y852" s="239"/>
    </row>
    <row r="853" spans="2:25">
      <c r="B853" s="232"/>
      <c r="C853" s="232"/>
      <c r="D853" s="155" t="str">
        <f>IF($C853="","",VLOOKUP($C853,分類コード!$B$1:$C$26,2,0))</f>
        <v/>
      </c>
      <c r="E853" s="234"/>
      <c r="F853" s="235"/>
      <c r="G853" s="236"/>
      <c r="H853" s="235"/>
      <c r="L853" s="239"/>
      <c r="M853" s="239"/>
      <c r="N853" s="239"/>
      <c r="O853" s="239"/>
      <c r="P853" s="239"/>
      <c r="Q853" s="239"/>
      <c r="R853" s="239"/>
      <c r="S853" s="239"/>
      <c r="W853" s="239"/>
      <c r="X853" s="239"/>
      <c r="Y853" s="239"/>
    </row>
    <row r="854" spans="2:25">
      <c r="B854" s="232"/>
      <c r="C854" s="232"/>
      <c r="D854" s="155" t="str">
        <f>IF($C854="","",VLOOKUP($C854,分類コード!$B$1:$C$26,2,0))</f>
        <v/>
      </c>
      <c r="E854" s="234"/>
      <c r="F854" s="235"/>
      <c r="G854" s="236"/>
      <c r="H854" s="235"/>
      <c r="L854" s="239"/>
      <c r="M854" s="239"/>
      <c r="N854" s="239"/>
      <c r="O854" s="239"/>
      <c r="P854" s="239"/>
      <c r="Q854" s="239"/>
      <c r="R854" s="239"/>
      <c r="S854" s="239"/>
      <c r="W854" s="239"/>
      <c r="X854" s="239"/>
      <c r="Y854" s="239"/>
    </row>
    <row r="855" spans="2:25">
      <c r="B855" s="232"/>
      <c r="C855" s="232"/>
      <c r="D855" s="155" t="str">
        <f>IF($C855="","",VLOOKUP($C855,分類コード!$B$1:$C$26,2,0))</f>
        <v/>
      </c>
      <c r="E855" s="234"/>
      <c r="F855" s="235"/>
      <c r="G855" s="236"/>
      <c r="H855" s="235"/>
      <c r="L855" s="239"/>
      <c r="M855" s="239"/>
      <c r="N855" s="239"/>
      <c r="O855" s="239"/>
      <c r="P855" s="239"/>
      <c r="Q855" s="239"/>
      <c r="R855" s="239"/>
      <c r="S855" s="239"/>
      <c r="W855" s="239"/>
      <c r="X855" s="239"/>
      <c r="Y855" s="239"/>
    </row>
    <row r="856" spans="2:25">
      <c r="B856" s="232"/>
      <c r="C856" s="232"/>
      <c r="D856" s="155" t="str">
        <f>IF($C856="","",VLOOKUP($C856,分類コード!$B$1:$C$26,2,0))</f>
        <v/>
      </c>
      <c r="E856" s="234"/>
      <c r="F856" s="235"/>
      <c r="G856" s="236"/>
      <c r="H856" s="235"/>
      <c r="L856" s="239"/>
      <c r="M856" s="239"/>
      <c r="N856" s="239"/>
      <c r="O856" s="239"/>
      <c r="P856" s="239"/>
      <c r="Q856" s="239"/>
      <c r="R856" s="239"/>
      <c r="S856" s="239"/>
      <c r="W856" s="239"/>
      <c r="X856" s="239"/>
      <c r="Y856" s="239"/>
    </row>
    <row r="857" spans="2:25">
      <c r="B857" s="232"/>
      <c r="C857" s="232"/>
      <c r="D857" s="155" t="str">
        <f>IF($C857="","",VLOOKUP($C857,分類コード!$B$1:$C$26,2,0))</f>
        <v/>
      </c>
      <c r="E857" s="234"/>
      <c r="F857" s="235"/>
      <c r="G857" s="236"/>
      <c r="H857" s="235"/>
      <c r="L857" s="239"/>
      <c r="M857" s="239"/>
      <c r="N857" s="239"/>
      <c r="O857" s="239"/>
      <c r="P857" s="239"/>
      <c r="Q857" s="239"/>
      <c r="R857" s="239"/>
      <c r="S857" s="239"/>
      <c r="W857" s="239"/>
      <c r="X857" s="239"/>
      <c r="Y857" s="239"/>
    </row>
    <row r="858" spans="2:25">
      <c r="B858" s="232"/>
      <c r="C858" s="232"/>
      <c r="D858" s="155" t="str">
        <f>IF($C858="","",VLOOKUP($C858,分類コード!$B$1:$C$26,2,0))</f>
        <v/>
      </c>
      <c r="E858" s="234"/>
      <c r="F858" s="235"/>
      <c r="G858" s="236"/>
      <c r="H858" s="235"/>
      <c r="L858" s="239"/>
      <c r="M858" s="239"/>
      <c r="N858" s="239"/>
      <c r="O858" s="239"/>
      <c r="P858" s="239"/>
      <c r="Q858" s="239"/>
      <c r="R858" s="239"/>
      <c r="S858" s="239"/>
      <c r="W858" s="239"/>
      <c r="X858" s="239"/>
      <c r="Y858" s="239"/>
    </row>
    <row r="859" spans="2:25">
      <c r="B859" s="232"/>
      <c r="C859" s="232"/>
      <c r="D859" s="155" t="str">
        <f>IF($C859="","",VLOOKUP($C859,分類コード!$B$1:$C$26,2,0))</f>
        <v/>
      </c>
      <c r="E859" s="234"/>
      <c r="F859" s="235"/>
      <c r="G859" s="236"/>
      <c r="H859" s="235"/>
      <c r="L859" s="239"/>
      <c r="M859" s="239"/>
      <c r="N859" s="239"/>
      <c r="O859" s="239"/>
      <c r="P859" s="239"/>
      <c r="Q859" s="239"/>
      <c r="R859" s="239"/>
      <c r="S859" s="239"/>
      <c r="W859" s="239"/>
      <c r="X859" s="239"/>
      <c r="Y859" s="239"/>
    </row>
    <row r="860" spans="2:25">
      <c r="B860" s="232"/>
      <c r="C860" s="232"/>
      <c r="D860" s="155" t="str">
        <f>IF($C860="","",VLOOKUP($C860,分類コード!$B$1:$C$26,2,0))</f>
        <v/>
      </c>
      <c r="E860" s="234"/>
      <c r="F860" s="235"/>
      <c r="G860" s="236"/>
      <c r="H860" s="235"/>
      <c r="L860" s="239"/>
      <c r="M860" s="239"/>
      <c r="N860" s="239"/>
      <c r="O860" s="239"/>
      <c r="P860" s="239"/>
      <c r="Q860" s="239"/>
      <c r="R860" s="239"/>
      <c r="S860" s="239"/>
      <c r="W860" s="239"/>
      <c r="X860" s="239"/>
      <c r="Y860" s="239"/>
    </row>
    <row r="861" spans="2:25">
      <c r="B861" s="232"/>
      <c r="C861" s="232"/>
      <c r="D861" s="155" t="str">
        <f>IF($C861="","",VLOOKUP($C861,分類コード!$B$1:$C$26,2,0))</f>
        <v/>
      </c>
      <c r="E861" s="234"/>
      <c r="F861" s="235"/>
      <c r="G861" s="236"/>
      <c r="H861" s="235"/>
      <c r="L861" s="239"/>
      <c r="M861" s="239"/>
      <c r="N861" s="239"/>
      <c r="O861" s="239"/>
      <c r="P861" s="239"/>
      <c r="Q861" s="239"/>
      <c r="R861" s="239"/>
      <c r="S861" s="239"/>
      <c r="W861" s="239"/>
      <c r="X861" s="239"/>
      <c r="Y861" s="239"/>
    </row>
    <row r="862" spans="2:25">
      <c r="B862" s="232"/>
      <c r="C862" s="232"/>
      <c r="D862" s="155" t="str">
        <f>IF($C862="","",VLOOKUP($C862,分類コード!$B$1:$C$26,2,0))</f>
        <v/>
      </c>
      <c r="E862" s="234"/>
      <c r="F862" s="235"/>
      <c r="G862" s="236"/>
      <c r="H862" s="235"/>
      <c r="L862" s="239"/>
      <c r="M862" s="239"/>
      <c r="N862" s="239"/>
      <c r="O862" s="239"/>
      <c r="P862" s="239"/>
      <c r="Q862" s="239"/>
      <c r="R862" s="239"/>
      <c r="S862" s="239"/>
      <c r="W862" s="239"/>
      <c r="X862" s="239"/>
      <c r="Y862" s="239"/>
    </row>
    <row r="863" spans="2:25">
      <c r="B863" s="232"/>
      <c r="C863" s="232"/>
      <c r="D863" s="155" t="str">
        <f>IF($C863="","",VLOOKUP($C863,分類コード!$B$1:$C$26,2,0))</f>
        <v/>
      </c>
      <c r="E863" s="234"/>
      <c r="F863" s="235"/>
      <c r="G863" s="236"/>
      <c r="H863" s="235"/>
      <c r="L863" s="239"/>
      <c r="M863" s="239"/>
      <c r="N863" s="239"/>
      <c r="O863" s="239"/>
      <c r="P863" s="239"/>
      <c r="Q863" s="239"/>
      <c r="R863" s="239"/>
      <c r="S863" s="239"/>
      <c r="W863" s="239"/>
      <c r="X863" s="239"/>
      <c r="Y863" s="239"/>
    </row>
    <row r="864" spans="2:25">
      <c r="B864" s="232"/>
      <c r="C864" s="232"/>
      <c r="D864" s="155" t="str">
        <f>IF($C864="","",VLOOKUP($C864,分類コード!$B$1:$C$26,2,0))</f>
        <v/>
      </c>
      <c r="E864" s="234"/>
      <c r="F864" s="235"/>
      <c r="G864" s="236"/>
      <c r="H864" s="235"/>
      <c r="L864" s="239"/>
      <c r="M864" s="239"/>
      <c r="N864" s="239"/>
      <c r="O864" s="239"/>
      <c r="P864" s="239"/>
      <c r="Q864" s="239"/>
      <c r="R864" s="239"/>
      <c r="S864" s="239"/>
      <c r="W864" s="239"/>
      <c r="X864" s="239"/>
      <c r="Y864" s="239"/>
    </row>
    <row r="865" spans="2:25">
      <c r="B865" s="232"/>
      <c r="C865" s="232"/>
      <c r="D865" s="155" t="str">
        <f>IF($C865="","",VLOOKUP($C865,分類コード!$B$1:$C$26,2,0))</f>
        <v/>
      </c>
      <c r="E865" s="234"/>
      <c r="F865" s="235"/>
      <c r="G865" s="236"/>
      <c r="H865" s="235"/>
      <c r="L865" s="239"/>
      <c r="M865" s="239"/>
      <c r="N865" s="239"/>
      <c r="O865" s="239"/>
      <c r="P865" s="239"/>
      <c r="Q865" s="239"/>
      <c r="R865" s="239"/>
      <c r="S865" s="239"/>
      <c r="W865" s="239"/>
      <c r="X865" s="239"/>
      <c r="Y865" s="239"/>
    </row>
    <row r="866" spans="2:25">
      <c r="B866" s="232"/>
      <c r="C866" s="232"/>
      <c r="D866" s="155" t="str">
        <f>IF($C866="","",VLOOKUP($C866,分類コード!$B$1:$C$26,2,0))</f>
        <v/>
      </c>
      <c r="E866" s="234"/>
      <c r="F866" s="235"/>
      <c r="G866" s="236"/>
      <c r="H866" s="235"/>
      <c r="L866" s="239"/>
      <c r="M866" s="239"/>
      <c r="N866" s="239"/>
      <c r="O866" s="239"/>
      <c r="P866" s="239"/>
      <c r="Q866" s="239"/>
      <c r="R866" s="239"/>
      <c r="S866" s="239"/>
      <c r="W866" s="239"/>
      <c r="X866" s="239"/>
      <c r="Y866" s="239"/>
    </row>
    <row r="867" spans="2:25">
      <c r="B867" s="232"/>
      <c r="C867" s="232"/>
      <c r="D867" s="155" t="str">
        <f>IF($C867="","",VLOOKUP($C867,分類コード!$B$1:$C$26,2,0))</f>
        <v/>
      </c>
      <c r="E867" s="234"/>
      <c r="F867" s="235"/>
      <c r="G867" s="236"/>
      <c r="H867" s="235"/>
      <c r="L867" s="239"/>
      <c r="M867" s="239"/>
      <c r="N867" s="239"/>
      <c r="O867" s="239"/>
      <c r="P867" s="239"/>
      <c r="Q867" s="239"/>
      <c r="R867" s="239"/>
      <c r="S867" s="239"/>
      <c r="W867" s="239"/>
      <c r="X867" s="239"/>
      <c r="Y867" s="239"/>
    </row>
    <row r="868" spans="2:25">
      <c r="B868" s="232"/>
      <c r="C868" s="232"/>
      <c r="D868" s="155" t="str">
        <f>IF($C868="","",VLOOKUP($C868,分類コード!$B$1:$C$26,2,0))</f>
        <v/>
      </c>
      <c r="E868" s="234"/>
      <c r="F868" s="235"/>
      <c r="G868" s="236"/>
      <c r="H868" s="235"/>
      <c r="L868" s="239"/>
      <c r="M868" s="239"/>
      <c r="N868" s="239"/>
      <c r="O868" s="239"/>
      <c r="P868" s="239"/>
      <c r="Q868" s="239"/>
      <c r="R868" s="239"/>
      <c r="S868" s="239"/>
      <c r="W868" s="239"/>
      <c r="X868" s="239"/>
      <c r="Y868" s="239"/>
    </row>
    <row r="869" spans="2:25">
      <c r="B869" s="232"/>
      <c r="C869" s="232"/>
      <c r="D869" s="155" t="str">
        <f>IF($C869="","",VLOOKUP($C869,分類コード!$B$1:$C$26,2,0))</f>
        <v/>
      </c>
      <c r="E869" s="234"/>
      <c r="F869" s="235"/>
      <c r="G869" s="236"/>
      <c r="H869" s="235"/>
      <c r="L869" s="239"/>
      <c r="M869" s="239"/>
      <c r="N869" s="239"/>
      <c r="O869" s="239"/>
      <c r="P869" s="239"/>
      <c r="Q869" s="239"/>
      <c r="R869" s="239"/>
      <c r="S869" s="239"/>
      <c r="W869" s="239"/>
      <c r="X869" s="239"/>
      <c r="Y869" s="239"/>
    </row>
    <row r="870" spans="2:25">
      <c r="B870" s="232"/>
      <c r="C870" s="232"/>
      <c r="D870" s="155" t="str">
        <f>IF($C870="","",VLOOKUP($C870,分類コード!$B$1:$C$26,2,0))</f>
        <v/>
      </c>
      <c r="E870" s="234"/>
      <c r="F870" s="235"/>
      <c r="G870" s="236"/>
      <c r="H870" s="235"/>
      <c r="L870" s="239"/>
      <c r="M870" s="239"/>
      <c r="N870" s="239"/>
      <c r="O870" s="239"/>
      <c r="P870" s="239"/>
      <c r="Q870" s="239"/>
      <c r="R870" s="239"/>
      <c r="S870" s="239"/>
      <c r="W870" s="239"/>
      <c r="X870" s="239"/>
      <c r="Y870" s="239"/>
    </row>
    <row r="871" spans="2:25">
      <c r="B871" s="232"/>
      <c r="C871" s="232"/>
      <c r="D871" s="155" t="str">
        <f>IF($C871="","",VLOOKUP($C871,分類コード!$B$1:$C$26,2,0))</f>
        <v/>
      </c>
      <c r="E871" s="234"/>
      <c r="F871" s="235"/>
      <c r="G871" s="236"/>
      <c r="H871" s="235"/>
      <c r="L871" s="239"/>
      <c r="M871" s="239"/>
      <c r="N871" s="239"/>
      <c r="O871" s="239"/>
      <c r="P871" s="239"/>
      <c r="Q871" s="239"/>
      <c r="R871" s="239"/>
      <c r="S871" s="239"/>
      <c r="W871" s="239"/>
      <c r="X871" s="239"/>
      <c r="Y871" s="239"/>
    </row>
    <row r="872" spans="2:25">
      <c r="B872" s="232"/>
      <c r="C872" s="232"/>
      <c r="D872" s="155" t="str">
        <f>IF($C872="","",VLOOKUP($C872,分類コード!$B$1:$C$26,2,0))</f>
        <v/>
      </c>
      <c r="E872" s="234"/>
      <c r="F872" s="235"/>
      <c r="G872" s="236"/>
      <c r="H872" s="235"/>
      <c r="L872" s="239"/>
      <c r="M872" s="239"/>
      <c r="N872" s="239"/>
      <c r="O872" s="239"/>
      <c r="P872" s="239"/>
      <c r="Q872" s="239"/>
      <c r="R872" s="239"/>
      <c r="S872" s="239"/>
      <c r="W872" s="239"/>
      <c r="X872" s="239"/>
      <c r="Y872" s="239"/>
    </row>
    <row r="873" spans="2:25">
      <c r="B873" s="232"/>
      <c r="C873" s="232"/>
      <c r="D873" s="155" t="str">
        <f>IF($C873="","",VLOOKUP($C873,分類コード!$B$1:$C$26,2,0))</f>
        <v/>
      </c>
      <c r="E873" s="234"/>
      <c r="F873" s="235"/>
      <c r="G873" s="236"/>
      <c r="H873" s="235"/>
      <c r="L873" s="239"/>
      <c r="M873" s="239"/>
      <c r="N873" s="239"/>
      <c r="O873" s="239"/>
      <c r="P873" s="239"/>
      <c r="Q873" s="239"/>
      <c r="R873" s="239"/>
      <c r="S873" s="239"/>
      <c r="W873" s="239"/>
      <c r="X873" s="239"/>
      <c r="Y873" s="239"/>
    </row>
    <row r="874" spans="2:25">
      <c r="B874" s="232"/>
      <c r="C874" s="232"/>
      <c r="D874" s="155" t="str">
        <f>IF($C874="","",VLOOKUP($C874,分類コード!$B$1:$C$26,2,0))</f>
        <v/>
      </c>
      <c r="E874" s="234"/>
      <c r="F874" s="235"/>
      <c r="G874" s="236"/>
      <c r="H874" s="235"/>
      <c r="L874" s="239"/>
      <c r="M874" s="239"/>
      <c r="N874" s="239"/>
      <c r="O874" s="239"/>
      <c r="P874" s="239"/>
      <c r="Q874" s="239"/>
      <c r="R874" s="239"/>
      <c r="S874" s="239"/>
      <c r="W874" s="239"/>
      <c r="X874" s="239"/>
      <c r="Y874" s="239"/>
    </row>
    <row r="875" spans="2:25">
      <c r="B875" s="232"/>
      <c r="C875" s="232"/>
      <c r="D875" s="155" t="str">
        <f>IF($C875="","",VLOOKUP($C875,分類コード!$B$1:$C$26,2,0))</f>
        <v/>
      </c>
      <c r="E875" s="234"/>
      <c r="F875" s="235"/>
      <c r="G875" s="236"/>
      <c r="H875" s="235"/>
      <c r="L875" s="239"/>
      <c r="M875" s="239"/>
      <c r="N875" s="239"/>
      <c r="O875" s="239"/>
      <c r="P875" s="239"/>
      <c r="Q875" s="239"/>
      <c r="R875" s="239"/>
      <c r="S875" s="239"/>
      <c r="W875" s="239"/>
      <c r="X875" s="239"/>
      <c r="Y875" s="239"/>
    </row>
    <row r="876" spans="2:25">
      <c r="B876" s="232"/>
      <c r="C876" s="232"/>
      <c r="D876" s="155" t="str">
        <f>IF($C876="","",VLOOKUP($C876,分類コード!$B$1:$C$26,2,0))</f>
        <v/>
      </c>
      <c r="E876" s="234"/>
      <c r="F876" s="235"/>
      <c r="G876" s="236"/>
      <c r="H876" s="235"/>
      <c r="L876" s="239"/>
      <c r="M876" s="239"/>
      <c r="N876" s="239"/>
      <c r="O876" s="239"/>
      <c r="P876" s="239"/>
      <c r="Q876" s="239"/>
      <c r="R876" s="239"/>
      <c r="S876" s="239"/>
      <c r="W876" s="239"/>
      <c r="X876" s="239"/>
      <c r="Y876" s="239"/>
    </row>
    <row r="877" spans="2:25">
      <c r="B877" s="232"/>
      <c r="C877" s="232"/>
      <c r="D877" s="155" t="str">
        <f>IF($C877="","",VLOOKUP($C877,分類コード!$B$1:$C$26,2,0))</f>
        <v/>
      </c>
      <c r="E877" s="234"/>
      <c r="F877" s="235"/>
      <c r="G877" s="236"/>
      <c r="H877" s="235"/>
      <c r="L877" s="239"/>
      <c r="M877" s="239"/>
      <c r="N877" s="239"/>
      <c r="O877" s="239"/>
      <c r="P877" s="239"/>
      <c r="Q877" s="239"/>
      <c r="R877" s="239"/>
      <c r="S877" s="239"/>
      <c r="W877" s="239"/>
      <c r="X877" s="239"/>
      <c r="Y877" s="239"/>
    </row>
    <row r="878" spans="2:25">
      <c r="B878" s="232"/>
      <c r="C878" s="232"/>
      <c r="D878" s="155" t="str">
        <f>IF($C878="","",VLOOKUP($C878,分類コード!$B$1:$C$26,2,0))</f>
        <v/>
      </c>
      <c r="E878" s="234"/>
      <c r="F878" s="235"/>
      <c r="G878" s="236"/>
      <c r="H878" s="235"/>
      <c r="L878" s="239"/>
      <c r="M878" s="239"/>
      <c r="N878" s="239"/>
      <c r="O878" s="239"/>
      <c r="P878" s="239"/>
      <c r="Q878" s="239"/>
      <c r="R878" s="239"/>
      <c r="S878" s="239"/>
      <c r="W878" s="239"/>
      <c r="X878" s="239"/>
      <c r="Y878" s="239"/>
    </row>
    <row r="879" spans="2:25">
      <c r="B879" s="232"/>
      <c r="C879" s="232"/>
      <c r="D879" s="155" t="str">
        <f>IF($C879="","",VLOOKUP($C879,分類コード!$B$1:$C$26,2,0))</f>
        <v/>
      </c>
      <c r="E879" s="234"/>
      <c r="F879" s="235"/>
      <c r="G879" s="236"/>
      <c r="H879" s="235"/>
      <c r="L879" s="239"/>
      <c r="M879" s="239"/>
      <c r="N879" s="239"/>
      <c r="O879" s="239"/>
      <c r="P879" s="239"/>
      <c r="Q879" s="239"/>
      <c r="R879" s="239"/>
      <c r="S879" s="239"/>
      <c r="W879" s="239"/>
      <c r="X879" s="239"/>
      <c r="Y879" s="239"/>
    </row>
    <row r="880" spans="2:25">
      <c r="B880" s="232"/>
      <c r="C880" s="232"/>
      <c r="D880" s="155" t="str">
        <f>IF($C880="","",VLOOKUP($C880,分類コード!$B$1:$C$26,2,0))</f>
        <v/>
      </c>
      <c r="E880" s="234"/>
      <c r="F880" s="235"/>
      <c r="G880" s="236"/>
      <c r="H880" s="235"/>
      <c r="L880" s="239"/>
      <c r="M880" s="239"/>
      <c r="N880" s="239"/>
      <c r="O880" s="239"/>
      <c r="P880" s="239"/>
      <c r="Q880" s="239"/>
      <c r="R880" s="239"/>
      <c r="S880" s="239"/>
      <c r="W880" s="239"/>
      <c r="X880" s="239"/>
      <c r="Y880" s="239"/>
    </row>
    <row r="881" spans="2:25">
      <c r="B881" s="232"/>
      <c r="C881" s="232"/>
      <c r="D881" s="155" t="str">
        <f>IF($C881="","",VLOOKUP($C881,分類コード!$B$1:$C$26,2,0))</f>
        <v/>
      </c>
      <c r="E881" s="234"/>
      <c r="F881" s="235"/>
      <c r="G881" s="236"/>
      <c r="H881" s="235"/>
      <c r="L881" s="239"/>
      <c r="M881" s="239"/>
      <c r="N881" s="239"/>
      <c r="O881" s="239"/>
      <c r="P881" s="239"/>
      <c r="Q881" s="239"/>
      <c r="R881" s="239"/>
      <c r="S881" s="239"/>
      <c r="W881" s="239"/>
      <c r="X881" s="239"/>
      <c r="Y881" s="239"/>
    </row>
    <row r="882" spans="2:25">
      <c r="B882" s="232"/>
      <c r="C882" s="232"/>
      <c r="D882" s="155" t="str">
        <f>IF($C882="","",VLOOKUP($C882,分類コード!$B$1:$C$26,2,0))</f>
        <v/>
      </c>
      <c r="E882" s="234"/>
      <c r="F882" s="235"/>
      <c r="G882" s="236"/>
      <c r="H882" s="235"/>
      <c r="L882" s="239"/>
      <c r="M882" s="239"/>
      <c r="N882" s="239"/>
      <c r="O882" s="239"/>
      <c r="P882" s="239"/>
      <c r="Q882" s="239"/>
      <c r="R882" s="239"/>
      <c r="S882" s="239"/>
      <c r="W882" s="239"/>
      <c r="X882" s="239"/>
      <c r="Y882" s="239"/>
    </row>
    <row r="883" spans="2:25">
      <c r="B883" s="232"/>
      <c r="C883" s="232"/>
      <c r="D883" s="155" t="str">
        <f>IF($C883="","",VLOOKUP($C883,分類コード!$B$1:$C$26,2,0))</f>
        <v/>
      </c>
      <c r="E883" s="234"/>
      <c r="F883" s="235"/>
      <c r="G883" s="236"/>
      <c r="H883" s="235"/>
      <c r="L883" s="239"/>
      <c r="M883" s="239"/>
      <c r="N883" s="239"/>
      <c r="O883" s="239"/>
      <c r="P883" s="239"/>
      <c r="Q883" s="239"/>
      <c r="R883" s="239"/>
      <c r="S883" s="239"/>
      <c r="W883" s="239"/>
      <c r="X883" s="239"/>
      <c r="Y883" s="239"/>
    </row>
    <row r="884" spans="2:25">
      <c r="B884" s="232"/>
      <c r="C884" s="232"/>
      <c r="D884" s="155" t="str">
        <f>IF($C884="","",VLOOKUP($C884,分類コード!$B$1:$C$26,2,0))</f>
        <v/>
      </c>
      <c r="E884" s="234"/>
      <c r="F884" s="235"/>
      <c r="G884" s="236"/>
      <c r="H884" s="235"/>
      <c r="L884" s="239"/>
      <c r="M884" s="239"/>
      <c r="N884" s="239"/>
      <c r="O884" s="239"/>
      <c r="P884" s="239"/>
      <c r="Q884" s="239"/>
      <c r="R884" s="239"/>
      <c r="S884" s="239"/>
      <c r="W884" s="239"/>
      <c r="X884" s="239"/>
      <c r="Y884" s="239"/>
    </row>
    <row r="885" spans="2:25">
      <c r="B885" s="232"/>
      <c r="C885" s="232"/>
      <c r="D885" s="155" t="str">
        <f>IF($C885="","",VLOOKUP($C885,分類コード!$B$1:$C$26,2,0))</f>
        <v/>
      </c>
      <c r="E885" s="234"/>
      <c r="F885" s="235"/>
      <c r="G885" s="236"/>
      <c r="H885" s="235"/>
      <c r="L885" s="239"/>
      <c r="M885" s="239"/>
      <c r="N885" s="239"/>
      <c r="O885" s="239"/>
      <c r="P885" s="239"/>
      <c r="Q885" s="239"/>
      <c r="R885" s="239"/>
      <c r="S885" s="239"/>
      <c r="W885" s="239"/>
      <c r="X885" s="239"/>
      <c r="Y885" s="239"/>
    </row>
    <row r="886" spans="2:25">
      <c r="B886" s="232"/>
      <c r="C886" s="232"/>
      <c r="D886" s="155" t="str">
        <f>IF($C886="","",VLOOKUP($C886,分類コード!$B$1:$C$26,2,0))</f>
        <v/>
      </c>
      <c r="E886" s="234"/>
      <c r="F886" s="235"/>
      <c r="G886" s="236"/>
      <c r="H886" s="235"/>
      <c r="L886" s="239"/>
      <c r="M886" s="239"/>
      <c r="N886" s="239"/>
      <c r="O886" s="239"/>
      <c r="P886" s="239"/>
      <c r="Q886" s="239"/>
      <c r="R886" s="239"/>
      <c r="S886" s="239"/>
      <c r="W886" s="239"/>
      <c r="X886" s="239"/>
      <c r="Y886" s="239"/>
    </row>
    <row r="887" spans="2:25">
      <c r="B887" s="232"/>
      <c r="C887" s="232"/>
      <c r="D887" s="155" t="str">
        <f>IF($C887="","",VLOOKUP($C887,分類コード!$B$1:$C$26,2,0))</f>
        <v/>
      </c>
      <c r="E887" s="234"/>
      <c r="F887" s="235"/>
      <c r="G887" s="236"/>
      <c r="H887" s="235"/>
      <c r="L887" s="239"/>
      <c r="M887" s="239"/>
      <c r="N887" s="239"/>
      <c r="O887" s="239"/>
      <c r="P887" s="239"/>
      <c r="Q887" s="239"/>
      <c r="R887" s="239"/>
      <c r="S887" s="239"/>
      <c r="W887" s="239"/>
      <c r="X887" s="239"/>
      <c r="Y887" s="239"/>
    </row>
    <row r="888" spans="2:25">
      <c r="B888" s="232"/>
      <c r="C888" s="232"/>
      <c r="D888" s="155" t="str">
        <f>IF($C888="","",VLOOKUP($C888,分類コード!$B$1:$C$26,2,0))</f>
        <v/>
      </c>
      <c r="E888" s="234"/>
      <c r="F888" s="235"/>
      <c r="G888" s="236"/>
      <c r="H888" s="235"/>
      <c r="L888" s="239"/>
      <c r="M888" s="239"/>
      <c r="N888" s="239"/>
      <c r="O888" s="239"/>
      <c r="P888" s="239"/>
      <c r="Q888" s="239"/>
      <c r="R888" s="239"/>
      <c r="S888" s="239"/>
      <c r="W888" s="239"/>
      <c r="X888" s="239"/>
      <c r="Y888" s="239"/>
    </row>
    <row r="889" spans="2:25">
      <c r="B889" s="232"/>
      <c r="C889" s="232"/>
      <c r="D889" s="155" t="str">
        <f>IF($C889="","",VLOOKUP($C889,分類コード!$B$1:$C$26,2,0))</f>
        <v/>
      </c>
      <c r="E889" s="234"/>
      <c r="F889" s="235"/>
      <c r="G889" s="236"/>
      <c r="H889" s="235"/>
      <c r="L889" s="239"/>
      <c r="M889" s="239"/>
      <c r="N889" s="239"/>
      <c r="O889" s="239"/>
      <c r="P889" s="239"/>
      <c r="Q889" s="239"/>
      <c r="R889" s="239"/>
      <c r="S889" s="239"/>
      <c r="W889" s="239"/>
      <c r="X889" s="239"/>
      <c r="Y889" s="239"/>
    </row>
    <row r="890" spans="2:25">
      <c r="B890" s="232"/>
      <c r="C890" s="232"/>
      <c r="D890" s="155" t="str">
        <f>IF($C890="","",VLOOKUP($C890,分類コード!$B$1:$C$26,2,0))</f>
        <v/>
      </c>
      <c r="E890" s="234"/>
      <c r="F890" s="235"/>
      <c r="G890" s="236"/>
      <c r="H890" s="235"/>
      <c r="L890" s="239"/>
      <c r="M890" s="239"/>
      <c r="N890" s="239"/>
      <c r="O890" s="239"/>
      <c r="P890" s="239"/>
      <c r="Q890" s="239"/>
      <c r="R890" s="239"/>
      <c r="S890" s="239"/>
      <c r="W890" s="239"/>
      <c r="X890" s="239"/>
      <c r="Y890" s="239"/>
    </row>
    <row r="891" spans="2:25">
      <c r="B891" s="232"/>
      <c r="C891" s="232"/>
      <c r="D891" s="155" t="str">
        <f>IF($C891="","",VLOOKUP($C891,分類コード!$B$1:$C$26,2,0))</f>
        <v/>
      </c>
      <c r="E891" s="234"/>
      <c r="F891" s="235"/>
      <c r="G891" s="236"/>
      <c r="H891" s="235"/>
      <c r="L891" s="239"/>
      <c r="M891" s="239"/>
      <c r="N891" s="239"/>
      <c r="O891" s="239"/>
      <c r="P891" s="239"/>
      <c r="Q891" s="239"/>
      <c r="R891" s="239"/>
      <c r="S891" s="239"/>
      <c r="W891" s="239"/>
      <c r="X891" s="239"/>
      <c r="Y891" s="239"/>
    </row>
    <row r="892" spans="2:25">
      <c r="B892" s="232"/>
      <c r="C892" s="232"/>
      <c r="D892" s="155" t="str">
        <f>IF($C892="","",VLOOKUP($C892,分類コード!$B$1:$C$26,2,0))</f>
        <v/>
      </c>
      <c r="E892" s="234"/>
      <c r="F892" s="235"/>
      <c r="G892" s="236"/>
      <c r="H892" s="235"/>
      <c r="L892" s="239"/>
      <c r="M892" s="239"/>
      <c r="N892" s="239"/>
      <c r="O892" s="239"/>
      <c r="P892" s="239"/>
      <c r="Q892" s="239"/>
      <c r="R892" s="239"/>
      <c r="S892" s="239"/>
      <c r="W892" s="239"/>
      <c r="X892" s="239"/>
      <c r="Y892" s="239"/>
    </row>
    <row r="893" spans="2:25">
      <c r="B893" s="232"/>
      <c r="C893" s="232"/>
      <c r="D893" s="155" t="str">
        <f>IF($C893="","",VLOOKUP($C893,分類コード!$B$1:$C$26,2,0))</f>
        <v/>
      </c>
      <c r="E893" s="234"/>
      <c r="F893" s="235"/>
      <c r="G893" s="236"/>
      <c r="H893" s="235"/>
      <c r="L893" s="239"/>
      <c r="M893" s="239"/>
      <c r="N893" s="239"/>
      <c r="O893" s="239"/>
      <c r="P893" s="239"/>
      <c r="Q893" s="239"/>
      <c r="R893" s="239"/>
      <c r="S893" s="239"/>
      <c r="W893" s="239"/>
      <c r="X893" s="239"/>
      <c r="Y893" s="239"/>
    </row>
    <row r="894" spans="2:25">
      <c r="B894" s="232"/>
      <c r="C894" s="232"/>
      <c r="D894" s="155" t="str">
        <f>IF($C894="","",VLOOKUP($C894,分類コード!$B$1:$C$26,2,0))</f>
        <v/>
      </c>
      <c r="E894" s="234"/>
      <c r="F894" s="235"/>
      <c r="G894" s="236"/>
      <c r="H894" s="235"/>
      <c r="L894" s="239"/>
      <c r="M894" s="239"/>
      <c r="N894" s="239"/>
      <c r="O894" s="239"/>
      <c r="P894" s="239"/>
      <c r="Q894" s="239"/>
      <c r="R894" s="239"/>
      <c r="S894" s="239"/>
      <c r="W894" s="239"/>
      <c r="X894" s="239"/>
      <c r="Y894" s="239"/>
    </row>
    <row r="895" spans="2:25">
      <c r="B895" s="232"/>
      <c r="C895" s="232"/>
      <c r="D895" s="155" t="str">
        <f>IF($C895="","",VLOOKUP($C895,分類コード!$B$1:$C$26,2,0))</f>
        <v/>
      </c>
      <c r="E895" s="234"/>
      <c r="F895" s="235"/>
      <c r="G895" s="236"/>
      <c r="H895" s="235"/>
      <c r="L895" s="239"/>
      <c r="M895" s="239"/>
      <c r="N895" s="239"/>
      <c r="O895" s="239"/>
      <c r="P895" s="239"/>
      <c r="Q895" s="239"/>
      <c r="R895" s="239"/>
      <c r="S895" s="239"/>
      <c r="W895" s="239"/>
      <c r="X895" s="239"/>
      <c r="Y895" s="239"/>
    </row>
    <row r="896" spans="2:25">
      <c r="B896" s="232"/>
      <c r="C896" s="232"/>
      <c r="D896" s="155" t="str">
        <f>IF($C896="","",VLOOKUP($C896,分類コード!$B$1:$C$26,2,0))</f>
        <v/>
      </c>
      <c r="E896" s="234"/>
      <c r="F896" s="235"/>
      <c r="G896" s="236"/>
      <c r="H896" s="235"/>
      <c r="L896" s="239"/>
      <c r="M896" s="239"/>
      <c r="N896" s="239"/>
      <c r="O896" s="239"/>
      <c r="P896" s="239"/>
      <c r="Q896" s="239"/>
      <c r="R896" s="239"/>
      <c r="S896" s="239"/>
      <c r="W896" s="239"/>
      <c r="X896" s="239"/>
      <c r="Y896" s="239"/>
    </row>
    <row r="897" spans="2:25">
      <c r="B897" s="232"/>
      <c r="C897" s="232"/>
      <c r="D897" s="155" t="str">
        <f>IF($C897="","",VLOOKUP($C897,分類コード!$B$1:$C$26,2,0))</f>
        <v/>
      </c>
      <c r="E897" s="234"/>
      <c r="F897" s="235"/>
      <c r="G897" s="236"/>
      <c r="H897" s="235"/>
      <c r="L897" s="239"/>
      <c r="M897" s="239"/>
      <c r="N897" s="239"/>
      <c r="O897" s="239"/>
      <c r="P897" s="239"/>
      <c r="Q897" s="239"/>
      <c r="R897" s="239"/>
      <c r="S897" s="239"/>
      <c r="W897" s="239"/>
      <c r="X897" s="239"/>
      <c r="Y897" s="239"/>
    </row>
    <row r="898" spans="2:25">
      <c r="B898" s="232"/>
      <c r="C898" s="232"/>
      <c r="D898" s="155" t="str">
        <f>IF($C898="","",VLOOKUP($C898,分類コード!$B$1:$C$26,2,0))</f>
        <v/>
      </c>
      <c r="E898" s="234"/>
      <c r="F898" s="235"/>
      <c r="G898" s="236"/>
      <c r="H898" s="235"/>
      <c r="L898" s="239"/>
      <c r="M898" s="239"/>
      <c r="N898" s="239"/>
      <c r="O898" s="239"/>
      <c r="P898" s="239"/>
      <c r="Q898" s="239"/>
      <c r="R898" s="239"/>
      <c r="S898" s="239"/>
      <c r="W898" s="239"/>
      <c r="X898" s="239"/>
      <c r="Y898" s="239"/>
    </row>
    <row r="899" spans="2:25">
      <c r="B899" s="232"/>
      <c r="C899" s="232"/>
      <c r="D899" s="155" t="str">
        <f>IF($C899="","",VLOOKUP($C899,分類コード!$B$1:$C$26,2,0))</f>
        <v/>
      </c>
      <c r="E899" s="234"/>
      <c r="F899" s="235"/>
      <c r="G899" s="236"/>
      <c r="H899" s="235"/>
      <c r="L899" s="239"/>
      <c r="M899" s="239"/>
      <c r="N899" s="239"/>
      <c r="O899" s="239"/>
      <c r="P899" s="239"/>
      <c r="Q899" s="239"/>
      <c r="R899" s="239"/>
      <c r="S899" s="239"/>
      <c r="W899" s="239"/>
      <c r="X899" s="239"/>
      <c r="Y899" s="239"/>
    </row>
    <row r="900" spans="2:25">
      <c r="B900" s="232"/>
      <c r="C900" s="232"/>
      <c r="D900" s="155" t="str">
        <f>IF($C900="","",VLOOKUP($C900,分類コード!$B$1:$C$26,2,0))</f>
        <v/>
      </c>
      <c r="E900" s="234"/>
      <c r="F900" s="235"/>
      <c r="G900" s="236"/>
      <c r="H900" s="235"/>
      <c r="L900" s="239"/>
      <c r="M900" s="239"/>
      <c r="N900" s="239"/>
      <c r="O900" s="239"/>
      <c r="P900" s="239"/>
      <c r="Q900" s="239"/>
      <c r="R900" s="239"/>
      <c r="S900" s="239"/>
      <c r="W900" s="239"/>
      <c r="X900" s="239"/>
      <c r="Y900" s="239"/>
    </row>
    <row r="901" spans="2:25">
      <c r="B901" s="232"/>
      <c r="C901" s="232"/>
      <c r="D901" s="155" t="str">
        <f>IF($C901="","",VLOOKUP($C901,分類コード!$B$1:$C$26,2,0))</f>
        <v/>
      </c>
      <c r="E901" s="234"/>
      <c r="F901" s="235"/>
      <c r="G901" s="236"/>
      <c r="H901" s="235"/>
      <c r="L901" s="239"/>
      <c r="M901" s="239"/>
      <c r="N901" s="239"/>
      <c r="O901" s="239"/>
      <c r="P901" s="239"/>
      <c r="Q901" s="239"/>
      <c r="R901" s="239"/>
      <c r="S901" s="239"/>
      <c r="W901" s="239"/>
      <c r="X901" s="239"/>
      <c r="Y901" s="239"/>
    </row>
    <row r="902" spans="2:25">
      <c r="B902" s="232"/>
      <c r="C902" s="232"/>
      <c r="D902" s="155" t="str">
        <f>IF($C902="","",VLOOKUP($C902,分類コード!$B$1:$C$26,2,0))</f>
        <v/>
      </c>
      <c r="E902" s="234"/>
      <c r="F902" s="235"/>
      <c r="G902" s="236"/>
      <c r="H902" s="235"/>
      <c r="L902" s="239"/>
      <c r="M902" s="239"/>
      <c r="N902" s="239"/>
      <c r="O902" s="239"/>
      <c r="P902" s="239"/>
      <c r="Q902" s="239"/>
      <c r="R902" s="239"/>
      <c r="S902" s="239"/>
      <c r="W902" s="239"/>
      <c r="X902" s="239"/>
      <c r="Y902" s="239"/>
    </row>
    <row r="903" spans="2:25">
      <c r="B903" s="232"/>
      <c r="C903" s="232"/>
      <c r="D903" s="155" t="str">
        <f>IF($C903="","",VLOOKUP($C903,分類コード!$B$1:$C$26,2,0))</f>
        <v/>
      </c>
      <c r="E903" s="234"/>
      <c r="F903" s="235"/>
      <c r="G903" s="236"/>
      <c r="H903" s="235"/>
      <c r="L903" s="239"/>
      <c r="M903" s="239"/>
      <c r="N903" s="239"/>
      <c r="O903" s="239"/>
      <c r="P903" s="239"/>
      <c r="Q903" s="239"/>
      <c r="R903" s="239"/>
      <c r="S903" s="239"/>
      <c r="W903" s="239"/>
      <c r="X903" s="239"/>
      <c r="Y903" s="239"/>
    </row>
    <row r="904" spans="2:25">
      <c r="B904" s="232"/>
      <c r="C904" s="232"/>
      <c r="D904" s="155" t="str">
        <f>IF($C904="","",VLOOKUP($C904,分類コード!$B$1:$C$26,2,0))</f>
        <v/>
      </c>
      <c r="E904" s="234"/>
      <c r="F904" s="235"/>
      <c r="G904" s="236"/>
      <c r="H904" s="235"/>
      <c r="L904" s="239"/>
      <c r="M904" s="239"/>
      <c r="N904" s="239"/>
      <c r="O904" s="239"/>
      <c r="P904" s="239"/>
      <c r="Q904" s="239"/>
      <c r="R904" s="239"/>
      <c r="S904" s="239"/>
      <c r="W904" s="239"/>
      <c r="X904" s="239"/>
      <c r="Y904" s="239"/>
    </row>
    <row r="905" spans="2:25">
      <c r="B905" s="232"/>
      <c r="C905" s="232"/>
      <c r="D905" s="155" t="str">
        <f>IF($C905="","",VLOOKUP($C905,分類コード!$B$1:$C$26,2,0))</f>
        <v/>
      </c>
      <c r="E905" s="234"/>
      <c r="F905" s="235"/>
      <c r="G905" s="236"/>
      <c r="H905" s="235"/>
      <c r="L905" s="239"/>
      <c r="M905" s="239"/>
      <c r="N905" s="239"/>
      <c r="O905" s="239"/>
      <c r="P905" s="239"/>
      <c r="Q905" s="239"/>
      <c r="R905" s="239"/>
      <c r="S905" s="239"/>
      <c r="W905" s="239"/>
      <c r="X905" s="239"/>
      <c r="Y905" s="239"/>
    </row>
    <row r="906" spans="2:25">
      <c r="B906" s="232"/>
      <c r="C906" s="232"/>
      <c r="D906" s="155" t="str">
        <f>IF($C906="","",VLOOKUP($C906,分類コード!$B$1:$C$26,2,0))</f>
        <v/>
      </c>
      <c r="E906" s="234"/>
      <c r="F906" s="235"/>
      <c r="G906" s="236"/>
      <c r="H906" s="235"/>
      <c r="L906" s="239"/>
      <c r="M906" s="239"/>
      <c r="N906" s="239"/>
      <c r="O906" s="239"/>
      <c r="P906" s="239"/>
      <c r="Q906" s="239"/>
      <c r="R906" s="239"/>
      <c r="S906" s="239"/>
      <c r="W906" s="239"/>
      <c r="X906" s="239"/>
      <c r="Y906" s="239"/>
    </row>
    <row r="907" spans="2:25">
      <c r="B907" s="232"/>
      <c r="C907" s="232"/>
      <c r="D907" s="155" t="str">
        <f>IF($C907="","",VLOOKUP($C907,分類コード!$B$1:$C$26,2,0))</f>
        <v/>
      </c>
      <c r="E907" s="234"/>
      <c r="F907" s="235"/>
      <c r="G907" s="236"/>
      <c r="H907" s="235"/>
      <c r="L907" s="239"/>
      <c r="M907" s="239"/>
      <c r="N907" s="239"/>
      <c r="O907" s="239"/>
      <c r="P907" s="239"/>
      <c r="Q907" s="239"/>
      <c r="R907" s="239"/>
      <c r="S907" s="239"/>
      <c r="W907" s="239"/>
      <c r="X907" s="239"/>
      <c r="Y907" s="239"/>
    </row>
    <row r="908" spans="2:25">
      <c r="B908" s="232"/>
      <c r="C908" s="232"/>
      <c r="D908" s="155" t="str">
        <f>IF($C908="","",VLOOKUP($C908,分類コード!$B$1:$C$26,2,0))</f>
        <v/>
      </c>
      <c r="E908" s="234"/>
      <c r="F908" s="235"/>
      <c r="G908" s="236"/>
      <c r="H908" s="235"/>
      <c r="L908" s="239"/>
      <c r="M908" s="239"/>
      <c r="N908" s="239"/>
      <c r="O908" s="239"/>
      <c r="P908" s="239"/>
      <c r="Q908" s="239"/>
      <c r="R908" s="239"/>
      <c r="S908" s="239"/>
      <c r="W908" s="239"/>
      <c r="X908" s="239"/>
      <c r="Y908" s="239"/>
    </row>
    <row r="909" spans="2:25">
      <c r="B909" s="232"/>
      <c r="C909" s="232"/>
      <c r="D909" s="155" t="str">
        <f>IF($C909="","",VLOOKUP($C909,分類コード!$B$1:$C$26,2,0))</f>
        <v/>
      </c>
      <c r="E909" s="234"/>
      <c r="F909" s="235"/>
      <c r="G909" s="236"/>
      <c r="H909" s="235"/>
      <c r="L909" s="239"/>
      <c r="M909" s="239"/>
      <c r="N909" s="239"/>
      <c r="O909" s="239"/>
      <c r="P909" s="239"/>
      <c r="Q909" s="239"/>
      <c r="R909" s="239"/>
      <c r="S909" s="239"/>
      <c r="W909" s="239"/>
      <c r="X909" s="239"/>
      <c r="Y909" s="239"/>
    </row>
    <row r="910" spans="2:25">
      <c r="B910" s="232"/>
      <c r="C910" s="232"/>
      <c r="D910" s="155" t="str">
        <f>IF($C910="","",VLOOKUP($C910,分類コード!$B$1:$C$26,2,0))</f>
        <v/>
      </c>
      <c r="E910" s="234"/>
      <c r="F910" s="235"/>
      <c r="G910" s="236"/>
      <c r="H910" s="235"/>
      <c r="L910" s="239"/>
      <c r="M910" s="239"/>
      <c r="N910" s="239"/>
      <c r="O910" s="239"/>
      <c r="P910" s="239"/>
      <c r="Q910" s="239"/>
      <c r="R910" s="239"/>
      <c r="S910" s="239"/>
      <c r="W910" s="239"/>
      <c r="X910" s="239"/>
      <c r="Y910" s="239"/>
    </row>
    <row r="911" spans="2:25">
      <c r="B911" s="232"/>
      <c r="C911" s="232"/>
      <c r="D911" s="155" t="str">
        <f>IF($C911="","",VLOOKUP($C911,分類コード!$B$1:$C$26,2,0))</f>
        <v/>
      </c>
      <c r="E911" s="234"/>
      <c r="F911" s="235"/>
      <c r="G911" s="236"/>
      <c r="H911" s="235"/>
      <c r="L911" s="239"/>
      <c r="M911" s="239"/>
      <c r="N911" s="239"/>
      <c r="O911" s="239"/>
      <c r="P911" s="239"/>
      <c r="Q911" s="239"/>
      <c r="R911" s="239"/>
      <c r="S911" s="239"/>
      <c r="W911" s="239"/>
      <c r="X911" s="239"/>
      <c r="Y911" s="239"/>
    </row>
    <row r="912" spans="2:25">
      <c r="B912" s="232"/>
      <c r="C912" s="232"/>
      <c r="D912" s="155" t="str">
        <f>IF($C912="","",VLOOKUP($C912,分類コード!$B$1:$C$26,2,0))</f>
        <v/>
      </c>
      <c r="E912" s="234"/>
      <c r="F912" s="235"/>
      <c r="G912" s="236"/>
      <c r="H912" s="235"/>
      <c r="L912" s="239"/>
      <c r="M912" s="239"/>
      <c r="N912" s="239"/>
      <c r="O912" s="239"/>
      <c r="P912" s="239"/>
      <c r="Q912" s="239"/>
      <c r="R912" s="239"/>
      <c r="S912" s="239"/>
      <c r="W912" s="239"/>
      <c r="X912" s="239"/>
      <c r="Y912" s="239"/>
    </row>
    <row r="913" spans="2:25">
      <c r="B913" s="232"/>
      <c r="C913" s="232"/>
      <c r="D913" s="155" t="str">
        <f>IF($C913="","",VLOOKUP($C913,分類コード!$B$1:$C$26,2,0))</f>
        <v/>
      </c>
      <c r="E913" s="234"/>
      <c r="F913" s="235"/>
      <c r="G913" s="236"/>
      <c r="H913" s="235"/>
      <c r="L913" s="239"/>
      <c r="M913" s="239"/>
      <c r="N913" s="239"/>
      <c r="O913" s="239"/>
      <c r="P913" s="239"/>
      <c r="Q913" s="239"/>
      <c r="R913" s="239"/>
      <c r="S913" s="239"/>
      <c r="W913" s="239"/>
      <c r="X913" s="239"/>
      <c r="Y913" s="239"/>
    </row>
    <row r="914" spans="2:25">
      <c r="B914" s="232"/>
      <c r="C914" s="232"/>
      <c r="D914" s="155" t="str">
        <f>IF($C914="","",VLOOKUP($C914,分類コード!$B$1:$C$26,2,0))</f>
        <v/>
      </c>
      <c r="E914" s="234"/>
      <c r="F914" s="235"/>
      <c r="G914" s="236"/>
      <c r="H914" s="235"/>
      <c r="L914" s="239"/>
      <c r="M914" s="239"/>
      <c r="N914" s="239"/>
      <c r="O914" s="239"/>
      <c r="P914" s="239"/>
      <c r="Q914" s="239"/>
      <c r="R914" s="239"/>
      <c r="S914" s="239"/>
      <c r="W914" s="239"/>
      <c r="X914" s="239"/>
      <c r="Y914" s="239"/>
    </row>
    <row r="915" spans="2:25">
      <c r="B915" s="232"/>
      <c r="C915" s="232"/>
      <c r="D915" s="155" t="str">
        <f>IF($C915="","",VLOOKUP($C915,分類コード!$B$1:$C$26,2,0))</f>
        <v/>
      </c>
      <c r="E915" s="234"/>
      <c r="F915" s="235"/>
      <c r="G915" s="236"/>
      <c r="H915" s="235"/>
      <c r="L915" s="239"/>
      <c r="M915" s="239"/>
      <c r="N915" s="239"/>
      <c r="O915" s="239"/>
      <c r="P915" s="239"/>
      <c r="Q915" s="239"/>
      <c r="R915" s="239"/>
      <c r="S915" s="239"/>
      <c r="W915" s="239"/>
      <c r="X915" s="239"/>
      <c r="Y915" s="239"/>
    </row>
    <row r="916" spans="2:25">
      <c r="B916" s="232"/>
      <c r="C916" s="232"/>
      <c r="D916" s="155" t="str">
        <f>IF($C916="","",VLOOKUP($C916,分類コード!$B$1:$C$26,2,0))</f>
        <v/>
      </c>
      <c r="E916" s="234"/>
      <c r="F916" s="235"/>
      <c r="G916" s="236"/>
      <c r="H916" s="235"/>
      <c r="L916" s="239"/>
      <c r="M916" s="239"/>
      <c r="N916" s="239"/>
      <c r="O916" s="239"/>
      <c r="P916" s="239"/>
      <c r="Q916" s="239"/>
      <c r="R916" s="239"/>
      <c r="S916" s="239"/>
      <c r="W916" s="239"/>
      <c r="X916" s="239"/>
      <c r="Y916" s="239"/>
    </row>
    <row r="917" spans="2:25">
      <c r="B917" s="232"/>
      <c r="C917" s="232"/>
      <c r="D917" s="155" t="str">
        <f>IF($C917="","",VLOOKUP($C917,分類コード!$B$1:$C$26,2,0))</f>
        <v/>
      </c>
      <c r="E917" s="234"/>
      <c r="F917" s="235"/>
      <c r="G917" s="236"/>
      <c r="H917" s="235"/>
      <c r="L917" s="239"/>
      <c r="M917" s="239"/>
      <c r="N917" s="239"/>
      <c r="O917" s="239"/>
      <c r="P917" s="239"/>
      <c r="Q917" s="239"/>
      <c r="R917" s="239"/>
      <c r="S917" s="239"/>
      <c r="W917" s="239"/>
      <c r="X917" s="239"/>
      <c r="Y917" s="239"/>
    </row>
    <row r="918" spans="2:25">
      <c r="B918" s="232"/>
      <c r="C918" s="232"/>
      <c r="D918" s="155" t="str">
        <f>IF($C918="","",VLOOKUP($C918,分類コード!$B$1:$C$26,2,0))</f>
        <v/>
      </c>
      <c r="E918" s="234"/>
      <c r="F918" s="235"/>
      <c r="G918" s="236"/>
      <c r="H918" s="235"/>
      <c r="L918" s="239"/>
      <c r="M918" s="239"/>
      <c r="N918" s="239"/>
      <c r="O918" s="239"/>
      <c r="P918" s="239"/>
      <c r="Q918" s="239"/>
      <c r="R918" s="239"/>
      <c r="S918" s="239"/>
      <c r="W918" s="239"/>
      <c r="X918" s="239"/>
      <c r="Y918" s="239"/>
    </row>
    <row r="919" spans="2:25">
      <c r="B919" s="232"/>
      <c r="C919" s="232"/>
      <c r="D919" s="155" t="str">
        <f>IF($C919="","",VLOOKUP($C919,分類コード!$B$1:$C$26,2,0))</f>
        <v/>
      </c>
      <c r="E919" s="234"/>
      <c r="F919" s="235"/>
      <c r="G919" s="236"/>
      <c r="H919" s="235"/>
      <c r="L919" s="239"/>
      <c r="M919" s="239"/>
      <c r="N919" s="239"/>
      <c r="O919" s="239"/>
      <c r="P919" s="239"/>
      <c r="Q919" s="239"/>
      <c r="R919" s="239"/>
      <c r="S919" s="239"/>
      <c r="W919" s="239"/>
      <c r="X919" s="239"/>
      <c r="Y919" s="239"/>
    </row>
    <row r="920" spans="2:25">
      <c r="B920" s="232"/>
      <c r="C920" s="232"/>
      <c r="D920" s="155" t="str">
        <f>IF($C920="","",VLOOKUP($C920,分類コード!$B$1:$C$26,2,0))</f>
        <v/>
      </c>
      <c r="E920" s="234"/>
      <c r="F920" s="235"/>
      <c r="G920" s="236"/>
      <c r="H920" s="235"/>
      <c r="L920" s="239"/>
      <c r="M920" s="239"/>
      <c r="N920" s="239"/>
      <c r="O920" s="239"/>
      <c r="P920" s="239"/>
      <c r="Q920" s="239"/>
      <c r="R920" s="239"/>
      <c r="S920" s="239"/>
      <c r="W920" s="239"/>
      <c r="X920" s="239"/>
      <c r="Y920" s="239"/>
    </row>
    <row r="921" spans="2:25">
      <c r="B921" s="232"/>
      <c r="C921" s="232"/>
      <c r="D921" s="155" t="str">
        <f>IF($C921="","",VLOOKUP($C921,分類コード!$B$1:$C$26,2,0))</f>
        <v/>
      </c>
      <c r="E921" s="234"/>
      <c r="F921" s="235"/>
      <c r="G921" s="236"/>
      <c r="H921" s="235"/>
      <c r="L921" s="239"/>
      <c r="M921" s="239"/>
      <c r="N921" s="239"/>
      <c r="O921" s="239"/>
      <c r="P921" s="239"/>
      <c r="Q921" s="239"/>
      <c r="R921" s="239"/>
      <c r="S921" s="239"/>
      <c r="W921" s="239"/>
      <c r="X921" s="239"/>
      <c r="Y921" s="239"/>
    </row>
    <row r="922" spans="2:25">
      <c r="B922" s="232"/>
      <c r="C922" s="232"/>
      <c r="D922" s="155" t="str">
        <f>IF($C922="","",VLOOKUP($C922,分類コード!$B$1:$C$26,2,0))</f>
        <v/>
      </c>
      <c r="E922" s="234"/>
      <c r="F922" s="235"/>
      <c r="G922" s="236"/>
      <c r="H922" s="235"/>
      <c r="L922" s="239"/>
      <c r="M922" s="239"/>
      <c r="N922" s="239"/>
      <c r="O922" s="239"/>
      <c r="P922" s="239"/>
      <c r="Q922" s="239"/>
      <c r="R922" s="239"/>
      <c r="S922" s="239"/>
      <c r="W922" s="239"/>
      <c r="X922" s="239"/>
      <c r="Y922" s="239"/>
    </row>
    <row r="923" spans="2:25">
      <c r="B923" s="232"/>
      <c r="C923" s="232"/>
      <c r="D923" s="155" t="str">
        <f>IF($C923="","",VLOOKUP($C923,分類コード!$B$1:$C$26,2,0))</f>
        <v/>
      </c>
      <c r="E923" s="234"/>
      <c r="F923" s="235"/>
      <c r="G923" s="236"/>
      <c r="H923" s="235"/>
      <c r="L923" s="239"/>
      <c r="M923" s="239"/>
      <c r="N923" s="239"/>
      <c r="O923" s="239"/>
      <c r="P923" s="239"/>
      <c r="Q923" s="239"/>
      <c r="R923" s="239"/>
      <c r="S923" s="239"/>
      <c r="W923" s="239"/>
      <c r="X923" s="239"/>
      <c r="Y923" s="239"/>
    </row>
    <row r="924" spans="2:25">
      <c r="B924" s="232"/>
      <c r="C924" s="232"/>
      <c r="D924" s="155" t="str">
        <f>IF($C924="","",VLOOKUP($C924,分類コード!$B$1:$C$26,2,0))</f>
        <v/>
      </c>
      <c r="E924" s="234"/>
      <c r="F924" s="235"/>
      <c r="G924" s="236"/>
      <c r="H924" s="235"/>
      <c r="L924" s="239"/>
      <c r="M924" s="239"/>
      <c r="N924" s="239"/>
      <c r="O924" s="239"/>
      <c r="P924" s="239"/>
      <c r="Q924" s="239"/>
      <c r="R924" s="239"/>
      <c r="S924" s="239"/>
      <c r="W924" s="239"/>
      <c r="X924" s="239"/>
      <c r="Y924" s="239"/>
    </row>
    <row r="925" spans="2:25">
      <c r="B925" s="232"/>
      <c r="C925" s="232"/>
      <c r="D925" s="155" t="str">
        <f>IF($C925="","",VLOOKUP($C925,分類コード!$B$1:$C$26,2,0))</f>
        <v/>
      </c>
      <c r="E925" s="234"/>
      <c r="F925" s="235"/>
      <c r="G925" s="236"/>
      <c r="H925" s="235"/>
      <c r="L925" s="239"/>
      <c r="M925" s="239"/>
      <c r="N925" s="239"/>
      <c r="O925" s="239"/>
      <c r="P925" s="239"/>
      <c r="Q925" s="239"/>
      <c r="R925" s="239"/>
      <c r="S925" s="239"/>
      <c r="W925" s="239"/>
      <c r="X925" s="239"/>
      <c r="Y925" s="239"/>
    </row>
    <row r="926" spans="2:25">
      <c r="B926" s="232"/>
      <c r="C926" s="232"/>
      <c r="D926" s="155" t="str">
        <f>IF($C926="","",VLOOKUP($C926,分類コード!$B$1:$C$26,2,0))</f>
        <v/>
      </c>
      <c r="E926" s="234"/>
      <c r="F926" s="235"/>
      <c r="G926" s="236"/>
      <c r="H926" s="235"/>
      <c r="L926" s="239"/>
      <c r="M926" s="239"/>
      <c r="N926" s="239"/>
      <c r="O926" s="239"/>
      <c r="P926" s="239"/>
      <c r="Q926" s="239"/>
      <c r="R926" s="239"/>
      <c r="S926" s="239"/>
      <c r="W926" s="239"/>
      <c r="X926" s="239"/>
      <c r="Y926" s="239"/>
    </row>
    <row r="927" spans="2:25">
      <c r="B927" s="232"/>
      <c r="C927" s="232"/>
      <c r="D927" s="155" t="str">
        <f>IF($C927="","",VLOOKUP($C927,分類コード!$B$1:$C$26,2,0))</f>
        <v/>
      </c>
      <c r="E927" s="234"/>
      <c r="F927" s="235"/>
      <c r="G927" s="236"/>
      <c r="H927" s="235"/>
      <c r="L927" s="239"/>
      <c r="M927" s="239"/>
      <c r="N927" s="239"/>
      <c r="O927" s="239"/>
      <c r="P927" s="239"/>
      <c r="Q927" s="239"/>
      <c r="R927" s="239"/>
      <c r="S927" s="239"/>
      <c r="W927" s="239"/>
      <c r="X927" s="239"/>
      <c r="Y927" s="239"/>
    </row>
    <row r="928" spans="2:25">
      <c r="B928" s="232"/>
      <c r="C928" s="232"/>
      <c r="D928" s="155" t="str">
        <f>IF($C928="","",VLOOKUP($C928,分類コード!$B$1:$C$26,2,0))</f>
        <v/>
      </c>
      <c r="E928" s="234"/>
      <c r="F928" s="235"/>
      <c r="G928" s="236"/>
      <c r="H928" s="235"/>
      <c r="L928" s="239"/>
      <c r="M928" s="239"/>
      <c r="N928" s="239"/>
      <c r="O928" s="239"/>
      <c r="P928" s="239"/>
      <c r="Q928" s="239"/>
      <c r="R928" s="239"/>
      <c r="S928" s="239"/>
      <c r="W928" s="239"/>
      <c r="X928" s="239"/>
      <c r="Y928" s="239"/>
    </row>
    <row r="929" spans="2:25">
      <c r="B929" s="232"/>
      <c r="C929" s="232"/>
      <c r="D929" s="155" t="str">
        <f>IF($C929="","",VLOOKUP($C929,分類コード!$B$1:$C$26,2,0))</f>
        <v/>
      </c>
      <c r="E929" s="234"/>
      <c r="F929" s="235"/>
      <c r="G929" s="236"/>
      <c r="H929" s="235"/>
      <c r="L929" s="239"/>
      <c r="M929" s="239"/>
      <c r="N929" s="239"/>
      <c r="O929" s="239"/>
      <c r="P929" s="239"/>
      <c r="Q929" s="239"/>
      <c r="R929" s="239"/>
      <c r="S929" s="239"/>
      <c r="W929" s="239"/>
      <c r="X929" s="239"/>
      <c r="Y929" s="239"/>
    </row>
    <row r="930" spans="2:25">
      <c r="B930" s="232"/>
      <c r="C930" s="232"/>
      <c r="D930" s="155" t="str">
        <f>IF($C930="","",VLOOKUP($C930,分類コード!$B$1:$C$26,2,0))</f>
        <v/>
      </c>
      <c r="E930" s="234"/>
      <c r="F930" s="235"/>
      <c r="G930" s="236"/>
      <c r="H930" s="235"/>
      <c r="L930" s="239"/>
      <c r="M930" s="239"/>
      <c r="N930" s="239"/>
      <c r="O930" s="239"/>
      <c r="P930" s="239"/>
      <c r="Q930" s="239"/>
      <c r="R930" s="239"/>
      <c r="S930" s="239"/>
      <c r="W930" s="239"/>
      <c r="X930" s="239"/>
      <c r="Y930" s="239"/>
    </row>
    <row r="931" spans="2:25">
      <c r="B931" s="232"/>
      <c r="C931" s="232"/>
      <c r="D931" s="155" t="str">
        <f>IF($C931="","",VLOOKUP($C931,分類コード!$B$1:$C$26,2,0))</f>
        <v/>
      </c>
      <c r="E931" s="234"/>
      <c r="F931" s="235"/>
      <c r="G931" s="236"/>
      <c r="H931" s="235"/>
      <c r="L931" s="239"/>
      <c r="M931" s="239"/>
      <c r="N931" s="239"/>
      <c r="O931" s="239"/>
      <c r="P931" s="239"/>
      <c r="Q931" s="239"/>
      <c r="R931" s="239"/>
      <c r="S931" s="239"/>
      <c r="W931" s="239"/>
      <c r="X931" s="239"/>
      <c r="Y931" s="239"/>
    </row>
    <row r="932" spans="2:25">
      <c r="B932" s="232"/>
      <c r="C932" s="232"/>
      <c r="D932" s="155" t="str">
        <f>IF($C932="","",VLOOKUP($C932,分類コード!$B$1:$C$26,2,0))</f>
        <v/>
      </c>
      <c r="E932" s="234"/>
      <c r="F932" s="235"/>
      <c r="G932" s="236"/>
      <c r="H932" s="235"/>
      <c r="L932" s="239"/>
      <c r="M932" s="239"/>
      <c r="N932" s="239"/>
      <c r="O932" s="239"/>
      <c r="P932" s="239"/>
      <c r="Q932" s="239"/>
      <c r="R932" s="239"/>
      <c r="S932" s="239"/>
      <c r="W932" s="239"/>
      <c r="X932" s="239"/>
      <c r="Y932" s="239"/>
    </row>
    <row r="933" spans="2:25">
      <c r="B933" s="232"/>
      <c r="C933" s="232"/>
      <c r="D933" s="155" t="str">
        <f>IF($C933="","",VLOOKUP($C933,分類コード!$B$1:$C$26,2,0))</f>
        <v/>
      </c>
      <c r="E933" s="234"/>
      <c r="F933" s="235"/>
      <c r="G933" s="236"/>
      <c r="H933" s="235"/>
      <c r="L933" s="239"/>
      <c r="M933" s="239"/>
      <c r="N933" s="239"/>
      <c r="O933" s="239"/>
      <c r="P933" s="239"/>
      <c r="Q933" s="239"/>
      <c r="R933" s="239"/>
      <c r="S933" s="239"/>
      <c r="W933" s="239"/>
      <c r="X933" s="239"/>
      <c r="Y933" s="239"/>
    </row>
    <row r="934" spans="2:25">
      <c r="B934" s="232"/>
      <c r="C934" s="232"/>
      <c r="D934" s="155" t="str">
        <f>IF($C934="","",VLOOKUP($C934,分類コード!$B$1:$C$26,2,0))</f>
        <v/>
      </c>
      <c r="E934" s="234"/>
      <c r="F934" s="235"/>
      <c r="G934" s="236"/>
      <c r="H934" s="235"/>
      <c r="L934" s="239"/>
      <c r="M934" s="239"/>
      <c r="N934" s="239"/>
      <c r="O934" s="239"/>
      <c r="P934" s="239"/>
      <c r="Q934" s="239"/>
      <c r="R934" s="239"/>
      <c r="S934" s="239"/>
      <c r="W934" s="239"/>
      <c r="X934" s="239"/>
      <c r="Y934" s="239"/>
    </row>
    <row r="935" spans="2:25">
      <c r="B935" s="232"/>
      <c r="C935" s="232"/>
      <c r="D935" s="155" t="str">
        <f>IF($C935="","",VLOOKUP($C935,分類コード!$B$1:$C$26,2,0))</f>
        <v/>
      </c>
      <c r="E935" s="234"/>
      <c r="F935" s="235"/>
      <c r="G935" s="236"/>
      <c r="H935" s="235"/>
      <c r="L935" s="239"/>
      <c r="M935" s="239"/>
      <c r="N935" s="239"/>
      <c r="O935" s="239"/>
      <c r="P935" s="239"/>
      <c r="Q935" s="239"/>
      <c r="R935" s="239"/>
      <c r="S935" s="239"/>
      <c r="W935" s="239"/>
      <c r="X935" s="239"/>
      <c r="Y935" s="239"/>
    </row>
    <row r="936" spans="2:25">
      <c r="B936" s="232"/>
      <c r="C936" s="232"/>
      <c r="D936" s="155" t="str">
        <f>IF($C936="","",VLOOKUP($C936,分類コード!$B$1:$C$26,2,0))</f>
        <v/>
      </c>
      <c r="E936" s="234"/>
      <c r="F936" s="235"/>
      <c r="G936" s="236"/>
      <c r="H936" s="235"/>
      <c r="L936" s="239"/>
      <c r="M936" s="239"/>
      <c r="N936" s="239"/>
      <c r="O936" s="239"/>
      <c r="P936" s="239"/>
      <c r="Q936" s="239"/>
      <c r="R936" s="239"/>
      <c r="S936" s="239"/>
      <c r="W936" s="239"/>
      <c r="X936" s="239"/>
      <c r="Y936" s="239"/>
    </row>
    <row r="937" spans="2:25">
      <c r="B937" s="232"/>
      <c r="C937" s="232"/>
      <c r="D937" s="155" t="str">
        <f>IF($C937="","",VLOOKUP($C937,分類コード!$B$1:$C$26,2,0))</f>
        <v/>
      </c>
      <c r="E937" s="234"/>
      <c r="F937" s="235"/>
      <c r="G937" s="236"/>
      <c r="H937" s="235"/>
      <c r="L937" s="239"/>
      <c r="M937" s="239"/>
      <c r="N937" s="239"/>
      <c r="O937" s="239"/>
      <c r="P937" s="239"/>
      <c r="Q937" s="239"/>
      <c r="R937" s="239"/>
      <c r="S937" s="239"/>
      <c r="W937" s="239"/>
      <c r="X937" s="239"/>
      <c r="Y937" s="239"/>
    </row>
    <row r="938" spans="2:25">
      <c r="B938" s="232"/>
      <c r="C938" s="232"/>
      <c r="D938" s="155" t="str">
        <f>IF($C938="","",VLOOKUP($C938,分類コード!$B$1:$C$26,2,0))</f>
        <v/>
      </c>
      <c r="E938" s="234"/>
      <c r="F938" s="235"/>
      <c r="G938" s="236"/>
      <c r="H938" s="235"/>
      <c r="L938" s="239"/>
      <c r="M938" s="239"/>
      <c r="N938" s="239"/>
      <c r="O938" s="239"/>
      <c r="P938" s="239"/>
      <c r="Q938" s="239"/>
      <c r="R938" s="239"/>
      <c r="S938" s="239"/>
      <c r="W938" s="239"/>
      <c r="X938" s="239"/>
      <c r="Y938" s="239"/>
    </row>
    <row r="939" spans="2:25">
      <c r="B939" s="232"/>
      <c r="C939" s="232"/>
      <c r="D939" s="155" t="str">
        <f>IF($C939="","",VLOOKUP($C939,分類コード!$B$1:$C$26,2,0))</f>
        <v/>
      </c>
      <c r="E939" s="234"/>
      <c r="F939" s="235"/>
      <c r="G939" s="236"/>
      <c r="H939" s="235"/>
      <c r="L939" s="239"/>
      <c r="M939" s="239"/>
      <c r="N939" s="239"/>
      <c r="O939" s="239"/>
      <c r="P939" s="239"/>
      <c r="Q939" s="239"/>
      <c r="R939" s="239"/>
      <c r="S939" s="239"/>
      <c r="W939" s="239"/>
      <c r="X939" s="239"/>
      <c r="Y939" s="239"/>
    </row>
    <row r="940" spans="2:25">
      <c r="B940" s="232"/>
      <c r="C940" s="232"/>
      <c r="D940" s="155" t="str">
        <f>IF($C940="","",VLOOKUP($C940,分類コード!$B$1:$C$26,2,0))</f>
        <v/>
      </c>
      <c r="E940" s="234"/>
      <c r="F940" s="235"/>
      <c r="G940" s="236"/>
      <c r="H940" s="235"/>
      <c r="L940" s="239"/>
      <c r="M940" s="239"/>
      <c r="N940" s="239"/>
      <c r="O940" s="239"/>
      <c r="P940" s="239"/>
      <c r="Q940" s="239"/>
      <c r="R940" s="239"/>
      <c r="S940" s="239"/>
      <c r="W940" s="239"/>
      <c r="X940" s="239"/>
      <c r="Y940" s="239"/>
    </row>
    <row r="941" spans="2:25">
      <c r="B941" s="232"/>
      <c r="C941" s="232"/>
      <c r="D941" s="155" t="str">
        <f>IF($C941="","",VLOOKUP($C941,分類コード!$B$1:$C$26,2,0))</f>
        <v/>
      </c>
      <c r="E941" s="234"/>
      <c r="F941" s="235"/>
      <c r="G941" s="236"/>
      <c r="H941" s="235"/>
      <c r="L941" s="239"/>
      <c r="M941" s="239"/>
      <c r="N941" s="239"/>
      <c r="O941" s="239"/>
      <c r="P941" s="239"/>
      <c r="Q941" s="239"/>
      <c r="R941" s="239"/>
      <c r="S941" s="239"/>
      <c r="W941" s="239"/>
      <c r="X941" s="239"/>
      <c r="Y941" s="239"/>
    </row>
    <row r="942" spans="2:25">
      <c r="B942" s="232"/>
      <c r="C942" s="232"/>
      <c r="D942" s="155" t="str">
        <f>IF($C942="","",VLOOKUP($C942,分類コード!$B$1:$C$26,2,0))</f>
        <v/>
      </c>
      <c r="E942" s="234"/>
      <c r="F942" s="235"/>
      <c r="G942" s="236"/>
      <c r="H942" s="235"/>
      <c r="L942" s="239"/>
      <c r="M942" s="239"/>
      <c r="N942" s="239"/>
      <c r="O942" s="239"/>
      <c r="P942" s="239"/>
      <c r="Q942" s="239"/>
      <c r="R942" s="239"/>
      <c r="S942" s="239"/>
      <c r="W942" s="239"/>
      <c r="X942" s="239"/>
      <c r="Y942" s="239"/>
    </row>
    <row r="943" spans="2:25">
      <c r="B943" s="232"/>
      <c r="C943" s="232"/>
      <c r="D943" s="155" t="str">
        <f>IF($C943="","",VLOOKUP($C943,分類コード!$B$1:$C$26,2,0))</f>
        <v/>
      </c>
      <c r="E943" s="234"/>
      <c r="F943" s="235"/>
      <c r="G943" s="236"/>
      <c r="H943" s="235"/>
      <c r="L943" s="239"/>
      <c r="M943" s="239"/>
      <c r="N943" s="239"/>
      <c r="O943" s="239"/>
      <c r="P943" s="239"/>
      <c r="Q943" s="239"/>
      <c r="R943" s="239"/>
      <c r="S943" s="239"/>
      <c r="W943" s="239"/>
      <c r="X943" s="239"/>
      <c r="Y943" s="239"/>
    </row>
    <row r="944" spans="2:25">
      <c r="B944" s="232"/>
      <c r="C944" s="232"/>
      <c r="D944" s="155" t="str">
        <f>IF($C944="","",VLOOKUP($C944,分類コード!$B$1:$C$26,2,0))</f>
        <v/>
      </c>
      <c r="E944" s="234"/>
      <c r="F944" s="235"/>
      <c r="G944" s="236"/>
      <c r="H944" s="235"/>
      <c r="L944" s="239"/>
      <c r="M944" s="239"/>
      <c r="N944" s="239"/>
      <c r="O944" s="239"/>
      <c r="P944" s="239"/>
      <c r="Q944" s="239"/>
      <c r="R944" s="239"/>
      <c r="S944" s="239"/>
      <c r="W944" s="239"/>
      <c r="X944" s="239"/>
      <c r="Y944" s="239"/>
    </row>
    <row r="945" spans="2:25">
      <c r="B945" s="232"/>
      <c r="C945" s="232"/>
      <c r="D945" s="155" t="str">
        <f>IF($C945="","",VLOOKUP($C945,分類コード!$B$1:$C$26,2,0))</f>
        <v/>
      </c>
      <c r="E945" s="234"/>
      <c r="F945" s="235"/>
      <c r="G945" s="236"/>
      <c r="H945" s="235"/>
      <c r="L945" s="239"/>
      <c r="M945" s="239"/>
      <c r="N945" s="239"/>
      <c r="O945" s="239"/>
      <c r="P945" s="239"/>
      <c r="Q945" s="239"/>
      <c r="R945" s="239"/>
      <c r="S945" s="239"/>
      <c r="W945" s="239"/>
      <c r="X945" s="239"/>
      <c r="Y945" s="239"/>
    </row>
    <row r="946" spans="2:25">
      <c r="B946" s="232"/>
      <c r="C946" s="232"/>
      <c r="D946" s="155" t="str">
        <f>IF($C946="","",VLOOKUP($C946,分類コード!$B$1:$C$26,2,0))</f>
        <v/>
      </c>
      <c r="E946" s="234"/>
      <c r="F946" s="235"/>
      <c r="G946" s="236"/>
      <c r="H946" s="235"/>
      <c r="L946" s="239"/>
      <c r="M946" s="239"/>
      <c r="N946" s="239"/>
      <c r="O946" s="239"/>
      <c r="P946" s="239"/>
      <c r="Q946" s="239"/>
      <c r="R946" s="239"/>
      <c r="S946" s="239"/>
      <c r="W946" s="239"/>
      <c r="X946" s="239"/>
      <c r="Y946" s="239"/>
    </row>
    <row r="947" spans="2:25">
      <c r="B947" s="232"/>
      <c r="C947" s="232"/>
      <c r="D947" s="155" t="str">
        <f>IF($C947="","",VLOOKUP($C947,分類コード!$B$1:$C$26,2,0))</f>
        <v/>
      </c>
      <c r="E947" s="234"/>
      <c r="F947" s="235"/>
      <c r="G947" s="236"/>
      <c r="H947" s="235"/>
      <c r="L947" s="239"/>
      <c r="M947" s="239"/>
      <c r="N947" s="239"/>
      <c r="O947" s="239"/>
      <c r="P947" s="239"/>
      <c r="Q947" s="239"/>
      <c r="R947" s="239"/>
      <c r="S947" s="239"/>
      <c r="W947" s="239"/>
      <c r="X947" s="239"/>
      <c r="Y947" s="239"/>
    </row>
    <row r="948" spans="2:25">
      <c r="B948" s="232"/>
      <c r="C948" s="232"/>
      <c r="D948" s="155" t="str">
        <f>IF($C948="","",VLOOKUP($C948,分類コード!$B$1:$C$26,2,0))</f>
        <v/>
      </c>
      <c r="E948" s="234"/>
      <c r="F948" s="235"/>
      <c r="G948" s="236"/>
      <c r="H948" s="235"/>
      <c r="L948" s="239"/>
      <c r="M948" s="239"/>
      <c r="N948" s="239"/>
      <c r="O948" s="239"/>
      <c r="P948" s="239"/>
      <c r="Q948" s="239"/>
      <c r="R948" s="239"/>
      <c r="S948" s="239"/>
      <c r="W948" s="239"/>
      <c r="X948" s="239"/>
      <c r="Y948" s="239"/>
    </row>
    <row r="949" spans="2:25">
      <c r="B949" s="232"/>
      <c r="C949" s="232"/>
      <c r="D949" s="155" t="str">
        <f>IF($C949="","",VLOOKUP($C949,分類コード!$B$1:$C$26,2,0))</f>
        <v/>
      </c>
      <c r="E949" s="234"/>
      <c r="F949" s="235"/>
      <c r="G949" s="236"/>
      <c r="H949" s="235"/>
      <c r="L949" s="239"/>
      <c r="M949" s="239"/>
      <c r="N949" s="239"/>
      <c r="O949" s="239"/>
      <c r="P949" s="239"/>
      <c r="Q949" s="239"/>
      <c r="R949" s="239"/>
      <c r="S949" s="239"/>
      <c r="W949" s="239"/>
      <c r="X949" s="239"/>
      <c r="Y949" s="239"/>
    </row>
    <row r="950" spans="2:25">
      <c r="B950" s="232"/>
      <c r="C950" s="232"/>
      <c r="D950" s="155" t="str">
        <f>IF($C950="","",VLOOKUP($C950,分類コード!$B$1:$C$26,2,0))</f>
        <v/>
      </c>
      <c r="E950" s="234"/>
      <c r="F950" s="235"/>
      <c r="G950" s="236"/>
      <c r="H950" s="235"/>
      <c r="L950" s="239"/>
      <c r="M950" s="239"/>
      <c r="N950" s="239"/>
      <c r="O950" s="239"/>
      <c r="P950" s="239"/>
      <c r="Q950" s="239"/>
      <c r="R950" s="239"/>
      <c r="S950" s="239"/>
      <c r="W950" s="239"/>
      <c r="X950" s="239"/>
      <c r="Y950" s="239"/>
    </row>
    <row r="951" spans="2:25">
      <c r="B951" s="232"/>
      <c r="C951" s="232"/>
      <c r="D951" s="155" t="str">
        <f>IF($C951="","",VLOOKUP($C951,分類コード!$B$1:$C$26,2,0))</f>
        <v/>
      </c>
      <c r="E951" s="234"/>
      <c r="F951" s="235"/>
      <c r="G951" s="236"/>
      <c r="H951" s="235"/>
      <c r="L951" s="239"/>
      <c r="M951" s="239"/>
      <c r="N951" s="239"/>
      <c r="O951" s="239"/>
      <c r="P951" s="239"/>
      <c r="Q951" s="239"/>
      <c r="R951" s="239"/>
      <c r="S951" s="239"/>
      <c r="W951" s="239"/>
      <c r="X951" s="239"/>
      <c r="Y951" s="239"/>
    </row>
    <row r="952" spans="2:25">
      <c r="B952" s="232"/>
      <c r="C952" s="232"/>
      <c r="D952" s="155" t="str">
        <f>IF($C952="","",VLOOKUP($C952,分類コード!$B$1:$C$26,2,0))</f>
        <v/>
      </c>
      <c r="E952" s="234"/>
      <c r="F952" s="235"/>
      <c r="G952" s="236"/>
      <c r="H952" s="235"/>
      <c r="L952" s="239"/>
      <c r="M952" s="239"/>
      <c r="N952" s="239"/>
      <c r="O952" s="239"/>
      <c r="P952" s="239"/>
      <c r="Q952" s="239"/>
      <c r="R952" s="239"/>
      <c r="S952" s="239"/>
      <c r="W952" s="239"/>
      <c r="X952" s="239"/>
      <c r="Y952" s="239"/>
    </row>
    <row r="953" spans="2:25">
      <c r="B953" s="232"/>
      <c r="C953" s="232"/>
      <c r="D953" s="155" t="str">
        <f>IF($C953="","",VLOOKUP($C953,分類コード!$B$1:$C$26,2,0))</f>
        <v/>
      </c>
      <c r="E953" s="234"/>
      <c r="F953" s="235"/>
      <c r="G953" s="236"/>
      <c r="H953" s="235"/>
      <c r="L953" s="239"/>
      <c r="M953" s="239"/>
      <c r="N953" s="239"/>
      <c r="O953" s="239"/>
      <c r="P953" s="239"/>
      <c r="Q953" s="239"/>
      <c r="R953" s="239"/>
      <c r="S953" s="239"/>
      <c r="W953" s="239"/>
      <c r="X953" s="239"/>
      <c r="Y953" s="239"/>
    </row>
    <row r="954" spans="2:25">
      <c r="B954" s="232"/>
      <c r="C954" s="232"/>
      <c r="D954" s="155" t="str">
        <f>IF($C954="","",VLOOKUP($C954,分類コード!$B$1:$C$26,2,0))</f>
        <v/>
      </c>
      <c r="E954" s="234"/>
      <c r="F954" s="235"/>
      <c r="G954" s="236"/>
      <c r="H954" s="235"/>
      <c r="L954" s="239"/>
      <c r="M954" s="239"/>
      <c r="N954" s="239"/>
      <c r="O954" s="239"/>
      <c r="P954" s="239"/>
      <c r="Q954" s="239"/>
      <c r="R954" s="239"/>
      <c r="S954" s="239"/>
      <c r="W954" s="239"/>
      <c r="X954" s="239"/>
      <c r="Y954" s="239"/>
    </row>
    <row r="955" spans="2:25">
      <c r="B955" s="232"/>
      <c r="C955" s="232"/>
      <c r="D955" s="155" t="str">
        <f>IF($C955="","",VLOOKUP($C955,分類コード!$B$1:$C$26,2,0))</f>
        <v/>
      </c>
      <c r="E955" s="234"/>
      <c r="F955" s="235"/>
      <c r="G955" s="236"/>
      <c r="H955" s="235"/>
      <c r="L955" s="239"/>
      <c r="M955" s="239"/>
      <c r="N955" s="239"/>
      <c r="O955" s="239"/>
      <c r="P955" s="239"/>
      <c r="Q955" s="239"/>
      <c r="R955" s="239"/>
      <c r="S955" s="239"/>
      <c r="W955" s="239"/>
      <c r="X955" s="239"/>
      <c r="Y955" s="239"/>
    </row>
    <row r="956" spans="2:25">
      <c r="B956" s="232"/>
      <c r="C956" s="232"/>
      <c r="D956" s="155" t="str">
        <f>IF($C956="","",VLOOKUP($C956,分類コード!$B$1:$C$26,2,0))</f>
        <v/>
      </c>
      <c r="E956" s="234"/>
      <c r="F956" s="235"/>
      <c r="G956" s="236"/>
      <c r="H956" s="235"/>
      <c r="L956" s="239"/>
      <c r="M956" s="239"/>
      <c r="N956" s="239"/>
      <c r="O956" s="239"/>
      <c r="P956" s="239"/>
      <c r="Q956" s="239"/>
      <c r="R956" s="239"/>
      <c r="S956" s="239"/>
      <c r="W956" s="239"/>
      <c r="X956" s="239"/>
      <c r="Y956" s="239"/>
    </row>
    <row r="957" spans="2:25">
      <c r="B957" s="232"/>
      <c r="C957" s="232"/>
      <c r="D957" s="155" t="str">
        <f>IF($C957="","",VLOOKUP($C957,分類コード!$B$1:$C$26,2,0))</f>
        <v/>
      </c>
      <c r="E957" s="234"/>
      <c r="F957" s="235"/>
      <c r="G957" s="236"/>
      <c r="H957" s="235"/>
      <c r="L957" s="239"/>
      <c r="M957" s="239"/>
      <c r="N957" s="239"/>
      <c r="O957" s="239"/>
      <c r="P957" s="239"/>
      <c r="Q957" s="239"/>
      <c r="R957" s="239"/>
      <c r="S957" s="239"/>
      <c r="W957" s="239"/>
      <c r="X957" s="239"/>
      <c r="Y957" s="239"/>
    </row>
    <row r="958" spans="2:25">
      <c r="B958" s="232"/>
      <c r="C958" s="232"/>
      <c r="D958" s="155" t="str">
        <f>IF($C958="","",VLOOKUP($C958,分類コード!$B$1:$C$26,2,0))</f>
        <v/>
      </c>
      <c r="E958" s="234"/>
      <c r="F958" s="235"/>
      <c r="G958" s="236"/>
      <c r="H958" s="235"/>
      <c r="L958" s="239"/>
      <c r="M958" s="239"/>
      <c r="N958" s="239"/>
      <c r="O958" s="239"/>
      <c r="P958" s="239"/>
      <c r="Q958" s="239"/>
      <c r="R958" s="239"/>
      <c r="S958" s="239"/>
      <c r="W958" s="239"/>
      <c r="X958" s="239"/>
      <c r="Y958" s="239"/>
    </row>
    <row r="959" spans="2:25">
      <c r="B959" s="232"/>
      <c r="C959" s="232"/>
      <c r="D959" s="155" t="str">
        <f>IF($C959="","",VLOOKUP($C959,分類コード!$B$1:$C$26,2,0))</f>
        <v/>
      </c>
      <c r="E959" s="234"/>
      <c r="F959" s="235"/>
      <c r="G959" s="236"/>
      <c r="H959" s="235"/>
      <c r="L959" s="239"/>
      <c r="M959" s="239"/>
      <c r="N959" s="239"/>
      <c r="O959" s="239"/>
      <c r="P959" s="239"/>
      <c r="Q959" s="239"/>
      <c r="R959" s="239"/>
      <c r="S959" s="239"/>
      <c r="W959" s="239"/>
      <c r="X959" s="239"/>
      <c r="Y959" s="239"/>
    </row>
    <row r="960" spans="2:25">
      <c r="B960" s="232"/>
      <c r="C960" s="232"/>
      <c r="D960" s="155" t="str">
        <f>IF($C960="","",VLOOKUP($C960,分類コード!$B$1:$C$26,2,0))</f>
        <v/>
      </c>
      <c r="E960" s="234"/>
      <c r="F960" s="235"/>
      <c r="G960" s="236"/>
      <c r="H960" s="235"/>
      <c r="L960" s="239"/>
      <c r="M960" s="239"/>
      <c r="N960" s="239"/>
      <c r="O960" s="239"/>
      <c r="P960" s="239"/>
      <c r="Q960" s="239"/>
      <c r="R960" s="239"/>
      <c r="S960" s="239"/>
      <c r="W960" s="239"/>
      <c r="X960" s="239"/>
      <c r="Y960" s="239"/>
    </row>
    <row r="961" spans="2:25">
      <c r="B961" s="232"/>
      <c r="C961" s="232"/>
      <c r="D961" s="155" t="str">
        <f>IF($C961="","",VLOOKUP($C961,分類コード!$B$1:$C$26,2,0))</f>
        <v/>
      </c>
      <c r="E961" s="234"/>
      <c r="F961" s="235"/>
      <c r="G961" s="236"/>
      <c r="H961" s="235"/>
      <c r="L961" s="239"/>
      <c r="M961" s="239"/>
      <c r="N961" s="239"/>
      <c r="O961" s="239"/>
      <c r="P961" s="239"/>
      <c r="Q961" s="239"/>
      <c r="R961" s="239"/>
      <c r="S961" s="239"/>
      <c r="W961" s="239"/>
      <c r="X961" s="239"/>
      <c r="Y961" s="239"/>
    </row>
    <row r="962" spans="2:25">
      <c r="B962" s="232"/>
      <c r="C962" s="232"/>
      <c r="D962" s="155" t="str">
        <f>IF($C962="","",VLOOKUP($C962,分類コード!$B$1:$C$26,2,0))</f>
        <v/>
      </c>
      <c r="E962" s="234"/>
      <c r="F962" s="235"/>
      <c r="G962" s="236"/>
      <c r="H962" s="235"/>
      <c r="L962" s="239"/>
      <c r="M962" s="239"/>
      <c r="N962" s="239"/>
      <c r="O962" s="239"/>
      <c r="P962" s="239"/>
      <c r="Q962" s="239"/>
      <c r="R962" s="239"/>
      <c r="S962" s="239"/>
      <c r="W962" s="239"/>
      <c r="X962" s="239"/>
      <c r="Y962" s="239"/>
    </row>
    <row r="963" spans="2:25">
      <c r="B963" s="232"/>
      <c r="C963" s="232"/>
      <c r="D963" s="155" t="str">
        <f>IF($C963="","",VLOOKUP($C963,分類コード!$B$1:$C$26,2,0))</f>
        <v/>
      </c>
      <c r="E963" s="234"/>
      <c r="F963" s="235"/>
      <c r="G963" s="236"/>
      <c r="H963" s="235"/>
      <c r="L963" s="239"/>
      <c r="M963" s="239"/>
      <c r="N963" s="239"/>
      <c r="O963" s="239"/>
      <c r="P963" s="239"/>
      <c r="Q963" s="239"/>
      <c r="R963" s="239"/>
      <c r="S963" s="239"/>
      <c r="W963" s="239"/>
      <c r="X963" s="239"/>
      <c r="Y963" s="239"/>
    </row>
    <row r="964" spans="2:25">
      <c r="B964" s="232"/>
      <c r="C964" s="232"/>
      <c r="D964" s="155" t="str">
        <f>IF($C964="","",VLOOKUP($C964,分類コード!$B$1:$C$26,2,0))</f>
        <v/>
      </c>
      <c r="E964" s="234"/>
      <c r="F964" s="235"/>
      <c r="G964" s="236"/>
      <c r="H964" s="235"/>
      <c r="L964" s="239"/>
      <c r="M964" s="239"/>
      <c r="N964" s="239"/>
      <c r="O964" s="239"/>
      <c r="P964" s="239"/>
      <c r="Q964" s="239"/>
      <c r="R964" s="239"/>
      <c r="S964" s="239"/>
      <c r="W964" s="239"/>
      <c r="X964" s="239"/>
      <c r="Y964" s="239"/>
    </row>
    <row r="965" spans="2:25">
      <c r="B965" s="232"/>
      <c r="C965" s="232"/>
      <c r="D965" s="155" t="str">
        <f>IF($C965="","",VLOOKUP($C965,分類コード!$B$1:$C$26,2,0))</f>
        <v/>
      </c>
      <c r="E965" s="234"/>
      <c r="F965" s="235"/>
      <c r="G965" s="236"/>
      <c r="H965" s="235"/>
      <c r="L965" s="239"/>
      <c r="M965" s="239"/>
      <c r="N965" s="239"/>
      <c r="O965" s="239"/>
      <c r="P965" s="239"/>
      <c r="Q965" s="239"/>
      <c r="R965" s="239"/>
      <c r="S965" s="239"/>
      <c r="W965" s="239"/>
      <c r="X965" s="239"/>
      <c r="Y965" s="239"/>
    </row>
    <row r="966" spans="2:25">
      <c r="B966" s="232"/>
      <c r="C966" s="232"/>
      <c r="D966" s="155" t="str">
        <f>IF($C966="","",VLOOKUP($C966,分類コード!$B$1:$C$26,2,0))</f>
        <v/>
      </c>
      <c r="E966" s="234"/>
      <c r="F966" s="235"/>
      <c r="G966" s="236"/>
      <c r="H966" s="235"/>
      <c r="L966" s="239"/>
      <c r="M966" s="239"/>
      <c r="N966" s="239"/>
      <c r="O966" s="239"/>
      <c r="P966" s="239"/>
      <c r="Q966" s="239"/>
      <c r="R966" s="239"/>
      <c r="S966" s="239"/>
      <c r="W966" s="239"/>
      <c r="X966" s="239"/>
      <c r="Y966" s="239"/>
    </row>
    <row r="967" spans="2:25">
      <c r="B967" s="232"/>
      <c r="C967" s="232"/>
      <c r="D967" s="155" t="str">
        <f>IF($C967="","",VLOOKUP($C967,分類コード!$B$1:$C$26,2,0))</f>
        <v/>
      </c>
      <c r="E967" s="234"/>
      <c r="F967" s="235"/>
      <c r="G967" s="236"/>
      <c r="H967" s="235"/>
      <c r="L967" s="239"/>
      <c r="M967" s="239"/>
      <c r="N967" s="239"/>
      <c r="O967" s="239"/>
      <c r="P967" s="239"/>
      <c r="Q967" s="239"/>
      <c r="R967" s="239"/>
      <c r="S967" s="239"/>
      <c r="W967" s="239"/>
      <c r="X967" s="239"/>
      <c r="Y967" s="239"/>
    </row>
    <row r="968" spans="2:25">
      <c r="B968" s="232"/>
      <c r="C968" s="232"/>
      <c r="D968" s="155" t="str">
        <f>IF($C968="","",VLOOKUP($C968,分類コード!$B$1:$C$26,2,0))</f>
        <v/>
      </c>
      <c r="E968" s="234"/>
      <c r="F968" s="235"/>
      <c r="G968" s="236"/>
      <c r="H968" s="235"/>
      <c r="L968" s="239"/>
      <c r="M968" s="239"/>
      <c r="N968" s="239"/>
      <c r="O968" s="239"/>
      <c r="P968" s="239"/>
      <c r="Q968" s="239"/>
      <c r="R968" s="239"/>
      <c r="S968" s="239"/>
      <c r="W968" s="239"/>
      <c r="X968" s="239"/>
      <c r="Y968" s="239"/>
    </row>
    <row r="969" spans="2:25">
      <c r="B969" s="232"/>
      <c r="C969" s="232"/>
      <c r="D969" s="155" t="str">
        <f>IF($C969="","",VLOOKUP($C969,分類コード!$B$1:$C$26,2,0))</f>
        <v/>
      </c>
      <c r="E969" s="234"/>
      <c r="F969" s="235"/>
      <c r="G969" s="236"/>
      <c r="H969" s="235"/>
      <c r="L969" s="239"/>
      <c r="M969" s="239"/>
      <c r="N969" s="239"/>
      <c r="O969" s="239"/>
      <c r="P969" s="239"/>
      <c r="Q969" s="239"/>
      <c r="R969" s="239"/>
      <c r="S969" s="239"/>
      <c r="W969" s="239"/>
      <c r="X969" s="239"/>
      <c r="Y969" s="239"/>
    </row>
    <row r="970" spans="2:25">
      <c r="B970" s="232"/>
      <c r="C970" s="232"/>
      <c r="D970" s="155" t="str">
        <f>IF($C970="","",VLOOKUP($C970,分類コード!$B$1:$C$26,2,0))</f>
        <v/>
      </c>
      <c r="E970" s="234"/>
      <c r="F970" s="235"/>
      <c r="G970" s="236"/>
      <c r="H970" s="235"/>
      <c r="L970" s="239"/>
      <c r="M970" s="239"/>
      <c r="N970" s="239"/>
      <c r="O970" s="239"/>
      <c r="P970" s="239"/>
      <c r="Q970" s="239"/>
      <c r="R970" s="239"/>
      <c r="S970" s="239"/>
      <c r="W970" s="239"/>
      <c r="X970" s="239"/>
      <c r="Y970" s="239"/>
    </row>
    <row r="971" spans="2:25">
      <c r="B971" s="232"/>
      <c r="C971" s="232"/>
      <c r="D971" s="155" t="str">
        <f>IF($C971="","",VLOOKUP($C971,分類コード!$B$1:$C$26,2,0))</f>
        <v/>
      </c>
      <c r="E971" s="234"/>
      <c r="F971" s="235"/>
      <c r="G971" s="236"/>
      <c r="H971" s="235"/>
      <c r="L971" s="239"/>
      <c r="M971" s="239"/>
      <c r="N971" s="239"/>
      <c r="O971" s="239"/>
      <c r="P971" s="239"/>
      <c r="Q971" s="239"/>
      <c r="R971" s="239"/>
      <c r="S971" s="239"/>
      <c r="W971" s="239"/>
      <c r="X971" s="239"/>
      <c r="Y971" s="239"/>
    </row>
    <row r="972" spans="2:25">
      <c r="B972" s="232"/>
      <c r="C972" s="232"/>
      <c r="D972" s="155" t="str">
        <f>IF($C972="","",VLOOKUP($C972,分類コード!$B$1:$C$26,2,0))</f>
        <v/>
      </c>
      <c r="E972" s="234"/>
      <c r="F972" s="235"/>
      <c r="G972" s="236"/>
      <c r="H972" s="235"/>
      <c r="L972" s="239"/>
      <c r="M972" s="239"/>
      <c r="N972" s="239"/>
      <c r="O972" s="239"/>
      <c r="P972" s="239"/>
      <c r="Q972" s="239"/>
      <c r="R972" s="239"/>
      <c r="S972" s="239"/>
      <c r="W972" s="239"/>
      <c r="X972" s="239"/>
      <c r="Y972" s="239"/>
    </row>
    <row r="973" spans="2:25">
      <c r="B973" s="232"/>
      <c r="C973" s="232"/>
      <c r="D973" s="155" t="str">
        <f>IF($C973="","",VLOOKUP($C973,分類コード!$B$1:$C$26,2,0))</f>
        <v/>
      </c>
      <c r="E973" s="234"/>
      <c r="F973" s="235"/>
      <c r="G973" s="236"/>
      <c r="H973" s="235"/>
      <c r="L973" s="239"/>
      <c r="M973" s="239"/>
      <c r="N973" s="239"/>
      <c r="O973" s="239"/>
      <c r="P973" s="239"/>
      <c r="Q973" s="239"/>
      <c r="R973" s="239"/>
      <c r="S973" s="239"/>
      <c r="W973" s="239"/>
      <c r="X973" s="239"/>
      <c r="Y973" s="239"/>
    </row>
    <row r="974" spans="2:25">
      <c r="B974" s="232"/>
      <c r="C974" s="232"/>
      <c r="D974" s="155" t="str">
        <f>IF($C974="","",VLOOKUP($C974,分類コード!$B$1:$C$26,2,0))</f>
        <v/>
      </c>
      <c r="E974" s="234"/>
      <c r="F974" s="235"/>
      <c r="G974" s="236"/>
      <c r="H974" s="235"/>
      <c r="L974" s="239"/>
      <c r="M974" s="239"/>
      <c r="N974" s="239"/>
      <c r="O974" s="239"/>
      <c r="P974" s="239"/>
      <c r="Q974" s="239"/>
      <c r="R974" s="239"/>
      <c r="S974" s="239"/>
      <c r="W974" s="239"/>
      <c r="X974" s="239"/>
      <c r="Y974" s="239"/>
    </row>
    <row r="975" spans="2:25">
      <c r="B975" s="232"/>
      <c r="C975" s="232"/>
      <c r="D975" s="155" t="str">
        <f>IF($C975="","",VLOOKUP($C975,分類コード!$B$1:$C$26,2,0))</f>
        <v/>
      </c>
      <c r="E975" s="234"/>
      <c r="F975" s="235"/>
      <c r="G975" s="236"/>
      <c r="H975" s="235"/>
      <c r="L975" s="239"/>
      <c r="M975" s="239"/>
      <c r="N975" s="239"/>
      <c r="O975" s="239"/>
      <c r="P975" s="239"/>
      <c r="Q975" s="239"/>
      <c r="R975" s="239"/>
      <c r="S975" s="239"/>
      <c r="W975" s="239"/>
      <c r="X975" s="239"/>
      <c r="Y975" s="239"/>
    </row>
    <row r="976" spans="2:25">
      <c r="B976" s="232"/>
      <c r="C976" s="232"/>
      <c r="D976" s="155" t="str">
        <f>IF($C976="","",VLOOKUP($C976,分類コード!$B$1:$C$26,2,0))</f>
        <v/>
      </c>
      <c r="E976" s="234"/>
      <c r="F976" s="235"/>
      <c r="G976" s="236"/>
      <c r="H976" s="235"/>
      <c r="L976" s="239"/>
      <c r="M976" s="239"/>
      <c r="N976" s="239"/>
      <c r="O976" s="239"/>
      <c r="P976" s="239"/>
      <c r="Q976" s="239"/>
      <c r="R976" s="239"/>
      <c r="S976" s="239"/>
      <c r="W976" s="239"/>
      <c r="X976" s="239"/>
      <c r="Y976" s="239"/>
    </row>
    <row r="977" spans="2:25">
      <c r="B977" s="232"/>
      <c r="C977" s="232"/>
      <c r="D977" s="155" t="str">
        <f>IF($C977="","",VLOOKUP($C977,分類コード!$B$1:$C$26,2,0))</f>
        <v/>
      </c>
      <c r="E977" s="234"/>
      <c r="F977" s="235"/>
      <c r="G977" s="236"/>
      <c r="H977" s="235"/>
      <c r="L977" s="239"/>
      <c r="M977" s="239"/>
      <c r="N977" s="239"/>
      <c r="O977" s="239"/>
      <c r="P977" s="239"/>
      <c r="Q977" s="239"/>
      <c r="R977" s="239"/>
      <c r="S977" s="239"/>
      <c r="W977" s="239"/>
      <c r="X977" s="239"/>
      <c r="Y977" s="239"/>
    </row>
    <row r="978" spans="2:25">
      <c r="B978" s="232"/>
      <c r="C978" s="232"/>
      <c r="D978" s="155" t="str">
        <f>IF($C978="","",VLOOKUP($C978,分類コード!$B$1:$C$26,2,0))</f>
        <v/>
      </c>
      <c r="E978" s="234"/>
      <c r="F978" s="235"/>
      <c r="G978" s="236"/>
      <c r="H978" s="235"/>
      <c r="L978" s="239"/>
      <c r="M978" s="239"/>
      <c r="N978" s="239"/>
      <c r="O978" s="239"/>
      <c r="P978" s="239"/>
      <c r="Q978" s="239"/>
      <c r="R978" s="239"/>
      <c r="S978" s="239"/>
      <c r="W978" s="239"/>
      <c r="X978" s="239"/>
      <c r="Y978" s="239"/>
    </row>
    <row r="979" spans="2:25">
      <c r="B979" s="232"/>
      <c r="C979" s="232"/>
      <c r="D979" s="155" t="str">
        <f>IF($C979="","",VLOOKUP($C979,分類コード!$B$1:$C$26,2,0))</f>
        <v/>
      </c>
      <c r="E979" s="234"/>
      <c r="F979" s="235"/>
      <c r="G979" s="236"/>
      <c r="H979" s="235"/>
      <c r="L979" s="239"/>
      <c r="M979" s="239"/>
      <c r="N979" s="239"/>
      <c r="O979" s="239"/>
      <c r="P979" s="239"/>
      <c r="Q979" s="239"/>
      <c r="R979" s="239"/>
      <c r="S979" s="239"/>
      <c r="W979" s="239"/>
      <c r="X979" s="239"/>
      <c r="Y979" s="239"/>
    </row>
    <row r="980" spans="2:25">
      <c r="B980" s="232"/>
      <c r="C980" s="232"/>
      <c r="D980" s="155" t="str">
        <f>IF($C980="","",VLOOKUP($C980,分類コード!$B$1:$C$26,2,0))</f>
        <v/>
      </c>
      <c r="E980" s="234"/>
      <c r="F980" s="235"/>
      <c r="G980" s="236"/>
      <c r="H980" s="235"/>
      <c r="L980" s="239"/>
      <c r="M980" s="239"/>
      <c r="N980" s="239"/>
      <c r="O980" s="239"/>
      <c r="P980" s="239"/>
      <c r="Q980" s="239"/>
      <c r="R980" s="239"/>
      <c r="S980" s="239"/>
      <c r="W980" s="239"/>
      <c r="X980" s="239"/>
      <c r="Y980" s="239"/>
    </row>
    <row r="981" spans="2:25">
      <c r="B981" s="232"/>
      <c r="C981" s="232"/>
      <c r="D981" s="155" t="str">
        <f>IF($C981="","",VLOOKUP($C981,分類コード!$B$1:$C$26,2,0))</f>
        <v/>
      </c>
      <c r="E981" s="234"/>
      <c r="F981" s="235"/>
      <c r="G981" s="236"/>
      <c r="H981" s="235"/>
      <c r="L981" s="239"/>
      <c r="M981" s="239"/>
      <c r="N981" s="239"/>
      <c r="O981" s="239"/>
      <c r="P981" s="239"/>
      <c r="Q981" s="239"/>
      <c r="R981" s="239"/>
      <c r="S981" s="239"/>
      <c r="W981" s="239"/>
      <c r="X981" s="239"/>
      <c r="Y981" s="239"/>
    </row>
    <row r="982" spans="2:25">
      <c r="B982" s="232"/>
      <c r="C982" s="232"/>
      <c r="D982" s="155" t="str">
        <f>IF($C982="","",VLOOKUP($C982,分類コード!$B$1:$C$26,2,0))</f>
        <v/>
      </c>
      <c r="E982" s="234"/>
      <c r="F982" s="235"/>
      <c r="G982" s="236"/>
      <c r="H982" s="235"/>
      <c r="L982" s="239"/>
      <c r="M982" s="239"/>
      <c r="N982" s="239"/>
      <c r="O982" s="239"/>
      <c r="P982" s="239"/>
      <c r="Q982" s="239"/>
      <c r="R982" s="239"/>
      <c r="S982" s="239"/>
      <c r="W982" s="239"/>
      <c r="X982" s="239"/>
      <c r="Y982" s="239"/>
    </row>
    <row r="983" spans="2:25">
      <c r="B983" s="232"/>
      <c r="C983" s="232"/>
      <c r="D983" s="155" t="str">
        <f>IF($C983="","",VLOOKUP($C983,分類コード!$B$1:$C$26,2,0))</f>
        <v/>
      </c>
      <c r="E983" s="234"/>
      <c r="F983" s="235"/>
      <c r="G983" s="236"/>
      <c r="H983" s="235"/>
      <c r="L983" s="239"/>
      <c r="M983" s="239"/>
      <c r="N983" s="239"/>
      <c r="O983" s="239"/>
      <c r="P983" s="239"/>
      <c r="Q983" s="239"/>
      <c r="R983" s="239"/>
      <c r="S983" s="239"/>
      <c r="W983" s="239"/>
      <c r="X983" s="239"/>
      <c r="Y983" s="239"/>
    </row>
    <row r="984" spans="2:25">
      <c r="B984" s="232"/>
      <c r="C984" s="232"/>
      <c r="D984" s="155" t="str">
        <f>IF($C984="","",VLOOKUP($C984,分類コード!$B$1:$C$26,2,0))</f>
        <v/>
      </c>
      <c r="E984" s="234"/>
      <c r="F984" s="235"/>
      <c r="G984" s="236"/>
      <c r="H984" s="235"/>
      <c r="L984" s="239"/>
      <c r="M984" s="239"/>
      <c r="N984" s="239"/>
      <c r="O984" s="239"/>
      <c r="P984" s="239"/>
      <c r="Q984" s="239"/>
      <c r="R984" s="239"/>
      <c r="S984" s="239"/>
      <c r="W984" s="239"/>
      <c r="X984" s="239"/>
      <c r="Y984" s="239"/>
    </row>
    <row r="985" spans="2:25">
      <c r="B985" s="232"/>
      <c r="C985" s="232"/>
      <c r="D985" s="155" t="str">
        <f>IF($C985="","",VLOOKUP($C985,分類コード!$B$1:$C$26,2,0))</f>
        <v/>
      </c>
      <c r="E985" s="234"/>
      <c r="F985" s="235"/>
      <c r="G985" s="236"/>
      <c r="H985" s="235"/>
      <c r="L985" s="239"/>
      <c r="M985" s="239"/>
      <c r="N985" s="239"/>
      <c r="O985" s="239"/>
      <c r="P985" s="239"/>
      <c r="Q985" s="239"/>
      <c r="R985" s="239"/>
      <c r="S985" s="239"/>
      <c r="W985" s="239"/>
      <c r="X985" s="239"/>
      <c r="Y985" s="239"/>
    </row>
    <row r="986" spans="2:25">
      <c r="B986" s="232"/>
      <c r="C986" s="232"/>
      <c r="D986" s="155" t="str">
        <f>IF($C986="","",VLOOKUP($C986,分類コード!$B$1:$C$26,2,0))</f>
        <v/>
      </c>
      <c r="E986" s="234"/>
      <c r="F986" s="235"/>
      <c r="G986" s="236"/>
      <c r="H986" s="235"/>
      <c r="L986" s="239"/>
      <c r="M986" s="239"/>
      <c r="N986" s="239"/>
      <c r="O986" s="239"/>
      <c r="P986" s="239"/>
      <c r="Q986" s="239"/>
      <c r="R986" s="239"/>
      <c r="S986" s="239"/>
      <c r="W986" s="239"/>
      <c r="X986" s="239"/>
      <c r="Y986" s="239"/>
    </row>
    <row r="987" spans="2:25">
      <c r="B987" s="232"/>
      <c r="C987" s="232"/>
      <c r="D987" s="155" t="str">
        <f>IF($C987="","",VLOOKUP($C987,分類コード!$B$1:$C$26,2,0))</f>
        <v/>
      </c>
      <c r="E987" s="234"/>
      <c r="F987" s="235"/>
      <c r="G987" s="236"/>
      <c r="H987" s="235"/>
      <c r="L987" s="239"/>
      <c r="M987" s="239"/>
      <c r="N987" s="239"/>
      <c r="O987" s="239"/>
      <c r="P987" s="239"/>
      <c r="Q987" s="239"/>
      <c r="R987" s="239"/>
      <c r="S987" s="239"/>
      <c r="W987" s="239"/>
      <c r="X987" s="239"/>
      <c r="Y987" s="239"/>
    </row>
    <row r="988" spans="2:25">
      <c r="B988" s="232"/>
      <c r="C988" s="232"/>
      <c r="D988" s="155" t="str">
        <f>IF($C988="","",VLOOKUP($C988,分類コード!$B$1:$C$26,2,0))</f>
        <v/>
      </c>
      <c r="E988" s="234"/>
      <c r="F988" s="235"/>
      <c r="G988" s="236"/>
      <c r="H988" s="235"/>
      <c r="L988" s="239"/>
      <c r="M988" s="239"/>
      <c r="N988" s="239"/>
      <c r="O988" s="239"/>
      <c r="P988" s="239"/>
      <c r="Q988" s="239"/>
      <c r="R988" s="239"/>
      <c r="S988" s="239"/>
      <c r="W988" s="239"/>
      <c r="X988" s="239"/>
      <c r="Y988" s="239"/>
    </row>
    <row r="989" spans="2:25">
      <c r="B989" s="232"/>
      <c r="C989" s="232"/>
      <c r="D989" s="155" t="str">
        <f>IF($C989="","",VLOOKUP($C989,分類コード!$B$1:$C$26,2,0))</f>
        <v/>
      </c>
      <c r="E989" s="234"/>
      <c r="F989" s="235"/>
      <c r="G989" s="236"/>
      <c r="H989" s="235"/>
      <c r="L989" s="239"/>
      <c r="M989" s="239"/>
      <c r="N989" s="239"/>
      <c r="O989" s="239"/>
      <c r="P989" s="239"/>
      <c r="Q989" s="239"/>
      <c r="R989" s="239"/>
      <c r="S989" s="239"/>
      <c r="W989" s="239"/>
      <c r="X989" s="239"/>
      <c r="Y989" s="239"/>
    </row>
    <row r="990" spans="2:25">
      <c r="B990" s="232"/>
      <c r="C990" s="232"/>
      <c r="D990" s="155" t="str">
        <f>IF($C990="","",VLOOKUP($C990,分類コード!$B$1:$C$26,2,0))</f>
        <v/>
      </c>
      <c r="E990" s="234"/>
      <c r="F990" s="235"/>
      <c r="G990" s="236"/>
      <c r="H990" s="235"/>
      <c r="L990" s="239"/>
      <c r="M990" s="239"/>
      <c r="N990" s="239"/>
      <c r="O990" s="239"/>
      <c r="P990" s="239"/>
      <c r="Q990" s="239"/>
      <c r="R990" s="239"/>
      <c r="S990" s="239"/>
      <c r="W990" s="239"/>
      <c r="X990" s="239"/>
      <c r="Y990" s="239"/>
    </row>
    <row r="991" spans="2:25">
      <c r="B991" s="232"/>
      <c r="C991" s="232"/>
      <c r="D991" s="155" t="str">
        <f>IF($C991="","",VLOOKUP($C991,分類コード!$B$1:$C$26,2,0))</f>
        <v/>
      </c>
      <c r="E991" s="234"/>
      <c r="F991" s="235"/>
      <c r="G991" s="236"/>
      <c r="H991" s="235"/>
      <c r="L991" s="239"/>
      <c r="M991" s="239"/>
      <c r="N991" s="239"/>
      <c r="O991" s="239"/>
      <c r="P991" s="239"/>
      <c r="Q991" s="239"/>
      <c r="R991" s="239"/>
      <c r="S991" s="239"/>
      <c r="W991" s="239"/>
      <c r="X991" s="239"/>
      <c r="Y991" s="239"/>
    </row>
    <row r="992" spans="2:25">
      <c r="B992" s="232"/>
      <c r="C992" s="232"/>
      <c r="D992" s="155" t="str">
        <f>IF($C992="","",VLOOKUP($C992,分類コード!$B$1:$C$26,2,0))</f>
        <v/>
      </c>
      <c r="E992" s="234"/>
      <c r="F992" s="235"/>
      <c r="G992" s="236"/>
      <c r="H992" s="235"/>
      <c r="L992" s="239"/>
      <c r="M992" s="239"/>
      <c r="N992" s="239"/>
      <c r="O992" s="239"/>
      <c r="P992" s="239"/>
      <c r="Q992" s="239"/>
      <c r="R992" s="239"/>
      <c r="S992" s="239"/>
      <c r="W992" s="239"/>
      <c r="X992" s="239"/>
      <c r="Y992" s="239"/>
    </row>
    <row r="993" spans="2:25">
      <c r="B993" s="232"/>
      <c r="C993" s="232"/>
      <c r="D993" s="155" t="str">
        <f>IF($C993="","",VLOOKUP($C993,分類コード!$B$1:$C$26,2,0))</f>
        <v/>
      </c>
      <c r="E993" s="234"/>
      <c r="F993" s="235"/>
      <c r="G993" s="236"/>
      <c r="H993" s="235"/>
      <c r="L993" s="239"/>
      <c r="M993" s="239"/>
      <c r="N993" s="239"/>
      <c r="O993" s="239"/>
      <c r="P993" s="239"/>
      <c r="Q993" s="239"/>
      <c r="R993" s="239"/>
      <c r="S993" s="239"/>
      <c r="W993" s="239"/>
      <c r="X993" s="239"/>
      <c r="Y993" s="239"/>
    </row>
    <row r="994" spans="2:25">
      <c r="B994" s="232"/>
      <c r="C994" s="232"/>
      <c r="D994" s="155" t="str">
        <f>IF($C994="","",VLOOKUP($C994,分類コード!$B$1:$C$26,2,0))</f>
        <v/>
      </c>
      <c r="E994" s="234"/>
      <c r="F994" s="235"/>
      <c r="G994" s="236"/>
      <c r="H994" s="235"/>
      <c r="L994" s="239"/>
      <c r="M994" s="239"/>
      <c r="N994" s="239"/>
      <c r="O994" s="239"/>
      <c r="P994" s="239"/>
      <c r="Q994" s="239"/>
      <c r="R994" s="239"/>
      <c r="S994" s="239"/>
      <c r="W994" s="239"/>
      <c r="X994" s="239"/>
      <c r="Y994" s="239"/>
    </row>
    <row r="995" spans="2:25">
      <c r="B995" s="232"/>
      <c r="C995" s="232"/>
      <c r="D995" s="155" t="str">
        <f>IF($C995="","",VLOOKUP($C995,分類コード!$B$1:$C$26,2,0))</f>
        <v/>
      </c>
      <c r="E995" s="234"/>
      <c r="F995" s="235"/>
      <c r="G995" s="236"/>
      <c r="H995" s="235"/>
      <c r="L995" s="239"/>
      <c r="M995" s="239"/>
      <c r="N995" s="239"/>
      <c r="O995" s="239"/>
      <c r="P995" s="239"/>
      <c r="Q995" s="239"/>
      <c r="R995" s="239"/>
      <c r="S995" s="239"/>
      <c r="W995" s="239"/>
      <c r="X995" s="239"/>
      <c r="Y995" s="239"/>
    </row>
    <row r="996" spans="2:25">
      <c r="B996" s="232"/>
      <c r="C996" s="232"/>
      <c r="D996" s="155" t="str">
        <f>IF($C996="","",VLOOKUP($C996,分類コード!$B$1:$C$26,2,0))</f>
        <v/>
      </c>
      <c r="E996" s="234"/>
      <c r="F996" s="235"/>
      <c r="G996" s="236"/>
      <c r="H996" s="235"/>
      <c r="L996" s="239"/>
      <c r="M996" s="239"/>
      <c r="N996" s="239"/>
      <c r="O996" s="239"/>
      <c r="P996" s="239"/>
      <c r="Q996" s="239"/>
      <c r="R996" s="239"/>
      <c r="S996" s="239"/>
      <c r="W996" s="239"/>
      <c r="X996" s="239"/>
      <c r="Y996" s="239"/>
    </row>
    <row r="997" spans="2:25">
      <c r="B997" s="232"/>
      <c r="C997" s="232"/>
      <c r="D997" s="155" t="str">
        <f>IF($C997="","",VLOOKUP($C997,分類コード!$B$1:$C$26,2,0))</f>
        <v/>
      </c>
      <c r="E997" s="234"/>
      <c r="F997" s="235"/>
      <c r="G997" s="236"/>
      <c r="H997" s="235"/>
      <c r="L997" s="239"/>
      <c r="M997" s="239"/>
      <c r="N997" s="239"/>
      <c r="O997" s="239"/>
      <c r="P997" s="239"/>
      <c r="Q997" s="239"/>
      <c r="R997" s="239"/>
      <c r="S997" s="239"/>
      <c r="W997" s="239"/>
      <c r="X997" s="239"/>
      <c r="Y997" s="239"/>
    </row>
    <row r="998" spans="2:25">
      <c r="B998" s="232"/>
      <c r="C998" s="232"/>
      <c r="D998" s="155" t="str">
        <f>IF($C998="","",VLOOKUP($C998,分類コード!$B$1:$C$26,2,0))</f>
        <v/>
      </c>
      <c r="E998" s="234"/>
      <c r="F998" s="235"/>
      <c r="G998" s="236"/>
      <c r="H998" s="235"/>
      <c r="L998" s="239"/>
      <c r="M998" s="239"/>
      <c r="N998" s="239"/>
      <c r="O998" s="239"/>
      <c r="P998" s="239"/>
      <c r="Q998" s="239"/>
      <c r="R998" s="239"/>
      <c r="S998" s="239"/>
      <c r="W998" s="239"/>
      <c r="X998" s="239"/>
      <c r="Y998" s="239"/>
    </row>
    <row r="999" spans="2:25">
      <c r="B999" s="232"/>
      <c r="C999" s="232"/>
      <c r="D999" s="155" t="str">
        <f>IF($C999="","",VLOOKUP($C999,分類コード!$B$1:$C$26,2,0))</f>
        <v/>
      </c>
      <c r="E999" s="234"/>
      <c r="F999" s="235"/>
      <c r="G999" s="236"/>
      <c r="H999" s="235"/>
      <c r="L999" s="239"/>
      <c r="M999" s="239"/>
      <c r="N999" s="239"/>
      <c r="O999" s="239"/>
      <c r="P999" s="239"/>
      <c r="Q999" s="239"/>
      <c r="R999" s="239"/>
      <c r="S999" s="239"/>
      <c r="W999" s="239"/>
      <c r="X999" s="239"/>
      <c r="Y999" s="239"/>
    </row>
    <row r="1000" spans="2:25">
      <c r="B1000" s="232"/>
      <c r="C1000" s="232"/>
      <c r="D1000" s="155" t="str">
        <f>IF($C1000="","",VLOOKUP($C1000,分類コード!$B$1:$C$26,2,0))</f>
        <v/>
      </c>
      <c r="E1000" s="234"/>
      <c r="F1000" s="235"/>
      <c r="G1000" s="236"/>
      <c r="H1000" s="235"/>
      <c r="L1000" s="239"/>
      <c r="M1000" s="239"/>
      <c r="N1000" s="239"/>
      <c r="O1000" s="239"/>
      <c r="P1000" s="239"/>
      <c r="Q1000" s="239"/>
      <c r="R1000" s="239"/>
      <c r="S1000" s="239"/>
      <c r="W1000" s="239"/>
      <c r="X1000" s="239"/>
      <c r="Y1000" s="239"/>
    </row>
    <row r="1001" spans="2:25">
      <c r="B1001" s="232"/>
      <c r="C1001" s="232"/>
      <c r="D1001" s="155" t="str">
        <f>IF($C1001="","",VLOOKUP($C1001,分類コード!$B$1:$C$26,2,0))</f>
        <v/>
      </c>
      <c r="E1001" s="234"/>
      <c r="F1001" s="235"/>
      <c r="G1001" s="236"/>
      <c r="H1001" s="235"/>
      <c r="L1001" s="239"/>
      <c r="M1001" s="239"/>
      <c r="N1001" s="239"/>
      <c r="O1001" s="239"/>
      <c r="P1001" s="239"/>
      <c r="Q1001" s="239"/>
      <c r="R1001" s="239"/>
      <c r="S1001" s="239"/>
      <c r="W1001" s="239"/>
      <c r="X1001" s="239"/>
      <c r="Y1001" s="239"/>
    </row>
    <row r="1002" spans="2:25">
      <c r="B1002" s="232"/>
      <c r="C1002" s="232"/>
      <c r="D1002" s="155" t="str">
        <f>IF($C1002="","",VLOOKUP($C1002,分類コード!$B$1:$C$26,2,0))</f>
        <v/>
      </c>
      <c r="E1002" s="234"/>
      <c r="F1002" s="235"/>
      <c r="G1002" s="236"/>
      <c r="H1002" s="235"/>
      <c r="L1002" s="239"/>
      <c r="M1002" s="239"/>
      <c r="N1002" s="239"/>
      <c r="O1002" s="239"/>
      <c r="P1002" s="239"/>
      <c r="Q1002" s="239"/>
      <c r="R1002" s="239"/>
      <c r="S1002" s="239"/>
      <c r="W1002" s="239"/>
      <c r="X1002" s="239"/>
      <c r="Y1002" s="239"/>
    </row>
    <row r="1003" spans="2:25">
      <c r="B1003" s="232"/>
      <c r="C1003" s="232"/>
      <c r="D1003" s="155" t="str">
        <f>IF($C1003="","",VLOOKUP($C1003,分類コード!$B$1:$C$26,2,0))</f>
        <v/>
      </c>
      <c r="E1003" s="234"/>
      <c r="F1003" s="235"/>
      <c r="G1003" s="236"/>
      <c r="H1003" s="235"/>
      <c r="L1003" s="239"/>
      <c r="M1003" s="239"/>
      <c r="N1003" s="239"/>
      <c r="O1003" s="239"/>
      <c r="P1003" s="239"/>
      <c r="Q1003" s="239"/>
      <c r="R1003" s="239"/>
      <c r="S1003" s="239"/>
      <c r="W1003" s="239"/>
      <c r="X1003" s="239"/>
      <c r="Y1003" s="239"/>
    </row>
    <row r="1004" spans="2:25">
      <c r="B1004" s="232"/>
      <c r="C1004" s="232"/>
      <c r="D1004" s="155" t="str">
        <f>IF($C1004="","",VLOOKUP($C1004,分類コード!$B$1:$C$26,2,0))</f>
        <v/>
      </c>
      <c r="E1004" s="234"/>
      <c r="F1004" s="235"/>
      <c r="G1004" s="236"/>
      <c r="H1004" s="235"/>
      <c r="L1004" s="239"/>
      <c r="M1004" s="239"/>
      <c r="N1004" s="239"/>
      <c r="O1004" s="239"/>
      <c r="P1004" s="239"/>
      <c r="Q1004" s="239"/>
      <c r="R1004" s="239"/>
      <c r="S1004" s="239"/>
      <c r="W1004" s="239"/>
      <c r="X1004" s="239"/>
      <c r="Y1004" s="239"/>
    </row>
  </sheetData>
  <sheetProtection algorithmName="SHA-512" hashValue="G1Xil2heFtjPFxRWiBOkQ6fWZyJvm8OcLZYh7qjFNP2oXKGmNnhiK+2q/yykTJJoJZOdUtp7GIbhkj02L7u+NA==" saltValue="1BDvg+HrO3J55o4e9FUeRQ==" spinCount="100000" sheet="1" objects="1" scenarios="1"/>
  <mergeCells count="5">
    <mergeCell ref="C2:D2"/>
    <mergeCell ref="C3:D3"/>
    <mergeCell ref="F3:I3"/>
    <mergeCell ref="G6:L13"/>
    <mergeCell ref="B16:H16"/>
  </mergeCells>
  <phoneticPr fontId="3"/>
  <dataValidations count="1">
    <dataValidation type="list" allowBlank="1" showInputMessage="1" showErrorMessage="1" sqref="B19:B1004">
      <formula1>$B$8:$B$13</formula1>
    </dataValidation>
  </dataValidations>
  <pageMargins left="0.7" right="0.7" top="0.75" bottom="0.75" header="0.3" footer="0.3"/>
  <pageSetup paperSize="8" scale="54"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分類コード!$B$1:$B$26</xm:f>
          </x14:formula1>
          <xm:sqref>C17:C1048576</xm:sqref>
        </x14:dataValidation>
        <x14:dataValidation type="list" allowBlank="1" showInputMessage="1" showErrorMessage="1">
          <x14:formula1>
            <xm:f>分類コード!$E$1</xm:f>
          </x14:formula1>
          <xm:sqref>V19:X1048576 V5:X12 T5:T12 K19:T1048576 K5:S5 Y19:Y1004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G1004"/>
  <sheetViews>
    <sheetView tabSelected="1" zoomScale="80" zoomScaleNormal="80" zoomScaleSheetLayoutView="80" workbookViewId="0">
      <selection activeCell="D13" sqref="D13"/>
    </sheetView>
  </sheetViews>
  <sheetFormatPr defaultRowHeight="18.75"/>
  <cols>
    <col min="1" max="1" width="9" style="156"/>
    <col min="2" max="2" width="12.75" style="156" customWidth="1"/>
    <col min="3" max="3" width="31.5" style="156" customWidth="1"/>
    <col min="4" max="4" width="20.375" style="156" customWidth="1"/>
    <col min="5" max="5" width="18" style="241" customWidth="1"/>
    <col min="6" max="6" width="14.25" style="171" customWidth="1"/>
    <col min="7" max="7" width="12.25" style="182" customWidth="1"/>
    <col min="8" max="8" width="13.5" style="171" customWidth="1"/>
    <col min="9" max="10" width="9" style="156"/>
    <col min="11" max="11" width="10.625" style="156" customWidth="1"/>
    <col min="12" max="19" width="10.625" style="173" customWidth="1"/>
    <col min="20" max="20" width="6.625" style="173" customWidth="1"/>
    <col min="21" max="21" width="9" style="156"/>
    <col min="22" max="22" width="10.625" style="156" customWidth="1"/>
    <col min="23" max="24" width="10.625" style="173" customWidth="1"/>
    <col min="25" max="25" width="10.625" style="156" customWidth="1"/>
    <col min="26" max="59" width="9" style="156"/>
  </cols>
  <sheetData>
    <row r="1" spans="1:59" ht="24.75" thickBot="1">
      <c r="A1" s="249" t="s">
        <v>185</v>
      </c>
      <c r="J1" s="162"/>
      <c r="K1" s="250"/>
      <c r="L1" s="251"/>
      <c r="M1" s="177"/>
    </row>
    <row r="2" spans="1:59" ht="19.5" thickBot="1">
      <c r="B2" s="157" t="s">
        <v>111</v>
      </c>
      <c r="C2" s="405"/>
      <c r="D2" s="407"/>
      <c r="E2" s="160" t="s">
        <v>112</v>
      </c>
      <c r="F2" s="408"/>
      <c r="G2" s="408"/>
      <c r="H2" s="408"/>
      <c r="I2" s="409"/>
      <c r="K2" s="413" t="s">
        <v>188</v>
      </c>
      <c r="L2" s="414"/>
      <c r="M2" s="415"/>
      <c r="N2" s="414"/>
      <c r="O2" s="156"/>
      <c r="P2" s="158"/>
      <c r="Q2" s="159"/>
      <c r="R2" s="156"/>
      <c r="S2" s="156"/>
      <c r="T2" s="156"/>
      <c r="W2" s="156"/>
      <c r="X2" s="156"/>
    </row>
    <row r="3" spans="1:59" ht="19.5" thickBot="1">
      <c r="B3" s="416" t="s">
        <v>187</v>
      </c>
      <c r="C3" s="407"/>
      <c r="D3" s="406"/>
      <c r="E3" s="160" t="s">
        <v>199</v>
      </c>
      <c r="K3" s="417" t="s">
        <v>189</v>
      </c>
      <c r="L3" s="418"/>
      <c r="M3" s="417"/>
      <c r="N3" s="418"/>
      <c r="O3" s="156"/>
      <c r="P3" s="158"/>
      <c r="Q3" s="159"/>
      <c r="R3" s="156"/>
      <c r="S3" s="156"/>
      <c r="T3" s="156"/>
      <c r="W3" s="156"/>
      <c r="X3" s="156"/>
    </row>
    <row r="4" spans="1:59">
      <c r="M4" s="156"/>
      <c r="N4" s="156"/>
      <c r="O4" s="156"/>
      <c r="P4" s="158"/>
      <c r="Q4" s="159"/>
      <c r="R4" s="156"/>
      <c r="S4" s="156"/>
      <c r="T4" s="156"/>
      <c r="W4" s="156"/>
      <c r="X4" s="156"/>
    </row>
    <row r="5" spans="1:59" s="100" customFormat="1" ht="26.25" thickBot="1">
      <c r="A5" s="164"/>
      <c r="B5" s="164" t="s">
        <v>196</v>
      </c>
      <c r="C5" s="164"/>
      <c r="D5" s="164"/>
      <c r="E5" s="164"/>
      <c r="F5" s="165"/>
      <c r="G5" s="166"/>
      <c r="H5" s="165"/>
      <c r="I5" s="164"/>
      <c r="J5" s="164"/>
      <c r="K5" s="164"/>
      <c r="L5" s="167"/>
      <c r="M5" s="167"/>
      <c r="N5" s="167"/>
      <c r="O5" s="167"/>
      <c r="P5" s="167"/>
      <c r="Q5" s="167"/>
      <c r="R5" s="167"/>
      <c r="S5" s="167"/>
      <c r="T5" s="167"/>
      <c r="U5" s="164"/>
      <c r="V5" s="164"/>
      <c r="W5" s="167"/>
      <c r="X5" s="167"/>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row>
    <row r="6" spans="1:59" ht="38.25" customHeight="1" thickBot="1">
      <c r="B6" s="168" t="s">
        <v>197</v>
      </c>
      <c r="C6" s="169" t="s">
        <v>182</v>
      </c>
      <c r="D6" s="169" t="s">
        <v>93</v>
      </c>
      <c r="E6" s="170" t="s">
        <v>183</v>
      </c>
      <c r="M6" s="279" t="s">
        <v>142</v>
      </c>
      <c r="N6" s="280"/>
      <c r="O6" s="280"/>
      <c r="P6" s="280"/>
      <c r="Q6" s="280"/>
      <c r="R6" s="281"/>
      <c r="S6" s="172"/>
    </row>
    <row r="7" spans="1:59" ht="19.5" thickBot="1">
      <c r="A7" s="174" t="s">
        <v>54</v>
      </c>
      <c r="B7" s="175" t="s">
        <v>101</v>
      </c>
      <c r="C7" s="176">
        <v>900000</v>
      </c>
      <c r="D7" s="176">
        <v>100000</v>
      </c>
      <c r="E7" s="244">
        <f>IFERROR((1-D7/(D7+C7)),1)</f>
        <v>0.9</v>
      </c>
      <c r="M7" s="282"/>
      <c r="N7" s="283"/>
      <c r="O7" s="283"/>
      <c r="P7" s="283"/>
      <c r="Q7" s="283"/>
      <c r="R7" s="284"/>
      <c r="S7" s="172"/>
    </row>
    <row r="8" spans="1:59">
      <c r="A8" s="177"/>
      <c r="B8" s="178"/>
      <c r="C8" s="179"/>
      <c r="D8" s="179"/>
      <c r="E8" s="247">
        <f t="shared" ref="E8:E13" si="0">IFERROR((1-D8/(D8+C8)),1)</f>
        <v>1</v>
      </c>
      <c r="M8" s="282"/>
      <c r="N8" s="283"/>
      <c r="O8" s="283"/>
      <c r="P8" s="283"/>
      <c r="Q8" s="283"/>
      <c r="R8" s="284"/>
      <c r="S8" s="172"/>
    </row>
    <row r="9" spans="1:59">
      <c r="A9" s="173"/>
      <c r="B9" s="180"/>
      <c r="C9" s="181"/>
      <c r="D9" s="181"/>
      <c r="E9" s="248">
        <f t="shared" si="0"/>
        <v>1</v>
      </c>
      <c r="M9" s="282"/>
      <c r="N9" s="283"/>
      <c r="O9" s="283"/>
      <c r="P9" s="283"/>
      <c r="Q9" s="283"/>
      <c r="R9" s="284"/>
      <c r="S9" s="172"/>
    </row>
    <row r="10" spans="1:59">
      <c r="A10" s="173"/>
      <c r="B10" s="180"/>
      <c r="C10" s="181"/>
      <c r="D10" s="181"/>
      <c r="E10" s="248">
        <f t="shared" si="0"/>
        <v>1</v>
      </c>
      <c r="M10" s="282"/>
      <c r="N10" s="283"/>
      <c r="O10" s="283"/>
      <c r="P10" s="283"/>
      <c r="Q10" s="283"/>
      <c r="R10" s="284"/>
      <c r="S10" s="172"/>
    </row>
    <row r="11" spans="1:59">
      <c r="A11" s="173"/>
      <c r="B11" s="180"/>
      <c r="C11" s="181"/>
      <c r="D11" s="181"/>
      <c r="E11" s="248">
        <f t="shared" si="0"/>
        <v>1</v>
      </c>
      <c r="M11" s="282"/>
      <c r="N11" s="283"/>
      <c r="O11" s="283"/>
      <c r="P11" s="283"/>
      <c r="Q11" s="283"/>
      <c r="R11" s="284"/>
      <c r="S11" s="172"/>
    </row>
    <row r="12" spans="1:59">
      <c r="A12" s="173"/>
      <c r="B12" s="180"/>
      <c r="C12" s="181"/>
      <c r="D12" s="181"/>
      <c r="E12" s="248">
        <f t="shared" si="0"/>
        <v>1</v>
      </c>
      <c r="M12" s="282"/>
      <c r="N12" s="283"/>
      <c r="O12" s="283"/>
      <c r="P12" s="283"/>
      <c r="Q12" s="283"/>
      <c r="R12" s="284"/>
      <c r="S12" s="172"/>
    </row>
    <row r="13" spans="1:59">
      <c r="A13" s="173"/>
      <c r="B13" s="180"/>
      <c r="C13" s="181"/>
      <c r="D13" s="181"/>
      <c r="E13" s="248">
        <f t="shared" si="0"/>
        <v>1</v>
      </c>
      <c r="M13" s="285"/>
      <c r="N13" s="286"/>
      <c r="O13" s="286"/>
      <c r="P13" s="286"/>
      <c r="Q13" s="286"/>
      <c r="R13" s="287"/>
      <c r="S13" s="172"/>
    </row>
    <row r="14" spans="1:59">
      <c r="C14" s="182"/>
      <c r="D14" s="182"/>
      <c r="E14" s="182"/>
    </row>
    <row r="15" spans="1:59" s="100" customFormat="1" ht="26.25" thickBot="1">
      <c r="A15" s="164"/>
      <c r="B15" s="164" t="s">
        <v>87</v>
      </c>
      <c r="C15" s="166"/>
      <c r="D15" s="166"/>
      <c r="E15" s="166"/>
      <c r="F15" s="165"/>
      <c r="G15" s="166"/>
      <c r="H15" s="165"/>
      <c r="I15" s="164"/>
      <c r="J15" s="164"/>
      <c r="K15" s="164" t="s">
        <v>138</v>
      </c>
      <c r="L15" s="183"/>
      <c r="M15" s="183"/>
      <c r="N15" s="183"/>
      <c r="O15" s="183"/>
      <c r="P15" s="183"/>
      <c r="Q15" s="183"/>
      <c r="R15" s="183"/>
      <c r="S15" s="183"/>
      <c r="T15" s="183"/>
      <c r="U15" s="164"/>
      <c r="V15" s="164" t="s">
        <v>139</v>
      </c>
      <c r="W15" s="183"/>
      <c r="X15" s="183"/>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row>
    <row r="16" spans="1:59" ht="19.5" thickBot="1">
      <c r="A16" s="296" t="s">
        <v>46</v>
      </c>
      <c r="B16" s="297"/>
      <c r="C16" s="297"/>
      <c r="D16" s="297"/>
      <c r="E16" s="297"/>
      <c r="F16" s="297"/>
      <c r="G16" s="297"/>
      <c r="H16" s="298"/>
      <c r="K16" s="184" t="s">
        <v>54</v>
      </c>
      <c r="L16" s="185" t="s">
        <v>27</v>
      </c>
      <c r="M16" s="186" t="s">
        <v>28</v>
      </c>
      <c r="N16" s="186" t="s">
        <v>29</v>
      </c>
      <c r="O16" s="186" t="s">
        <v>30</v>
      </c>
      <c r="P16" s="186" t="s">
        <v>31</v>
      </c>
      <c r="Q16" s="187" t="s">
        <v>32</v>
      </c>
      <c r="R16" s="187" t="s">
        <v>33</v>
      </c>
      <c r="S16" s="188" t="s">
        <v>34</v>
      </c>
      <c r="T16" s="177"/>
      <c r="V16" s="184" t="s">
        <v>54</v>
      </c>
      <c r="W16" s="189" t="s">
        <v>90</v>
      </c>
      <c r="X16" s="190" t="s">
        <v>91</v>
      </c>
      <c r="Y16" s="191" t="s">
        <v>176</v>
      </c>
    </row>
    <row r="17" spans="1:25" ht="45" thickBot="1">
      <c r="A17" s="192" t="s">
        <v>205</v>
      </c>
      <c r="B17" s="256" t="s">
        <v>197</v>
      </c>
      <c r="C17" s="193" t="s">
        <v>55</v>
      </c>
      <c r="D17" s="194" t="s">
        <v>83</v>
      </c>
      <c r="E17" s="195" t="s">
        <v>172</v>
      </c>
      <c r="F17" s="196" t="s">
        <v>85</v>
      </c>
      <c r="G17" s="197" t="s">
        <v>84</v>
      </c>
      <c r="H17" s="198" t="s">
        <v>180</v>
      </c>
      <c r="J17" s="199" t="s">
        <v>86</v>
      </c>
      <c r="K17" s="200" t="s">
        <v>96</v>
      </c>
      <c r="L17" s="201"/>
      <c r="M17" s="202"/>
      <c r="N17" s="202"/>
      <c r="O17" s="202"/>
      <c r="P17" s="202"/>
      <c r="Q17" s="203"/>
      <c r="R17" s="203"/>
      <c r="S17" s="204"/>
      <c r="T17" s="205"/>
      <c r="U17" s="206" t="s">
        <v>89</v>
      </c>
      <c r="V17" s="207" t="s">
        <v>98</v>
      </c>
      <c r="W17" s="208"/>
      <c r="X17" s="209"/>
      <c r="Y17" s="210"/>
    </row>
    <row r="18" spans="1:25" ht="19.5" thickBot="1">
      <c r="A18" s="175">
        <v>1</v>
      </c>
      <c r="B18" s="175" t="s">
        <v>204</v>
      </c>
      <c r="C18" s="212" t="s">
        <v>67</v>
      </c>
      <c r="D18" s="212" t="str">
        <f>IF($C18="","",VLOOKUP($C18,分類コード!$B$1:$C$26,2,0))</f>
        <v>その他林産物JAS</v>
      </c>
      <c r="E18" s="213" t="s">
        <v>88</v>
      </c>
      <c r="F18" s="214">
        <v>22.1952</v>
      </c>
      <c r="G18" s="176">
        <v>260000</v>
      </c>
      <c r="H18" s="215">
        <v>12.33</v>
      </c>
      <c r="J18" s="216" t="s">
        <v>95</v>
      </c>
      <c r="K18" s="217">
        <v>890000</v>
      </c>
      <c r="L18" s="218"/>
      <c r="M18" s="219"/>
      <c r="N18" s="219"/>
      <c r="O18" s="219"/>
      <c r="P18" s="219"/>
      <c r="Q18" s="220"/>
      <c r="R18" s="220"/>
      <c r="S18" s="221"/>
      <c r="T18" s="222"/>
      <c r="U18" s="223" t="s">
        <v>97</v>
      </c>
      <c r="V18" s="217">
        <v>890000</v>
      </c>
      <c r="W18" s="218"/>
      <c r="X18" s="220"/>
      <c r="Y18" s="221"/>
    </row>
    <row r="19" spans="1:25">
      <c r="A19" s="178"/>
      <c r="B19" s="178"/>
      <c r="C19" s="224"/>
      <c r="D19" s="233" t="str">
        <f>IF($C19="","",VLOOKUP($C19,分類コード!$B$1:$C$26,2,0))</f>
        <v/>
      </c>
      <c r="E19" s="226"/>
      <c r="F19" s="227"/>
      <c r="G19" s="228"/>
      <c r="H19" s="227"/>
      <c r="K19" s="229" t="s">
        <v>43</v>
      </c>
      <c r="L19" s="230"/>
      <c r="M19" s="231"/>
      <c r="N19" s="231"/>
      <c r="O19" s="231"/>
      <c r="P19" s="231"/>
      <c r="Q19" s="231"/>
      <c r="R19" s="231"/>
      <c r="S19" s="231"/>
      <c r="T19" s="177"/>
      <c r="V19" s="229" t="s">
        <v>43</v>
      </c>
      <c r="W19" s="230"/>
      <c r="X19" s="231"/>
      <c r="Y19" s="231"/>
    </row>
    <row r="20" spans="1:25">
      <c r="A20" s="178"/>
      <c r="B20" s="178"/>
      <c r="C20" s="232"/>
      <c r="D20" s="233" t="str">
        <f>IF($C20="","",VLOOKUP($C20,分類コード!$B$1:$C$26,2,0))</f>
        <v/>
      </c>
      <c r="E20" s="234"/>
      <c r="F20" s="235"/>
      <c r="G20" s="236"/>
      <c r="H20" s="235"/>
      <c r="K20" s="237"/>
      <c r="L20" s="238"/>
      <c r="M20" s="239"/>
      <c r="N20" s="239"/>
      <c r="O20" s="239"/>
      <c r="P20" s="239"/>
      <c r="Q20" s="239"/>
      <c r="R20" s="239"/>
      <c r="S20" s="239"/>
      <c r="T20" s="177"/>
      <c r="V20" s="229"/>
      <c r="W20" s="238"/>
      <c r="X20" s="231"/>
      <c r="Y20" s="231"/>
    </row>
    <row r="21" spans="1:25">
      <c r="A21" s="180"/>
      <c r="B21" s="180"/>
      <c r="C21" s="232"/>
      <c r="D21" s="233" t="str">
        <f>IF($C21="","",VLOOKUP($C21,分類コード!$B$1:$C$26,2,0))</f>
        <v/>
      </c>
      <c r="E21" s="234"/>
      <c r="F21" s="235"/>
      <c r="G21" s="236"/>
      <c r="H21" s="235"/>
      <c r="K21" s="237"/>
      <c r="L21" s="238"/>
      <c r="M21" s="239"/>
      <c r="N21" s="239"/>
      <c r="O21" s="239"/>
      <c r="P21" s="239"/>
      <c r="Q21" s="239"/>
      <c r="R21" s="239"/>
      <c r="S21" s="239"/>
      <c r="T21" s="177"/>
      <c r="V21" s="237"/>
      <c r="W21" s="238"/>
      <c r="X21" s="239"/>
      <c r="Y21" s="239"/>
    </row>
    <row r="22" spans="1:25">
      <c r="A22" s="178"/>
      <c r="B22" s="178"/>
      <c r="C22" s="232"/>
      <c r="D22" s="233" t="str">
        <f>IF($C22="","",VLOOKUP($C22,分類コード!$B$1:$C$26,2,0))</f>
        <v/>
      </c>
      <c r="E22" s="234"/>
      <c r="F22" s="227"/>
      <c r="G22" s="228"/>
      <c r="H22" s="235"/>
      <c r="K22" s="237"/>
      <c r="L22" s="238"/>
      <c r="M22" s="239"/>
      <c r="N22" s="239"/>
      <c r="O22" s="239"/>
      <c r="P22" s="239"/>
      <c r="Q22" s="239"/>
      <c r="R22" s="239"/>
      <c r="S22" s="239"/>
      <c r="T22" s="177"/>
      <c r="V22" s="237"/>
      <c r="W22" s="238"/>
      <c r="X22" s="239"/>
      <c r="Y22" s="239"/>
    </row>
    <row r="23" spans="1:25">
      <c r="A23" s="178"/>
      <c r="B23" s="178"/>
      <c r="C23" s="232"/>
      <c r="D23" s="233" t="str">
        <f>IF($C23="","",VLOOKUP($C23,分類コード!$B$1:$C$26,2,0))</f>
        <v/>
      </c>
      <c r="E23" s="234"/>
      <c r="F23" s="235"/>
      <c r="G23" s="236"/>
      <c r="H23" s="235"/>
      <c r="K23" s="237" t="s">
        <v>43</v>
      </c>
      <c r="L23" s="238"/>
      <c r="M23" s="239"/>
      <c r="N23" s="239"/>
      <c r="O23" s="239"/>
      <c r="P23" s="239"/>
      <c r="Q23" s="239"/>
      <c r="R23" s="239"/>
      <c r="S23" s="239"/>
      <c r="T23" s="177"/>
      <c r="V23" s="237" t="s">
        <v>43</v>
      </c>
      <c r="W23" s="238"/>
      <c r="X23" s="239"/>
      <c r="Y23" s="239"/>
    </row>
    <row r="24" spans="1:25">
      <c r="A24" s="178"/>
      <c r="B24" s="178"/>
      <c r="C24" s="232"/>
      <c r="D24" s="233" t="str">
        <f>IF($C24="","",VLOOKUP($C24,分類コード!$B$1:$C$26,2,0))</f>
        <v/>
      </c>
      <c r="E24" s="234"/>
      <c r="F24" s="235"/>
      <c r="G24" s="236"/>
      <c r="H24" s="235"/>
      <c r="K24" s="237"/>
      <c r="L24" s="238"/>
      <c r="M24" s="239"/>
      <c r="N24" s="239"/>
      <c r="O24" s="239"/>
      <c r="P24" s="239"/>
      <c r="Q24" s="239"/>
      <c r="R24" s="239"/>
      <c r="S24" s="239"/>
      <c r="T24" s="177"/>
      <c r="V24" s="237"/>
      <c r="W24" s="238"/>
      <c r="X24" s="239"/>
      <c r="Y24" s="239"/>
    </row>
    <row r="25" spans="1:25">
      <c r="A25" s="178"/>
      <c r="B25" s="178"/>
      <c r="C25" s="232"/>
      <c r="D25" s="233" t="str">
        <f>IF($C25="","",VLOOKUP($C25,分類コード!$B$1:$C$26,2,0))</f>
        <v/>
      </c>
      <c r="E25" s="234"/>
      <c r="F25" s="227"/>
      <c r="G25" s="228"/>
      <c r="H25" s="235"/>
      <c r="K25" s="237" t="s">
        <v>43</v>
      </c>
      <c r="L25" s="238"/>
      <c r="M25" s="239"/>
      <c r="N25" s="239"/>
      <c r="O25" s="239"/>
      <c r="P25" s="239"/>
      <c r="Q25" s="239"/>
      <c r="R25" s="239"/>
      <c r="S25" s="239"/>
      <c r="T25" s="177"/>
      <c r="V25" s="237" t="s">
        <v>43</v>
      </c>
      <c r="W25" s="238"/>
      <c r="X25" s="239"/>
      <c r="Y25" s="239"/>
    </row>
    <row r="26" spans="1:25">
      <c r="A26" s="178"/>
      <c r="B26" s="178"/>
      <c r="C26" s="232"/>
      <c r="D26" s="233" t="str">
        <f>IF($C26="","",VLOOKUP($C26,分類コード!$B$1:$C$26,2,0))</f>
        <v/>
      </c>
      <c r="E26" s="234"/>
      <c r="F26" s="235"/>
      <c r="G26" s="236"/>
      <c r="H26" s="235"/>
      <c r="K26" s="237"/>
      <c r="L26" s="238"/>
      <c r="M26" s="239"/>
      <c r="N26" s="239"/>
      <c r="O26" s="239"/>
      <c r="P26" s="239"/>
      <c r="Q26" s="239"/>
      <c r="R26" s="239"/>
      <c r="S26" s="239"/>
      <c r="T26" s="177"/>
      <c r="V26" s="237"/>
      <c r="W26" s="238"/>
      <c r="X26" s="239"/>
      <c r="Y26" s="239"/>
    </row>
    <row r="27" spans="1:25">
      <c r="A27" s="178"/>
      <c r="B27" s="178"/>
      <c r="C27" s="232"/>
      <c r="D27" s="233" t="str">
        <f>IF($C27="","",VLOOKUP($C27,分類コード!$B$1:$C$26,2,0))</f>
        <v/>
      </c>
      <c r="E27" s="234"/>
      <c r="F27" s="235"/>
      <c r="G27" s="236"/>
      <c r="H27" s="235"/>
      <c r="K27" s="237" t="s">
        <v>43</v>
      </c>
      <c r="L27" s="238"/>
      <c r="M27" s="239"/>
      <c r="N27" s="239"/>
      <c r="O27" s="239"/>
      <c r="P27" s="239"/>
      <c r="Q27" s="239"/>
      <c r="R27" s="239"/>
      <c r="S27" s="239"/>
      <c r="T27" s="177"/>
      <c r="V27" s="237" t="s">
        <v>43</v>
      </c>
      <c r="W27" s="238"/>
      <c r="X27" s="239"/>
      <c r="Y27" s="239"/>
    </row>
    <row r="28" spans="1:25" ht="19.5" thickBot="1">
      <c r="A28" s="178"/>
      <c r="B28" s="178"/>
      <c r="C28" s="232"/>
      <c r="D28" s="233" t="str">
        <f>IF($C28="","",VLOOKUP($C28,分類コード!$B$1:$C$26,2,0))</f>
        <v/>
      </c>
      <c r="E28" s="234"/>
      <c r="F28" s="235"/>
      <c r="G28" s="236"/>
      <c r="H28" s="235"/>
      <c r="K28" s="240"/>
      <c r="L28" s="238"/>
      <c r="M28" s="239"/>
      <c r="N28" s="239"/>
      <c r="O28" s="239"/>
      <c r="P28" s="239"/>
      <c r="Q28" s="239"/>
      <c r="R28" s="239"/>
      <c r="S28" s="239"/>
      <c r="T28" s="177"/>
      <c r="V28" s="240"/>
      <c r="W28" s="238"/>
      <c r="X28" s="239"/>
      <c r="Y28" s="239"/>
    </row>
    <row r="29" spans="1:25">
      <c r="A29" s="178"/>
      <c r="B29" s="178"/>
      <c r="C29" s="232"/>
      <c r="D29" s="233" t="str">
        <f>IF($C29="","",VLOOKUP($C29,分類コード!$B$1:$C$26,2,0))</f>
        <v/>
      </c>
      <c r="E29" s="234"/>
      <c r="F29" s="235"/>
      <c r="G29" s="236"/>
      <c r="H29" s="235"/>
      <c r="L29" s="239"/>
      <c r="M29" s="239"/>
      <c r="N29" s="239"/>
      <c r="O29" s="239"/>
      <c r="P29" s="239"/>
      <c r="Q29" s="239"/>
      <c r="R29" s="239"/>
      <c r="S29" s="239"/>
      <c r="T29" s="177"/>
      <c r="W29" s="239"/>
      <c r="X29" s="239"/>
      <c r="Y29" s="239"/>
    </row>
    <row r="30" spans="1:25">
      <c r="A30" s="178"/>
      <c r="B30" s="178"/>
      <c r="C30" s="232"/>
      <c r="D30" s="233" t="str">
        <f>IF($C30="","",VLOOKUP($C30,分類コード!$B$1:$C$26,2,0))</f>
        <v/>
      </c>
      <c r="E30" s="234"/>
      <c r="F30" s="227"/>
      <c r="G30" s="228"/>
      <c r="H30" s="235"/>
      <c r="L30" s="239"/>
      <c r="M30" s="239"/>
      <c r="N30" s="239"/>
      <c r="O30" s="239"/>
      <c r="P30" s="239"/>
      <c r="Q30" s="239"/>
      <c r="R30" s="239"/>
      <c r="S30" s="239"/>
      <c r="T30" s="177"/>
      <c r="W30" s="239"/>
      <c r="X30" s="239"/>
      <c r="Y30" s="239"/>
    </row>
    <row r="31" spans="1:25">
      <c r="A31" s="178"/>
      <c r="B31" s="178"/>
      <c r="C31" s="232"/>
      <c r="D31" s="233" t="str">
        <f>IF($C31="","",VLOOKUP($C31,分類コード!$B$1:$C$26,2,0))</f>
        <v/>
      </c>
      <c r="E31" s="234"/>
      <c r="F31" s="227"/>
      <c r="G31" s="228"/>
      <c r="H31" s="235"/>
      <c r="L31" s="239"/>
      <c r="M31" s="239"/>
      <c r="N31" s="239"/>
      <c r="O31" s="239"/>
      <c r="P31" s="239"/>
      <c r="Q31" s="239"/>
      <c r="R31" s="239"/>
      <c r="S31" s="239"/>
      <c r="T31" s="177"/>
      <c r="W31" s="239"/>
      <c r="X31" s="239"/>
      <c r="Y31" s="239"/>
    </row>
    <row r="32" spans="1:25">
      <c r="A32" s="178"/>
      <c r="B32" s="178"/>
      <c r="C32" s="232"/>
      <c r="D32" s="233" t="str">
        <f>IF($C32="","",VLOOKUP($C32,分類コード!$B$1:$C$26,2,0))</f>
        <v/>
      </c>
      <c r="E32" s="234"/>
      <c r="F32" s="227"/>
      <c r="G32" s="228"/>
      <c r="H32" s="235"/>
      <c r="L32" s="239"/>
      <c r="M32" s="239"/>
      <c r="N32" s="239"/>
      <c r="O32" s="239"/>
      <c r="P32" s="239"/>
      <c r="Q32" s="239"/>
      <c r="R32" s="239"/>
      <c r="S32" s="239"/>
      <c r="T32" s="177"/>
      <c r="W32" s="239"/>
      <c r="X32" s="239"/>
      <c r="Y32" s="239"/>
    </row>
    <row r="33" spans="1:25">
      <c r="A33" s="178"/>
      <c r="B33" s="178"/>
      <c r="C33" s="232"/>
      <c r="D33" s="233" t="str">
        <f>IF($C33="","",VLOOKUP($C33,分類コード!$B$1:$C$26,2,0))</f>
        <v/>
      </c>
      <c r="E33" s="234"/>
      <c r="F33" s="227"/>
      <c r="G33" s="228"/>
      <c r="H33" s="235"/>
      <c r="L33" s="239"/>
      <c r="M33" s="239"/>
      <c r="N33" s="239"/>
      <c r="O33" s="239"/>
      <c r="P33" s="239"/>
      <c r="Q33" s="239"/>
      <c r="R33" s="239"/>
      <c r="S33" s="239"/>
      <c r="T33" s="177"/>
      <c r="W33" s="239"/>
      <c r="X33" s="239"/>
      <c r="Y33" s="239"/>
    </row>
    <row r="34" spans="1:25">
      <c r="A34" s="178"/>
      <c r="B34" s="178"/>
      <c r="C34" s="232"/>
      <c r="D34" s="233" t="str">
        <f>IF($C34="","",VLOOKUP($C34,分類コード!$B$1:$C$26,2,0))</f>
        <v/>
      </c>
      <c r="E34" s="234"/>
      <c r="F34" s="227"/>
      <c r="G34" s="228"/>
      <c r="H34" s="235"/>
      <c r="L34" s="239"/>
      <c r="M34" s="239"/>
      <c r="N34" s="239"/>
      <c r="O34" s="239"/>
      <c r="P34" s="239"/>
      <c r="Q34" s="239"/>
      <c r="R34" s="239"/>
      <c r="S34" s="239"/>
      <c r="T34" s="177"/>
      <c r="W34" s="239"/>
      <c r="X34" s="239"/>
      <c r="Y34" s="239"/>
    </row>
    <row r="35" spans="1:25">
      <c r="A35" s="178"/>
      <c r="B35" s="178"/>
      <c r="C35" s="232"/>
      <c r="D35" s="233" t="str">
        <f>IF($C35="","",VLOOKUP($C35,分類コード!$B$1:$C$26,2,0))</f>
        <v/>
      </c>
      <c r="E35" s="234"/>
      <c r="F35" s="227"/>
      <c r="G35" s="228"/>
      <c r="H35" s="235"/>
      <c r="L35" s="239"/>
      <c r="M35" s="239"/>
      <c r="N35" s="239"/>
      <c r="O35" s="239"/>
      <c r="P35" s="239"/>
      <c r="Q35" s="239"/>
      <c r="R35" s="239"/>
      <c r="S35" s="239"/>
      <c r="T35" s="177"/>
      <c r="W35" s="239"/>
      <c r="X35" s="239"/>
      <c r="Y35" s="239"/>
    </row>
    <row r="36" spans="1:25">
      <c r="A36" s="178"/>
      <c r="B36" s="178"/>
      <c r="C36" s="232"/>
      <c r="D36" s="233" t="str">
        <f>IF($C36="","",VLOOKUP($C36,分類コード!$B$1:$C$26,2,0))</f>
        <v/>
      </c>
      <c r="E36" s="234"/>
      <c r="F36" s="227"/>
      <c r="G36" s="228"/>
      <c r="H36" s="235"/>
      <c r="L36" s="239"/>
      <c r="M36" s="239"/>
      <c r="N36" s="239"/>
      <c r="O36" s="239"/>
      <c r="P36" s="239"/>
      <c r="Q36" s="239"/>
      <c r="R36" s="239"/>
      <c r="S36" s="239"/>
      <c r="T36" s="177"/>
      <c r="W36" s="239"/>
      <c r="X36" s="239"/>
      <c r="Y36" s="239"/>
    </row>
    <row r="37" spans="1:25">
      <c r="A37" s="178"/>
      <c r="B37" s="178"/>
      <c r="C37" s="232"/>
      <c r="D37" s="233" t="str">
        <f>IF($C37="","",VLOOKUP($C37,分類コード!$B$1:$C$26,2,0))</f>
        <v/>
      </c>
      <c r="E37" s="234"/>
      <c r="F37" s="227"/>
      <c r="G37" s="228"/>
      <c r="H37" s="235"/>
      <c r="L37" s="239"/>
      <c r="M37" s="239"/>
      <c r="N37" s="239"/>
      <c r="O37" s="239"/>
      <c r="P37" s="239"/>
      <c r="Q37" s="239"/>
      <c r="R37" s="239"/>
      <c r="S37" s="239"/>
      <c r="T37" s="177"/>
      <c r="W37" s="239"/>
      <c r="X37" s="239"/>
      <c r="Y37" s="239"/>
    </row>
    <row r="38" spans="1:25">
      <c r="A38" s="178"/>
      <c r="B38" s="178"/>
      <c r="C38" s="232"/>
      <c r="D38" s="233" t="str">
        <f>IF($C38="","",VLOOKUP($C38,分類コード!$B$1:$C$26,2,0))</f>
        <v/>
      </c>
      <c r="E38" s="234"/>
      <c r="F38" s="227"/>
      <c r="G38" s="228"/>
      <c r="H38" s="235"/>
      <c r="L38" s="239"/>
      <c r="M38" s="239"/>
      <c r="N38" s="239"/>
      <c r="O38" s="239"/>
      <c r="P38" s="239"/>
      <c r="Q38" s="239"/>
      <c r="R38" s="239"/>
      <c r="S38" s="239"/>
      <c r="T38" s="177"/>
      <c r="W38" s="239"/>
      <c r="X38" s="239"/>
      <c r="Y38" s="239"/>
    </row>
    <row r="39" spans="1:25">
      <c r="A39" s="178"/>
      <c r="B39" s="178"/>
      <c r="C39" s="232"/>
      <c r="D39" s="233" t="str">
        <f>IF($C39="","",VLOOKUP($C39,分類コード!$B$1:$C$26,2,0))</f>
        <v/>
      </c>
      <c r="E39" s="234"/>
      <c r="F39" s="227"/>
      <c r="G39" s="228"/>
      <c r="H39" s="235"/>
      <c r="L39" s="239"/>
      <c r="M39" s="239"/>
      <c r="N39" s="239"/>
      <c r="O39" s="239"/>
      <c r="P39" s="239"/>
      <c r="Q39" s="239"/>
      <c r="R39" s="239"/>
      <c r="S39" s="239"/>
      <c r="T39" s="177"/>
      <c r="W39" s="239"/>
      <c r="X39" s="239"/>
      <c r="Y39" s="239"/>
    </row>
    <row r="40" spans="1:25">
      <c r="A40" s="178"/>
      <c r="B40" s="178"/>
      <c r="C40" s="232"/>
      <c r="D40" s="233" t="str">
        <f>IF($C40="","",VLOOKUP($C40,分類コード!$B$1:$C$26,2,0))</f>
        <v/>
      </c>
      <c r="E40" s="234"/>
      <c r="F40" s="227"/>
      <c r="G40" s="228"/>
      <c r="H40" s="235"/>
      <c r="L40" s="239"/>
      <c r="M40" s="239"/>
      <c r="N40" s="239"/>
      <c r="O40" s="239"/>
      <c r="P40" s="239"/>
      <c r="Q40" s="239"/>
      <c r="R40" s="239"/>
      <c r="S40" s="239"/>
      <c r="W40" s="239"/>
      <c r="X40" s="239"/>
      <c r="Y40" s="239"/>
    </row>
    <row r="41" spans="1:25">
      <c r="A41" s="178"/>
      <c r="B41" s="178"/>
      <c r="C41" s="232"/>
      <c r="D41" s="233" t="str">
        <f>IF($C41="","",VLOOKUP($C41,分類コード!$B$1:$C$26,2,0))</f>
        <v/>
      </c>
      <c r="E41" s="234"/>
      <c r="F41" s="227"/>
      <c r="G41" s="228"/>
      <c r="H41" s="235"/>
      <c r="L41" s="239"/>
      <c r="M41" s="239"/>
      <c r="N41" s="239"/>
      <c r="O41" s="239"/>
      <c r="P41" s="239"/>
      <c r="Q41" s="239"/>
      <c r="R41" s="239"/>
      <c r="S41" s="239"/>
      <c r="W41" s="239"/>
      <c r="X41" s="239"/>
      <c r="Y41" s="239"/>
    </row>
    <row r="42" spans="1:25">
      <c r="A42" s="178"/>
      <c r="B42" s="178"/>
      <c r="C42" s="232"/>
      <c r="D42" s="233" t="str">
        <f>IF($C42="","",VLOOKUP($C42,分類コード!$B$1:$C$26,2,0))</f>
        <v/>
      </c>
      <c r="E42" s="234"/>
      <c r="F42" s="227"/>
      <c r="G42" s="228"/>
      <c r="H42" s="235"/>
      <c r="L42" s="239"/>
      <c r="M42" s="239"/>
      <c r="N42" s="239"/>
      <c r="O42" s="239"/>
      <c r="P42" s="239"/>
      <c r="Q42" s="239"/>
      <c r="R42" s="239"/>
      <c r="S42" s="239"/>
      <c r="W42" s="239"/>
      <c r="X42" s="239"/>
      <c r="Y42" s="239"/>
    </row>
    <row r="43" spans="1:25">
      <c r="A43" s="178"/>
      <c r="B43" s="178"/>
      <c r="C43" s="232"/>
      <c r="D43" s="233" t="str">
        <f>IF($C43="","",VLOOKUP($C43,分類コード!$B$1:$C$26,2,0))</f>
        <v/>
      </c>
      <c r="E43" s="234"/>
      <c r="F43" s="227"/>
      <c r="G43" s="228"/>
      <c r="H43" s="235"/>
      <c r="L43" s="239"/>
      <c r="M43" s="239"/>
      <c r="N43" s="239"/>
      <c r="O43" s="239"/>
      <c r="P43" s="239"/>
      <c r="Q43" s="239"/>
      <c r="R43" s="239"/>
      <c r="S43" s="239"/>
      <c r="W43" s="239"/>
      <c r="X43" s="239"/>
      <c r="Y43" s="239"/>
    </row>
    <row r="44" spans="1:25">
      <c r="A44" s="232"/>
      <c r="B44" s="232"/>
      <c r="C44" s="232"/>
      <c r="D44" s="233" t="str">
        <f>IF($C44="","",VLOOKUP($C44,分類コード!$B$1:$C$26,2,0))</f>
        <v/>
      </c>
      <c r="E44" s="234"/>
      <c r="F44" s="235"/>
      <c r="G44" s="236"/>
      <c r="H44" s="235"/>
      <c r="L44" s="239"/>
      <c r="M44" s="239"/>
      <c r="N44" s="239"/>
      <c r="O44" s="239"/>
      <c r="P44" s="239"/>
      <c r="Q44" s="239"/>
      <c r="R44" s="239"/>
      <c r="S44" s="239"/>
      <c r="W44" s="239"/>
      <c r="X44" s="239"/>
      <c r="Y44" s="239"/>
    </row>
    <row r="45" spans="1:25">
      <c r="A45" s="232"/>
      <c r="B45" s="232"/>
      <c r="C45" s="232"/>
      <c r="D45" s="233" t="str">
        <f>IF($C45="","",VLOOKUP($C45,分類コード!$B$1:$C$26,2,0))</f>
        <v/>
      </c>
      <c r="E45" s="234"/>
      <c r="F45" s="235"/>
      <c r="G45" s="236"/>
      <c r="H45" s="235"/>
      <c r="L45" s="239"/>
      <c r="M45" s="239"/>
      <c r="N45" s="239"/>
      <c r="O45" s="239"/>
      <c r="P45" s="239"/>
      <c r="Q45" s="239"/>
      <c r="R45" s="239"/>
      <c r="S45" s="239"/>
      <c r="W45" s="239"/>
      <c r="X45" s="239"/>
      <c r="Y45" s="239"/>
    </row>
    <row r="46" spans="1:25">
      <c r="A46" s="232"/>
      <c r="B46" s="232"/>
      <c r="C46" s="232"/>
      <c r="D46" s="233" t="str">
        <f>IF($C46="","",VLOOKUP($C46,分類コード!$B$1:$C$26,2,0))</f>
        <v/>
      </c>
      <c r="E46" s="234"/>
      <c r="F46" s="235"/>
      <c r="G46" s="236"/>
      <c r="H46" s="235"/>
      <c r="L46" s="239"/>
      <c r="M46" s="239"/>
      <c r="N46" s="239"/>
      <c r="O46" s="239"/>
      <c r="P46" s="239"/>
      <c r="Q46" s="239"/>
      <c r="R46" s="239"/>
      <c r="S46" s="239"/>
      <c r="W46" s="239"/>
      <c r="X46" s="239"/>
      <c r="Y46" s="239"/>
    </row>
    <row r="47" spans="1:25">
      <c r="A47" s="232"/>
      <c r="B47" s="232"/>
      <c r="C47" s="232"/>
      <c r="D47" s="233" t="str">
        <f>IF($C47="","",VLOOKUP($C47,分類コード!$B$1:$C$26,2,0))</f>
        <v/>
      </c>
      <c r="E47" s="234"/>
      <c r="F47" s="235"/>
      <c r="G47" s="236"/>
      <c r="H47" s="235"/>
      <c r="L47" s="239"/>
      <c r="M47" s="239"/>
      <c r="N47" s="239"/>
      <c r="O47" s="239"/>
      <c r="P47" s="239"/>
      <c r="Q47" s="239"/>
      <c r="R47" s="239"/>
      <c r="S47" s="239"/>
      <c r="W47" s="239"/>
      <c r="X47" s="239"/>
      <c r="Y47" s="239"/>
    </row>
    <row r="48" spans="1:25">
      <c r="A48" s="232"/>
      <c r="B48" s="232"/>
      <c r="C48" s="232"/>
      <c r="D48" s="233" t="str">
        <f>IF($C48="","",VLOOKUP($C48,分類コード!$B$1:$C$26,2,0))</f>
        <v/>
      </c>
      <c r="E48" s="234"/>
      <c r="F48" s="235"/>
      <c r="G48" s="236"/>
      <c r="H48" s="235"/>
      <c r="L48" s="239"/>
      <c r="M48" s="239"/>
      <c r="N48" s="239"/>
      <c r="O48" s="239"/>
      <c r="P48" s="239"/>
      <c r="Q48" s="239"/>
      <c r="R48" s="239"/>
      <c r="S48" s="239"/>
      <c r="W48" s="239"/>
      <c r="X48" s="239"/>
      <c r="Y48" s="239"/>
    </row>
    <row r="49" spans="1:25">
      <c r="A49" s="232"/>
      <c r="B49" s="232"/>
      <c r="C49" s="232"/>
      <c r="D49" s="233" t="str">
        <f>IF($C49="","",VLOOKUP($C49,分類コード!$B$1:$C$26,2,0))</f>
        <v/>
      </c>
      <c r="E49" s="234"/>
      <c r="F49" s="235"/>
      <c r="G49" s="236"/>
      <c r="H49" s="235"/>
      <c r="L49" s="239"/>
      <c r="M49" s="239"/>
      <c r="N49" s="239"/>
      <c r="O49" s="239"/>
      <c r="P49" s="239"/>
      <c r="Q49" s="239"/>
      <c r="R49" s="239"/>
      <c r="S49" s="239"/>
      <c r="W49" s="239"/>
      <c r="X49" s="239"/>
      <c r="Y49" s="239"/>
    </row>
    <row r="50" spans="1:25">
      <c r="A50" s="232"/>
      <c r="B50" s="232"/>
      <c r="C50" s="232"/>
      <c r="D50" s="233" t="str">
        <f>IF($C50="","",VLOOKUP($C50,分類コード!$B$1:$C$26,2,0))</f>
        <v/>
      </c>
      <c r="E50" s="234"/>
      <c r="F50" s="235"/>
      <c r="G50" s="236"/>
      <c r="H50" s="235"/>
      <c r="L50" s="239"/>
      <c r="M50" s="239"/>
      <c r="N50" s="239"/>
      <c r="O50" s="239"/>
      <c r="P50" s="239"/>
      <c r="Q50" s="239"/>
      <c r="R50" s="239"/>
      <c r="S50" s="239"/>
      <c r="W50" s="239"/>
      <c r="X50" s="239"/>
      <c r="Y50" s="239"/>
    </row>
    <row r="51" spans="1:25">
      <c r="A51" s="232"/>
      <c r="B51" s="232"/>
      <c r="C51" s="232"/>
      <c r="D51" s="233" t="str">
        <f>IF($C51="","",VLOOKUP($C51,分類コード!$B$1:$C$26,2,0))</f>
        <v/>
      </c>
      <c r="E51" s="234"/>
      <c r="F51" s="235"/>
      <c r="G51" s="236"/>
      <c r="H51" s="235"/>
      <c r="L51" s="239"/>
      <c r="M51" s="239"/>
      <c r="N51" s="239"/>
      <c r="O51" s="239"/>
      <c r="P51" s="239"/>
      <c r="Q51" s="239"/>
      <c r="R51" s="239"/>
      <c r="S51" s="239"/>
      <c r="W51" s="239"/>
      <c r="X51" s="239"/>
      <c r="Y51" s="239"/>
    </row>
    <row r="52" spans="1:25">
      <c r="A52" s="232"/>
      <c r="B52" s="232"/>
      <c r="C52" s="232"/>
      <c r="D52" s="233" t="str">
        <f>IF($C52="","",VLOOKUP($C52,分類コード!$B$1:$C$26,2,0))</f>
        <v/>
      </c>
      <c r="E52" s="234"/>
      <c r="F52" s="235"/>
      <c r="G52" s="236"/>
      <c r="H52" s="235"/>
      <c r="L52" s="239"/>
      <c r="M52" s="239"/>
      <c r="N52" s="239"/>
      <c r="O52" s="239"/>
      <c r="P52" s="239"/>
      <c r="Q52" s="239"/>
      <c r="R52" s="239"/>
      <c r="S52" s="239"/>
      <c r="W52" s="239"/>
      <c r="X52" s="239"/>
      <c r="Y52" s="239"/>
    </row>
    <row r="53" spans="1:25">
      <c r="A53" s="232"/>
      <c r="B53" s="232"/>
      <c r="C53" s="232"/>
      <c r="D53" s="233" t="str">
        <f>IF($C53="","",VLOOKUP($C53,分類コード!$B$1:$C$26,2,0))</f>
        <v/>
      </c>
      <c r="E53" s="234"/>
      <c r="F53" s="235"/>
      <c r="G53" s="236"/>
      <c r="H53" s="235"/>
      <c r="L53" s="239"/>
      <c r="M53" s="239"/>
      <c r="N53" s="239"/>
      <c r="O53" s="239"/>
      <c r="P53" s="239"/>
      <c r="Q53" s="239"/>
      <c r="R53" s="239"/>
      <c r="S53" s="239"/>
      <c r="W53" s="239"/>
      <c r="X53" s="239"/>
      <c r="Y53" s="239"/>
    </row>
    <row r="54" spans="1:25">
      <c r="A54" s="232"/>
      <c r="B54" s="232"/>
      <c r="C54" s="232"/>
      <c r="D54" s="233" t="str">
        <f>IF($C54="","",VLOOKUP($C54,分類コード!$B$1:$C$26,2,0))</f>
        <v/>
      </c>
      <c r="E54" s="234"/>
      <c r="F54" s="235"/>
      <c r="G54" s="236"/>
      <c r="H54" s="235"/>
      <c r="L54" s="239"/>
      <c r="M54" s="239"/>
      <c r="N54" s="239"/>
      <c r="O54" s="239"/>
      <c r="P54" s="239"/>
      <c r="Q54" s="239"/>
      <c r="R54" s="239"/>
      <c r="S54" s="239"/>
      <c r="W54" s="239"/>
      <c r="X54" s="239"/>
      <c r="Y54" s="239"/>
    </row>
    <row r="55" spans="1:25">
      <c r="A55" s="232"/>
      <c r="B55" s="232"/>
      <c r="C55" s="232"/>
      <c r="D55" s="233" t="str">
        <f>IF($C55="","",VLOOKUP($C55,分類コード!$B$1:$C$26,2,0))</f>
        <v/>
      </c>
      <c r="E55" s="234"/>
      <c r="F55" s="235"/>
      <c r="G55" s="236"/>
      <c r="H55" s="235"/>
      <c r="L55" s="239"/>
      <c r="M55" s="239"/>
      <c r="N55" s="239"/>
      <c r="O55" s="239"/>
      <c r="P55" s="239"/>
      <c r="Q55" s="239"/>
      <c r="R55" s="239"/>
      <c r="S55" s="239"/>
      <c r="W55" s="239"/>
      <c r="X55" s="239"/>
      <c r="Y55" s="239"/>
    </row>
    <row r="56" spans="1:25">
      <c r="A56" s="232"/>
      <c r="B56" s="232"/>
      <c r="C56" s="232"/>
      <c r="D56" s="233" t="str">
        <f>IF($C56="","",VLOOKUP($C56,分類コード!$B$1:$C$26,2,0))</f>
        <v/>
      </c>
      <c r="E56" s="234"/>
      <c r="F56" s="235"/>
      <c r="G56" s="236"/>
      <c r="H56" s="235"/>
      <c r="L56" s="239"/>
      <c r="M56" s="239"/>
      <c r="N56" s="239"/>
      <c r="O56" s="239"/>
      <c r="P56" s="239"/>
      <c r="Q56" s="239"/>
      <c r="R56" s="239"/>
      <c r="S56" s="239"/>
      <c r="W56" s="239"/>
      <c r="X56" s="239"/>
      <c r="Y56" s="239"/>
    </row>
    <row r="57" spans="1:25">
      <c r="A57" s="232"/>
      <c r="B57" s="232"/>
      <c r="C57" s="232"/>
      <c r="D57" s="233" t="str">
        <f>IF($C57="","",VLOOKUP($C57,分類コード!$B$1:$C$26,2,0))</f>
        <v/>
      </c>
      <c r="E57" s="234"/>
      <c r="F57" s="235"/>
      <c r="G57" s="236"/>
      <c r="H57" s="235"/>
      <c r="L57" s="239"/>
      <c r="M57" s="239"/>
      <c r="N57" s="239"/>
      <c r="O57" s="239"/>
      <c r="P57" s="239"/>
      <c r="Q57" s="239"/>
      <c r="R57" s="239"/>
      <c r="S57" s="239"/>
      <c r="W57" s="239"/>
      <c r="X57" s="239"/>
      <c r="Y57" s="239"/>
    </row>
    <row r="58" spans="1:25">
      <c r="A58" s="232"/>
      <c r="B58" s="232"/>
      <c r="C58" s="232"/>
      <c r="D58" s="233" t="str">
        <f>IF($C58="","",VLOOKUP($C58,分類コード!$B$1:$C$26,2,0))</f>
        <v/>
      </c>
      <c r="E58" s="234"/>
      <c r="F58" s="235"/>
      <c r="G58" s="236"/>
      <c r="H58" s="235"/>
      <c r="L58" s="239"/>
      <c r="M58" s="239"/>
      <c r="N58" s="239"/>
      <c r="O58" s="239"/>
      <c r="P58" s="239"/>
      <c r="Q58" s="239"/>
      <c r="R58" s="239"/>
      <c r="S58" s="239"/>
      <c r="W58" s="239"/>
      <c r="X58" s="239"/>
      <c r="Y58" s="239"/>
    </row>
    <row r="59" spans="1:25">
      <c r="A59" s="232"/>
      <c r="B59" s="232"/>
      <c r="C59" s="232"/>
      <c r="D59" s="233" t="str">
        <f>IF($C59="","",VLOOKUP($C59,分類コード!$B$1:$C$26,2,0))</f>
        <v/>
      </c>
      <c r="E59" s="234"/>
      <c r="F59" s="235"/>
      <c r="G59" s="236"/>
      <c r="H59" s="235"/>
      <c r="L59" s="239"/>
      <c r="M59" s="239"/>
      <c r="N59" s="239"/>
      <c r="O59" s="239"/>
      <c r="P59" s="239"/>
      <c r="Q59" s="239"/>
      <c r="R59" s="239"/>
      <c r="S59" s="239"/>
      <c r="W59" s="239"/>
      <c r="X59" s="239"/>
      <c r="Y59" s="239"/>
    </row>
    <row r="60" spans="1:25">
      <c r="A60" s="232"/>
      <c r="B60" s="232"/>
      <c r="C60" s="232"/>
      <c r="D60" s="233" t="str">
        <f>IF($C60="","",VLOOKUP($C60,分類コード!$B$1:$C$26,2,0))</f>
        <v/>
      </c>
      <c r="E60" s="234"/>
      <c r="F60" s="235"/>
      <c r="G60" s="236"/>
      <c r="H60" s="235"/>
      <c r="L60" s="239"/>
      <c r="M60" s="239"/>
      <c r="N60" s="239"/>
      <c r="O60" s="239"/>
      <c r="P60" s="239"/>
      <c r="Q60" s="239"/>
      <c r="R60" s="239"/>
      <c r="S60" s="239"/>
      <c r="W60" s="239"/>
      <c r="X60" s="239"/>
      <c r="Y60" s="239"/>
    </row>
    <row r="61" spans="1:25">
      <c r="A61" s="232"/>
      <c r="B61" s="232"/>
      <c r="C61" s="232"/>
      <c r="D61" s="233" t="str">
        <f>IF($C61="","",VLOOKUP($C61,分類コード!$B$1:$C$26,2,0))</f>
        <v/>
      </c>
      <c r="E61" s="234"/>
      <c r="F61" s="235"/>
      <c r="G61" s="236"/>
      <c r="H61" s="235"/>
      <c r="L61" s="239"/>
      <c r="M61" s="239"/>
      <c r="N61" s="239"/>
      <c r="O61" s="239"/>
      <c r="P61" s="239"/>
      <c r="Q61" s="239"/>
      <c r="R61" s="239"/>
      <c r="S61" s="239"/>
      <c r="W61" s="239"/>
      <c r="X61" s="239"/>
      <c r="Y61" s="239"/>
    </row>
    <row r="62" spans="1:25">
      <c r="A62" s="232"/>
      <c r="B62" s="232"/>
      <c r="C62" s="232"/>
      <c r="D62" s="233" t="str">
        <f>IF($C62="","",VLOOKUP($C62,分類コード!$B$1:$C$26,2,0))</f>
        <v/>
      </c>
      <c r="E62" s="234"/>
      <c r="F62" s="235"/>
      <c r="G62" s="236"/>
      <c r="H62" s="235"/>
      <c r="L62" s="239"/>
      <c r="M62" s="239"/>
      <c r="N62" s="239"/>
      <c r="O62" s="239"/>
      <c r="P62" s="239"/>
      <c r="Q62" s="239"/>
      <c r="R62" s="239"/>
      <c r="S62" s="239"/>
      <c r="W62" s="239"/>
      <c r="X62" s="239"/>
      <c r="Y62" s="239"/>
    </row>
    <row r="63" spans="1:25">
      <c r="A63" s="232"/>
      <c r="B63" s="232"/>
      <c r="C63" s="232"/>
      <c r="D63" s="233" t="str">
        <f>IF($C63="","",VLOOKUP($C63,分類コード!$B$1:$C$26,2,0))</f>
        <v/>
      </c>
      <c r="E63" s="234"/>
      <c r="F63" s="235"/>
      <c r="G63" s="236"/>
      <c r="H63" s="235"/>
      <c r="L63" s="239"/>
      <c r="M63" s="239"/>
      <c r="N63" s="239"/>
      <c r="O63" s="239"/>
      <c r="P63" s="239"/>
      <c r="Q63" s="239"/>
      <c r="R63" s="239"/>
      <c r="S63" s="239"/>
      <c r="W63" s="239"/>
      <c r="X63" s="239"/>
      <c r="Y63" s="239"/>
    </row>
    <row r="64" spans="1:25">
      <c r="A64" s="232"/>
      <c r="B64" s="232"/>
      <c r="C64" s="232"/>
      <c r="D64" s="233" t="str">
        <f>IF($C64="","",VLOOKUP($C64,分類コード!$B$1:$C$26,2,0))</f>
        <v/>
      </c>
      <c r="E64" s="234"/>
      <c r="F64" s="235"/>
      <c r="G64" s="236"/>
      <c r="H64" s="235"/>
      <c r="L64" s="239"/>
      <c r="M64" s="239"/>
      <c r="N64" s="239"/>
      <c r="O64" s="239"/>
      <c r="P64" s="239"/>
      <c r="Q64" s="239"/>
      <c r="R64" s="239"/>
      <c r="S64" s="239"/>
      <c r="W64" s="239"/>
      <c r="X64" s="239"/>
      <c r="Y64" s="239"/>
    </row>
    <row r="65" spans="1:25">
      <c r="A65" s="232"/>
      <c r="B65" s="232"/>
      <c r="C65" s="232"/>
      <c r="D65" s="233" t="str">
        <f>IF($C65="","",VLOOKUP($C65,分類コード!$B$1:$C$26,2,0))</f>
        <v/>
      </c>
      <c r="E65" s="234"/>
      <c r="F65" s="235"/>
      <c r="G65" s="236"/>
      <c r="H65" s="235"/>
      <c r="L65" s="239"/>
      <c r="M65" s="239"/>
      <c r="N65" s="239"/>
      <c r="O65" s="239"/>
      <c r="P65" s="239"/>
      <c r="Q65" s="239"/>
      <c r="R65" s="239"/>
      <c r="S65" s="239"/>
      <c r="W65" s="239"/>
      <c r="X65" s="239"/>
      <c r="Y65" s="239"/>
    </row>
    <row r="66" spans="1:25">
      <c r="A66" s="232"/>
      <c r="B66" s="232"/>
      <c r="C66" s="232"/>
      <c r="D66" s="233" t="str">
        <f>IF($C66="","",VLOOKUP($C66,分類コード!$B$1:$C$26,2,0))</f>
        <v/>
      </c>
      <c r="E66" s="234"/>
      <c r="F66" s="235"/>
      <c r="G66" s="236"/>
      <c r="H66" s="235"/>
      <c r="L66" s="239"/>
      <c r="M66" s="239"/>
      <c r="N66" s="239"/>
      <c r="O66" s="239"/>
      <c r="P66" s="239"/>
      <c r="Q66" s="239"/>
      <c r="R66" s="239"/>
      <c r="S66" s="239"/>
      <c r="W66" s="239"/>
      <c r="X66" s="239"/>
      <c r="Y66" s="239"/>
    </row>
    <row r="67" spans="1:25">
      <c r="A67" s="232"/>
      <c r="B67" s="232"/>
      <c r="C67" s="232"/>
      <c r="D67" s="233" t="str">
        <f>IF($C67="","",VLOOKUP($C67,分類コード!$B$1:$C$26,2,0))</f>
        <v/>
      </c>
      <c r="E67" s="234"/>
      <c r="F67" s="235"/>
      <c r="G67" s="236"/>
      <c r="H67" s="235"/>
      <c r="L67" s="239"/>
      <c r="M67" s="239"/>
      <c r="N67" s="239"/>
      <c r="O67" s="239"/>
      <c r="P67" s="239"/>
      <c r="Q67" s="239"/>
      <c r="R67" s="239"/>
      <c r="S67" s="239"/>
      <c r="W67" s="239"/>
      <c r="X67" s="239"/>
      <c r="Y67" s="239"/>
    </row>
    <row r="68" spans="1:25">
      <c r="A68" s="232"/>
      <c r="B68" s="232"/>
      <c r="C68" s="232"/>
      <c r="D68" s="233" t="str">
        <f>IF($C68="","",VLOOKUP($C68,分類コード!$B$1:$C$26,2,0))</f>
        <v/>
      </c>
      <c r="E68" s="234"/>
      <c r="F68" s="235"/>
      <c r="G68" s="236"/>
      <c r="H68" s="235"/>
      <c r="L68" s="239"/>
      <c r="M68" s="239"/>
      <c r="N68" s="239"/>
      <c r="O68" s="239"/>
      <c r="P68" s="239"/>
      <c r="Q68" s="239"/>
      <c r="R68" s="239"/>
      <c r="S68" s="239"/>
      <c r="W68" s="239"/>
      <c r="X68" s="239"/>
      <c r="Y68" s="239"/>
    </row>
    <row r="69" spans="1:25">
      <c r="A69" s="232"/>
      <c r="B69" s="232"/>
      <c r="C69" s="232"/>
      <c r="D69" s="233" t="str">
        <f>IF($C69="","",VLOOKUP($C69,分類コード!$B$1:$C$26,2,0))</f>
        <v/>
      </c>
      <c r="E69" s="234"/>
      <c r="F69" s="235"/>
      <c r="G69" s="236"/>
      <c r="H69" s="235"/>
      <c r="L69" s="239"/>
      <c r="M69" s="239"/>
      <c r="N69" s="239"/>
      <c r="O69" s="239"/>
      <c r="P69" s="239"/>
      <c r="Q69" s="239"/>
      <c r="R69" s="239"/>
      <c r="S69" s="239"/>
      <c r="W69" s="239"/>
      <c r="X69" s="239"/>
      <c r="Y69" s="239"/>
    </row>
    <row r="70" spans="1:25">
      <c r="A70" s="232"/>
      <c r="B70" s="232"/>
      <c r="C70" s="232"/>
      <c r="D70" s="233" t="str">
        <f>IF($C70="","",VLOOKUP($C70,分類コード!$B$1:$C$26,2,0))</f>
        <v/>
      </c>
      <c r="E70" s="234"/>
      <c r="F70" s="235"/>
      <c r="G70" s="236"/>
      <c r="H70" s="235"/>
      <c r="L70" s="239"/>
      <c r="M70" s="239"/>
      <c r="N70" s="239"/>
      <c r="O70" s="239"/>
      <c r="P70" s="239"/>
      <c r="Q70" s="239"/>
      <c r="R70" s="239"/>
      <c r="S70" s="239"/>
      <c r="W70" s="239"/>
      <c r="X70" s="239"/>
      <c r="Y70" s="239"/>
    </row>
    <row r="71" spans="1:25">
      <c r="A71" s="232"/>
      <c r="B71" s="232"/>
      <c r="C71" s="232"/>
      <c r="D71" s="233" t="str">
        <f>IF($C71="","",VLOOKUP($C71,分類コード!$B$1:$C$26,2,0))</f>
        <v/>
      </c>
      <c r="E71" s="234"/>
      <c r="F71" s="235"/>
      <c r="G71" s="236"/>
      <c r="H71" s="235"/>
      <c r="L71" s="239"/>
      <c r="M71" s="239"/>
      <c r="N71" s="239"/>
      <c r="O71" s="239"/>
      <c r="P71" s="239"/>
      <c r="Q71" s="239"/>
      <c r="R71" s="239"/>
      <c r="S71" s="239"/>
      <c r="W71" s="239"/>
      <c r="X71" s="239"/>
      <c r="Y71" s="239"/>
    </row>
    <row r="72" spans="1:25">
      <c r="A72" s="232"/>
      <c r="B72" s="232"/>
      <c r="C72" s="232"/>
      <c r="D72" s="233" t="str">
        <f>IF($C72="","",VLOOKUP($C72,分類コード!$B$1:$C$26,2,0))</f>
        <v/>
      </c>
      <c r="E72" s="234"/>
      <c r="F72" s="235"/>
      <c r="G72" s="236"/>
      <c r="H72" s="235"/>
      <c r="L72" s="239"/>
      <c r="M72" s="239"/>
      <c r="N72" s="239"/>
      <c r="O72" s="239"/>
      <c r="P72" s="239"/>
      <c r="Q72" s="239"/>
      <c r="R72" s="239"/>
      <c r="S72" s="239"/>
      <c r="W72" s="239"/>
      <c r="X72" s="239"/>
      <c r="Y72" s="239"/>
    </row>
    <row r="73" spans="1:25">
      <c r="A73" s="232"/>
      <c r="B73" s="232"/>
      <c r="C73" s="232"/>
      <c r="D73" s="233" t="str">
        <f>IF($C73="","",VLOOKUP($C73,分類コード!$B$1:$C$26,2,0))</f>
        <v/>
      </c>
      <c r="E73" s="234"/>
      <c r="F73" s="235"/>
      <c r="G73" s="236"/>
      <c r="H73" s="235"/>
      <c r="L73" s="239"/>
      <c r="M73" s="239"/>
      <c r="N73" s="239"/>
      <c r="O73" s="239"/>
      <c r="P73" s="239"/>
      <c r="Q73" s="239"/>
      <c r="R73" s="239"/>
      <c r="S73" s="239"/>
      <c r="W73" s="239"/>
      <c r="X73" s="239"/>
      <c r="Y73" s="239"/>
    </row>
    <row r="74" spans="1:25">
      <c r="A74" s="232"/>
      <c r="B74" s="232"/>
      <c r="C74" s="232"/>
      <c r="D74" s="233" t="str">
        <f>IF($C74="","",VLOOKUP($C74,分類コード!$B$1:$C$26,2,0))</f>
        <v/>
      </c>
      <c r="E74" s="234"/>
      <c r="F74" s="235"/>
      <c r="G74" s="236"/>
      <c r="H74" s="235"/>
      <c r="L74" s="239"/>
      <c r="M74" s="239"/>
      <c r="N74" s="239"/>
      <c r="O74" s="239"/>
      <c r="P74" s="239"/>
      <c r="Q74" s="239"/>
      <c r="R74" s="239"/>
      <c r="S74" s="239"/>
      <c r="W74" s="239"/>
      <c r="X74" s="239"/>
      <c r="Y74" s="239"/>
    </row>
    <row r="75" spans="1:25">
      <c r="A75" s="232"/>
      <c r="B75" s="232"/>
      <c r="C75" s="232"/>
      <c r="D75" s="233" t="str">
        <f>IF($C75="","",VLOOKUP($C75,分類コード!$B$1:$C$26,2,0))</f>
        <v/>
      </c>
      <c r="E75" s="234"/>
      <c r="F75" s="235"/>
      <c r="G75" s="236"/>
      <c r="H75" s="235"/>
      <c r="L75" s="239"/>
      <c r="M75" s="239"/>
      <c r="N75" s="239"/>
      <c r="O75" s="239"/>
      <c r="P75" s="239"/>
      <c r="Q75" s="239"/>
      <c r="R75" s="239"/>
      <c r="S75" s="239"/>
      <c r="W75" s="239"/>
      <c r="X75" s="239"/>
      <c r="Y75" s="239"/>
    </row>
    <row r="76" spans="1:25">
      <c r="A76" s="232"/>
      <c r="B76" s="232"/>
      <c r="C76" s="232"/>
      <c r="D76" s="233" t="str">
        <f>IF($C76="","",VLOOKUP($C76,分類コード!$B$1:$C$26,2,0))</f>
        <v/>
      </c>
      <c r="E76" s="234"/>
      <c r="F76" s="235"/>
      <c r="G76" s="236"/>
      <c r="H76" s="235"/>
      <c r="L76" s="239"/>
      <c r="M76" s="239"/>
      <c r="N76" s="239"/>
      <c r="O76" s="239"/>
      <c r="P76" s="239"/>
      <c r="Q76" s="239"/>
      <c r="R76" s="239"/>
      <c r="S76" s="239"/>
      <c r="W76" s="239"/>
      <c r="X76" s="239"/>
      <c r="Y76" s="239"/>
    </row>
    <row r="77" spans="1:25">
      <c r="A77" s="232"/>
      <c r="B77" s="232"/>
      <c r="C77" s="232"/>
      <c r="D77" s="233" t="str">
        <f>IF($C77="","",VLOOKUP($C77,分類コード!$B$1:$C$26,2,0))</f>
        <v/>
      </c>
      <c r="E77" s="234"/>
      <c r="F77" s="235"/>
      <c r="G77" s="236"/>
      <c r="H77" s="235"/>
      <c r="L77" s="239"/>
      <c r="M77" s="239"/>
      <c r="N77" s="239"/>
      <c r="O77" s="239"/>
      <c r="P77" s="239"/>
      <c r="Q77" s="239"/>
      <c r="R77" s="239"/>
      <c r="S77" s="239"/>
      <c r="W77" s="239"/>
      <c r="X77" s="239"/>
      <c r="Y77" s="239"/>
    </row>
    <row r="78" spans="1:25">
      <c r="A78" s="232"/>
      <c r="B78" s="232"/>
      <c r="C78" s="232"/>
      <c r="D78" s="233" t="str">
        <f>IF($C78="","",VLOOKUP($C78,分類コード!$B$1:$C$26,2,0))</f>
        <v/>
      </c>
      <c r="E78" s="234"/>
      <c r="F78" s="235"/>
      <c r="G78" s="236"/>
      <c r="H78" s="235"/>
      <c r="L78" s="239"/>
      <c r="M78" s="239"/>
      <c r="N78" s="239"/>
      <c r="O78" s="239"/>
      <c r="P78" s="239"/>
      <c r="Q78" s="239"/>
      <c r="R78" s="239"/>
      <c r="S78" s="239"/>
      <c r="W78" s="239"/>
      <c r="X78" s="239"/>
      <c r="Y78" s="239"/>
    </row>
    <row r="79" spans="1:25">
      <c r="A79" s="232"/>
      <c r="B79" s="232"/>
      <c r="C79" s="232"/>
      <c r="D79" s="233" t="str">
        <f>IF($C79="","",VLOOKUP($C79,分類コード!$B$1:$C$26,2,0))</f>
        <v/>
      </c>
      <c r="E79" s="234"/>
      <c r="F79" s="235"/>
      <c r="G79" s="236"/>
      <c r="H79" s="235"/>
      <c r="L79" s="239"/>
      <c r="M79" s="239"/>
      <c r="N79" s="239"/>
      <c r="O79" s="239"/>
      <c r="P79" s="239"/>
      <c r="Q79" s="239"/>
      <c r="R79" s="239"/>
      <c r="S79" s="239"/>
      <c r="W79" s="239"/>
      <c r="X79" s="239"/>
      <c r="Y79" s="239"/>
    </row>
    <row r="80" spans="1:25">
      <c r="A80" s="232"/>
      <c r="B80" s="232"/>
      <c r="C80" s="232"/>
      <c r="D80" s="233" t="str">
        <f>IF($C80="","",VLOOKUP($C80,分類コード!$B$1:$C$26,2,0))</f>
        <v/>
      </c>
      <c r="E80" s="234"/>
      <c r="F80" s="235"/>
      <c r="G80" s="236"/>
      <c r="H80" s="235"/>
      <c r="L80" s="239"/>
      <c r="M80" s="239"/>
      <c r="N80" s="239"/>
      <c r="O80" s="239"/>
      <c r="P80" s="239"/>
      <c r="Q80" s="239"/>
      <c r="R80" s="239"/>
      <c r="S80" s="239"/>
      <c r="W80" s="239"/>
      <c r="X80" s="239"/>
      <c r="Y80" s="239"/>
    </row>
    <row r="81" spans="1:25">
      <c r="A81" s="232"/>
      <c r="B81" s="232"/>
      <c r="C81" s="232"/>
      <c r="D81" s="233" t="str">
        <f>IF($C81="","",VLOOKUP($C81,分類コード!$B$1:$C$26,2,0))</f>
        <v/>
      </c>
      <c r="E81" s="234"/>
      <c r="F81" s="235"/>
      <c r="G81" s="236"/>
      <c r="H81" s="235"/>
      <c r="L81" s="239"/>
      <c r="M81" s="239"/>
      <c r="N81" s="239"/>
      <c r="O81" s="239"/>
      <c r="P81" s="239"/>
      <c r="Q81" s="239"/>
      <c r="R81" s="239"/>
      <c r="S81" s="239"/>
      <c r="W81" s="239"/>
      <c r="X81" s="239"/>
      <c r="Y81" s="239"/>
    </row>
    <row r="82" spans="1:25">
      <c r="A82" s="232"/>
      <c r="B82" s="232"/>
      <c r="C82" s="232"/>
      <c r="D82" s="233" t="str">
        <f>IF($C82="","",VLOOKUP($C82,分類コード!$B$1:$C$26,2,0))</f>
        <v/>
      </c>
      <c r="E82" s="234"/>
      <c r="F82" s="235"/>
      <c r="G82" s="236"/>
      <c r="H82" s="235"/>
      <c r="L82" s="239"/>
      <c r="M82" s="239"/>
      <c r="N82" s="239"/>
      <c r="O82" s="239"/>
      <c r="P82" s="239"/>
      <c r="Q82" s="239"/>
      <c r="R82" s="239"/>
      <c r="S82" s="239"/>
      <c r="W82" s="239"/>
      <c r="X82" s="239"/>
      <c r="Y82" s="239"/>
    </row>
    <row r="83" spans="1:25">
      <c r="A83" s="232"/>
      <c r="B83" s="232"/>
      <c r="C83" s="232"/>
      <c r="D83" s="233" t="str">
        <f>IF($C83="","",VLOOKUP($C83,分類コード!$B$1:$C$26,2,0))</f>
        <v/>
      </c>
      <c r="E83" s="234"/>
      <c r="F83" s="235"/>
      <c r="G83" s="236"/>
      <c r="H83" s="235"/>
      <c r="L83" s="239"/>
      <c r="M83" s="239"/>
      <c r="N83" s="239"/>
      <c r="O83" s="239"/>
      <c r="P83" s="239"/>
      <c r="Q83" s="239"/>
      <c r="R83" s="239"/>
      <c r="S83" s="239"/>
      <c r="W83" s="239"/>
      <c r="X83" s="239"/>
      <c r="Y83" s="239"/>
    </row>
    <row r="84" spans="1:25">
      <c r="A84" s="232"/>
      <c r="B84" s="232"/>
      <c r="C84" s="232"/>
      <c r="D84" s="233" t="str">
        <f>IF($C84="","",VLOOKUP($C84,分類コード!$B$1:$C$26,2,0))</f>
        <v/>
      </c>
      <c r="E84" s="234"/>
      <c r="F84" s="235"/>
      <c r="G84" s="236"/>
      <c r="H84" s="235"/>
      <c r="L84" s="239"/>
      <c r="M84" s="239"/>
      <c r="N84" s="239"/>
      <c r="O84" s="239"/>
      <c r="P84" s="239"/>
      <c r="Q84" s="239"/>
      <c r="R84" s="239"/>
      <c r="S84" s="239"/>
      <c r="W84" s="239"/>
      <c r="X84" s="239"/>
      <c r="Y84" s="239"/>
    </row>
    <row r="85" spans="1:25">
      <c r="A85" s="232"/>
      <c r="B85" s="232"/>
      <c r="C85" s="232"/>
      <c r="D85" s="233" t="str">
        <f>IF($C85="","",VLOOKUP($C85,分類コード!$B$1:$C$26,2,0))</f>
        <v/>
      </c>
      <c r="E85" s="234"/>
      <c r="F85" s="235"/>
      <c r="G85" s="236"/>
      <c r="H85" s="235"/>
      <c r="L85" s="239"/>
      <c r="M85" s="239"/>
      <c r="N85" s="239"/>
      <c r="O85" s="239"/>
      <c r="P85" s="239"/>
      <c r="Q85" s="239"/>
      <c r="R85" s="239"/>
      <c r="S85" s="239"/>
      <c r="W85" s="239"/>
      <c r="X85" s="239"/>
      <c r="Y85" s="239"/>
    </row>
    <row r="86" spans="1:25">
      <c r="A86" s="232"/>
      <c r="B86" s="232"/>
      <c r="C86" s="232"/>
      <c r="D86" s="233" t="str">
        <f>IF($C86="","",VLOOKUP($C86,分類コード!$B$1:$C$26,2,0))</f>
        <v/>
      </c>
      <c r="E86" s="234"/>
      <c r="F86" s="235"/>
      <c r="G86" s="236"/>
      <c r="H86" s="235"/>
      <c r="L86" s="239"/>
      <c r="M86" s="239"/>
      <c r="N86" s="239"/>
      <c r="O86" s="239"/>
      <c r="P86" s="239"/>
      <c r="Q86" s="239"/>
      <c r="R86" s="239"/>
      <c r="S86" s="239"/>
      <c r="W86" s="239"/>
      <c r="X86" s="239"/>
      <c r="Y86" s="239"/>
    </row>
    <row r="87" spans="1:25">
      <c r="A87" s="232"/>
      <c r="B87" s="232"/>
      <c r="C87" s="232"/>
      <c r="D87" s="233" t="str">
        <f>IF($C87="","",VLOOKUP($C87,分類コード!$B$1:$C$26,2,0))</f>
        <v/>
      </c>
      <c r="E87" s="234"/>
      <c r="F87" s="235"/>
      <c r="G87" s="236"/>
      <c r="H87" s="235"/>
      <c r="L87" s="239"/>
      <c r="M87" s="239"/>
      <c r="N87" s="239"/>
      <c r="O87" s="239"/>
      <c r="P87" s="239"/>
      <c r="Q87" s="239"/>
      <c r="R87" s="239"/>
      <c r="S87" s="239"/>
      <c r="W87" s="239"/>
      <c r="X87" s="239"/>
      <c r="Y87" s="239"/>
    </row>
    <row r="88" spans="1:25">
      <c r="A88" s="232"/>
      <c r="B88" s="232"/>
      <c r="C88" s="232"/>
      <c r="D88" s="233" t="str">
        <f>IF($C88="","",VLOOKUP($C88,分類コード!$B$1:$C$26,2,0))</f>
        <v/>
      </c>
      <c r="E88" s="234"/>
      <c r="F88" s="235"/>
      <c r="G88" s="236"/>
      <c r="H88" s="235"/>
      <c r="L88" s="239"/>
      <c r="M88" s="239"/>
      <c r="N88" s="239"/>
      <c r="O88" s="239"/>
      <c r="P88" s="239"/>
      <c r="Q88" s="239"/>
      <c r="R88" s="239"/>
      <c r="S88" s="239"/>
      <c r="W88" s="239"/>
      <c r="X88" s="239"/>
      <c r="Y88" s="239"/>
    </row>
    <row r="89" spans="1:25">
      <c r="A89" s="232"/>
      <c r="B89" s="232"/>
      <c r="C89" s="232"/>
      <c r="D89" s="233" t="str">
        <f>IF($C89="","",VLOOKUP($C89,分類コード!$B$1:$C$26,2,0))</f>
        <v/>
      </c>
      <c r="E89" s="234"/>
      <c r="F89" s="235"/>
      <c r="G89" s="236"/>
      <c r="H89" s="235"/>
      <c r="L89" s="239"/>
      <c r="M89" s="239"/>
      <c r="N89" s="239"/>
      <c r="O89" s="239"/>
      <c r="P89" s="239"/>
      <c r="Q89" s="239"/>
      <c r="R89" s="239"/>
      <c r="S89" s="239"/>
      <c r="W89" s="239"/>
      <c r="X89" s="239"/>
      <c r="Y89" s="239"/>
    </row>
    <row r="90" spans="1:25">
      <c r="A90" s="232"/>
      <c r="B90" s="232"/>
      <c r="C90" s="232"/>
      <c r="D90" s="233" t="str">
        <f>IF($C90="","",VLOOKUP($C90,分類コード!$B$1:$C$26,2,0))</f>
        <v/>
      </c>
      <c r="E90" s="234"/>
      <c r="F90" s="235"/>
      <c r="G90" s="236"/>
      <c r="H90" s="235"/>
      <c r="L90" s="239"/>
      <c r="M90" s="239"/>
      <c r="N90" s="239"/>
      <c r="O90" s="239"/>
      <c r="P90" s="239"/>
      <c r="Q90" s="239"/>
      <c r="R90" s="239"/>
      <c r="S90" s="239"/>
      <c r="W90" s="239"/>
      <c r="X90" s="239"/>
      <c r="Y90" s="239"/>
    </row>
    <row r="91" spans="1:25">
      <c r="A91" s="232"/>
      <c r="B91" s="232"/>
      <c r="C91" s="232"/>
      <c r="D91" s="233" t="str">
        <f>IF($C91="","",VLOOKUP($C91,分類コード!$B$1:$C$26,2,0))</f>
        <v/>
      </c>
      <c r="E91" s="234"/>
      <c r="F91" s="235"/>
      <c r="G91" s="236"/>
      <c r="H91" s="235"/>
      <c r="L91" s="239"/>
      <c r="M91" s="239"/>
      <c r="N91" s="239"/>
      <c r="O91" s="239"/>
      <c r="P91" s="239"/>
      <c r="Q91" s="239"/>
      <c r="R91" s="239"/>
      <c r="S91" s="239"/>
      <c r="W91" s="239"/>
      <c r="X91" s="239"/>
      <c r="Y91" s="239"/>
    </row>
    <row r="92" spans="1:25">
      <c r="A92" s="232"/>
      <c r="B92" s="232"/>
      <c r="C92" s="232"/>
      <c r="D92" s="233" t="str">
        <f>IF($C92="","",VLOOKUP($C92,分類コード!$B$1:$C$26,2,0))</f>
        <v/>
      </c>
      <c r="E92" s="234"/>
      <c r="F92" s="235"/>
      <c r="G92" s="236"/>
      <c r="H92" s="235"/>
      <c r="L92" s="239"/>
      <c r="M92" s="239"/>
      <c r="N92" s="239"/>
      <c r="O92" s="239"/>
      <c r="P92" s="239"/>
      <c r="Q92" s="239"/>
      <c r="R92" s="239"/>
      <c r="S92" s="239"/>
      <c r="W92" s="239"/>
      <c r="X92" s="239"/>
      <c r="Y92" s="239"/>
    </row>
    <row r="93" spans="1:25">
      <c r="A93" s="232"/>
      <c r="B93" s="232"/>
      <c r="C93" s="232"/>
      <c r="D93" s="233" t="str">
        <f>IF($C93="","",VLOOKUP($C93,分類コード!$B$1:$C$26,2,0))</f>
        <v/>
      </c>
      <c r="E93" s="234"/>
      <c r="F93" s="235"/>
      <c r="G93" s="236"/>
      <c r="H93" s="235"/>
      <c r="L93" s="239"/>
      <c r="M93" s="239"/>
      <c r="N93" s="239"/>
      <c r="O93" s="239"/>
      <c r="P93" s="239"/>
      <c r="Q93" s="239"/>
      <c r="R93" s="239"/>
      <c r="S93" s="239"/>
      <c r="W93" s="239"/>
      <c r="X93" s="239"/>
      <c r="Y93" s="239"/>
    </row>
    <row r="94" spans="1:25">
      <c r="A94" s="232"/>
      <c r="B94" s="232"/>
      <c r="C94" s="232"/>
      <c r="D94" s="233" t="str">
        <f>IF($C94="","",VLOOKUP($C94,分類コード!$B$1:$C$26,2,0))</f>
        <v/>
      </c>
      <c r="E94" s="234"/>
      <c r="F94" s="235"/>
      <c r="G94" s="236"/>
      <c r="H94" s="235"/>
      <c r="L94" s="239"/>
      <c r="M94" s="239"/>
      <c r="N94" s="239"/>
      <c r="O94" s="239"/>
      <c r="P94" s="239"/>
      <c r="Q94" s="239"/>
      <c r="R94" s="239"/>
      <c r="S94" s="239"/>
      <c r="W94" s="239"/>
      <c r="X94" s="239"/>
      <c r="Y94" s="239"/>
    </row>
    <row r="95" spans="1:25">
      <c r="A95" s="232"/>
      <c r="B95" s="232"/>
      <c r="C95" s="232"/>
      <c r="D95" s="233" t="str">
        <f>IF($C95="","",VLOOKUP($C95,分類コード!$B$1:$C$26,2,0))</f>
        <v/>
      </c>
      <c r="E95" s="234"/>
      <c r="F95" s="235"/>
      <c r="G95" s="236"/>
      <c r="H95" s="235"/>
      <c r="L95" s="239"/>
      <c r="M95" s="239"/>
      <c r="N95" s="239"/>
      <c r="O95" s="239"/>
      <c r="P95" s="239"/>
      <c r="Q95" s="239"/>
      <c r="R95" s="239"/>
      <c r="S95" s="239"/>
      <c r="W95" s="239"/>
      <c r="X95" s="239"/>
      <c r="Y95" s="239"/>
    </row>
    <row r="96" spans="1:25">
      <c r="A96" s="232"/>
      <c r="B96" s="232"/>
      <c r="C96" s="232"/>
      <c r="D96" s="233" t="str">
        <f>IF($C96="","",VLOOKUP($C96,分類コード!$B$1:$C$26,2,0))</f>
        <v/>
      </c>
      <c r="E96" s="234"/>
      <c r="F96" s="235"/>
      <c r="G96" s="236"/>
      <c r="H96" s="235"/>
      <c r="L96" s="239"/>
      <c r="M96" s="239"/>
      <c r="N96" s="239"/>
      <c r="O96" s="239"/>
      <c r="P96" s="239"/>
      <c r="Q96" s="239"/>
      <c r="R96" s="239"/>
      <c r="S96" s="239"/>
      <c r="W96" s="239"/>
      <c r="X96" s="239"/>
      <c r="Y96" s="239"/>
    </row>
    <row r="97" spans="1:25">
      <c r="A97" s="232"/>
      <c r="B97" s="232"/>
      <c r="C97" s="232"/>
      <c r="D97" s="233" t="str">
        <f>IF($C97="","",VLOOKUP($C97,分類コード!$B$1:$C$26,2,0))</f>
        <v/>
      </c>
      <c r="E97" s="234"/>
      <c r="F97" s="235"/>
      <c r="G97" s="236"/>
      <c r="H97" s="235"/>
      <c r="L97" s="239"/>
      <c r="M97" s="239"/>
      <c r="N97" s="239"/>
      <c r="O97" s="239"/>
      <c r="P97" s="239"/>
      <c r="Q97" s="239"/>
      <c r="R97" s="239"/>
      <c r="S97" s="239"/>
      <c r="W97" s="239"/>
      <c r="X97" s="239"/>
      <c r="Y97" s="239"/>
    </row>
    <row r="98" spans="1:25">
      <c r="A98" s="232"/>
      <c r="B98" s="232"/>
      <c r="C98" s="232"/>
      <c r="D98" s="233" t="str">
        <f>IF($C98="","",VLOOKUP($C98,分類コード!$B$1:$C$26,2,0))</f>
        <v/>
      </c>
      <c r="E98" s="234"/>
      <c r="F98" s="235"/>
      <c r="G98" s="236"/>
      <c r="H98" s="235"/>
      <c r="L98" s="239"/>
      <c r="M98" s="239"/>
      <c r="N98" s="239"/>
      <c r="O98" s="239"/>
      <c r="P98" s="239"/>
      <c r="Q98" s="239"/>
      <c r="R98" s="239"/>
      <c r="S98" s="239"/>
      <c r="W98" s="239"/>
      <c r="X98" s="239"/>
      <c r="Y98" s="239"/>
    </row>
    <row r="99" spans="1:25">
      <c r="A99" s="232"/>
      <c r="B99" s="232"/>
      <c r="C99" s="232"/>
      <c r="D99" s="233" t="str">
        <f>IF($C99="","",VLOOKUP($C99,分類コード!$B$1:$C$26,2,0))</f>
        <v/>
      </c>
      <c r="E99" s="234"/>
      <c r="F99" s="235"/>
      <c r="G99" s="236"/>
      <c r="H99" s="235"/>
      <c r="L99" s="239"/>
      <c r="M99" s="239"/>
      <c r="N99" s="239"/>
      <c r="O99" s="239"/>
      <c r="P99" s="239"/>
      <c r="Q99" s="239"/>
      <c r="R99" s="239"/>
      <c r="S99" s="239"/>
      <c r="W99" s="239"/>
      <c r="X99" s="239"/>
      <c r="Y99" s="239"/>
    </row>
    <row r="100" spans="1:25">
      <c r="A100" s="232"/>
      <c r="B100" s="232"/>
      <c r="C100" s="232"/>
      <c r="D100" s="233" t="str">
        <f>IF($C100="","",VLOOKUP($C100,分類コード!$B$1:$C$26,2,0))</f>
        <v/>
      </c>
      <c r="E100" s="234"/>
      <c r="F100" s="235"/>
      <c r="G100" s="236"/>
      <c r="H100" s="235"/>
      <c r="L100" s="239"/>
      <c r="M100" s="239"/>
      <c r="N100" s="239"/>
      <c r="O100" s="239"/>
      <c r="P100" s="239"/>
      <c r="Q100" s="239"/>
      <c r="R100" s="239"/>
      <c r="S100" s="239"/>
      <c r="W100" s="239"/>
      <c r="X100" s="239"/>
      <c r="Y100" s="239"/>
    </row>
    <row r="101" spans="1:25">
      <c r="A101" s="232"/>
      <c r="B101" s="232"/>
      <c r="C101" s="232"/>
      <c r="D101" s="233" t="str">
        <f>IF($C101="","",VLOOKUP($C101,分類コード!$B$1:$C$26,2,0))</f>
        <v/>
      </c>
      <c r="E101" s="234"/>
      <c r="F101" s="235"/>
      <c r="G101" s="236"/>
      <c r="H101" s="235"/>
      <c r="L101" s="239"/>
      <c r="M101" s="239"/>
      <c r="N101" s="239"/>
      <c r="O101" s="239"/>
      <c r="P101" s="239"/>
      <c r="Q101" s="239"/>
      <c r="R101" s="239"/>
      <c r="S101" s="239"/>
      <c r="W101" s="239"/>
      <c r="X101" s="239"/>
      <c r="Y101" s="239"/>
    </row>
    <row r="102" spans="1:25">
      <c r="A102" s="232"/>
      <c r="B102" s="232"/>
      <c r="C102" s="232"/>
      <c r="D102" s="233" t="str">
        <f>IF($C102="","",VLOOKUP($C102,分類コード!$B$1:$C$26,2,0))</f>
        <v/>
      </c>
      <c r="E102" s="234"/>
      <c r="F102" s="235"/>
      <c r="G102" s="236"/>
      <c r="H102" s="235"/>
      <c r="L102" s="239"/>
      <c r="M102" s="239"/>
      <c r="N102" s="239"/>
      <c r="O102" s="239"/>
      <c r="P102" s="239"/>
      <c r="Q102" s="239"/>
      <c r="R102" s="239"/>
      <c r="S102" s="239"/>
      <c r="W102" s="239"/>
      <c r="X102" s="239"/>
      <c r="Y102" s="239"/>
    </row>
    <row r="103" spans="1:25">
      <c r="A103" s="232"/>
      <c r="B103" s="232"/>
      <c r="C103" s="232"/>
      <c r="D103" s="233" t="str">
        <f>IF($C103="","",VLOOKUP($C103,分類コード!$B$1:$C$26,2,0))</f>
        <v/>
      </c>
      <c r="E103" s="234"/>
      <c r="F103" s="235"/>
      <c r="G103" s="236"/>
      <c r="H103" s="235"/>
      <c r="L103" s="239"/>
      <c r="M103" s="239"/>
      <c r="N103" s="239"/>
      <c r="O103" s="239"/>
      <c r="P103" s="239"/>
      <c r="Q103" s="239"/>
      <c r="R103" s="239"/>
      <c r="S103" s="239"/>
      <c r="W103" s="239"/>
      <c r="X103" s="239"/>
      <c r="Y103" s="239"/>
    </row>
    <row r="104" spans="1:25">
      <c r="A104" s="232"/>
      <c r="B104" s="232"/>
      <c r="C104" s="232"/>
      <c r="D104" s="233" t="str">
        <f>IF($C104="","",VLOOKUP($C104,分類コード!$B$1:$C$26,2,0))</f>
        <v/>
      </c>
      <c r="E104" s="234"/>
      <c r="F104" s="235"/>
      <c r="G104" s="236"/>
      <c r="H104" s="235"/>
      <c r="L104" s="239"/>
      <c r="M104" s="239"/>
      <c r="N104" s="239"/>
      <c r="O104" s="239"/>
      <c r="P104" s="239"/>
      <c r="Q104" s="239"/>
      <c r="R104" s="239"/>
      <c r="S104" s="239"/>
      <c r="W104" s="239"/>
      <c r="X104" s="239"/>
      <c r="Y104" s="239"/>
    </row>
    <row r="105" spans="1:25">
      <c r="A105" s="232"/>
      <c r="B105" s="232"/>
      <c r="C105" s="232"/>
      <c r="D105" s="233" t="str">
        <f>IF($C105="","",VLOOKUP($C105,分類コード!$B$1:$C$26,2,0))</f>
        <v/>
      </c>
      <c r="E105" s="234"/>
      <c r="F105" s="235"/>
      <c r="G105" s="236"/>
      <c r="H105" s="235"/>
      <c r="L105" s="239"/>
      <c r="M105" s="239"/>
      <c r="N105" s="239"/>
      <c r="O105" s="239"/>
      <c r="P105" s="239"/>
      <c r="Q105" s="239"/>
      <c r="R105" s="239"/>
      <c r="S105" s="239"/>
      <c r="W105" s="239"/>
      <c r="X105" s="239"/>
      <c r="Y105" s="239"/>
    </row>
    <row r="106" spans="1:25">
      <c r="A106" s="232"/>
      <c r="B106" s="232"/>
      <c r="C106" s="232"/>
      <c r="D106" s="233" t="str">
        <f>IF($C106="","",VLOOKUP($C106,分類コード!$B$1:$C$26,2,0))</f>
        <v/>
      </c>
      <c r="E106" s="234"/>
      <c r="F106" s="235"/>
      <c r="G106" s="236"/>
      <c r="H106" s="235"/>
      <c r="L106" s="239"/>
      <c r="M106" s="239"/>
      <c r="N106" s="239"/>
      <c r="O106" s="239"/>
      <c r="P106" s="239"/>
      <c r="Q106" s="239"/>
      <c r="R106" s="239"/>
      <c r="S106" s="239"/>
      <c r="W106" s="239"/>
      <c r="X106" s="239"/>
      <c r="Y106" s="239"/>
    </row>
    <row r="107" spans="1:25">
      <c r="A107" s="232"/>
      <c r="B107" s="232"/>
      <c r="C107" s="232"/>
      <c r="D107" s="233" t="str">
        <f>IF($C107="","",VLOOKUP($C107,分類コード!$B$1:$C$26,2,0))</f>
        <v/>
      </c>
      <c r="E107" s="234"/>
      <c r="F107" s="235"/>
      <c r="G107" s="236"/>
      <c r="H107" s="235"/>
      <c r="L107" s="239"/>
      <c r="M107" s="239"/>
      <c r="N107" s="239"/>
      <c r="O107" s="239"/>
      <c r="P107" s="239"/>
      <c r="Q107" s="239"/>
      <c r="R107" s="239"/>
      <c r="S107" s="239"/>
      <c r="W107" s="239"/>
      <c r="X107" s="239"/>
      <c r="Y107" s="239"/>
    </row>
    <row r="108" spans="1:25">
      <c r="A108" s="232"/>
      <c r="B108" s="232"/>
      <c r="C108" s="232"/>
      <c r="D108" s="233" t="str">
        <f>IF($C108="","",VLOOKUP($C108,分類コード!$B$1:$C$26,2,0))</f>
        <v/>
      </c>
      <c r="E108" s="234"/>
      <c r="F108" s="235"/>
      <c r="G108" s="236"/>
      <c r="H108" s="235"/>
      <c r="L108" s="239"/>
      <c r="M108" s="239"/>
      <c r="N108" s="239"/>
      <c r="O108" s="239"/>
      <c r="P108" s="239"/>
      <c r="Q108" s="239"/>
      <c r="R108" s="239"/>
      <c r="S108" s="239"/>
      <c r="W108" s="239"/>
      <c r="X108" s="239"/>
      <c r="Y108" s="239"/>
    </row>
    <row r="109" spans="1:25">
      <c r="A109" s="232"/>
      <c r="B109" s="232"/>
      <c r="C109" s="232"/>
      <c r="D109" s="233" t="str">
        <f>IF($C109="","",VLOOKUP($C109,分類コード!$B$1:$C$26,2,0))</f>
        <v/>
      </c>
      <c r="E109" s="234"/>
      <c r="F109" s="235"/>
      <c r="G109" s="236"/>
      <c r="H109" s="235"/>
      <c r="L109" s="239"/>
      <c r="M109" s="239"/>
      <c r="N109" s="239"/>
      <c r="O109" s="239"/>
      <c r="P109" s="239"/>
      <c r="Q109" s="239"/>
      <c r="R109" s="239"/>
      <c r="S109" s="239"/>
      <c r="W109" s="239"/>
      <c r="X109" s="239"/>
      <c r="Y109" s="239"/>
    </row>
    <row r="110" spans="1:25">
      <c r="A110" s="232"/>
      <c r="B110" s="232"/>
      <c r="C110" s="232"/>
      <c r="D110" s="233" t="str">
        <f>IF($C110="","",VLOOKUP($C110,分類コード!$B$1:$C$26,2,0))</f>
        <v/>
      </c>
      <c r="E110" s="234"/>
      <c r="F110" s="235"/>
      <c r="G110" s="236"/>
      <c r="H110" s="235"/>
      <c r="L110" s="239"/>
      <c r="M110" s="239"/>
      <c r="N110" s="239"/>
      <c r="O110" s="239"/>
      <c r="P110" s="239"/>
      <c r="Q110" s="239"/>
      <c r="R110" s="239"/>
      <c r="S110" s="239"/>
      <c r="W110" s="239"/>
      <c r="X110" s="239"/>
      <c r="Y110" s="239"/>
    </row>
    <row r="111" spans="1:25">
      <c r="A111" s="232"/>
      <c r="B111" s="232"/>
      <c r="C111" s="232"/>
      <c r="D111" s="233" t="str">
        <f>IF($C111="","",VLOOKUP($C111,分類コード!$B$1:$C$26,2,0))</f>
        <v/>
      </c>
      <c r="E111" s="234"/>
      <c r="F111" s="235"/>
      <c r="G111" s="236"/>
      <c r="H111" s="235"/>
      <c r="L111" s="239"/>
      <c r="M111" s="239"/>
      <c r="N111" s="239"/>
      <c r="O111" s="239"/>
      <c r="P111" s="239"/>
      <c r="Q111" s="239"/>
      <c r="R111" s="239"/>
      <c r="S111" s="239"/>
      <c r="W111" s="239"/>
      <c r="X111" s="239"/>
      <c r="Y111" s="239"/>
    </row>
    <row r="112" spans="1:25">
      <c r="A112" s="232"/>
      <c r="B112" s="232"/>
      <c r="C112" s="232"/>
      <c r="D112" s="233" t="str">
        <f>IF($C112="","",VLOOKUP($C112,分類コード!$B$1:$C$26,2,0))</f>
        <v/>
      </c>
      <c r="E112" s="234"/>
      <c r="F112" s="235"/>
      <c r="G112" s="236"/>
      <c r="H112" s="235"/>
      <c r="L112" s="239"/>
      <c r="M112" s="239"/>
      <c r="N112" s="239"/>
      <c r="O112" s="239"/>
      <c r="P112" s="239"/>
      <c r="Q112" s="239"/>
      <c r="R112" s="239"/>
      <c r="S112" s="239"/>
      <c r="W112" s="239"/>
      <c r="X112" s="239"/>
      <c r="Y112" s="239"/>
    </row>
    <row r="113" spans="1:25">
      <c r="A113" s="232"/>
      <c r="B113" s="232"/>
      <c r="C113" s="232"/>
      <c r="D113" s="233" t="str">
        <f>IF($C113="","",VLOOKUP($C113,分類コード!$B$1:$C$26,2,0))</f>
        <v/>
      </c>
      <c r="E113" s="234"/>
      <c r="F113" s="235"/>
      <c r="G113" s="236"/>
      <c r="H113" s="235"/>
      <c r="L113" s="239"/>
      <c r="M113" s="239"/>
      <c r="N113" s="239"/>
      <c r="O113" s="239"/>
      <c r="P113" s="239"/>
      <c r="Q113" s="239"/>
      <c r="R113" s="239"/>
      <c r="S113" s="239"/>
      <c r="W113" s="239"/>
      <c r="X113" s="239"/>
      <c r="Y113" s="239"/>
    </row>
    <row r="114" spans="1:25">
      <c r="A114" s="232"/>
      <c r="B114" s="232"/>
      <c r="C114" s="232"/>
      <c r="D114" s="233" t="str">
        <f>IF($C114="","",VLOOKUP($C114,分類コード!$B$1:$C$26,2,0))</f>
        <v/>
      </c>
      <c r="E114" s="234"/>
      <c r="F114" s="235"/>
      <c r="G114" s="236"/>
      <c r="H114" s="235"/>
      <c r="L114" s="239"/>
      <c r="M114" s="239"/>
      <c r="N114" s="239"/>
      <c r="O114" s="239"/>
      <c r="P114" s="239"/>
      <c r="Q114" s="239"/>
      <c r="R114" s="239"/>
      <c r="S114" s="239"/>
      <c r="W114" s="239"/>
      <c r="X114" s="239"/>
      <c r="Y114" s="239"/>
    </row>
    <row r="115" spans="1:25">
      <c r="A115" s="232"/>
      <c r="B115" s="232"/>
      <c r="C115" s="232"/>
      <c r="D115" s="233" t="str">
        <f>IF($C115="","",VLOOKUP($C115,分類コード!$B$1:$C$26,2,0))</f>
        <v/>
      </c>
      <c r="E115" s="234"/>
      <c r="F115" s="235"/>
      <c r="G115" s="236"/>
      <c r="H115" s="235"/>
      <c r="L115" s="239"/>
      <c r="M115" s="239"/>
      <c r="N115" s="239"/>
      <c r="O115" s="239"/>
      <c r="P115" s="239"/>
      <c r="Q115" s="239"/>
      <c r="R115" s="239"/>
      <c r="S115" s="239"/>
      <c r="W115" s="239"/>
      <c r="X115" s="239"/>
      <c r="Y115" s="239"/>
    </row>
    <row r="116" spans="1:25">
      <c r="A116" s="232"/>
      <c r="B116" s="232"/>
      <c r="C116" s="232"/>
      <c r="D116" s="233" t="str">
        <f>IF($C116="","",VLOOKUP($C116,分類コード!$B$1:$C$26,2,0))</f>
        <v/>
      </c>
      <c r="E116" s="234"/>
      <c r="F116" s="235"/>
      <c r="G116" s="236"/>
      <c r="H116" s="235"/>
      <c r="L116" s="239"/>
      <c r="M116" s="239"/>
      <c r="N116" s="239"/>
      <c r="O116" s="239"/>
      <c r="P116" s="239"/>
      <c r="Q116" s="239"/>
      <c r="R116" s="239"/>
      <c r="S116" s="239"/>
      <c r="W116" s="239"/>
      <c r="X116" s="239"/>
      <c r="Y116" s="239"/>
    </row>
    <row r="117" spans="1:25">
      <c r="A117" s="232"/>
      <c r="B117" s="232"/>
      <c r="C117" s="232"/>
      <c r="D117" s="233" t="str">
        <f>IF($C117="","",VLOOKUP($C117,分類コード!$B$1:$C$26,2,0))</f>
        <v/>
      </c>
      <c r="E117" s="234"/>
      <c r="F117" s="235"/>
      <c r="G117" s="236"/>
      <c r="H117" s="235"/>
      <c r="L117" s="239"/>
      <c r="M117" s="239"/>
      <c r="N117" s="239"/>
      <c r="O117" s="239"/>
      <c r="P117" s="239"/>
      <c r="Q117" s="239"/>
      <c r="R117" s="239"/>
      <c r="S117" s="239"/>
      <c r="W117" s="239"/>
      <c r="X117" s="239"/>
      <c r="Y117" s="239"/>
    </row>
    <row r="118" spans="1:25">
      <c r="A118" s="232"/>
      <c r="B118" s="232"/>
      <c r="C118" s="232"/>
      <c r="D118" s="233" t="str">
        <f>IF($C118="","",VLOOKUP($C118,分類コード!$B$1:$C$26,2,0))</f>
        <v/>
      </c>
      <c r="E118" s="234"/>
      <c r="F118" s="235"/>
      <c r="G118" s="236"/>
      <c r="H118" s="235"/>
      <c r="L118" s="239"/>
      <c r="M118" s="239"/>
      <c r="N118" s="239"/>
      <c r="O118" s="239"/>
      <c r="P118" s="239"/>
      <c r="Q118" s="239"/>
      <c r="R118" s="239"/>
      <c r="S118" s="239"/>
      <c r="W118" s="239"/>
      <c r="X118" s="239"/>
      <c r="Y118" s="239"/>
    </row>
    <row r="119" spans="1:25">
      <c r="A119" s="232"/>
      <c r="B119" s="232"/>
      <c r="C119" s="232"/>
      <c r="D119" s="233" t="str">
        <f>IF($C119="","",VLOOKUP($C119,分類コード!$B$1:$C$26,2,0))</f>
        <v/>
      </c>
      <c r="E119" s="234"/>
      <c r="F119" s="235"/>
      <c r="G119" s="236"/>
      <c r="H119" s="235"/>
      <c r="L119" s="239"/>
      <c r="M119" s="239"/>
      <c r="N119" s="239"/>
      <c r="O119" s="239"/>
      <c r="P119" s="239"/>
      <c r="Q119" s="239"/>
      <c r="R119" s="239"/>
      <c r="S119" s="239"/>
      <c r="W119" s="239"/>
      <c r="X119" s="239"/>
      <c r="Y119" s="239"/>
    </row>
    <row r="120" spans="1:25">
      <c r="A120" s="232"/>
      <c r="B120" s="232"/>
      <c r="C120" s="232"/>
      <c r="D120" s="233" t="str">
        <f>IF($C120="","",VLOOKUP($C120,分類コード!$B$1:$C$26,2,0))</f>
        <v/>
      </c>
      <c r="E120" s="234"/>
      <c r="F120" s="235"/>
      <c r="G120" s="236"/>
      <c r="H120" s="235"/>
      <c r="L120" s="239"/>
      <c r="M120" s="239"/>
      <c r="N120" s="239"/>
      <c r="O120" s="239"/>
      <c r="P120" s="239"/>
      <c r="Q120" s="239"/>
      <c r="R120" s="239"/>
      <c r="S120" s="239"/>
      <c r="W120" s="239"/>
      <c r="X120" s="239"/>
      <c r="Y120" s="239"/>
    </row>
    <row r="121" spans="1:25">
      <c r="A121" s="232"/>
      <c r="B121" s="232"/>
      <c r="C121" s="232"/>
      <c r="D121" s="233" t="str">
        <f>IF($C121="","",VLOOKUP($C121,分類コード!$B$1:$C$26,2,0))</f>
        <v/>
      </c>
      <c r="E121" s="234"/>
      <c r="F121" s="235"/>
      <c r="G121" s="236"/>
      <c r="H121" s="235"/>
      <c r="L121" s="239"/>
      <c r="M121" s="239"/>
      <c r="N121" s="239"/>
      <c r="O121" s="239"/>
      <c r="P121" s="239"/>
      <c r="Q121" s="239"/>
      <c r="R121" s="239"/>
      <c r="S121" s="239"/>
      <c r="W121" s="239"/>
      <c r="X121" s="239"/>
      <c r="Y121" s="239"/>
    </row>
    <row r="122" spans="1:25">
      <c r="A122" s="232"/>
      <c r="B122" s="232"/>
      <c r="C122" s="232"/>
      <c r="D122" s="233" t="str">
        <f>IF($C122="","",VLOOKUP($C122,分類コード!$B$1:$C$26,2,0))</f>
        <v/>
      </c>
      <c r="E122" s="234"/>
      <c r="F122" s="235"/>
      <c r="G122" s="236"/>
      <c r="H122" s="235"/>
      <c r="L122" s="239"/>
      <c r="M122" s="239"/>
      <c r="N122" s="239"/>
      <c r="O122" s="239"/>
      <c r="P122" s="239"/>
      <c r="Q122" s="239"/>
      <c r="R122" s="239"/>
      <c r="S122" s="239"/>
      <c r="W122" s="239"/>
      <c r="X122" s="239"/>
      <c r="Y122" s="239"/>
    </row>
    <row r="123" spans="1:25">
      <c r="A123" s="232"/>
      <c r="B123" s="232"/>
      <c r="C123" s="232"/>
      <c r="D123" s="233" t="str">
        <f>IF($C123="","",VLOOKUP($C123,分類コード!$B$1:$C$26,2,0))</f>
        <v/>
      </c>
      <c r="E123" s="234"/>
      <c r="F123" s="235"/>
      <c r="G123" s="236"/>
      <c r="H123" s="235"/>
      <c r="L123" s="239"/>
      <c r="M123" s="239"/>
      <c r="N123" s="239"/>
      <c r="O123" s="239"/>
      <c r="P123" s="239"/>
      <c r="Q123" s="239"/>
      <c r="R123" s="239"/>
      <c r="S123" s="239"/>
      <c r="W123" s="239"/>
      <c r="X123" s="239"/>
      <c r="Y123" s="239"/>
    </row>
    <row r="124" spans="1:25">
      <c r="A124" s="232"/>
      <c r="B124" s="232"/>
      <c r="C124" s="232"/>
      <c r="D124" s="233" t="str">
        <f>IF($C124="","",VLOOKUP($C124,分類コード!$B$1:$C$26,2,0))</f>
        <v/>
      </c>
      <c r="E124" s="234"/>
      <c r="F124" s="235"/>
      <c r="G124" s="236"/>
      <c r="H124" s="235"/>
      <c r="L124" s="239"/>
      <c r="M124" s="239"/>
      <c r="N124" s="239"/>
      <c r="O124" s="239"/>
      <c r="P124" s="239"/>
      <c r="Q124" s="239"/>
      <c r="R124" s="239"/>
      <c r="S124" s="239"/>
      <c r="W124" s="239"/>
      <c r="X124" s="239"/>
      <c r="Y124" s="239"/>
    </row>
    <row r="125" spans="1:25">
      <c r="A125" s="232"/>
      <c r="B125" s="232"/>
      <c r="C125" s="232"/>
      <c r="D125" s="233" t="str">
        <f>IF($C125="","",VLOOKUP($C125,分類コード!$B$1:$C$26,2,0))</f>
        <v/>
      </c>
      <c r="E125" s="234"/>
      <c r="F125" s="235"/>
      <c r="G125" s="236"/>
      <c r="H125" s="235"/>
      <c r="L125" s="239"/>
      <c r="M125" s="239"/>
      <c r="N125" s="239"/>
      <c r="O125" s="239"/>
      <c r="P125" s="239"/>
      <c r="Q125" s="239"/>
      <c r="R125" s="239"/>
      <c r="S125" s="239"/>
      <c r="W125" s="239"/>
      <c r="X125" s="239"/>
      <c r="Y125" s="239"/>
    </row>
    <row r="126" spans="1:25">
      <c r="A126" s="232"/>
      <c r="B126" s="232"/>
      <c r="C126" s="232"/>
      <c r="D126" s="233" t="str">
        <f>IF($C126="","",VLOOKUP($C126,分類コード!$B$1:$C$26,2,0))</f>
        <v/>
      </c>
      <c r="E126" s="234"/>
      <c r="F126" s="235"/>
      <c r="G126" s="236"/>
      <c r="H126" s="235"/>
      <c r="L126" s="239"/>
      <c r="M126" s="239"/>
      <c r="N126" s="239"/>
      <c r="O126" s="239"/>
      <c r="P126" s="239"/>
      <c r="Q126" s="239"/>
      <c r="R126" s="239"/>
      <c r="S126" s="239"/>
      <c r="W126" s="239"/>
      <c r="X126" s="239"/>
      <c r="Y126" s="239"/>
    </row>
    <row r="127" spans="1:25">
      <c r="A127" s="232"/>
      <c r="B127" s="232"/>
      <c r="C127" s="232"/>
      <c r="D127" s="233" t="str">
        <f>IF($C127="","",VLOOKUP($C127,分類コード!$B$1:$C$26,2,0))</f>
        <v/>
      </c>
      <c r="E127" s="234"/>
      <c r="F127" s="235"/>
      <c r="G127" s="236"/>
      <c r="H127" s="235"/>
      <c r="L127" s="239"/>
      <c r="M127" s="239"/>
      <c r="N127" s="239"/>
      <c r="O127" s="239"/>
      <c r="P127" s="239"/>
      <c r="Q127" s="239"/>
      <c r="R127" s="239"/>
      <c r="S127" s="239"/>
      <c r="W127" s="239"/>
      <c r="X127" s="239"/>
      <c r="Y127" s="239"/>
    </row>
    <row r="128" spans="1:25">
      <c r="A128" s="232"/>
      <c r="B128" s="232"/>
      <c r="C128" s="232"/>
      <c r="D128" s="233" t="str">
        <f>IF($C128="","",VLOOKUP($C128,分類コード!$B$1:$C$26,2,0))</f>
        <v/>
      </c>
      <c r="E128" s="234"/>
      <c r="F128" s="235"/>
      <c r="G128" s="236"/>
      <c r="H128" s="235"/>
      <c r="L128" s="239"/>
      <c r="M128" s="239"/>
      <c r="N128" s="239"/>
      <c r="O128" s="239"/>
      <c r="P128" s="239"/>
      <c r="Q128" s="239"/>
      <c r="R128" s="239"/>
      <c r="S128" s="239"/>
      <c r="W128" s="239"/>
      <c r="X128" s="239"/>
      <c r="Y128" s="239"/>
    </row>
    <row r="129" spans="1:25">
      <c r="A129" s="232"/>
      <c r="B129" s="232"/>
      <c r="C129" s="232"/>
      <c r="D129" s="233" t="str">
        <f>IF($C129="","",VLOOKUP($C129,分類コード!$B$1:$C$26,2,0))</f>
        <v/>
      </c>
      <c r="E129" s="234"/>
      <c r="F129" s="235"/>
      <c r="G129" s="236"/>
      <c r="H129" s="235"/>
      <c r="L129" s="239"/>
      <c r="M129" s="239"/>
      <c r="N129" s="239"/>
      <c r="O129" s="239"/>
      <c r="P129" s="239"/>
      <c r="Q129" s="239"/>
      <c r="R129" s="239"/>
      <c r="S129" s="239"/>
      <c r="W129" s="239"/>
      <c r="X129" s="239"/>
      <c r="Y129" s="239"/>
    </row>
    <row r="130" spans="1:25">
      <c r="A130" s="232"/>
      <c r="B130" s="232"/>
      <c r="C130" s="232"/>
      <c r="D130" s="233" t="str">
        <f>IF($C130="","",VLOOKUP($C130,分類コード!$B$1:$C$26,2,0))</f>
        <v/>
      </c>
      <c r="E130" s="234"/>
      <c r="F130" s="235"/>
      <c r="G130" s="236"/>
      <c r="H130" s="235"/>
      <c r="L130" s="239"/>
      <c r="M130" s="239"/>
      <c r="N130" s="239"/>
      <c r="O130" s="239"/>
      <c r="P130" s="239"/>
      <c r="Q130" s="239"/>
      <c r="R130" s="239"/>
      <c r="S130" s="239"/>
      <c r="W130" s="239"/>
      <c r="X130" s="239"/>
      <c r="Y130" s="239"/>
    </row>
    <row r="131" spans="1:25">
      <c r="A131" s="232"/>
      <c r="B131" s="232"/>
      <c r="C131" s="232"/>
      <c r="D131" s="233" t="str">
        <f>IF($C131="","",VLOOKUP($C131,分類コード!$B$1:$C$26,2,0))</f>
        <v/>
      </c>
      <c r="E131" s="234"/>
      <c r="F131" s="235"/>
      <c r="G131" s="236"/>
      <c r="H131" s="235"/>
      <c r="L131" s="239"/>
      <c r="M131" s="239"/>
      <c r="N131" s="239"/>
      <c r="O131" s="239"/>
      <c r="P131" s="239"/>
      <c r="Q131" s="239"/>
      <c r="R131" s="239"/>
      <c r="S131" s="239"/>
      <c r="W131" s="239"/>
      <c r="X131" s="239"/>
      <c r="Y131" s="239"/>
    </row>
    <row r="132" spans="1:25">
      <c r="A132" s="232"/>
      <c r="B132" s="232"/>
      <c r="C132" s="232"/>
      <c r="D132" s="233" t="str">
        <f>IF($C132="","",VLOOKUP($C132,分類コード!$B$1:$C$26,2,0))</f>
        <v/>
      </c>
      <c r="E132" s="234"/>
      <c r="F132" s="235"/>
      <c r="G132" s="236"/>
      <c r="H132" s="235"/>
      <c r="L132" s="239"/>
      <c r="M132" s="239"/>
      <c r="N132" s="239"/>
      <c r="O132" s="239"/>
      <c r="P132" s="239"/>
      <c r="Q132" s="239"/>
      <c r="R132" s="239"/>
      <c r="S132" s="239"/>
      <c r="W132" s="239"/>
      <c r="X132" s="239"/>
      <c r="Y132" s="239"/>
    </row>
    <row r="133" spans="1:25">
      <c r="A133" s="232"/>
      <c r="B133" s="232"/>
      <c r="C133" s="232"/>
      <c r="D133" s="233" t="str">
        <f>IF($C133="","",VLOOKUP($C133,分類コード!$B$1:$C$26,2,0))</f>
        <v/>
      </c>
      <c r="E133" s="234"/>
      <c r="F133" s="235"/>
      <c r="G133" s="236"/>
      <c r="H133" s="235"/>
      <c r="L133" s="239"/>
      <c r="M133" s="239"/>
      <c r="N133" s="239"/>
      <c r="O133" s="239"/>
      <c r="P133" s="239"/>
      <c r="Q133" s="239"/>
      <c r="R133" s="239"/>
      <c r="S133" s="239"/>
      <c r="W133" s="239"/>
      <c r="X133" s="239"/>
      <c r="Y133" s="239"/>
    </row>
    <row r="134" spans="1:25">
      <c r="A134" s="232"/>
      <c r="B134" s="232"/>
      <c r="C134" s="232"/>
      <c r="D134" s="233" t="str">
        <f>IF($C134="","",VLOOKUP($C134,分類コード!$B$1:$C$26,2,0))</f>
        <v/>
      </c>
      <c r="E134" s="234"/>
      <c r="F134" s="235"/>
      <c r="G134" s="236"/>
      <c r="H134" s="235"/>
      <c r="L134" s="239"/>
      <c r="M134" s="239"/>
      <c r="N134" s="239"/>
      <c r="O134" s="239"/>
      <c r="P134" s="239"/>
      <c r="Q134" s="239"/>
      <c r="R134" s="239"/>
      <c r="S134" s="239"/>
      <c r="W134" s="239"/>
      <c r="X134" s="239"/>
      <c r="Y134" s="239"/>
    </row>
    <row r="135" spans="1:25">
      <c r="A135" s="232"/>
      <c r="B135" s="232"/>
      <c r="C135" s="232"/>
      <c r="D135" s="233" t="str">
        <f>IF($C135="","",VLOOKUP($C135,分類コード!$B$1:$C$26,2,0))</f>
        <v/>
      </c>
      <c r="E135" s="234"/>
      <c r="F135" s="235"/>
      <c r="G135" s="236"/>
      <c r="H135" s="235"/>
      <c r="L135" s="239"/>
      <c r="M135" s="239"/>
      <c r="N135" s="239"/>
      <c r="O135" s="239"/>
      <c r="P135" s="239"/>
      <c r="Q135" s="239"/>
      <c r="R135" s="239"/>
      <c r="S135" s="239"/>
      <c r="W135" s="239"/>
      <c r="X135" s="239"/>
      <c r="Y135" s="239"/>
    </row>
    <row r="136" spans="1:25">
      <c r="A136" s="232"/>
      <c r="B136" s="232"/>
      <c r="C136" s="232"/>
      <c r="D136" s="233" t="str">
        <f>IF($C136="","",VLOOKUP($C136,分類コード!$B$1:$C$26,2,0))</f>
        <v/>
      </c>
      <c r="E136" s="234"/>
      <c r="F136" s="235"/>
      <c r="G136" s="236"/>
      <c r="H136" s="235"/>
      <c r="L136" s="239"/>
      <c r="M136" s="239"/>
      <c r="N136" s="239"/>
      <c r="O136" s="239"/>
      <c r="P136" s="239"/>
      <c r="Q136" s="239"/>
      <c r="R136" s="239"/>
      <c r="S136" s="239"/>
      <c r="W136" s="239"/>
      <c r="X136" s="239"/>
      <c r="Y136" s="239"/>
    </row>
    <row r="137" spans="1:25">
      <c r="A137" s="232"/>
      <c r="B137" s="232"/>
      <c r="C137" s="232"/>
      <c r="D137" s="233" t="str">
        <f>IF($C137="","",VLOOKUP($C137,分類コード!$B$1:$C$26,2,0))</f>
        <v/>
      </c>
      <c r="E137" s="234"/>
      <c r="F137" s="235"/>
      <c r="G137" s="236"/>
      <c r="H137" s="235"/>
      <c r="L137" s="239"/>
      <c r="M137" s="239"/>
      <c r="N137" s="239"/>
      <c r="O137" s="239"/>
      <c r="P137" s="239"/>
      <c r="Q137" s="239"/>
      <c r="R137" s="239"/>
      <c r="S137" s="239"/>
      <c r="W137" s="239"/>
      <c r="X137" s="239"/>
      <c r="Y137" s="239"/>
    </row>
    <row r="138" spans="1:25">
      <c r="A138" s="232"/>
      <c r="B138" s="232"/>
      <c r="C138" s="232"/>
      <c r="D138" s="233" t="str">
        <f>IF($C138="","",VLOOKUP($C138,分類コード!$B$1:$C$26,2,0))</f>
        <v/>
      </c>
      <c r="E138" s="234"/>
      <c r="F138" s="235"/>
      <c r="G138" s="236"/>
      <c r="H138" s="235"/>
      <c r="L138" s="239"/>
      <c r="M138" s="239"/>
      <c r="N138" s="239"/>
      <c r="O138" s="239"/>
      <c r="P138" s="239"/>
      <c r="Q138" s="239"/>
      <c r="R138" s="239"/>
      <c r="S138" s="239"/>
      <c r="W138" s="239"/>
      <c r="X138" s="239"/>
      <c r="Y138" s="239"/>
    </row>
    <row r="139" spans="1:25">
      <c r="A139" s="232"/>
      <c r="B139" s="232"/>
      <c r="C139" s="232"/>
      <c r="D139" s="233" t="str">
        <f>IF($C139="","",VLOOKUP($C139,分類コード!$B$1:$C$26,2,0))</f>
        <v/>
      </c>
      <c r="E139" s="234"/>
      <c r="F139" s="235"/>
      <c r="G139" s="236"/>
      <c r="H139" s="235"/>
      <c r="L139" s="239"/>
      <c r="M139" s="239"/>
      <c r="N139" s="239"/>
      <c r="O139" s="239"/>
      <c r="P139" s="239"/>
      <c r="Q139" s="239"/>
      <c r="R139" s="239"/>
      <c r="S139" s="239"/>
      <c r="W139" s="239"/>
      <c r="X139" s="239"/>
      <c r="Y139" s="239"/>
    </row>
    <row r="140" spans="1:25">
      <c r="A140" s="232"/>
      <c r="B140" s="232"/>
      <c r="C140" s="232"/>
      <c r="D140" s="233" t="str">
        <f>IF($C140="","",VLOOKUP($C140,分類コード!$B$1:$C$26,2,0))</f>
        <v/>
      </c>
      <c r="E140" s="234"/>
      <c r="F140" s="235"/>
      <c r="G140" s="236"/>
      <c r="H140" s="235"/>
      <c r="L140" s="239"/>
      <c r="M140" s="239"/>
      <c r="N140" s="239"/>
      <c r="O140" s="239"/>
      <c r="P140" s="239"/>
      <c r="Q140" s="239"/>
      <c r="R140" s="239"/>
      <c r="S140" s="239"/>
      <c r="W140" s="239"/>
      <c r="X140" s="239"/>
      <c r="Y140" s="239"/>
    </row>
    <row r="141" spans="1:25">
      <c r="A141" s="232"/>
      <c r="B141" s="232"/>
      <c r="C141" s="232"/>
      <c r="D141" s="233" t="str">
        <f>IF($C141="","",VLOOKUP($C141,分類コード!$B$1:$C$26,2,0))</f>
        <v/>
      </c>
      <c r="E141" s="234"/>
      <c r="F141" s="235"/>
      <c r="G141" s="236"/>
      <c r="H141" s="235"/>
      <c r="L141" s="239"/>
      <c r="M141" s="239"/>
      <c r="N141" s="239"/>
      <c r="O141" s="239"/>
      <c r="P141" s="239"/>
      <c r="Q141" s="239"/>
      <c r="R141" s="239"/>
      <c r="S141" s="239"/>
      <c r="W141" s="239"/>
      <c r="X141" s="239"/>
      <c r="Y141" s="239"/>
    </row>
    <row r="142" spans="1:25">
      <c r="A142" s="232"/>
      <c r="B142" s="232"/>
      <c r="C142" s="232"/>
      <c r="D142" s="233" t="str">
        <f>IF($C142="","",VLOOKUP($C142,分類コード!$B$1:$C$26,2,0))</f>
        <v/>
      </c>
      <c r="E142" s="234"/>
      <c r="F142" s="235"/>
      <c r="G142" s="236"/>
      <c r="H142" s="235"/>
      <c r="L142" s="239"/>
      <c r="M142" s="239"/>
      <c r="N142" s="239"/>
      <c r="O142" s="239"/>
      <c r="P142" s="239"/>
      <c r="Q142" s="239"/>
      <c r="R142" s="239"/>
      <c r="S142" s="239"/>
      <c r="W142" s="239"/>
      <c r="X142" s="239"/>
      <c r="Y142" s="239"/>
    </row>
    <row r="143" spans="1:25">
      <c r="A143" s="232"/>
      <c r="B143" s="232"/>
      <c r="C143" s="232"/>
      <c r="D143" s="233" t="str">
        <f>IF($C143="","",VLOOKUP($C143,分類コード!$B$1:$C$26,2,0))</f>
        <v/>
      </c>
      <c r="E143" s="234"/>
      <c r="F143" s="235"/>
      <c r="G143" s="236"/>
      <c r="H143" s="235"/>
      <c r="L143" s="239"/>
      <c r="M143" s="239"/>
      <c r="N143" s="239"/>
      <c r="O143" s="239"/>
      <c r="P143" s="239"/>
      <c r="Q143" s="239"/>
      <c r="R143" s="239"/>
      <c r="S143" s="239"/>
      <c r="W143" s="239"/>
      <c r="X143" s="239"/>
      <c r="Y143" s="239"/>
    </row>
    <row r="144" spans="1:25">
      <c r="A144" s="232"/>
      <c r="B144" s="232"/>
      <c r="C144" s="232"/>
      <c r="D144" s="233" t="str">
        <f>IF($C144="","",VLOOKUP($C144,分類コード!$B$1:$C$26,2,0))</f>
        <v/>
      </c>
      <c r="E144" s="234"/>
      <c r="F144" s="235"/>
      <c r="G144" s="236"/>
      <c r="H144" s="235"/>
      <c r="L144" s="239"/>
      <c r="M144" s="239"/>
      <c r="N144" s="239"/>
      <c r="O144" s="239"/>
      <c r="P144" s="239"/>
      <c r="Q144" s="239"/>
      <c r="R144" s="239"/>
      <c r="S144" s="239"/>
      <c r="W144" s="239"/>
      <c r="X144" s="239"/>
      <c r="Y144" s="239"/>
    </row>
    <row r="145" spans="1:25">
      <c r="A145" s="232"/>
      <c r="B145" s="232"/>
      <c r="C145" s="232"/>
      <c r="D145" s="233" t="str">
        <f>IF($C145="","",VLOOKUP($C145,分類コード!$B$1:$C$26,2,0))</f>
        <v/>
      </c>
      <c r="E145" s="234"/>
      <c r="F145" s="235"/>
      <c r="G145" s="236"/>
      <c r="H145" s="235"/>
      <c r="L145" s="239"/>
      <c r="M145" s="239"/>
      <c r="N145" s="239"/>
      <c r="O145" s="239"/>
      <c r="P145" s="239"/>
      <c r="Q145" s="239"/>
      <c r="R145" s="239"/>
      <c r="S145" s="239"/>
      <c r="W145" s="239"/>
      <c r="X145" s="239"/>
      <c r="Y145" s="239"/>
    </row>
    <row r="146" spans="1:25">
      <c r="A146" s="232"/>
      <c r="B146" s="232"/>
      <c r="C146" s="232"/>
      <c r="D146" s="233" t="str">
        <f>IF($C146="","",VLOOKUP($C146,分類コード!$B$1:$C$26,2,0))</f>
        <v/>
      </c>
      <c r="E146" s="234"/>
      <c r="F146" s="235"/>
      <c r="G146" s="236"/>
      <c r="H146" s="235"/>
      <c r="L146" s="239"/>
      <c r="M146" s="239"/>
      <c r="N146" s="239"/>
      <c r="O146" s="239"/>
      <c r="P146" s="239"/>
      <c r="Q146" s="239"/>
      <c r="R146" s="239"/>
      <c r="S146" s="239"/>
      <c r="W146" s="239"/>
      <c r="X146" s="239"/>
      <c r="Y146" s="239"/>
    </row>
    <row r="147" spans="1:25">
      <c r="A147" s="232"/>
      <c r="B147" s="232"/>
      <c r="C147" s="232"/>
      <c r="D147" s="233" t="str">
        <f>IF($C147="","",VLOOKUP($C147,分類コード!$B$1:$C$26,2,0))</f>
        <v/>
      </c>
      <c r="E147" s="234"/>
      <c r="F147" s="235"/>
      <c r="G147" s="236"/>
      <c r="H147" s="235"/>
      <c r="L147" s="239"/>
      <c r="M147" s="239"/>
      <c r="N147" s="239"/>
      <c r="O147" s="239"/>
      <c r="P147" s="239"/>
      <c r="Q147" s="239"/>
      <c r="R147" s="239"/>
      <c r="S147" s="239"/>
      <c r="W147" s="239"/>
      <c r="X147" s="239"/>
      <c r="Y147" s="239"/>
    </row>
    <row r="148" spans="1:25">
      <c r="A148" s="232"/>
      <c r="B148" s="232"/>
      <c r="C148" s="232"/>
      <c r="D148" s="233" t="str">
        <f>IF($C148="","",VLOOKUP($C148,分類コード!$B$1:$C$26,2,0))</f>
        <v/>
      </c>
      <c r="E148" s="234"/>
      <c r="F148" s="235"/>
      <c r="G148" s="236"/>
      <c r="H148" s="235"/>
      <c r="L148" s="239"/>
      <c r="M148" s="239"/>
      <c r="N148" s="239"/>
      <c r="O148" s="239"/>
      <c r="P148" s="239"/>
      <c r="Q148" s="239"/>
      <c r="R148" s="239"/>
      <c r="S148" s="239"/>
      <c r="W148" s="239"/>
      <c r="X148" s="239"/>
      <c r="Y148" s="239"/>
    </row>
    <row r="149" spans="1:25">
      <c r="A149" s="232"/>
      <c r="B149" s="232"/>
      <c r="C149" s="232"/>
      <c r="D149" s="233" t="str">
        <f>IF($C149="","",VLOOKUP($C149,分類コード!$B$1:$C$26,2,0))</f>
        <v/>
      </c>
      <c r="E149" s="234"/>
      <c r="F149" s="235"/>
      <c r="G149" s="236"/>
      <c r="H149" s="235"/>
      <c r="L149" s="239"/>
      <c r="M149" s="239"/>
      <c r="N149" s="239"/>
      <c r="O149" s="239"/>
      <c r="P149" s="239"/>
      <c r="Q149" s="239"/>
      <c r="R149" s="239"/>
      <c r="S149" s="239"/>
      <c r="W149" s="239"/>
      <c r="X149" s="239"/>
      <c r="Y149" s="239"/>
    </row>
    <row r="150" spans="1:25">
      <c r="A150" s="232"/>
      <c r="B150" s="232"/>
      <c r="C150" s="232"/>
      <c r="D150" s="233" t="str">
        <f>IF($C150="","",VLOOKUP($C150,分類コード!$B$1:$C$26,2,0))</f>
        <v/>
      </c>
      <c r="E150" s="234"/>
      <c r="F150" s="235"/>
      <c r="G150" s="236"/>
      <c r="H150" s="235"/>
      <c r="L150" s="239"/>
      <c r="M150" s="239"/>
      <c r="N150" s="239"/>
      <c r="O150" s="239"/>
      <c r="P150" s="239"/>
      <c r="Q150" s="239"/>
      <c r="R150" s="239"/>
      <c r="S150" s="239"/>
      <c r="W150" s="239"/>
      <c r="X150" s="239"/>
      <c r="Y150" s="239"/>
    </row>
    <row r="151" spans="1:25">
      <c r="A151" s="232"/>
      <c r="B151" s="232"/>
      <c r="C151" s="232"/>
      <c r="D151" s="233" t="str">
        <f>IF($C151="","",VLOOKUP($C151,分類コード!$B$1:$C$26,2,0))</f>
        <v/>
      </c>
      <c r="E151" s="234"/>
      <c r="F151" s="235"/>
      <c r="G151" s="236"/>
      <c r="H151" s="235"/>
      <c r="L151" s="239"/>
      <c r="M151" s="239"/>
      <c r="N151" s="239"/>
      <c r="O151" s="239"/>
      <c r="P151" s="239"/>
      <c r="Q151" s="239"/>
      <c r="R151" s="239"/>
      <c r="S151" s="239"/>
      <c r="W151" s="239"/>
      <c r="X151" s="239"/>
      <c r="Y151" s="239"/>
    </row>
    <row r="152" spans="1:25">
      <c r="A152" s="232"/>
      <c r="B152" s="232"/>
      <c r="C152" s="232"/>
      <c r="D152" s="233" t="str">
        <f>IF($C152="","",VLOOKUP($C152,分類コード!$B$1:$C$26,2,0))</f>
        <v/>
      </c>
      <c r="E152" s="234"/>
      <c r="F152" s="235"/>
      <c r="G152" s="236"/>
      <c r="H152" s="235"/>
      <c r="L152" s="239"/>
      <c r="M152" s="239"/>
      <c r="N152" s="239"/>
      <c r="O152" s="239"/>
      <c r="P152" s="239"/>
      <c r="Q152" s="239"/>
      <c r="R152" s="239"/>
      <c r="S152" s="239"/>
      <c r="W152" s="239"/>
      <c r="X152" s="239"/>
      <c r="Y152" s="239"/>
    </row>
    <row r="153" spans="1:25">
      <c r="A153" s="232"/>
      <c r="B153" s="232"/>
      <c r="C153" s="232"/>
      <c r="D153" s="233" t="str">
        <f>IF($C153="","",VLOOKUP($C153,分類コード!$B$1:$C$26,2,0))</f>
        <v/>
      </c>
      <c r="E153" s="234"/>
      <c r="F153" s="235"/>
      <c r="G153" s="236"/>
      <c r="H153" s="235"/>
      <c r="L153" s="239"/>
      <c r="M153" s="239"/>
      <c r="N153" s="239"/>
      <c r="O153" s="239"/>
      <c r="P153" s="239"/>
      <c r="Q153" s="239"/>
      <c r="R153" s="239"/>
      <c r="S153" s="239"/>
      <c r="W153" s="239"/>
      <c r="X153" s="239"/>
      <c r="Y153" s="239"/>
    </row>
    <row r="154" spans="1:25">
      <c r="A154" s="232"/>
      <c r="B154" s="232"/>
      <c r="C154" s="232"/>
      <c r="D154" s="233" t="str">
        <f>IF($C154="","",VLOOKUP($C154,分類コード!$B$1:$C$26,2,0))</f>
        <v/>
      </c>
      <c r="E154" s="234"/>
      <c r="F154" s="235"/>
      <c r="G154" s="236"/>
      <c r="H154" s="235"/>
      <c r="L154" s="239"/>
      <c r="M154" s="239"/>
      <c r="N154" s="239"/>
      <c r="O154" s="239"/>
      <c r="P154" s="239"/>
      <c r="Q154" s="239"/>
      <c r="R154" s="239"/>
      <c r="S154" s="239"/>
      <c r="W154" s="239"/>
      <c r="X154" s="239"/>
      <c r="Y154" s="239"/>
    </row>
    <row r="155" spans="1:25">
      <c r="A155" s="232"/>
      <c r="B155" s="232"/>
      <c r="C155" s="232"/>
      <c r="D155" s="233" t="str">
        <f>IF($C155="","",VLOOKUP($C155,分類コード!$B$1:$C$26,2,0))</f>
        <v/>
      </c>
      <c r="E155" s="234"/>
      <c r="F155" s="235"/>
      <c r="G155" s="236"/>
      <c r="H155" s="235"/>
      <c r="L155" s="239"/>
      <c r="M155" s="239"/>
      <c r="N155" s="239"/>
      <c r="O155" s="239"/>
      <c r="P155" s="239"/>
      <c r="Q155" s="239"/>
      <c r="R155" s="239"/>
      <c r="S155" s="239"/>
      <c r="W155" s="239"/>
      <c r="X155" s="239"/>
      <c r="Y155" s="239"/>
    </row>
    <row r="156" spans="1:25">
      <c r="A156" s="232"/>
      <c r="B156" s="232"/>
      <c r="C156" s="232"/>
      <c r="D156" s="233" t="str">
        <f>IF($C156="","",VLOOKUP($C156,分類コード!$B$1:$C$26,2,0))</f>
        <v/>
      </c>
      <c r="E156" s="234"/>
      <c r="F156" s="235"/>
      <c r="G156" s="236"/>
      <c r="H156" s="235"/>
      <c r="L156" s="239"/>
      <c r="M156" s="239"/>
      <c r="N156" s="239"/>
      <c r="O156" s="239"/>
      <c r="P156" s="239"/>
      <c r="Q156" s="239"/>
      <c r="R156" s="239"/>
      <c r="S156" s="239"/>
      <c r="W156" s="239"/>
      <c r="X156" s="239"/>
      <c r="Y156" s="239"/>
    </row>
    <row r="157" spans="1:25">
      <c r="A157" s="232"/>
      <c r="B157" s="232"/>
      <c r="C157" s="232"/>
      <c r="D157" s="233" t="str">
        <f>IF($C157="","",VLOOKUP($C157,分類コード!$B$1:$C$26,2,0))</f>
        <v/>
      </c>
      <c r="E157" s="234"/>
      <c r="F157" s="235"/>
      <c r="G157" s="236"/>
      <c r="H157" s="235"/>
      <c r="L157" s="239"/>
      <c r="M157" s="239"/>
      <c r="N157" s="239"/>
      <c r="O157" s="239"/>
      <c r="P157" s="239"/>
      <c r="Q157" s="239"/>
      <c r="R157" s="239"/>
      <c r="S157" s="239"/>
      <c r="W157" s="239"/>
      <c r="X157" s="239"/>
      <c r="Y157" s="239"/>
    </row>
    <row r="158" spans="1:25">
      <c r="A158" s="232"/>
      <c r="B158" s="232"/>
      <c r="C158" s="232"/>
      <c r="D158" s="233" t="str">
        <f>IF($C158="","",VLOOKUP($C158,分類コード!$B$1:$C$26,2,0))</f>
        <v/>
      </c>
      <c r="E158" s="234"/>
      <c r="F158" s="235"/>
      <c r="G158" s="236"/>
      <c r="H158" s="235"/>
      <c r="L158" s="239"/>
      <c r="M158" s="239"/>
      <c r="N158" s="239"/>
      <c r="O158" s="239"/>
      <c r="P158" s="239"/>
      <c r="Q158" s="239"/>
      <c r="R158" s="239"/>
      <c r="S158" s="239"/>
      <c r="W158" s="239"/>
      <c r="X158" s="239"/>
      <c r="Y158" s="239"/>
    </row>
    <row r="159" spans="1:25">
      <c r="A159" s="232"/>
      <c r="B159" s="232"/>
      <c r="C159" s="232"/>
      <c r="D159" s="233" t="str">
        <f>IF($C159="","",VLOOKUP($C159,分類コード!$B$1:$C$26,2,0))</f>
        <v/>
      </c>
      <c r="E159" s="234"/>
      <c r="F159" s="235"/>
      <c r="G159" s="236"/>
      <c r="H159" s="235"/>
      <c r="L159" s="239"/>
      <c r="M159" s="239"/>
      <c r="N159" s="239"/>
      <c r="O159" s="239"/>
      <c r="P159" s="239"/>
      <c r="Q159" s="239"/>
      <c r="R159" s="239"/>
      <c r="S159" s="239"/>
      <c r="W159" s="239"/>
      <c r="X159" s="239"/>
      <c r="Y159" s="239"/>
    </row>
    <row r="160" spans="1:25">
      <c r="A160" s="232"/>
      <c r="B160" s="232"/>
      <c r="C160" s="232"/>
      <c r="D160" s="233" t="str">
        <f>IF($C160="","",VLOOKUP($C160,分類コード!$B$1:$C$26,2,0))</f>
        <v/>
      </c>
      <c r="E160" s="234"/>
      <c r="F160" s="235"/>
      <c r="G160" s="236"/>
      <c r="H160" s="235"/>
      <c r="L160" s="239"/>
      <c r="M160" s="239"/>
      <c r="N160" s="239"/>
      <c r="O160" s="239"/>
      <c r="P160" s="239"/>
      <c r="Q160" s="239"/>
      <c r="R160" s="239"/>
      <c r="S160" s="239"/>
      <c r="W160" s="239"/>
      <c r="X160" s="239"/>
      <c r="Y160" s="239"/>
    </row>
    <row r="161" spans="1:25">
      <c r="A161" s="232"/>
      <c r="B161" s="232"/>
      <c r="C161" s="232"/>
      <c r="D161" s="233" t="str">
        <f>IF($C161="","",VLOOKUP($C161,分類コード!$B$1:$C$26,2,0))</f>
        <v/>
      </c>
      <c r="E161" s="234"/>
      <c r="F161" s="235"/>
      <c r="G161" s="236"/>
      <c r="H161" s="235"/>
      <c r="L161" s="239"/>
      <c r="M161" s="239"/>
      <c r="N161" s="239"/>
      <c r="O161" s="239"/>
      <c r="P161" s="239"/>
      <c r="Q161" s="239"/>
      <c r="R161" s="239"/>
      <c r="S161" s="239"/>
      <c r="W161" s="239"/>
      <c r="X161" s="239"/>
      <c r="Y161" s="239"/>
    </row>
    <row r="162" spans="1:25">
      <c r="A162" s="232"/>
      <c r="B162" s="232"/>
      <c r="C162" s="232"/>
      <c r="D162" s="233" t="str">
        <f>IF($C162="","",VLOOKUP($C162,分類コード!$B$1:$C$26,2,0))</f>
        <v/>
      </c>
      <c r="E162" s="234"/>
      <c r="F162" s="235"/>
      <c r="G162" s="236"/>
      <c r="H162" s="235"/>
      <c r="L162" s="239"/>
      <c r="M162" s="239"/>
      <c r="N162" s="239"/>
      <c r="O162" s="239"/>
      <c r="P162" s="239"/>
      <c r="Q162" s="239"/>
      <c r="R162" s="239"/>
      <c r="S162" s="239"/>
      <c r="W162" s="239"/>
      <c r="X162" s="239"/>
      <c r="Y162" s="239"/>
    </row>
    <row r="163" spans="1:25">
      <c r="A163" s="232"/>
      <c r="B163" s="232"/>
      <c r="C163" s="232"/>
      <c r="D163" s="233" t="str">
        <f>IF($C163="","",VLOOKUP($C163,分類コード!$B$1:$C$26,2,0))</f>
        <v/>
      </c>
      <c r="E163" s="234"/>
      <c r="F163" s="235"/>
      <c r="G163" s="236"/>
      <c r="H163" s="235"/>
      <c r="L163" s="239"/>
      <c r="M163" s="239"/>
      <c r="N163" s="239"/>
      <c r="O163" s="239"/>
      <c r="P163" s="239"/>
      <c r="Q163" s="239"/>
      <c r="R163" s="239"/>
      <c r="S163" s="239"/>
      <c r="W163" s="239"/>
      <c r="X163" s="239"/>
      <c r="Y163" s="239"/>
    </row>
    <row r="164" spans="1:25">
      <c r="A164" s="232"/>
      <c r="B164" s="232"/>
      <c r="C164" s="232"/>
      <c r="D164" s="233" t="str">
        <f>IF($C164="","",VLOOKUP($C164,分類コード!$B$1:$C$26,2,0))</f>
        <v/>
      </c>
      <c r="E164" s="234"/>
      <c r="F164" s="235"/>
      <c r="G164" s="236"/>
      <c r="H164" s="235"/>
      <c r="L164" s="239"/>
      <c r="M164" s="239"/>
      <c r="N164" s="239"/>
      <c r="O164" s="239"/>
      <c r="P164" s="239"/>
      <c r="Q164" s="239"/>
      <c r="R164" s="239"/>
      <c r="S164" s="239"/>
      <c r="W164" s="239"/>
      <c r="X164" s="239"/>
      <c r="Y164" s="239"/>
    </row>
    <row r="165" spans="1:25">
      <c r="A165" s="232"/>
      <c r="B165" s="232"/>
      <c r="C165" s="232"/>
      <c r="D165" s="233" t="str">
        <f>IF($C165="","",VLOOKUP($C165,分類コード!$B$1:$C$26,2,0))</f>
        <v/>
      </c>
      <c r="E165" s="234"/>
      <c r="F165" s="235"/>
      <c r="G165" s="236"/>
      <c r="H165" s="235"/>
      <c r="L165" s="239"/>
      <c r="M165" s="239"/>
      <c r="N165" s="239"/>
      <c r="O165" s="239"/>
      <c r="P165" s="239"/>
      <c r="Q165" s="239"/>
      <c r="R165" s="239"/>
      <c r="S165" s="239"/>
      <c r="W165" s="239"/>
      <c r="X165" s="239"/>
      <c r="Y165" s="239"/>
    </row>
    <row r="166" spans="1:25">
      <c r="A166" s="232"/>
      <c r="B166" s="232"/>
      <c r="C166" s="232"/>
      <c r="D166" s="233" t="str">
        <f>IF($C166="","",VLOOKUP($C166,分類コード!$B$1:$C$26,2,0))</f>
        <v/>
      </c>
      <c r="E166" s="234"/>
      <c r="F166" s="235"/>
      <c r="G166" s="236"/>
      <c r="H166" s="235"/>
      <c r="L166" s="239"/>
      <c r="M166" s="239"/>
      <c r="N166" s="239"/>
      <c r="O166" s="239"/>
      <c r="P166" s="239"/>
      <c r="Q166" s="239"/>
      <c r="R166" s="239"/>
      <c r="S166" s="239"/>
      <c r="W166" s="239"/>
      <c r="X166" s="239"/>
      <c r="Y166" s="239"/>
    </row>
    <row r="167" spans="1:25">
      <c r="A167" s="232"/>
      <c r="B167" s="232"/>
      <c r="C167" s="232"/>
      <c r="D167" s="233" t="str">
        <f>IF($C167="","",VLOOKUP($C167,分類コード!$B$1:$C$26,2,0))</f>
        <v/>
      </c>
      <c r="E167" s="234"/>
      <c r="F167" s="235"/>
      <c r="G167" s="236"/>
      <c r="H167" s="235"/>
      <c r="L167" s="239"/>
      <c r="M167" s="239"/>
      <c r="N167" s="239"/>
      <c r="O167" s="239"/>
      <c r="P167" s="239"/>
      <c r="Q167" s="239"/>
      <c r="R167" s="239"/>
      <c r="S167" s="239"/>
      <c r="W167" s="239"/>
      <c r="X167" s="239"/>
      <c r="Y167" s="239"/>
    </row>
    <row r="168" spans="1:25">
      <c r="A168" s="232"/>
      <c r="B168" s="232"/>
      <c r="C168" s="232"/>
      <c r="D168" s="233" t="str">
        <f>IF($C168="","",VLOOKUP($C168,分類コード!$B$1:$C$26,2,0))</f>
        <v/>
      </c>
      <c r="E168" s="234"/>
      <c r="F168" s="235"/>
      <c r="G168" s="236"/>
      <c r="H168" s="235"/>
      <c r="L168" s="239"/>
      <c r="M168" s="239"/>
      <c r="N168" s="239"/>
      <c r="O168" s="239"/>
      <c r="P168" s="239"/>
      <c r="Q168" s="239"/>
      <c r="R168" s="239"/>
      <c r="S168" s="239"/>
      <c r="W168" s="239"/>
      <c r="X168" s="239"/>
      <c r="Y168" s="239"/>
    </row>
    <row r="169" spans="1:25">
      <c r="A169" s="232"/>
      <c r="B169" s="232"/>
      <c r="C169" s="232"/>
      <c r="D169" s="233" t="str">
        <f>IF($C169="","",VLOOKUP($C169,分類コード!$B$1:$C$26,2,0))</f>
        <v/>
      </c>
      <c r="E169" s="234"/>
      <c r="F169" s="235"/>
      <c r="G169" s="236"/>
      <c r="H169" s="235"/>
      <c r="L169" s="239"/>
      <c r="M169" s="239"/>
      <c r="N169" s="239"/>
      <c r="O169" s="239"/>
      <c r="P169" s="239"/>
      <c r="Q169" s="239"/>
      <c r="R169" s="239"/>
      <c r="S169" s="239"/>
      <c r="W169" s="239"/>
      <c r="X169" s="239"/>
      <c r="Y169" s="239"/>
    </row>
    <row r="170" spans="1:25">
      <c r="A170" s="232"/>
      <c r="B170" s="232"/>
      <c r="C170" s="232"/>
      <c r="D170" s="233" t="str">
        <f>IF($C170="","",VLOOKUP($C170,分類コード!$B$1:$C$26,2,0))</f>
        <v/>
      </c>
      <c r="E170" s="234"/>
      <c r="F170" s="235"/>
      <c r="G170" s="236"/>
      <c r="H170" s="235"/>
      <c r="L170" s="239"/>
      <c r="M170" s="239"/>
      <c r="N170" s="239"/>
      <c r="O170" s="239"/>
      <c r="P170" s="239"/>
      <c r="Q170" s="239"/>
      <c r="R170" s="239"/>
      <c r="S170" s="239"/>
      <c r="W170" s="239"/>
      <c r="X170" s="239"/>
      <c r="Y170" s="239"/>
    </row>
    <row r="171" spans="1:25">
      <c r="A171" s="232"/>
      <c r="B171" s="232"/>
      <c r="C171" s="232"/>
      <c r="D171" s="233" t="str">
        <f>IF($C171="","",VLOOKUP($C171,分類コード!$B$1:$C$26,2,0))</f>
        <v/>
      </c>
      <c r="E171" s="234"/>
      <c r="F171" s="235"/>
      <c r="G171" s="236"/>
      <c r="H171" s="235"/>
      <c r="L171" s="239"/>
      <c r="M171" s="239"/>
      <c r="N171" s="239"/>
      <c r="O171" s="239"/>
      <c r="P171" s="239"/>
      <c r="Q171" s="239"/>
      <c r="R171" s="239"/>
      <c r="S171" s="239"/>
      <c r="W171" s="239"/>
      <c r="X171" s="239"/>
      <c r="Y171" s="239"/>
    </row>
    <row r="172" spans="1:25">
      <c r="A172" s="232"/>
      <c r="B172" s="232"/>
      <c r="C172" s="232"/>
      <c r="D172" s="233" t="str">
        <f>IF($C172="","",VLOOKUP($C172,分類コード!$B$1:$C$26,2,0))</f>
        <v/>
      </c>
      <c r="E172" s="234"/>
      <c r="F172" s="235"/>
      <c r="G172" s="236"/>
      <c r="H172" s="235"/>
      <c r="L172" s="239"/>
      <c r="M172" s="239"/>
      <c r="N172" s="239"/>
      <c r="O172" s="239"/>
      <c r="P172" s="239"/>
      <c r="Q172" s="239"/>
      <c r="R172" s="239"/>
      <c r="S172" s="239"/>
      <c r="W172" s="239"/>
      <c r="X172" s="239"/>
      <c r="Y172" s="239"/>
    </row>
    <row r="173" spans="1:25">
      <c r="A173" s="232"/>
      <c r="B173" s="232"/>
      <c r="C173" s="232"/>
      <c r="D173" s="233" t="str">
        <f>IF($C173="","",VLOOKUP($C173,分類コード!$B$1:$C$26,2,0))</f>
        <v/>
      </c>
      <c r="E173" s="234"/>
      <c r="F173" s="235"/>
      <c r="G173" s="236"/>
      <c r="H173" s="235"/>
      <c r="L173" s="239"/>
      <c r="M173" s="239"/>
      <c r="N173" s="239"/>
      <c r="O173" s="239"/>
      <c r="P173" s="239"/>
      <c r="Q173" s="239"/>
      <c r="R173" s="239"/>
      <c r="S173" s="239"/>
      <c r="W173" s="239"/>
      <c r="X173" s="239"/>
      <c r="Y173" s="239"/>
    </row>
    <row r="174" spans="1:25">
      <c r="A174" s="232"/>
      <c r="B174" s="232"/>
      <c r="C174" s="232"/>
      <c r="D174" s="233" t="str">
        <f>IF($C174="","",VLOOKUP($C174,分類コード!$B$1:$C$26,2,0))</f>
        <v/>
      </c>
      <c r="E174" s="234"/>
      <c r="F174" s="235"/>
      <c r="G174" s="236"/>
      <c r="H174" s="235"/>
      <c r="L174" s="239"/>
      <c r="M174" s="239"/>
      <c r="N174" s="239"/>
      <c r="O174" s="239"/>
      <c r="P174" s="239"/>
      <c r="Q174" s="239"/>
      <c r="R174" s="239"/>
      <c r="S174" s="239"/>
      <c r="W174" s="239"/>
      <c r="X174" s="239"/>
      <c r="Y174" s="239"/>
    </row>
    <row r="175" spans="1:25">
      <c r="A175" s="232"/>
      <c r="B175" s="232"/>
      <c r="C175" s="232"/>
      <c r="D175" s="233" t="str">
        <f>IF($C175="","",VLOOKUP($C175,分類コード!$B$1:$C$26,2,0))</f>
        <v/>
      </c>
      <c r="E175" s="234"/>
      <c r="F175" s="235"/>
      <c r="G175" s="236"/>
      <c r="H175" s="235"/>
      <c r="L175" s="239"/>
      <c r="M175" s="239"/>
      <c r="N175" s="239"/>
      <c r="O175" s="239"/>
      <c r="P175" s="239"/>
      <c r="Q175" s="239"/>
      <c r="R175" s="239"/>
      <c r="S175" s="239"/>
      <c r="W175" s="239"/>
      <c r="X175" s="239"/>
      <c r="Y175" s="239"/>
    </row>
    <row r="176" spans="1:25">
      <c r="A176" s="232"/>
      <c r="B176" s="232"/>
      <c r="C176" s="232"/>
      <c r="D176" s="233" t="str">
        <f>IF($C176="","",VLOOKUP($C176,分類コード!$B$1:$C$26,2,0))</f>
        <v/>
      </c>
      <c r="E176" s="234"/>
      <c r="F176" s="235"/>
      <c r="G176" s="236"/>
      <c r="H176" s="235"/>
      <c r="L176" s="239"/>
      <c r="M176" s="239"/>
      <c r="N176" s="239"/>
      <c r="O176" s="239"/>
      <c r="P176" s="239"/>
      <c r="Q176" s="239"/>
      <c r="R176" s="239"/>
      <c r="S176" s="239"/>
      <c r="W176" s="239"/>
      <c r="X176" s="239"/>
      <c r="Y176" s="239"/>
    </row>
    <row r="177" spans="1:25">
      <c r="A177" s="232"/>
      <c r="B177" s="232"/>
      <c r="C177" s="232"/>
      <c r="D177" s="233" t="str">
        <f>IF($C177="","",VLOOKUP($C177,分類コード!$B$1:$C$26,2,0))</f>
        <v/>
      </c>
      <c r="E177" s="234"/>
      <c r="F177" s="235"/>
      <c r="G177" s="236"/>
      <c r="H177" s="235"/>
      <c r="L177" s="239"/>
      <c r="M177" s="239"/>
      <c r="N177" s="239"/>
      <c r="O177" s="239"/>
      <c r="P177" s="239"/>
      <c r="Q177" s="239"/>
      <c r="R177" s="239"/>
      <c r="S177" s="239"/>
      <c r="W177" s="239"/>
      <c r="X177" s="239"/>
      <c r="Y177" s="239"/>
    </row>
    <row r="178" spans="1:25">
      <c r="A178" s="232"/>
      <c r="B178" s="232"/>
      <c r="C178" s="232"/>
      <c r="D178" s="233" t="str">
        <f>IF($C178="","",VLOOKUP($C178,分類コード!$B$1:$C$26,2,0))</f>
        <v/>
      </c>
      <c r="E178" s="234"/>
      <c r="F178" s="235"/>
      <c r="G178" s="236"/>
      <c r="H178" s="235"/>
      <c r="L178" s="239"/>
      <c r="M178" s="239"/>
      <c r="N178" s="239"/>
      <c r="O178" s="239"/>
      <c r="P178" s="239"/>
      <c r="Q178" s="239"/>
      <c r="R178" s="239"/>
      <c r="S178" s="239"/>
      <c r="W178" s="239"/>
      <c r="X178" s="239"/>
      <c r="Y178" s="239"/>
    </row>
    <row r="179" spans="1:25">
      <c r="A179" s="232"/>
      <c r="B179" s="232"/>
      <c r="C179" s="232"/>
      <c r="D179" s="233" t="str">
        <f>IF($C179="","",VLOOKUP($C179,分類コード!$B$1:$C$26,2,0))</f>
        <v/>
      </c>
      <c r="E179" s="234"/>
      <c r="F179" s="235"/>
      <c r="G179" s="236"/>
      <c r="H179" s="235"/>
      <c r="L179" s="239"/>
      <c r="M179" s="239"/>
      <c r="N179" s="239"/>
      <c r="O179" s="239"/>
      <c r="P179" s="239"/>
      <c r="Q179" s="239"/>
      <c r="R179" s="239"/>
      <c r="S179" s="239"/>
      <c r="W179" s="239"/>
      <c r="X179" s="239"/>
      <c r="Y179" s="239"/>
    </row>
    <row r="180" spans="1:25">
      <c r="A180" s="232"/>
      <c r="B180" s="232"/>
      <c r="C180" s="232"/>
      <c r="D180" s="233" t="str">
        <f>IF($C180="","",VLOOKUP($C180,分類コード!$B$1:$C$26,2,0))</f>
        <v/>
      </c>
      <c r="E180" s="234"/>
      <c r="F180" s="235"/>
      <c r="G180" s="236"/>
      <c r="H180" s="235"/>
      <c r="L180" s="239"/>
      <c r="M180" s="239"/>
      <c r="N180" s="239"/>
      <c r="O180" s="239"/>
      <c r="P180" s="239"/>
      <c r="Q180" s="239"/>
      <c r="R180" s="239"/>
      <c r="S180" s="239"/>
      <c r="W180" s="239"/>
      <c r="X180" s="239"/>
      <c r="Y180" s="239"/>
    </row>
    <row r="181" spans="1:25">
      <c r="A181" s="232"/>
      <c r="B181" s="232"/>
      <c r="C181" s="232"/>
      <c r="D181" s="233" t="str">
        <f>IF($C181="","",VLOOKUP($C181,分類コード!$B$1:$C$26,2,0))</f>
        <v/>
      </c>
      <c r="E181" s="234"/>
      <c r="F181" s="235"/>
      <c r="G181" s="236"/>
      <c r="H181" s="235"/>
      <c r="L181" s="239"/>
      <c r="M181" s="239"/>
      <c r="N181" s="239"/>
      <c r="O181" s="239"/>
      <c r="P181" s="239"/>
      <c r="Q181" s="239"/>
      <c r="R181" s="239"/>
      <c r="S181" s="239"/>
      <c r="W181" s="239"/>
      <c r="X181" s="239"/>
      <c r="Y181" s="239"/>
    </row>
    <row r="182" spans="1:25">
      <c r="A182" s="232"/>
      <c r="B182" s="232"/>
      <c r="C182" s="232"/>
      <c r="D182" s="233" t="str">
        <f>IF($C182="","",VLOOKUP($C182,分類コード!$B$1:$C$26,2,0))</f>
        <v/>
      </c>
      <c r="E182" s="234"/>
      <c r="F182" s="235"/>
      <c r="G182" s="236"/>
      <c r="H182" s="235"/>
      <c r="L182" s="239"/>
      <c r="M182" s="239"/>
      <c r="N182" s="239"/>
      <c r="O182" s="239"/>
      <c r="P182" s="239"/>
      <c r="Q182" s="239"/>
      <c r="R182" s="239"/>
      <c r="S182" s="239"/>
      <c r="W182" s="239"/>
      <c r="X182" s="239"/>
      <c r="Y182" s="239"/>
    </row>
    <row r="183" spans="1:25">
      <c r="A183" s="232"/>
      <c r="B183" s="232"/>
      <c r="C183" s="232"/>
      <c r="D183" s="233" t="str">
        <f>IF($C183="","",VLOOKUP($C183,分類コード!$B$1:$C$26,2,0))</f>
        <v/>
      </c>
      <c r="E183" s="234"/>
      <c r="F183" s="235"/>
      <c r="G183" s="236"/>
      <c r="H183" s="235"/>
      <c r="L183" s="239"/>
      <c r="M183" s="239"/>
      <c r="N183" s="239"/>
      <c r="O183" s="239"/>
      <c r="P183" s="239"/>
      <c r="Q183" s="239"/>
      <c r="R183" s="239"/>
      <c r="S183" s="239"/>
      <c r="W183" s="239"/>
      <c r="X183" s="239"/>
      <c r="Y183" s="239"/>
    </row>
    <row r="184" spans="1:25">
      <c r="A184" s="232"/>
      <c r="B184" s="232"/>
      <c r="C184" s="232"/>
      <c r="D184" s="233" t="str">
        <f>IF($C184="","",VLOOKUP($C184,分類コード!$B$1:$C$26,2,0))</f>
        <v/>
      </c>
      <c r="E184" s="234"/>
      <c r="F184" s="235"/>
      <c r="G184" s="236"/>
      <c r="H184" s="235"/>
      <c r="L184" s="239"/>
      <c r="M184" s="239"/>
      <c r="N184" s="239"/>
      <c r="O184" s="239"/>
      <c r="P184" s="239"/>
      <c r="Q184" s="239"/>
      <c r="R184" s="239"/>
      <c r="S184" s="239"/>
      <c r="W184" s="239"/>
      <c r="X184" s="239"/>
      <c r="Y184" s="239"/>
    </row>
    <row r="185" spans="1:25">
      <c r="A185" s="232"/>
      <c r="B185" s="232"/>
      <c r="C185" s="232"/>
      <c r="D185" s="233" t="str">
        <f>IF($C185="","",VLOOKUP($C185,分類コード!$B$1:$C$26,2,0))</f>
        <v/>
      </c>
      <c r="E185" s="234"/>
      <c r="F185" s="235"/>
      <c r="G185" s="236"/>
      <c r="H185" s="235"/>
      <c r="L185" s="239"/>
      <c r="M185" s="239"/>
      <c r="N185" s="239"/>
      <c r="O185" s="239"/>
      <c r="P185" s="239"/>
      <c r="Q185" s="239"/>
      <c r="R185" s="239"/>
      <c r="S185" s="239"/>
      <c r="W185" s="239"/>
      <c r="X185" s="239"/>
      <c r="Y185" s="239"/>
    </row>
    <row r="186" spans="1:25">
      <c r="A186" s="232"/>
      <c r="B186" s="232"/>
      <c r="C186" s="232"/>
      <c r="D186" s="233" t="str">
        <f>IF($C186="","",VLOOKUP($C186,分類コード!$B$1:$C$26,2,0))</f>
        <v/>
      </c>
      <c r="E186" s="234"/>
      <c r="F186" s="235"/>
      <c r="G186" s="236"/>
      <c r="H186" s="235"/>
      <c r="L186" s="239"/>
      <c r="M186" s="239"/>
      <c r="N186" s="239"/>
      <c r="O186" s="239"/>
      <c r="P186" s="239"/>
      <c r="Q186" s="239"/>
      <c r="R186" s="239"/>
      <c r="S186" s="239"/>
      <c r="W186" s="239"/>
      <c r="X186" s="239"/>
      <c r="Y186" s="239"/>
    </row>
    <row r="187" spans="1:25">
      <c r="A187" s="232"/>
      <c r="B187" s="232"/>
      <c r="C187" s="232"/>
      <c r="D187" s="233" t="str">
        <f>IF($C187="","",VLOOKUP($C187,分類コード!$B$1:$C$26,2,0))</f>
        <v/>
      </c>
      <c r="E187" s="234"/>
      <c r="F187" s="235"/>
      <c r="G187" s="236"/>
      <c r="H187" s="235"/>
      <c r="L187" s="239"/>
      <c r="M187" s="239"/>
      <c r="N187" s="239"/>
      <c r="O187" s="239"/>
      <c r="P187" s="239"/>
      <c r="Q187" s="239"/>
      <c r="R187" s="239"/>
      <c r="S187" s="239"/>
      <c r="W187" s="239"/>
      <c r="X187" s="239"/>
      <c r="Y187" s="239"/>
    </row>
    <row r="188" spans="1:25">
      <c r="A188" s="232"/>
      <c r="B188" s="232"/>
      <c r="C188" s="232"/>
      <c r="D188" s="233" t="str">
        <f>IF($C188="","",VLOOKUP($C188,分類コード!$B$1:$C$26,2,0))</f>
        <v/>
      </c>
      <c r="E188" s="234"/>
      <c r="F188" s="235"/>
      <c r="G188" s="236"/>
      <c r="H188" s="235"/>
      <c r="L188" s="239"/>
      <c r="M188" s="239"/>
      <c r="N188" s="239"/>
      <c r="O188" s="239"/>
      <c r="P188" s="239"/>
      <c r="Q188" s="239"/>
      <c r="R188" s="239"/>
      <c r="S188" s="239"/>
      <c r="W188" s="239"/>
      <c r="X188" s="239"/>
      <c r="Y188" s="239"/>
    </row>
    <row r="189" spans="1:25">
      <c r="A189" s="232"/>
      <c r="B189" s="232"/>
      <c r="C189" s="232"/>
      <c r="D189" s="233" t="str">
        <f>IF($C189="","",VLOOKUP($C189,分類コード!$B$1:$C$26,2,0))</f>
        <v/>
      </c>
      <c r="E189" s="234"/>
      <c r="F189" s="235"/>
      <c r="G189" s="236"/>
      <c r="H189" s="235"/>
      <c r="L189" s="239"/>
      <c r="M189" s="239"/>
      <c r="N189" s="239"/>
      <c r="O189" s="239"/>
      <c r="P189" s="239"/>
      <c r="Q189" s="239"/>
      <c r="R189" s="239"/>
      <c r="S189" s="239"/>
      <c r="W189" s="239"/>
      <c r="X189" s="239"/>
      <c r="Y189" s="239"/>
    </row>
    <row r="190" spans="1:25">
      <c r="A190" s="232"/>
      <c r="B190" s="232"/>
      <c r="C190" s="232"/>
      <c r="D190" s="233" t="str">
        <f>IF($C190="","",VLOOKUP($C190,分類コード!$B$1:$C$26,2,0))</f>
        <v/>
      </c>
      <c r="E190" s="234"/>
      <c r="F190" s="235"/>
      <c r="G190" s="236"/>
      <c r="H190" s="235"/>
      <c r="L190" s="239"/>
      <c r="M190" s="239"/>
      <c r="N190" s="239"/>
      <c r="O190" s="239"/>
      <c r="P190" s="239"/>
      <c r="Q190" s="239"/>
      <c r="R190" s="239"/>
      <c r="S190" s="239"/>
      <c r="W190" s="239"/>
      <c r="X190" s="239"/>
      <c r="Y190" s="239"/>
    </row>
    <row r="191" spans="1:25">
      <c r="A191" s="232"/>
      <c r="B191" s="232"/>
      <c r="C191" s="232"/>
      <c r="D191" s="233" t="str">
        <f>IF($C191="","",VLOOKUP($C191,分類コード!$B$1:$C$26,2,0))</f>
        <v/>
      </c>
      <c r="E191" s="234"/>
      <c r="F191" s="235"/>
      <c r="G191" s="236"/>
      <c r="H191" s="235"/>
      <c r="L191" s="239"/>
      <c r="M191" s="239"/>
      <c r="N191" s="239"/>
      <c r="O191" s="239"/>
      <c r="P191" s="239"/>
      <c r="Q191" s="239"/>
      <c r="R191" s="239"/>
      <c r="S191" s="239"/>
      <c r="W191" s="239"/>
      <c r="X191" s="239"/>
      <c r="Y191" s="239"/>
    </row>
    <row r="192" spans="1:25">
      <c r="A192" s="232"/>
      <c r="B192" s="232"/>
      <c r="C192" s="232"/>
      <c r="D192" s="233" t="str">
        <f>IF($C192="","",VLOOKUP($C192,分類コード!$B$1:$C$26,2,0))</f>
        <v/>
      </c>
      <c r="E192" s="234"/>
      <c r="F192" s="235"/>
      <c r="G192" s="236"/>
      <c r="H192" s="235"/>
      <c r="L192" s="239"/>
      <c r="M192" s="239"/>
      <c r="N192" s="239"/>
      <c r="O192" s="239"/>
      <c r="P192" s="239"/>
      <c r="Q192" s="239"/>
      <c r="R192" s="239"/>
      <c r="S192" s="239"/>
      <c r="W192" s="239"/>
      <c r="X192" s="239"/>
      <c r="Y192" s="239"/>
    </row>
    <row r="193" spans="1:25">
      <c r="A193" s="232"/>
      <c r="B193" s="232"/>
      <c r="C193" s="232"/>
      <c r="D193" s="233" t="str">
        <f>IF($C193="","",VLOOKUP($C193,分類コード!$B$1:$C$26,2,0))</f>
        <v/>
      </c>
      <c r="E193" s="234"/>
      <c r="F193" s="235"/>
      <c r="G193" s="236"/>
      <c r="H193" s="235"/>
      <c r="L193" s="239"/>
      <c r="M193" s="239"/>
      <c r="N193" s="239"/>
      <c r="O193" s="239"/>
      <c r="P193" s="239"/>
      <c r="Q193" s="239"/>
      <c r="R193" s="239"/>
      <c r="S193" s="239"/>
      <c r="W193" s="239"/>
      <c r="X193" s="239"/>
      <c r="Y193" s="239"/>
    </row>
    <row r="194" spans="1:25">
      <c r="A194" s="232"/>
      <c r="B194" s="232"/>
      <c r="C194" s="232"/>
      <c r="D194" s="233" t="str">
        <f>IF($C194="","",VLOOKUP($C194,分類コード!$B$1:$C$26,2,0))</f>
        <v/>
      </c>
      <c r="E194" s="234"/>
      <c r="F194" s="235"/>
      <c r="G194" s="236"/>
      <c r="H194" s="235"/>
      <c r="L194" s="239"/>
      <c r="M194" s="239"/>
      <c r="N194" s="239"/>
      <c r="O194" s="239"/>
      <c r="P194" s="239"/>
      <c r="Q194" s="239"/>
      <c r="R194" s="239"/>
      <c r="S194" s="239"/>
      <c r="W194" s="239"/>
      <c r="X194" s="239"/>
      <c r="Y194" s="239"/>
    </row>
    <row r="195" spans="1:25">
      <c r="A195" s="232"/>
      <c r="B195" s="232"/>
      <c r="C195" s="232"/>
      <c r="D195" s="233" t="str">
        <f>IF($C195="","",VLOOKUP($C195,分類コード!$B$1:$C$26,2,0))</f>
        <v/>
      </c>
      <c r="E195" s="234"/>
      <c r="F195" s="235"/>
      <c r="G195" s="236"/>
      <c r="H195" s="235"/>
      <c r="L195" s="239"/>
      <c r="M195" s="239"/>
      <c r="N195" s="239"/>
      <c r="O195" s="239"/>
      <c r="P195" s="239"/>
      <c r="Q195" s="239"/>
      <c r="R195" s="239"/>
      <c r="S195" s="239"/>
      <c r="W195" s="239"/>
      <c r="X195" s="239"/>
      <c r="Y195" s="239"/>
    </row>
    <row r="196" spans="1:25">
      <c r="A196" s="232"/>
      <c r="B196" s="232"/>
      <c r="C196" s="232"/>
      <c r="D196" s="233" t="str">
        <f>IF($C196="","",VLOOKUP($C196,分類コード!$B$1:$C$26,2,0))</f>
        <v/>
      </c>
      <c r="E196" s="234"/>
      <c r="F196" s="235"/>
      <c r="G196" s="236"/>
      <c r="H196" s="235"/>
      <c r="L196" s="239"/>
      <c r="M196" s="239"/>
      <c r="N196" s="239"/>
      <c r="O196" s="239"/>
      <c r="P196" s="239"/>
      <c r="Q196" s="239"/>
      <c r="R196" s="239"/>
      <c r="S196" s="239"/>
      <c r="W196" s="239"/>
      <c r="X196" s="239"/>
      <c r="Y196" s="239"/>
    </row>
    <row r="197" spans="1:25">
      <c r="A197" s="232"/>
      <c r="B197" s="232"/>
      <c r="C197" s="232"/>
      <c r="D197" s="233" t="str">
        <f>IF($C197="","",VLOOKUP($C197,分類コード!$B$1:$C$26,2,0))</f>
        <v/>
      </c>
      <c r="E197" s="234"/>
      <c r="F197" s="235"/>
      <c r="G197" s="236"/>
      <c r="H197" s="235"/>
      <c r="L197" s="239"/>
      <c r="M197" s="239"/>
      <c r="N197" s="239"/>
      <c r="O197" s="239"/>
      <c r="P197" s="239"/>
      <c r="Q197" s="239"/>
      <c r="R197" s="239"/>
      <c r="S197" s="239"/>
      <c r="W197" s="239"/>
      <c r="X197" s="239"/>
      <c r="Y197" s="239"/>
    </row>
    <row r="198" spans="1:25">
      <c r="A198" s="232"/>
      <c r="B198" s="232"/>
      <c r="C198" s="232"/>
      <c r="D198" s="233" t="str">
        <f>IF($C198="","",VLOOKUP($C198,分類コード!$B$1:$C$26,2,0))</f>
        <v/>
      </c>
      <c r="E198" s="234"/>
      <c r="F198" s="235"/>
      <c r="G198" s="236"/>
      <c r="H198" s="235"/>
      <c r="L198" s="239"/>
      <c r="M198" s="239"/>
      <c r="N198" s="239"/>
      <c r="O198" s="239"/>
      <c r="P198" s="239"/>
      <c r="Q198" s="239"/>
      <c r="R198" s="239"/>
      <c r="S198" s="239"/>
      <c r="W198" s="239"/>
      <c r="X198" s="239"/>
      <c r="Y198" s="239"/>
    </row>
    <row r="199" spans="1:25">
      <c r="A199" s="232"/>
      <c r="B199" s="232"/>
      <c r="C199" s="232"/>
      <c r="D199" s="233" t="str">
        <f>IF($C199="","",VLOOKUP($C199,分類コード!$B$1:$C$26,2,0))</f>
        <v/>
      </c>
      <c r="E199" s="234"/>
      <c r="F199" s="235"/>
      <c r="G199" s="236"/>
      <c r="H199" s="235"/>
      <c r="L199" s="239"/>
      <c r="M199" s="239"/>
      <c r="N199" s="239"/>
      <c r="O199" s="239"/>
      <c r="P199" s="239"/>
      <c r="Q199" s="239"/>
      <c r="R199" s="239"/>
      <c r="S199" s="239"/>
      <c r="W199" s="239"/>
      <c r="X199" s="239"/>
      <c r="Y199" s="239"/>
    </row>
    <row r="200" spans="1:25">
      <c r="A200" s="232"/>
      <c r="B200" s="232"/>
      <c r="C200" s="232"/>
      <c r="D200" s="233" t="str">
        <f>IF($C200="","",VLOOKUP($C200,分類コード!$B$1:$C$26,2,0))</f>
        <v/>
      </c>
      <c r="E200" s="234"/>
      <c r="F200" s="235"/>
      <c r="G200" s="236"/>
      <c r="H200" s="235"/>
      <c r="L200" s="239"/>
      <c r="M200" s="239"/>
      <c r="N200" s="239"/>
      <c r="O200" s="239"/>
      <c r="P200" s="239"/>
      <c r="Q200" s="239"/>
      <c r="R200" s="239"/>
      <c r="S200" s="239"/>
      <c r="W200" s="239"/>
      <c r="X200" s="239"/>
      <c r="Y200" s="239"/>
    </row>
    <row r="201" spans="1:25">
      <c r="A201" s="232"/>
      <c r="B201" s="232"/>
      <c r="C201" s="232"/>
      <c r="D201" s="233" t="str">
        <f>IF($C201="","",VLOOKUP($C201,分類コード!$B$1:$C$26,2,0))</f>
        <v/>
      </c>
      <c r="E201" s="234"/>
      <c r="F201" s="235"/>
      <c r="G201" s="236"/>
      <c r="H201" s="235"/>
      <c r="L201" s="239"/>
      <c r="M201" s="239"/>
      <c r="N201" s="239"/>
      <c r="O201" s="239"/>
      <c r="P201" s="239"/>
      <c r="Q201" s="239"/>
      <c r="R201" s="239"/>
      <c r="S201" s="239"/>
      <c r="W201" s="239"/>
      <c r="X201" s="239"/>
      <c r="Y201" s="239"/>
    </row>
    <row r="202" spans="1:25">
      <c r="A202" s="232"/>
      <c r="B202" s="232"/>
      <c r="C202" s="232"/>
      <c r="D202" s="233" t="str">
        <f>IF($C202="","",VLOOKUP($C202,分類コード!$B$1:$C$26,2,0))</f>
        <v/>
      </c>
      <c r="E202" s="234"/>
      <c r="F202" s="235"/>
      <c r="G202" s="236"/>
      <c r="H202" s="235"/>
      <c r="L202" s="239"/>
      <c r="M202" s="239"/>
      <c r="N202" s="239"/>
      <c r="O202" s="239"/>
      <c r="P202" s="239"/>
      <c r="Q202" s="239"/>
      <c r="R202" s="239"/>
      <c r="S202" s="239"/>
      <c r="W202" s="239"/>
      <c r="X202" s="239"/>
      <c r="Y202" s="239"/>
    </row>
    <row r="203" spans="1:25">
      <c r="A203" s="232"/>
      <c r="B203" s="232"/>
      <c r="C203" s="232"/>
      <c r="D203" s="233" t="str">
        <f>IF($C203="","",VLOOKUP($C203,分類コード!$B$1:$C$26,2,0))</f>
        <v/>
      </c>
      <c r="E203" s="234"/>
      <c r="F203" s="235"/>
      <c r="G203" s="236"/>
      <c r="H203" s="235"/>
      <c r="L203" s="239"/>
      <c r="M203" s="239"/>
      <c r="N203" s="239"/>
      <c r="O203" s="239"/>
      <c r="P203" s="239"/>
      <c r="Q203" s="239"/>
      <c r="R203" s="239"/>
      <c r="S203" s="239"/>
      <c r="W203" s="239"/>
      <c r="X203" s="239"/>
      <c r="Y203" s="239"/>
    </row>
    <row r="204" spans="1:25">
      <c r="A204" s="232"/>
      <c r="B204" s="232"/>
      <c r="C204" s="232"/>
      <c r="D204" s="233" t="str">
        <f>IF($C204="","",VLOOKUP($C204,分類コード!$B$1:$C$26,2,0))</f>
        <v/>
      </c>
      <c r="E204" s="234"/>
      <c r="F204" s="235"/>
      <c r="G204" s="236"/>
      <c r="H204" s="235"/>
      <c r="L204" s="239"/>
      <c r="M204" s="239"/>
      <c r="N204" s="239"/>
      <c r="O204" s="239"/>
      <c r="P204" s="239"/>
      <c r="Q204" s="239"/>
      <c r="R204" s="239"/>
      <c r="S204" s="239"/>
      <c r="W204" s="239"/>
      <c r="X204" s="239"/>
      <c r="Y204" s="239"/>
    </row>
    <row r="205" spans="1:25">
      <c r="A205" s="232"/>
      <c r="B205" s="232"/>
      <c r="C205" s="232"/>
      <c r="D205" s="233" t="str">
        <f>IF($C205="","",VLOOKUP($C205,分類コード!$B$1:$C$26,2,0))</f>
        <v/>
      </c>
      <c r="E205" s="234"/>
      <c r="F205" s="235"/>
      <c r="G205" s="236"/>
      <c r="H205" s="235"/>
      <c r="L205" s="239"/>
      <c r="M205" s="239"/>
      <c r="N205" s="239"/>
      <c r="O205" s="239"/>
      <c r="P205" s="239"/>
      <c r="Q205" s="239"/>
      <c r="R205" s="239"/>
      <c r="S205" s="239"/>
      <c r="W205" s="239"/>
      <c r="X205" s="239"/>
      <c r="Y205" s="239"/>
    </row>
    <row r="206" spans="1:25">
      <c r="A206" s="232"/>
      <c r="B206" s="232"/>
      <c r="C206" s="232"/>
      <c r="D206" s="233" t="str">
        <f>IF($C206="","",VLOOKUP($C206,分類コード!$B$1:$C$26,2,0))</f>
        <v/>
      </c>
      <c r="E206" s="234"/>
      <c r="F206" s="235"/>
      <c r="G206" s="236"/>
      <c r="H206" s="235"/>
      <c r="L206" s="239"/>
      <c r="M206" s="239"/>
      <c r="N206" s="239"/>
      <c r="O206" s="239"/>
      <c r="P206" s="239"/>
      <c r="Q206" s="239"/>
      <c r="R206" s="239"/>
      <c r="S206" s="239"/>
      <c r="W206" s="239"/>
      <c r="X206" s="239"/>
      <c r="Y206" s="239"/>
    </row>
    <row r="207" spans="1:25">
      <c r="A207" s="232"/>
      <c r="B207" s="232"/>
      <c r="C207" s="232"/>
      <c r="D207" s="233" t="str">
        <f>IF($C207="","",VLOOKUP($C207,分類コード!$B$1:$C$26,2,0))</f>
        <v/>
      </c>
      <c r="E207" s="234"/>
      <c r="F207" s="235"/>
      <c r="G207" s="236"/>
      <c r="H207" s="235"/>
      <c r="L207" s="239"/>
      <c r="M207" s="239"/>
      <c r="N207" s="239"/>
      <c r="O207" s="239"/>
      <c r="P207" s="239"/>
      <c r="Q207" s="239"/>
      <c r="R207" s="239"/>
      <c r="S207" s="239"/>
      <c r="W207" s="239"/>
      <c r="X207" s="239"/>
      <c r="Y207" s="239"/>
    </row>
    <row r="208" spans="1:25">
      <c r="A208" s="232"/>
      <c r="B208" s="232"/>
      <c r="C208" s="232"/>
      <c r="D208" s="233" t="str">
        <f>IF($C208="","",VLOOKUP($C208,分類コード!$B$1:$C$26,2,0))</f>
        <v/>
      </c>
      <c r="E208" s="234"/>
      <c r="F208" s="235"/>
      <c r="G208" s="236"/>
      <c r="H208" s="235"/>
      <c r="L208" s="239"/>
      <c r="M208" s="239"/>
      <c r="N208" s="239"/>
      <c r="O208" s="239"/>
      <c r="P208" s="239"/>
      <c r="Q208" s="239"/>
      <c r="R208" s="239"/>
      <c r="S208" s="239"/>
      <c r="W208" s="239"/>
      <c r="X208" s="239"/>
      <c r="Y208" s="239"/>
    </row>
    <row r="209" spans="1:25">
      <c r="A209" s="232"/>
      <c r="B209" s="232"/>
      <c r="C209" s="232"/>
      <c r="D209" s="233" t="str">
        <f>IF($C209="","",VLOOKUP($C209,分類コード!$B$1:$C$26,2,0))</f>
        <v/>
      </c>
      <c r="E209" s="234"/>
      <c r="F209" s="235"/>
      <c r="G209" s="236"/>
      <c r="H209" s="235"/>
      <c r="L209" s="239"/>
      <c r="M209" s="239"/>
      <c r="N209" s="239"/>
      <c r="O209" s="239"/>
      <c r="P209" s="239"/>
      <c r="Q209" s="239"/>
      <c r="R209" s="239"/>
      <c r="S209" s="239"/>
      <c r="W209" s="239"/>
      <c r="X209" s="239"/>
      <c r="Y209" s="239"/>
    </row>
    <row r="210" spans="1:25">
      <c r="A210" s="232"/>
      <c r="B210" s="232"/>
      <c r="C210" s="232"/>
      <c r="D210" s="233" t="str">
        <f>IF($C210="","",VLOOKUP($C210,分類コード!$B$1:$C$26,2,0))</f>
        <v/>
      </c>
      <c r="E210" s="234"/>
      <c r="F210" s="235"/>
      <c r="G210" s="236"/>
      <c r="H210" s="235"/>
      <c r="L210" s="239"/>
      <c r="M210" s="239"/>
      <c r="N210" s="239"/>
      <c r="O210" s="239"/>
      <c r="P210" s="239"/>
      <c r="Q210" s="239"/>
      <c r="R210" s="239"/>
      <c r="S210" s="239"/>
      <c r="W210" s="239"/>
      <c r="X210" s="239"/>
      <c r="Y210" s="239"/>
    </row>
    <row r="211" spans="1:25">
      <c r="A211" s="232"/>
      <c r="B211" s="232"/>
      <c r="C211" s="232"/>
      <c r="D211" s="233" t="str">
        <f>IF($C211="","",VLOOKUP($C211,分類コード!$B$1:$C$26,2,0))</f>
        <v/>
      </c>
      <c r="E211" s="234"/>
      <c r="F211" s="235"/>
      <c r="G211" s="236"/>
      <c r="H211" s="235"/>
      <c r="L211" s="239"/>
      <c r="M211" s="239"/>
      <c r="N211" s="239"/>
      <c r="O211" s="239"/>
      <c r="P211" s="239"/>
      <c r="Q211" s="239"/>
      <c r="R211" s="239"/>
      <c r="S211" s="239"/>
      <c r="W211" s="239"/>
      <c r="X211" s="239"/>
      <c r="Y211" s="239"/>
    </row>
    <row r="212" spans="1:25">
      <c r="A212" s="232"/>
      <c r="B212" s="232"/>
      <c r="C212" s="232"/>
      <c r="D212" s="233" t="str">
        <f>IF($C212="","",VLOOKUP($C212,分類コード!$B$1:$C$26,2,0))</f>
        <v/>
      </c>
      <c r="E212" s="234"/>
      <c r="F212" s="235"/>
      <c r="G212" s="236"/>
      <c r="H212" s="235"/>
      <c r="L212" s="239"/>
      <c r="M212" s="239"/>
      <c r="N212" s="239"/>
      <c r="O212" s="239"/>
      <c r="P212" s="239"/>
      <c r="Q212" s="239"/>
      <c r="R212" s="239"/>
      <c r="S212" s="239"/>
      <c r="W212" s="239"/>
      <c r="X212" s="239"/>
      <c r="Y212" s="239"/>
    </row>
    <row r="213" spans="1:25">
      <c r="A213" s="232"/>
      <c r="B213" s="232"/>
      <c r="C213" s="232"/>
      <c r="D213" s="233" t="str">
        <f>IF($C213="","",VLOOKUP($C213,分類コード!$B$1:$C$26,2,0))</f>
        <v/>
      </c>
      <c r="E213" s="234"/>
      <c r="F213" s="235"/>
      <c r="G213" s="236"/>
      <c r="H213" s="235"/>
      <c r="L213" s="239"/>
      <c r="M213" s="239"/>
      <c r="N213" s="239"/>
      <c r="O213" s="239"/>
      <c r="P213" s="239"/>
      <c r="Q213" s="239"/>
      <c r="R213" s="239"/>
      <c r="S213" s="239"/>
      <c r="W213" s="239"/>
      <c r="X213" s="239"/>
      <c r="Y213" s="239"/>
    </row>
    <row r="214" spans="1:25">
      <c r="A214" s="232"/>
      <c r="B214" s="232"/>
      <c r="C214" s="232"/>
      <c r="D214" s="233" t="str">
        <f>IF($C214="","",VLOOKUP($C214,分類コード!$B$1:$C$26,2,0))</f>
        <v/>
      </c>
      <c r="E214" s="234"/>
      <c r="F214" s="235"/>
      <c r="G214" s="236"/>
      <c r="H214" s="235"/>
      <c r="L214" s="239"/>
      <c r="M214" s="239"/>
      <c r="N214" s="239"/>
      <c r="O214" s="239"/>
      <c r="P214" s="239"/>
      <c r="Q214" s="239"/>
      <c r="R214" s="239"/>
      <c r="S214" s="239"/>
      <c r="W214" s="239"/>
      <c r="X214" s="239"/>
      <c r="Y214" s="239"/>
    </row>
    <row r="215" spans="1:25">
      <c r="A215" s="232"/>
      <c r="B215" s="232"/>
      <c r="C215" s="232"/>
      <c r="D215" s="233" t="str">
        <f>IF($C215="","",VLOOKUP($C215,分類コード!$B$1:$C$26,2,0))</f>
        <v/>
      </c>
      <c r="E215" s="234"/>
      <c r="F215" s="235"/>
      <c r="G215" s="236"/>
      <c r="H215" s="235"/>
      <c r="L215" s="239"/>
      <c r="M215" s="239"/>
      <c r="N215" s="239"/>
      <c r="O215" s="239"/>
      <c r="P215" s="239"/>
      <c r="Q215" s="239"/>
      <c r="R215" s="239"/>
      <c r="S215" s="239"/>
      <c r="W215" s="239"/>
      <c r="X215" s="239"/>
      <c r="Y215" s="239"/>
    </row>
    <row r="216" spans="1:25">
      <c r="A216" s="232"/>
      <c r="B216" s="232"/>
      <c r="C216" s="232"/>
      <c r="D216" s="233" t="str">
        <f>IF($C216="","",VLOOKUP($C216,分類コード!$B$1:$C$26,2,0))</f>
        <v/>
      </c>
      <c r="E216" s="234"/>
      <c r="F216" s="235"/>
      <c r="G216" s="236"/>
      <c r="H216" s="235"/>
      <c r="L216" s="239"/>
      <c r="M216" s="239"/>
      <c r="N216" s="239"/>
      <c r="O216" s="239"/>
      <c r="P216" s="239"/>
      <c r="Q216" s="239"/>
      <c r="R216" s="239"/>
      <c r="S216" s="239"/>
      <c r="W216" s="239"/>
      <c r="X216" s="239"/>
      <c r="Y216" s="239"/>
    </row>
    <row r="217" spans="1:25">
      <c r="A217" s="232"/>
      <c r="B217" s="232"/>
      <c r="C217" s="232"/>
      <c r="D217" s="233" t="str">
        <f>IF($C217="","",VLOOKUP($C217,分類コード!$B$1:$C$26,2,0))</f>
        <v/>
      </c>
      <c r="E217" s="234"/>
      <c r="F217" s="235"/>
      <c r="G217" s="236"/>
      <c r="H217" s="235"/>
      <c r="L217" s="239"/>
      <c r="M217" s="239"/>
      <c r="N217" s="239"/>
      <c r="O217" s="239"/>
      <c r="P217" s="239"/>
      <c r="Q217" s="239"/>
      <c r="R217" s="239"/>
      <c r="S217" s="239"/>
      <c r="W217" s="239"/>
      <c r="X217" s="239"/>
      <c r="Y217" s="239"/>
    </row>
    <row r="218" spans="1:25">
      <c r="A218" s="232"/>
      <c r="B218" s="232"/>
      <c r="C218" s="232"/>
      <c r="D218" s="233" t="str">
        <f>IF($C218="","",VLOOKUP($C218,分類コード!$B$1:$C$26,2,0))</f>
        <v/>
      </c>
      <c r="E218" s="234"/>
      <c r="F218" s="235"/>
      <c r="G218" s="236"/>
      <c r="H218" s="235"/>
      <c r="L218" s="239"/>
      <c r="M218" s="239"/>
      <c r="N218" s="239"/>
      <c r="O218" s="239"/>
      <c r="P218" s="239"/>
      <c r="Q218" s="239"/>
      <c r="R218" s="239"/>
      <c r="S218" s="239"/>
      <c r="W218" s="239"/>
      <c r="X218" s="239"/>
      <c r="Y218" s="239"/>
    </row>
    <row r="219" spans="1:25">
      <c r="A219" s="232"/>
      <c r="B219" s="232"/>
      <c r="C219" s="232"/>
      <c r="D219" s="233" t="str">
        <f>IF($C219="","",VLOOKUP($C219,分類コード!$B$1:$C$26,2,0))</f>
        <v/>
      </c>
      <c r="E219" s="234"/>
      <c r="F219" s="235"/>
      <c r="G219" s="236"/>
      <c r="H219" s="235"/>
      <c r="L219" s="239"/>
      <c r="M219" s="239"/>
      <c r="N219" s="239"/>
      <c r="O219" s="239"/>
      <c r="P219" s="239"/>
      <c r="Q219" s="239"/>
      <c r="R219" s="239"/>
      <c r="S219" s="239"/>
      <c r="W219" s="239"/>
      <c r="X219" s="239"/>
      <c r="Y219" s="239"/>
    </row>
    <row r="220" spans="1:25">
      <c r="A220" s="232"/>
      <c r="B220" s="232"/>
      <c r="C220" s="232"/>
      <c r="D220" s="233" t="str">
        <f>IF($C220="","",VLOOKUP($C220,分類コード!$B$1:$C$26,2,0))</f>
        <v/>
      </c>
      <c r="E220" s="234"/>
      <c r="F220" s="235"/>
      <c r="G220" s="236"/>
      <c r="H220" s="235"/>
      <c r="L220" s="239"/>
      <c r="M220" s="239"/>
      <c r="N220" s="239"/>
      <c r="O220" s="239"/>
      <c r="P220" s="239"/>
      <c r="Q220" s="239"/>
      <c r="R220" s="239"/>
      <c r="S220" s="239"/>
      <c r="W220" s="239"/>
      <c r="X220" s="239"/>
      <c r="Y220" s="239"/>
    </row>
    <row r="221" spans="1:25">
      <c r="A221" s="232"/>
      <c r="B221" s="232"/>
      <c r="C221" s="232"/>
      <c r="D221" s="233" t="str">
        <f>IF($C221="","",VLOOKUP($C221,分類コード!$B$1:$C$26,2,0))</f>
        <v/>
      </c>
      <c r="E221" s="234"/>
      <c r="F221" s="235"/>
      <c r="G221" s="236"/>
      <c r="H221" s="235"/>
      <c r="L221" s="239"/>
      <c r="M221" s="239"/>
      <c r="N221" s="239"/>
      <c r="O221" s="239"/>
      <c r="P221" s="239"/>
      <c r="Q221" s="239"/>
      <c r="R221" s="239"/>
      <c r="S221" s="239"/>
      <c r="W221" s="239"/>
      <c r="X221" s="239"/>
      <c r="Y221" s="239"/>
    </row>
    <row r="222" spans="1:25">
      <c r="A222" s="232"/>
      <c r="B222" s="232"/>
      <c r="C222" s="232"/>
      <c r="D222" s="233" t="str">
        <f>IF($C222="","",VLOOKUP($C222,分類コード!$B$1:$C$26,2,0))</f>
        <v/>
      </c>
      <c r="E222" s="234"/>
      <c r="F222" s="235"/>
      <c r="G222" s="236"/>
      <c r="H222" s="235"/>
      <c r="L222" s="239"/>
      <c r="M222" s="239"/>
      <c r="N222" s="239"/>
      <c r="O222" s="239"/>
      <c r="P222" s="239"/>
      <c r="Q222" s="239"/>
      <c r="R222" s="239"/>
      <c r="S222" s="239"/>
      <c r="W222" s="239"/>
      <c r="X222" s="239"/>
      <c r="Y222" s="239"/>
    </row>
    <row r="223" spans="1:25">
      <c r="A223" s="232"/>
      <c r="B223" s="232"/>
      <c r="C223" s="232"/>
      <c r="D223" s="233" t="str">
        <f>IF($C223="","",VLOOKUP($C223,分類コード!$B$1:$C$26,2,0))</f>
        <v/>
      </c>
      <c r="E223" s="234"/>
      <c r="F223" s="235"/>
      <c r="G223" s="236"/>
      <c r="H223" s="235"/>
      <c r="L223" s="239"/>
      <c r="M223" s="239"/>
      <c r="N223" s="239"/>
      <c r="O223" s="239"/>
      <c r="P223" s="239"/>
      <c r="Q223" s="239"/>
      <c r="R223" s="239"/>
      <c r="S223" s="239"/>
      <c r="W223" s="239"/>
      <c r="X223" s="239"/>
      <c r="Y223" s="239"/>
    </row>
    <row r="224" spans="1:25">
      <c r="A224" s="232"/>
      <c r="B224" s="232"/>
      <c r="C224" s="232"/>
      <c r="D224" s="233" t="str">
        <f>IF($C224="","",VLOOKUP($C224,分類コード!$B$1:$C$26,2,0))</f>
        <v/>
      </c>
      <c r="E224" s="234"/>
      <c r="F224" s="235"/>
      <c r="G224" s="236"/>
      <c r="H224" s="235"/>
      <c r="L224" s="239"/>
      <c r="M224" s="239"/>
      <c r="N224" s="239"/>
      <c r="O224" s="239"/>
      <c r="P224" s="239"/>
      <c r="Q224" s="239"/>
      <c r="R224" s="239"/>
      <c r="S224" s="239"/>
      <c r="W224" s="239"/>
      <c r="X224" s="239"/>
      <c r="Y224" s="239"/>
    </row>
    <row r="225" spans="1:25">
      <c r="A225" s="232"/>
      <c r="B225" s="232"/>
      <c r="C225" s="232"/>
      <c r="D225" s="233" t="str">
        <f>IF($C225="","",VLOOKUP($C225,分類コード!$B$1:$C$26,2,0))</f>
        <v/>
      </c>
      <c r="E225" s="234"/>
      <c r="F225" s="235"/>
      <c r="G225" s="236"/>
      <c r="H225" s="235"/>
      <c r="L225" s="239"/>
      <c r="M225" s="239"/>
      <c r="N225" s="239"/>
      <c r="O225" s="239"/>
      <c r="P225" s="239"/>
      <c r="Q225" s="239"/>
      <c r="R225" s="239"/>
      <c r="S225" s="239"/>
      <c r="W225" s="239"/>
      <c r="X225" s="239"/>
      <c r="Y225" s="239"/>
    </row>
    <row r="226" spans="1:25">
      <c r="A226" s="232"/>
      <c r="B226" s="232"/>
      <c r="C226" s="232"/>
      <c r="D226" s="233" t="str">
        <f>IF($C226="","",VLOOKUP($C226,分類コード!$B$1:$C$26,2,0))</f>
        <v/>
      </c>
      <c r="E226" s="234"/>
      <c r="F226" s="235"/>
      <c r="G226" s="236"/>
      <c r="H226" s="235"/>
      <c r="L226" s="239"/>
      <c r="M226" s="239"/>
      <c r="N226" s="239"/>
      <c r="O226" s="239"/>
      <c r="P226" s="239"/>
      <c r="Q226" s="239"/>
      <c r="R226" s="239"/>
      <c r="S226" s="239"/>
      <c r="W226" s="239"/>
      <c r="X226" s="239"/>
      <c r="Y226" s="239"/>
    </row>
    <row r="227" spans="1:25">
      <c r="A227" s="232"/>
      <c r="B227" s="232"/>
      <c r="C227" s="232"/>
      <c r="D227" s="233" t="str">
        <f>IF($C227="","",VLOOKUP($C227,分類コード!$B$1:$C$26,2,0))</f>
        <v/>
      </c>
      <c r="E227" s="234"/>
      <c r="F227" s="235"/>
      <c r="G227" s="236"/>
      <c r="H227" s="235"/>
      <c r="L227" s="239"/>
      <c r="M227" s="239"/>
      <c r="N227" s="239"/>
      <c r="O227" s="239"/>
      <c r="P227" s="239"/>
      <c r="Q227" s="239"/>
      <c r="R227" s="239"/>
      <c r="S227" s="239"/>
      <c r="W227" s="239"/>
      <c r="X227" s="239"/>
      <c r="Y227" s="239"/>
    </row>
    <row r="228" spans="1:25">
      <c r="A228" s="232"/>
      <c r="B228" s="232"/>
      <c r="C228" s="232"/>
      <c r="D228" s="233" t="str">
        <f>IF($C228="","",VLOOKUP($C228,分類コード!$B$1:$C$26,2,0))</f>
        <v/>
      </c>
      <c r="E228" s="234"/>
      <c r="F228" s="235"/>
      <c r="G228" s="236"/>
      <c r="H228" s="235"/>
      <c r="L228" s="239"/>
      <c r="M228" s="239"/>
      <c r="N228" s="239"/>
      <c r="O228" s="239"/>
      <c r="P228" s="239"/>
      <c r="Q228" s="239"/>
      <c r="R228" s="239"/>
      <c r="S228" s="239"/>
      <c r="W228" s="239"/>
      <c r="X228" s="239"/>
      <c r="Y228" s="239"/>
    </row>
    <row r="229" spans="1:25">
      <c r="A229" s="232"/>
      <c r="B229" s="232"/>
      <c r="C229" s="232"/>
      <c r="D229" s="233" t="str">
        <f>IF($C229="","",VLOOKUP($C229,分類コード!$B$1:$C$26,2,0))</f>
        <v/>
      </c>
      <c r="E229" s="234"/>
      <c r="F229" s="235"/>
      <c r="G229" s="236"/>
      <c r="H229" s="235"/>
      <c r="L229" s="239"/>
      <c r="M229" s="239"/>
      <c r="N229" s="239"/>
      <c r="O229" s="239"/>
      <c r="P229" s="239"/>
      <c r="Q229" s="239"/>
      <c r="R229" s="239"/>
      <c r="S229" s="239"/>
      <c r="W229" s="239"/>
      <c r="X229" s="239"/>
      <c r="Y229" s="239"/>
    </row>
    <row r="230" spans="1:25">
      <c r="A230" s="232"/>
      <c r="B230" s="232"/>
      <c r="C230" s="232"/>
      <c r="D230" s="233" t="str">
        <f>IF($C230="","",VLOOKUP($C230,分類コード!$B$1:$C$26,2,0))</f>
        <v/>
      </c>
      <c r="E230" s="234"/>
      <c r="F230" s="235"/>
      <c r="G230" s="236"/>
      <c r="H230" s="235"/>
      <c r="L230" s="239"/>
      <c r="M230" s="239"/>
      <c r="N230" s="239"/>
      <c r="O230" s="239"/>
      <c r="P230" s="239"/>
      <c r="Q230" s="239"/>
      <c r="R230" s="239"/>
      <c r="S230" s="239"/>
      <c r="W230" s="239"/>
      <c r="X230" s="239"/>
      <c r="Y230" s="239"/>
    </row>
    <row r="231" spans="1:25">
      <c r="A231" s="232"/>
      <c r="B231" s="232"/>
      <c r="C231" s="232"/>
      <c r="D231" s="233" t="str">
        <f>IF($C231="","",VLOOKUP($C231,分類コード!$B$1:$C$26,2,0))</f>
        <v/>
      </c>
      <c r="E231" s="234"/>
      <c r="F231" s="235"/>
      <c r="G231" s="236"/>
      <c r="H231" s="235"/>
      <c r="L231" s="239"/>
      <c r="M231" s="239"/>
      <c r="N231" s="239"/>
      <c r="O231" s="239"/>
      <c r="P231" s="239"/>
      <c r="Q231" s="239"/>
      <c r="R231" s="239"/>
      <c r="S231" s="239"/>
      <c r="W231" s="239"/>
      <c r="X231" s="239"/>
      <c r="Y231" s="239"/>
    </row>
    <row r="232" spans="1:25">
      <c r="A232" s="232"/>
      <c r="B232" s="232"/>
      <c r="C232" s="232"/>
      <c r="D232" s="233" t="str">
        <f>IF($C232="","",VLOOKUP($C232,分類コード!$B$1:$C$26,2,0))</f>
        <v/>
      </c>
      <c r="E232" s="234"/>
      <c r="F232" s="235"/>
      <c r="G232" s="236"/>
      <c r="H232" s="235"/>
      <c r="L232" s="239"/>
      <c r="M232" s="239"/>
      <c r="N232" s="239"/>
      <c r="O232" s="239"/>
      <c r="P232" s="239"/>
      <c r="Q232" s="239"/>
      <c r="R232" s="239"/>
      <c r="S232" s="239"/>
      <c r="W232" s="239"/>
      <c r="X232" s="239"/>
      <c r="Y232" s="239"/>
    </row>
    <row r="233" spans="1:25">
      <c r="A233" s="232"/>
      <c r="B233" s="232"/>
      <c r="C233" s="232"/>
      <c r="D233" s="233" t="str">
        <f>IF($C233="","",VLOOKUP($C233,分類コード!$B$1:$C$26,2,0))</f>
        <v/>
      </c>
      <c r="E233" s="234"/>
      <c r="F233" s="235"/>
      <c r="G233" s="236"/>
      <c r="H233" s="235"/>
      <c r="L233" s="239"/>
      <c r="M233" s="239"/>
      <c r="N233" s="239"/>
      <c r="O233" s="239"/>
      <c r="P233" s="239"/>
      <c r="Q233" s="239"/>
      <c r="R233" s="239"/>
      <c r="S233" s="239"/>
      <c r="W233" s="239"/>
      <c r="X233" s="239"/>
      <c r="Y233" s="239"/>
    </row>
    <row r="234" spans="1:25">
      <c r="A234" s="232"/>
      <c r="B234" s="232"/>
      <c r="C234" s="232"/>
      <c r="D234" s="233" t="str">
        <f>IF($C234="","",VLOOKUP($C234,分類コード!$B$1:$C$26,2,0))</f>
        <v/>
      </c>
      <c r="E234" s="234"/>
      <c r="F234" s="235"/>
      <c r="G234" s="236"/>
      <c r="H234" s="235"/>
      <c r="L234" s="239"/>
      <c r="M234" s="239"/>
      <c r="N234" s="239"/>
      <c r="O234" s="239"/>
      <c r="P234" s="239"/>
      <c r="Q234" s="239"/>
      <c r="R234" s="239"/>
      <c r="S234" s="239"/>
      <c r="W234" s="239"/>
      <c r="X234" s="239"/>
      <c r="Y234" s="239"/>
    </row>
    <row r="235" spans="1:25">
      <c r="A235" s="232"/>
      <c r="B235" s="232"/>
      <c r="C235" s="232"/>
      <c r="D235" s="233" t="str">
        <f>IF($C235="","",VLOOKUP($C235,分類コード!$B$1:$C$26,2,0))</f>
        <v/>
      </c>
      <c r="E235" s="234"/>
      <c r="F235" s="235"/>
      <c r="G235" s="236"/>
      <c r="H235" s="235"/>
      <c r="L235" s="239"/>
      <c r="M235" s="239"/>
      <c r="N235" s="239"/>
      <c r="O235" s="239"/>
      <c r="P235" s="239"/>
      <c r="Q235" s="239"/>
      <c r="R235" s="239"/>
      <c r="S235" s="239"/>
      <c r="W235" s="239"/>
      <c r="X235" s="239"/>
      <c r="Y235" s="239"/>
    </row>
    <row r="236" spans="1:25">
      <c r="A236" s="232"/>
      <c r="B236" s="232"/>
      <c r="C236" s="232"/>
      <c r="D236" s="233" t="str">
        <f>IF($C236="","",VLOOKUP($C236,分類コード!$B$1:$C$26,2,0))</f>
        <v/>
      </c>
      <c r="E236" s="234"/>
      <c r="F236" s="235"/>
      <c r="G236" s="236"/>
      <c r="H236" s="235"/>
      <c r="L236" s="239"/>
      <c r="M236" s="239"/>
      <c r="N236" s="239"/>
      <c r="O236" s="239"/>
      <c r="P236" s="239"/>
      <c r="Q236" s="239"/>
      <c r="R236" s="239"/>
      <c r="S236" s="239"/>
      <c r="W236" s="239"/>
      <c r="X236" s="239"/>
      <c r="Y236" s="239"/>
    </row>
    <row r="237" spans="1:25">
      <c r="A237" s="232"/>
      <c r="B237" s="232"/>
      <c r="C237" s="232"/>
      <c r="D237" s="233" t="str">
        <f>IF($C237="","",VLOOKUP($C237,分類コード!$B$1:$C$26,2,0))</f>
        <v/>
      </c>
      <c r="E237" s="234"/>
      <c r="F237" s="235"/>
      <c r="G237" s="236"/>
      <c r="H237" s="235"/>
      <c r="L237" s="239"/>
      <c r="M237" s="239"/>
      <c r="N237" s="239"/>
      <c r="O237" s="239"/>
      <c r="P237" s="239"/>
      <c r="Q237" s="239"/>
      <c r="R237" s="239"/>
      <c r="S237" s="239"/>
      <c r="W237" s="239"/>
      <c r="X237" s="239"/>
      <c r="Y237" s="239"/>
    </row>
    <row r="238" spans="1:25">
      <c r="A238" s="232"/>
      <c r="B238" s="232"/>
      <c r="C238" s="232"/>
      <c r="D238" s="233" t="str">
        <f>IF($C238="","",VLOOKUP($C238,分類コード!$B$1:$C$26,2,0))</f>
        <v/>
      </c>
      <c r="E238" s="234"/>
      <c r="F238" s="235"/>
      <c r="G238" s="236"/>
      <c r="H238" s="235"/>
      <c r="L238" s="239"/>
      <c r="M238" s="239"/>
      <c r="N238" s="239"/>
      <c r="O238" s="239"/>
      <c r="P238" s="239"/>
      <c r="Q238" s="239"/>
      <c r="R238" s="239"/>
      <c r="S238" s="239"/>
      <c r="W238" s="239"/>
      <c r="X238" s="239"/>
      <c r="Y238" s="239"/>
    </row>
    <row r="239" spans="1:25">
      <c r="A239" s="232"/>
      <c r="B239" s="232"/>
      <c r="C239" s="232"/>
      <c r="D239" s="233" t="str">
        <f>IF($C239="","",VLOOKUP($C239,分類コード!$B$1:$C$26,2,0))</f>
        <v/>
      </c>
      <c r="E239" s="234"/>
      <c r="F239" s="235"/>
      <c r="G239" s="236"/>
      <c r="H239" s="235"/>
      <c r="L239" s="239"/>
      <c r="M239" s="239"/>
      <c r="N239" s="239"/>
      <c r="O239" s="239"/>
      <c r="P239" s="239"/>
      <c r="Q239" s="239"/>
      <c r="R239" s="239"/>
      <c r="S239" s="239"/>
      <c r="W239" s="239"/>
      <c r="X239" s="239"/>
      <c r="Y239" s="239"/>
    </row>
    <row r="240" spans="1:25">
      <c r="A240" s="232"/>
      <c r="B240" s="232"/>
      <c r="C240" s="232"/>
      <c r="D240" s="233" t="str">
        <f>IF($C240="","",VLOOKUP($C240,分類コード!$B$1:$C$26,2,0))</f>
        <v/>
      </c>
      <c r="E240" s="234"/>
      <c r="F240" s="235"/>
      <c r="G240" s="236"/>
      <c r="H240" s="235"/>
      <c r="L240" s="239"/>
      <c r="M240" s="239"/>
      <c r="N240" s="239"/>
      <c r="O240" s="239"/>
      <c r="P240" s="239"/>
      <c r="Q240" s="239"/>
      <c r="R240" s="239"/>
      <c r="S240" s="239"/>
      <c r="W240" s="239"/>
      <c r="X240" s="239"/>
      <c r="Y240" s="239"/>
    </row>
    <row r="241" spans="1:25">
      <c r="A241" s="232"/>
      <c r="B241" s="232"/>
      <c r="C241" s="232"/>
      <c r="D241" s="233" t="str">
        <f>IF($C241="","",VLOOKUP($C241,分類コード!$B$1:$C$26,2,0))</f>
        <v/>
      </c>
      <c r="E241" s="234"/>
      <c r="F241" s="235"/>
      <c r="G241" s="236"/>
      <c r="H241" s="235"/>
      <c r="L241" s="239"/>
      <c r="M241" s="239"/>
      <c r="N241" s="239"/>
      <c r="O241" s="239"/>
      <c r="P241" s="239"/>
      <c r="Q241" s="239"/>
      <c r="R241" s="239"/>
      <c r="S241" s="239"/>
      <c r="W241" s="239"/>
      <c r="X241" s="239"/>
      <c r="Y241" s="239"/>
    </row>
    <row r="242" spans="1:25">
      <c r="A242" s="232"/>
      <c r="B242" s="232"/>
      <c r="C242" s="232"/>
      <c r="D242" s="233" t="str">
        <f>IF($C242="","",VLOOKUP($C242,分類コード!$B$1:$C$26,2,0))</f>
        <v/>
      </c>
      <c r="E242" s="234"/>
      <c r="F242" s="235"/>
      <c r="G242" s="236"/>
      <c r="H242" s="235"/>
      <c r="L242" s="239"/>
      <c r="M242" s="239"/>
      <c r="N242" s="239"/>
      <c r="O242" s="239"/>
      <c r="P242" s="239"/>
      <c r="Q242" s="239"/>
      <c r="R242" s="239"/>
      <c r="S242" s="239"/>
      <c r="W242" s="239"/>
      <c r="X242" s="239"/>
      <c r="Y242" s="239"/>
    </row>
    <row r="243" spans="1:25">
      <c r="A243" s="232"/>
      <c r="B243" s="232"/>
      <c r="C243" s="232"/>
      <c r="D243" s="233" t="str">
        <f>IF($C243="","",VLOOKUP($C243,分類コード!$B$1:$C$26,2,0))</f>
        <v/>
      </c>
      <c r="E243" s="234"/>
      <c r="F243" s="235"/>
      <c r="G243" s="236"/>
      <c r="H243" s="235"/>
      <c r="L243" s="239"/>
      <c r="M243" s="239"/>
      <c r="N243" s="239"/>
      <c r="O243" s="239"/>
      <c r="P243" s="239"/>
      <c r="Q243" s="239"/>
      <c r="R243" s="239"/>
      <c r="S243" s="239"/>
      <c r="W243" s="239"/>
      <c r="X243" s="239"/>
      <c r="Y243" s="239"/>
    </row>
    <row r="244" spans="1:25">
      <c r="A244" s="232"/>
      <c r="B244" s="232"/>
      <c r="C244" s="232"/>
      <c r="D244" s="233" t="str">
        <f>IF($C244="","",VLOOKUP($C244,分類コード!$B$1:$C$26,2,0))</f>
        <v/>
      </c>
      <c r="E244" s="234"/>
      <c r="F244" s="235"/>
      <c r="G244" s="236"/>
      <c r="H244" s="235"/>
      <c r="L244" s="239"/>
      <c r="M244" s="239"/>
      <c r="N244" s="239"/>
      <c r="O244" s="239"/>
      <c r="P244" s="239"/>
      <c r="Q244" s="239"/>
      <c r="R244" s="239"/>
      <c r="S244" s="239"/>
      <c r="W244" s="239"/>
      <c r="X244" s="239"/>
      <c r="Y244" s="239"/>
    </row>
    <row r="245" spans="1:25">
      <c r="A245" s="232"/>
      <c r="B245" s="232"/>
      <c r="C245" s="232"/>
      <c r="D245" s="233" t="str">
        <f>IF($C245="","",VLOOKUP($C245,分類コード!$B$1:$C$26,2,0))</f>
        <v/>
      </c>
      <c r="E245" s="234"/>
      <c r="F245" s="235"/>
      <c r="G245" s="236"/>
      <c r="H245" s="235"/>
      <c r="L245" s="239"/>
      <c r="M245" s="239"/>
      <c r="N245" s="239"/>
      <c r="O245" s="239"/>
      <c r="P245" s="239"/>
      <c r="Q245" s="239"/>
      <c r="R245" s="239"/>
      <c r="S245" s="239"/>
      <c r="W245" s="239"/>
      <c r="X245" s="239"/>
      <c r="Y245" s="239"/>
    </row>
    <row r="246" spans="1:25">
      <c r="A246" s="232"/>
      <c r="B246" s="232"/>
      <c r="C246" s="232"/>
      <c r="D246" s="233" t="str">
        <f>IF($C246="","",VLOOKUP($C246,分類コード!$B$1:$C$26,2,0))</f>
        <v/>
      </c>
      <c r="E246" s="234"/>
      <c r="F246" s="235"/>
      <c r="G246" s="236"/>
      <c r="H246" s="235"/>
      <c r="L246" s="239"/>
      <c r="M246" s="239"/>
      <c r="N246" s="239"/>
      <c r="O246" s="239"/>
      <c r="P246" s="239"/>
      <c r="Q246" s="239"/>
      <c r="R246" s="239"/>
      <c r="S246" s="239"/>
      <c r="W246" s="239"/>
      <c r="X246" s="239"/>
      <c r="Y246" s="239"/>
    </row>
    <row r="247" spans="1:25">
      <c r="A247" s="232"/>
      <c r="B247" s="232"/>
      <c r="C247" s="232"/>
      <c r="D247" s="233" t="str">
        <f>IF($C247="","",VLOOKUP($C247,分類コード!$B$1:$C$26,2,0))</f>
        <v/>
      </c>
      <c r="E247" s="234"/>
      <c r="F247" s="235"/>
      <c r="G247" s="236"/>
      <c r="H247" s="235"/>
      <c r="L247" s="239"/>
      <c r="M247" s="239"/>
      <c r="N247" s="239"/>
      <c r="O247" s="239"/>
      <c r="P247" s="239"/>
      <c r="Q247" s="239"/>
      <c r="R247" s="239"/>
      <c r="S247" s="239"/>
      <c r="W247" s="239"/>
      <c r="X247" s="239"/>
      <c r="Y247" s="239"/>
    </row>
    <row r="248" spans="1:25">
      <c r="A248" s="232"/>
      <c r="B248" s="232"/>
      <c r="C248" s="232"/>
      <c r="D248" s="233" t="str">
        <f>IF($C248="","",VLOOKUP($C248,分類コード!$B$1:$C$26,2,0))</f>
        <v/>
      </c>
      <c r="E248" s="234"/>
      <c r="F248" s="235"/>
      <c r="G248" s="236"/>
      <c r="H248" s="235"/>
      <c r="L248" s="239"/>
      <c r="M248" s="239"/>
      <c r="N248" s="239"/>
      <c r="O248" s="239"/>
      <c r="P248" s="239"/>
      <c r="Q248" s="239"/>
      <c r="R248" s="239"/>
      <c r="S248" s="239"/>
      <c r="W248" s="239"/>
      <c r="X248" s="239"/>
      <c r="Y248" s="239"/>
    </row>
    <row r="249" spans="1:25">
      <c r="A249" s="232"/>
      <c r="B249" s="232"/>
      <c r="C249" s="232"/>
      <c r="D249" s="233" t="str">
        <f>IF($C249="","",VLOOKUP($C249,分類コード!$B$1:$C$26,2,0))</f>
        <v/>
      </c>
      <c r="E249" s="234"/>
      <c r="F249" s="235"/>
      <c r="G249" s="236"/>
      <c r="H249" s="235"/>
      <c r="L249" s="239"/>
      <c r="M249" s="239"/>
      <c r="N249" s="239"/>
      <c r="O249" s="239"/>
      <c r="P249" s="239"/>
      <c r="Q249" s="239"/>
      <c r="R249" s="239"/>
      <c r="S249" s="239"/>
      <c r="W249" s="239"/>
      <c r="X249" s="239"/>
      <c r="Y249" s="239"/>
    </row>
    <row r="250" spans="1:25">
      <c r="A250" s="232"/>
      <c r="B250" s="232"/>
      <c r="C250" s="232"/>
      <c r="D250" s="233" t="str">
        <f>IF($C250="","",VLOOKUP($C250,分類コード!$B$1:$C$26,2,0))</f>
        <v/>
      </c>
      <c r="E250" s="234"/>
      <c r="F250" s="235"/>
      <c r="G250" s="236"/>
      <c r="H250" s="235"/>
      <c r="L250" s="239"/>
      <c r="M250" s="239"/>
      <c r="N250" s="239"/>
      <c r="O250" s="239"/>
      <c r="P250" s="239"/>
      <c r="Q250" s="239"/>
      <c r="R250" s="239"/>
      <c r="S250" s="239"/>
      <c r="W250" s="239"/>
      <c r="X250" s="239"/>
      <c r="Y250" s="239"/>
    </row>
    <row r="251" spans="1:25">
      <c r="A251" s="232"/>
      <c r="B251" s="232"/>
      <c r="C251" s="232"/>
      <c r="D251" s="233" t="str">
        <f>IF($C251="","",VLOOKUP($C251,分類コード!$B$1:$C$26,2,0))</f>
        <v/>
      </c>
      <c r="E251" s="234"/>
      <c r="F251" s="235"/>
      <c r="G251" s="236"/>
      <c r="H251" s="235"/>
      <c r="L251" s="239"/>
      <c r="M251" s="239"/>
      <c r="N251" s="239"/>
      <c r="O251" s="239"/>
      <c r="P251" s="239"/>
      <c r="Q251" s="239"/>
      <c r="R251" s="239"/>
      <c r="S251" s="239"/>
      <c r="W251" s="239"/>
      <c r="X251" s="239"/>
      <c r="Y251" s="239"/>
    </row>
    <row r="252" spans="1:25">
      <c r="A252" s="232"/>
      <c r="B252" s="232"/>
      <c r="C252" s="232"/>
      <c r="D252" s="233" t="str">
        <f>IF($C252="","",VLOOKUP($C252,分類コード!$B$1:$C$26,2,0))</f>
        <v/>
      </c>
      <c r="E252" s="234"/>
      <c r="F252" s="235"/>
      <c r="G252" s="236"/>
      <c r="H252" s="235"/>
      <c r="L252" s="239"/>
      <c r="M252" s="239"/>
      <c r="N252" s="239"/>
      <c r="O252" s="239"/>
      <c r="P252" s="239"/>
      <c r="Q252" s="239"/>
      <c r="R252" s="239"/>
      <c r="S252" s="239"/>
      <c r="W252" s="239"/>
      <c r="X252" s="239"/>
      <c r="Y252" s="239"/>
    </row>
    <row r="253" spans="1:25">
      <c r="A253" s="232"/>
      <c r="B253" s="232"/>
      <c r="C253" s="232"/>
      <c r="D253" s="233" t="str">
        <f>IF($C253="","",VLOOKUP($C253,分類コード!$B$1:$C$26,2,0))</f>
        <v/>
      </c>
      <c r="E253" s="234"/>
      <c r="F253" s="235"/>
      <c r="G253" s="236"/>
      <c r="H253" s="235"/>
      <c r="L253" s="239"/>
      <c r="M253" s="239"/>
      <c r="N253" s="239"/>
      <c r="O253" s="239"/>
      <c r="P253" s="239"/>
      <c r="Q253" s="239"/>
      <c r="R253" s="239"/>
      <c r="S253" s="239"/>
      <c r="W253" s="239"/>
      <c r="X253" s="239"/>
      <c r="Y253" s="239"/>
    </row>
    <row r="254" spans="1:25">
      <c r="A254" s="232"/>
      <c r="B254" s="232"/>
      <c r="C254" s="232"/>
      <c r="D254" s="233" t="str">
        <f>IF($C254="","",VLOOKUP($C254,分類コード!$B$1:$C$26,2,0))</f>
        <v/>
      </c>
      <c r="E254" s="234"/>
      <c r="F254" s="235"/>
      <c r="G254" s="236"/>
      <c r="H254" s="235"/>
      <c r="L254" s="239"/>
      <c r="M254" s="239"/>
      <c r="N254" s="239"/>
      <c r="O254" s="239"/>
      <c r="P254" s="239"/>
      <c r="Q254" s="239"/>
      <c r="R254" s="239"/>
      <c r="S254" s="239"/>
      <c r="W254" s="239"/>
      <c r="X254" s="239"/>
      <c r="Y254" s="239"/>
    </row>
    <row r="255" spans="1:25">
      <c r="A255" s="232"/>
      <c r="B255" s="232"/>
      <c r="C255" s="232"/>
      <c r="D255" s="233" t="str">
        <f>IF($C255="","",VLOOKUP($C255,分類コード!$B$1:$C$26,2,0))</f>
        <v/>
      </c>
      <c r="E255" s="234"/>
      <c r="F255" s="235"/>
      <c r="G255" s="236"/>
      <c r="H255" s="235"/>
      <c r="L255" s="239"/>
      <c r="M255" s="239"/>
      <c r="N255" s="239"/>
      <c r="O255" s="239"/>
      <c r="P255" s="239"/>
      <c r="Q255" s="239"/>
      <c r="R255" s="239"/>
      <c r="S255" s="239"/>
      <c r="W255" s="239"/>
      <c r="X255" s="239"/>
      <c r="Y255" s="239"/>
    </row>
    <row r="256" spans="1:25">
      <c r="A256" s="232"/>
      <c r="B256" s="232"/>
      <c r="C256" s="232"/>
      <c r="D256" s="233" t="str">
        <f>IF($C256="","",VLOOKUP($C256,分類コード!$B$1:$C$26,2,0))</f>
        <v/>
      </c>
      <c r="E256" s="234"/>
      <c r="F256" s="235"/>
      <c r="G256" s="236"/>
      <c r="H256" s="235"/>
      <c r="L256" s="239"/>
      <c r="M256" s="239"/>
      <c r="N256" s="239"/>
      <c r="O256" s="239"/>
      <c r="P256" s="239"/>
      <c r="Q256" s="239"/>
      <c r="R256" s="239"/>
      <c r="S256" s="239"/>
      <c r="W256" s="239"/>
      <c r="X256" s="239"/>
      <c r="Y256" s="239"/>
    </row>
    <row r="257" spans="1:25">
      <c r="A257" s="232"/>
      <c r="B257" s="232"/>
      <c r="C257" s="232"/>
      <c r="D257" s="233" t="str">
        <f>IF($C257="","",VLOOKUP($C257,分類コード!$B$1:$C$26,2,0))</f>
        <v/>
      </c>
      <c r="E257" s="234"/>
      <c r="F257" s="235"/>
      <c r="G257" s="236"/>
      <c r="H257" s="235"/>
      <c r="L257" s="239"/>
      <c r="M257" s="239"/>
      <c r="N257" s="239"/>
      <c r="O257" s="239"/>
      <c r="P257" s="239"/>
      <c r="Q257" s="239"/>
      <c r="R257" s="239"/>
      <c r="S257" s="239"/>
      <c r="W257" s="239"/>
      <c r="X257" s="239"/>
      <c r="Y257" s="239"/>
    </row>
    <row r="258" spans="1:25">
      <c r="A258" s="232"/>
      <c r="B258" s="232"/>
      <c r="C258" s="232"/>
      <c r="D258" s="233" t="str">
        <f>IF($C258="","",VLOOKUP($C258,分類コード!$B$1:$C$26,2,0))</f>
        <v/>
      </c>
      <c r="E258" s="234"/>
      <c r="F258" s="235"/>
      <c r="G258" s="236"/>
      <c r="H258" s="235"/>
      <c r="L258" s="239"/>
      <c r="M258" s="239"/>
      <c r="N258" s="239"/>
      <c r="O258" s="239"/>
      <c r="P258" s="239"/>
      <c r="Q258" s="239"/>
      <c r="R258" s="239"/>
      <c r="S258" s="239"/>
      <c r="W258" s="239"/>
      <c r="X258" s="239"/>
      <c r="Y258" s="239"/>
    </row>
    <row r="259" spans="1:25">
      <c r="A259" s="232"/>
      <c r="B259" s="232"/>
      <c r="C259" s="232"/>
      <c r="D259" s="233" t="str">
        <f>IF($C259="","",VLOOKUP($C259,分類コード!$B$1:$C$26,2,0))</f>
        <v/>
      </c>
      <c r="E259" s="234"/>
      <c r="F259" s="235"/>
      <c r="G259" s="236"/>
      <c r="H259" s="235"/>
      <c r="L259" s="239"/>
      <c r="M259" s="239"/>
      <c r="N259" s="239"/>
      <c r="O259" s="239"/>
      <c r="P259" s="239"/>
      <c r="Q259" s="239"/>
      <c r="R259" s="239"/>
      <c r="S259" s="239"/>
      <c r="W259" s="239"/>
      <c r="X259" s="239"/>
      <c r="Y259" s="239"/>
    </row>
    <row r="260" spans="1:25">
      <c r="A260" s="232"/>
      <c r="B260" s="232"/>
      <c r="C260" s="232"/>
      <c r="D260" s="233" t="str">
        <f>IF($C260="","",VLOOKUP($C260,分類コード!$B$1:$C$26,2,0))</f>
        <v/>
      </c>
      <c r="E260" s="234"/>
      <c r="F260" s="235"/>
      <c r="G260" s="236"/>
      <c r="H260" s="235"/>
      <c r="L260" s="239"/>
      <c r="M260" s="239"/>
      <c r="N260" s="239"/>
      <c r="O260" s="239"/>
      <c r="P260" s="239"/>
      <c r="Q260" s="239"/>
      <c r="R260" s="239"/>
      <c r="S260" s="239"/>
      <c r="W260" s="239"/>
      <c r="X260" s="239"/>
      <c r="Y260" s="239"/>
    </row>
    <row r="261" spans="1:25">
      <c r="A261" s="232"/>
      <c r="B261" s="232"/>
      <c r="C261" s="232"/>
      <c r="D261" s="233" t="str">
        <f>IF($C261="","",VLOOKUP($C261,分類コード!$B$1:$C$26,2,0))</f>
        <v/>
      </c>
      <c r="E261" s="234"/>
      <c r="F261" s="235"/>
      <c r="G261" s="236"/>
      <c r="H261" s="235"/>
      <c r="L261" s="239"/>
      <c r="M261" s="239"/>
      <c r="N261" s="239"/>
      <c r="O261" s="239"/>
      <c r="P261" s="239"/>
      <c r="Q261" s="239"/>
      <c r="R261" s="239"/>
      <c r="S261" s="239"/>
      <c r="W261" s="239"/>
      <c r="X261" s="239"/>
      <c r="Y261" s="239"/>
    </row>
    <row r="262" spans="1:25">
      <c r="A262" s="232"/>
      <c r="B262" s="232"/>
      <c r="C262" s="232"/>
      <c r="D262" s="233" t="str">
        <f>IF($C262="","",VLOOKUP($C262,分類コード!$B$1:$C$26,2,0))</f>
        <v/>
      </c>
      <c r="E262" s="234"/>
      <c r="F262" s="235"/>
      <c r="G262" s="236"/>
      <c r="H262" s="235"/>
      <c r="L262" s="239"/>
      <c r="M262" s="239"/>
      <c r="N262" s="239"/>
      <c r="O262" s="239"/>
      <c r="P262" s="239"/>
      <c r="Q262" s="239"/>
      <c r="R262" s="239"/>
      <c r="S262" s="239"/>
      <c r="W262" s="239"/>
      <c r="X262" s="239"/>
      <c r="Y262" s="239"/>
    </row>
    <row r="263" spans="1:25">
      <c r="A263" s="232"/>
      <c r="B263" s="232"/>
      <c r="C263" s="232"/>
      <c r="D263" s="233" t="str">
        <f>IF($C263="","",VLOOKUP($C263,分類コード!$B$1:$C$26,2,0))</f>
        <v/>
      </c>
      <c r="E263" s="234"/>
      <c r="F263" s="235"/>
      <c r="G263" s="236"/>
      <c r="H263" s="235"/>
      <c r="L263" s="239"/>
      <c r="M263" s="239"/>
      <c r="N263" s="239"/>
      <c r="O263" s="239"/>
      <c r="P263" s="239"/>
      <c r="Q263" s="239"/>
      <c r="R263" s="239"/>
      <c r="S263" s="239"/>
      <c r="W263" s="239"/>
      <c r="X263" s="239"/>
      <c r="Y263" s="239"/>
    </row>
    <row r="264" spans="1:25">
      <c r="A264" s="232"/>
      <c r="B264" s="232"/>
      <c r="C264" s="232"/>
      <c r="D264" s="233" t="str">
        <f>IF($C264="","",VLOOKUP($C264,分類コード!$B$1:$C$26,2,0))</f>
        <v/>
      </c>
      <c r="E264" s="234"/>
      <c r="F264" s="235"/>
      <c r="G264" s="236"/>
      <c r="H264" s="235"/>
      <c r="L264" s="239"/>
      <c r="M264" s="239"/>
      <c r="N264" s="239"/>
      <c r="O264" s="239"/>
      <c r="P264" s="239"/>
      <c r="Q264" s="239"/>
      <c r="R264" s="239"/>
      <c r="S264" s="239"/>
      <c r="W264" s="239"/>
      <c r="X264" s="239"/>
      <c r="Y264" s="239"/>
    </row>
    <row r="265" spans="1:25">
      <c r="A265" s="232"/>
      <c r="B265" s="232"/>
      <c r="C265" s="232"/>
      <c r="D265" s="233" t="str">
        <f>IF($C265="","",VLOOKUP($C265,分類コード!$B$1:$C$26,2,0))</f>
        <v/>
      </c>
      <c r="E265" s="234"/>
      <c r="F265" s="235"/>
      <c r="G265" s="236"/>
      <c r="H265" s="235"/>
      <c r="L265" s="239"/>
      <c r="M265" s="239"/>
      <c r="N265" s="239"/>
      <c r="O265" s="239"/>
      <c r="P265" s="239"/>
      <c r="Q265" s="239"/>
      <c r="R265" s="239"/>
      <c r="S265" s="239"/>
      <c r="W265" s="239"/>
      <c r="X265" s="239"/>
      <c r="Y265" s="239"/>
    </row>
    <row r="266" spans="1:25">
      <c r="A266" s="232"/>
      <c r="B266" s="232"/>
      <c r="C266" s="232"/>
      <c r="D266" s="233" t="str">
        <f>IF($C266="","",VLOOKUP($C266,分類コード!$B$1:$C$26,2,0))</f>
        <v/>
      </c>
      <c r="E266" s="234"/>
      <c r="F266" s="235"/>
      <c r="G266" s="236"/>
      <c r="H266" s="235"/>
      <c r="L266" s="239"/>
      <c r="M266" s="239"/>
      <c r="N266" s="239"/>
      <c r="O266" s="239"/>
      <c r="P266" s="239"/>
      <c r="Q266" s="239"/>
      <c r="R266" s="239"/>
      <c r="S266" s="239"/>
      <c r="W266" s="239"/>
      <c r="X266" s="239"/>
      <c r="Y266" s="239"/>
    </row>
    <row r="267" spans="1:25">
      <c r="A267" s="232"/>
      <c r="B267" s="232"/>
      <c r="C267" s="232"/>
      <c r="D267" s="233" t="str">
        <f>IF($C267="","",VLOOKUP($C267,分類コード!$B$1:$C$26,2,0))</f>
        <v/>
      </c>
      <c r="E267" s="234"/>
      <c r="F267" s="235"/>
      <c r="G267" s="236"/>
      <c r="H267" s="235"/>
      <c r="L267" s="239"/>
      <c r="M267" s="239"/>
      <c r="N267" s="239"/>
      <c r="O267" s="239"/>
      <c r="P267" s="239"/>
      <c r="Q267" s="239"/>
      <c r="R267" s="239"/>
      <c r="S267" s="239"/>
      <c r="W267" s="239"/>
      <c r="X267" s="239"/>
      <c r="Y267" s="239"/>
    </row>
    <row r="268" spans="1:25">
      <c r="A268" s="232"/>
      <c r="B268" s="232"/>
      <c r="C268" s="232"/>
      <c r="D268" s="233" t="str">
        <f>IF($C268="","",VLOOKUP($C268,分類コード!$B$1:$C$26,2,0))</f>
        <v/>
      </c>
      <c r="E268" s="234"/>
      <c r="F268" s="235"/>
      <c r="G268" s="236"/>
      <c r="H268" s="235"/>
      <c r="L268" s="239"/>
      <c r="M268" s="239"/>
      <c r="N268" s="239"/>
      <c r="O268" s="239"/>
      <c r="P268" s="239"/>
      <c r="Q268" s="239"/>
      <c r="R268" s="239"/>
      <c r="S268" s="239"/>
      <c r="W268" s="239"/>
      <c r="X268" s="239"/>
      <c r="Y268" s="239"/>
    </row>
    <row r="269" spans="1:25">
      <c r="A269" s="232"/>
      <c r="B269" s="232"/>
      <c r="C269" s="232"/>
      <c r="D269" s="233" t="str">
        <f>IF($C269="","",VLOOKUP($C269,分類コード!$B$1:$C$26,2,0))</f>
        <v/>
      </c>
      <c r="E269" s="234"/>
      <c r="F269" s="235"/>
      <c r="G269" s="236"/>
      <c r="H269" s="235"/>
      <c r="L269" s="239"/>
      <c r="M269" s="239"/>
      <c r="N269" s="239"/>
      <c r="O269" s="239"/>
      <c r="P269" s="239"/>
      <c r="Q269" s="239"/>
      <c r="R269" s="239"/>
      <c r="S269" s="239"/>
      <c r="W269" s="239"/>
      <c r="X269" s="239"/>
      <c r="Y269" s="239"/>
    </row>
    <row r="270" spans="1:25">
      <c r="A270" s="232"/>
      <c r="B270" s="232"/>
      <c r="C270" s="232"/>
      <c r="D270" s="233" t="str">
        <f>IF($C270="","",VLOOKUP($C270,分類コード!$B$1:$C$26,2,0))</f>
        <v/>
      </c>
      <c r="E270" s="234"/>
      <c r="F270" s="235"/>
      <c r="G270" s="236"/>
      <c r="H270" s="235"/>
      <c r="L270" s="239"/>
      <c r="M270" s="239"/>
      <c r="N270" s="239"/>
      <c r="O270" s="239"/>
      <c r="P270" s="239"/>
      <c r="Q270" s="239"/>
      <c r="R270" s="239"/>
      <c r="S270" s="239"/>
      <c r="W270" s="239"/>
      <c r="X270" s="239"/>
      <c r="Y270" s="239"/>
    </row>
    <row r="271" spans="1:25">
      <c r="A271" s="232"/>
      <c r="B271" s="232"/>
      <c r="C271" s="232"/>
      <c r="D271" s="233" t="str">
        <f>IF($C271="","",VLOOKUP($C271,分類コード!$B$1:$C$26,2,0))</f>
        <v/>
      </c>
      <c r="E271" s="234"/>
      <c r="F271" s="235"/>
      <c r="G271" s="236"/>
      <c r="H271" s="235"/>
      <c r="L271" s="239"/>
      <c r="M271" s="239"/>
      <c r="N271" s="239"/>
      <c r="O271" s="239"/>
      <c r="P271" s="239"/>
      <c r="Q271" s="239"/>
      <c r="R271" s="239"/>
      <c r="S271" s="239"/>
      <c r="W271" s="239"/>
      <c r="X271" s="239"/>
      <c r="Y271" s="239"/>
    </row>
    <row r="272" spans="1:25">
      <c r="A272" s="232"/>
      <c r="B272" s="232"/>
      <c r="C272" s="232"/>
      <c r="D272" s="233" t="str">
        <f>IF($C272="","",VLOOKUP($C272,分類コード!$B$1:$C$26,2,0))</f>
        <v/>
      </c>
      <c r="E272" s="234"/>
      <c r="F272" s="235"/>
      <c r="G272" s="236"/>
      <c r="H272" s="235"/>
      <c r="L272" s="239"/>
      <c r="M272" s="239"/>
      <c r="N272" s="239"/>
      <c r="O272" s="239"/>
      <c r="P272" s="239"/>
      <c r="Q272" s="239"/>
      <c r="R272" s="239"/>
      <c r="S272" s="239"/>
      <c r="W272" s="239"/>
      <c r="X272" s="239"/>
      <c r="Y272" s="239"/>
    </row>
    <row r="273" spans="1:25">
      <c r="A273" s="232"/>
      <c r="B273" s="232"/>
      <c r="C273" s="232"/>
      <c r="D273" s="233" t="str">
        <f>IF($C273="","",VLOOKUP($C273,分類コード!$B$1:$C$26,2,0))</f>
        <v/>
      </c>
      <c r="E273" s="234"/>
      <c r="F273" s="235"/>
      <c r="G273" s="236"/>
      <c r="H273" s="235"/>
      <c r="L273" s="239"/>
      <c r="M273" s="239"/>
      <c r="N273" s="239"/>
      <c r="O273" s="239"/>
      <c r="P273" s="239"/>
      <c r="Q273" s="239"/>
      <c r="R273" s="239"/>
      <c r="S273" s="239"/>
      <c r="W273" s="239"/>
      <c r="X273" s="239"/>
      <c r="Y273" s="239"/>
    </row>
    <row r="274" spans="1:25">
      <c r="A274" s="232"/>
      <c r="B274" s="232"/>
      <c r="C274" s="232"/>
      <c r="D274" s="233" t="str">
        <f>IF($C274="","",VLOOKUP($C274,分類コード!$B$1:$C$26,2,0))</f>
        <v/>
      </c>
      <c r="E274" s="234"/>
      <c r="F274" s="235"/>
      <c r="G274" s="236"/>
      <c r="H274" s="235"/>
      <c r="L274" s="239"/>
      <c r="M274" s="239"/>
      <c r="N274" s="239"/>
      <c r="O274" s="239"/>
      <c r="P274" s="239"/>
      <c r="Q274" s="239"/>
      <c r="R274" s="239"/>
      <c r="S274" s="239"/>
      <c r="W274" s="239"/>
      <c r="X274" s="239"/>
      <c r="Y274" s="239"/>
    </row>
    <row r="275" spans="1:25">
      <c r="A275" s="232"/>
      <c r="B275" s="232"/>
      <c r="C275" s="232"/>
      <c r="D275" s="233" t="str">
        <f>IF($C275="","",VLOOKUP($C275,分類コード!$B$1:$C$26,2,0))</f>
        <v/>
      </c>
      <c r="E275" s="234"/>
      <c r="F275" s="235"/>
      <c r="G275" s="236"/>
      <c r="H275" s="235"/>
      <c r="L275" s="239"/>
      <c r="M275" s="239"/>
      <c r="N275" s="239"/>
      <c r="O275" s="239"/>
      <c r="P275" s="239"/>
      <c r="Q275" s="239"/>
      <c r="R275" s="239"/>
      <c r="S275" s="239"/>
      <c r="W275" s="239"/>
      <c r="X275" s="239"/>
      <c r="Y275" s="239"/>
    </row>
    <row r="276" spans="1:25">
      <c r="A276" s="232"/>
      <c r="B276" s="232"/>
      <c r="C276" s="232"/>
      <c r="D276" s="233" t="str">
        <f>IF($C276="","",VLOOKUP($C276,分類コード!$B$1:$C$26,2,0))</f>
        <v/>
      </c>
      <c r="E276" s="234"/>
      <c r="F276" s="235"/>
      <c r="G276" s="236"/>
      <c r="H276" s="235"/>
      <c r="L276" s="239"/>
      <c r="M276" s="239"/>
      <c r="N276" s="239"/>
      <c r="O276" s="239"/>
      <c r="P276" s="239"/>
      <c r="Q276" s="239"/>
      <c r="R276" s="239"/>
      <c r="S276" s="239"/>
      <c r="W276" s="239"/>
      <c r="X276" s="239"/>
      <c r="Y276" s="239"/>
    </row>
    <row r="277" spans="1:25">
      <c r="A277" s="232"/>
      <c r="B277" s="232"/>
      <c r="C277" s="232"/>
      <c r="D277" s="233" t="str">
        <f>IF($C277="","",VLOOKUP($C277,分類コード!$B$1:$C$26,2,0))</f>
        <v/>
      </c>
      <c r="E277" s="234"/>
      <c r="F277" s="235"/>
      <c r="G277" s="236"/>
      <c r="H277" s="235"/>
      <c r="L277" s="239"/>
      <c r="M277" s="239"/>
      <c r="N277" s="239"/>
      <c r="O277" s="239"/>
      <c r="P277" s="239"/>
      <c r="Q277" s="239"/>
      <c r="R277" s="239"/>
      <c r="S277" s="239"/>
      <c r="W277" s="239"/>
      <c r="X277" s="239"/>
      <c r="Y277" s="239"/>
    </row>
    <row r="278" spans="1:25">
      <c r="A278" s="232"/>
      <c r="B278" s="232"/>
      <c r="C278" s="232"/>
      <c r="D278" s="233" t="str">
        <f>IF($C278="","",VLOOKUP($C278,分類コード!$B$1:$C$26,2,0))</f>
        <v/>
      </c>
      <c r="E278" s="234"/>
      <c r="F278" s="235"/>
      <c r="G278" s="236"/>
      <c r="H278" s="235"/>
      <c r="L278" s="239"/>
      <c r="M278" s="239"/>
      <c r="N278" s="239"/>
      <c r="O278" s="239"/>
      <c r="P278" s="239"/>
      <c r="Q278" s="239"/>
      <c r="R278" s="239"/>
      <c r="S278" s="239"/>
      <c r="W278" s="239"/>
      <c r="X278" s="239"/>
      <c r="Y278" s="239"/>
    </row>
    <row r="279" spans="1:25">
      <c r="A279" s="232"/>
      <c r="B279" s="232"/>
      <c r="C279" s="232"/>
      <c r="D279" s="233" t="str">
        <f>IF($C279="","",VLOOKUP($C279,分類コード!$B$1:$C$26,2,0))</f>
        <v/>
      </c>
      <c r="E279" s="234"/>
      <c r="F279" s="235"/>
      <c r="G279" s="236"/>
      <c r="H279" s="235"/>
      <c r="L279" s="239"/>
      <c r="M279" s="239"/>
      <c r="N279" s="239"/>
      <c r="O279" s="239"/>
      <c r="P279" s="239"/>
      <c r="Q279" s="239"/>
      <c r="R279" s="239"/>
      <c r="S279" s="239"/>
      <c r="W279" s="239"/>
      <c r="X279" s="239"/>
      <c r="Y279" s="239"/>
    </row>
    <row r="280" spans="1:25">
      <c r="A280" s="232"/>
      <c r="B280" s="232"/>
      <c r="C280" s="232"/>
      <c r="D280" s="233" t="str">
        <f>IF($C280="","",VLOOKUP($C280,分類コード!$B$1:$C$26,2,0))</f>
        <v/>
      </c>
      <c r="E280" s="234"/>
      <c r="F280" s="235"/>
      <c r="G280" s="236"/>
      <c r="H280" s="235"/>
      <c r="L280" s="239"/>
      <c r="M280" s="239"/>
      <c r="N280" s="239"/>
      <c r="O280" s="239"/>
      <c r="P280" s="239"/>
      <c r="Q280" s="239"/>
      <c r="R280" s="239"/>
      <c r="S280" s="239"/>
      <c r="W280" s="239"/>
      <c r="X280" s="239"/>
      <c r="Y280" s="239"/>
    </row>
    <row r="281" spans="1:25">
      <c r="A281" s="232"/>
      <c r="B281" s="232"/>
      <c r="C281" s="232"/>
      <c r="D281" s="233" t="str">
        <f>IF($C281="","",VLOOKUP($C281,分類コード!$B$1:$C$26,2,0))</f>
        <v/>
      </c>
      <c r="E281" s="234"/>
      <c r="F281" s="235"/>
      <c r="G281" s="236"/>
      <c r="H281" s="235"/>
      <c r="L281" s="239"/>
      <c r="M281" s="239"/>
      <c r="N281" s="239"/>
      <c r="O281" s="239"/>
      <c r="P281" s="239"/>
      <c r="Q281" s="239"/>
      <c r="R281" s="239"/>
      <c r="S281" s="239"/>
      <c r="W281" s="239"/>
      <c r="X281" s="239"/>
      <c r="Y281" s="239"/>
    </row>
    <row r="282" spans="1:25">
      <c r="A282" s="232"/>
      <c r="B282" s="232"/>
      <c r="C282" s="232"/>
      <c r="D282" s="233" t="str">
        <f>IF($C282="","",VLOOKUP($C282,分類コード!$B$1:$C$26,2,0))</f>
        <v/>
      </c>
      <c r="E282" s="234"/>
      <c r="F282" s="235"/>
      <c r="G282" s="236"/>
      <c r="H282" s="235"/>
      <c r="L282" s="239"/>
      <c r="M282" s="239"/>
      <c r="N282" s="239"/>
      <c r="O282" s="239"/>
      <c r="P282" s="239"/>
      <c r="Q282" s="239"/>
      <c r="R282" s="239"/>
      <c r="S282" s="239"/>
      <c r="W282" s="239"/>
      <c r="X282" s="239"/>
      <c r="Y282" s="239"/>
    </row>
    <row r="283" spans="1:25">
      <c r="A283" s="232"/>
      <c r="B283" s="232"/>
      <c r="C283" s="232"/>
      <c r="D283" s="233" t="str">
        <f>IF($C283="","",VLOOKUP($C283,分類コード!$B$1:$C$26,2,0))</f>
        <v/>
      </c>
      <c r="E283" s="234"/>
      <c r="F283" s="235"/>
      <c r="G283" s="236"/>
      <c r="H283" s="235"/>
      <c r="L283" s="239"/>
      <c r="M283" s="239"/>
      <c r="N283" s="239"/>
      <c r="O283" s="239"/>
      <c r="P283" s="239"/>
      <c r="Q283" s="239"/>
      <c r="R283" s="239"/>
      <c r="S283" s="239"/>
      <c r="W283" s="239"/>
      <c r="X283" s="239"/>
      <c r="Y283" s="239"/>
    </row>
    <row r="284" spans="1:25">
      <c r="A284" s="232"/>
      <c r="B284" s="232"/>
      <c r="C284" s="232"/>
      <c r="D284" s="233" t="str">
        <f>IF($C284="","",VLOOKUP($C284,分類コード!$B$1:$C$26,2,0))</f>
        <v/>
      </c>
      <c r="E284" s="234"/>
      <c r="F284" s="235"/>
      <c r="G284" s="236"/>
      <c r="H284" s="235"/>
      <c r="L284" s="239"/>
      <c r="M284" s="239"/>
      <c r="N284" s="239"/>
      <c r="O284" s="239"/>
      <c r="P284" s="239"/>
      <c r="Q284" s="239"/>
      <c r="R284" s="239"/>
      <c r="S284" s="239"/>
      <c r="W284" s="239"/>
      <c r="X284" s="239"/>
      <c r="Y284" s="239"/>
    </row>
    <row r="285" spans="1:25">
      <c r="A285" s="232"/>
      <c r="B285" s="232"/>
      <c r="C285" s="232"/>
      <c r="D285" s="233" t="str">
        <f>IF($C285="","",VLOOKUP($C285,分類コード!$B$1:$C$26,2,0))</f>
        <v/>
      </c>
      <c r="E285" s="234"/>
      <c r="F285" s="235"/>
      <c r="G285" s="236"/>
      <c r="H285" s="235"/>
      <c r="L285" s="239"/>
      <c r="M285" s="239"/>
      <c r="N285" s="239"/>
      <c r="O285" s="239"/>
      <c r="P285" s="239"/>
      <c r="Q285" s="239"/>
      <c r="R285" s="239"/>
      <c r="S285" s="239"/>
      <c r="W285" s="239"/>
      <c r="X285" s="239"/>
      <c r="Y285" s="239"/>
    </row>
    <row r="286" spans="1:25">
      <c r="A286" s="232"/>
      <c r="B286" s="232"/>
      <c r="C286" s="232"/>
      <c r="D286" s="233" t="str">
        <f>IF($C286="","",VLOOKUP($C286,分類コード!$B$1:$C$26,2,0))</f>
        <v/>
      </c>
      <c r="E286" s="234"/>
      <c r="F286" s="235"/>
      <c r="G286" s="236"/>
      <c r="H286" s="235"/>
      <c r="L286" s="239"/>
      <c r="M286" s="239"/>
      <c r="N286" s="239"/>
      <c r="O286" s="239"/>
      <c r="P286" s="239"/>
      <c r="Q286" s="239"/>
      <c r="R286" s="239"/>
      <c r="S286" s="239"/>
      <c r="W286" s="239"/>
      <c r="X286" s="239"/>
      <c r="Y286" s="239"/>
    </row>
    <row r="287" spans="1:25">
      <c r="A287" s="232"/>
      <c r="B287" s="232"/>
      <c r="C287" s="232"/>
      <c r="D287" s="233" t="str">
        <f>IF($C287="","",VLOOKUP($C287,分類コード!$B$1:$C$26,2,0))</f>
        <v/>
      </c>
      <c r="E287" s="234"/>
      <c r="F287" s="235"/>
      <c r="G287" s="236"/>
      <c r="H287" s="235"/>
      <c r="L287" s="239"/>
      <c r="M287" s="239"/>
      <c r="N287" s="239"/>
      <c r="O287" s="239"/>
      <c r="P287" s="239"/>
      <c r="Q287" s="239"/>
      <c r="R287" s="239"/>
      <c r="S287" s="239"/>
      <c r="W287" s="239"/>
      <c r="X287" s="239"/>
      <c r="Y287" s="239"/>
    </row>
    <row r="288" spans="1:25">
      <c r="A288" s="232"/>
      <c r="B288" s="232"/>
      <c r="C288" s="232"/>
      <c r="D288" s="233" t="str">
        <f>IF($C288="","",VLOOKUP($C288,分類コード!$B$1:$C$26,2,0))</f>
        <v/>
      </c>
      <c r="E288" s="234"/>
      <c r="F288" s="235"/>
      <c r="G288" s="236"/>
      <c r="H288" s="235"/>
      <c r="L288" s="239"/>
      <c r="M288" s="239"/>
      <c r="N288" s="239"/>
      <c r="O288" s="239"/>
      <c r="P288" s="239"/>
      <c r="Q288" s="239"/>
      <c r="R288" s="239"/>
      <c r="S288" s="239"/>
      <c r="W288" s="239"/>
      <c r="X288" s="239"/>
      <c r="Y288" s="239"/>
    </row>
    <row r="289" spans="1:25">
      <c r="A289" s="232"/>
      <c r="B289" s="232"/>
      <c r="C289" s="232"/>
      <c r="D289" s="233" t="str">
        <f>IF($C289="","",VLOOKUP($C289,分類コード!$B$1:$C$26,2,0))</f>
        <v/>
      </c>
      <c r="E289" s="234"/>
      <c r="F289" s="235"/>
      <c r="G289" s="236"/>
      <c r="H289" s="235"/>
      <c r="L289" s="239"/>
      <c r="M289" s="239"/>
      <c r="N289" s="239"/>
      <c r="O289" s="239"/>
      <c r="P289" s="239"/>
      <c r="Q289" s="239"/>
      <c r="R289" s="239"/>
      <c r="S289" s="239"/>
      <c r="W289" s="239"/>
      <c r="X289" s="239"/>
      <c r="Y289" s="239"/>
    </row>
    <row r="290" spans="1:25">
      <c r="A290" s="232"/>
      <c r="B290" s="232"/>
      <c r="C290" s="232"/>
      <c r="D290" s="233" t="str">
        <f>IF($C290="","",VLOOKUP($C290,分類コード!$B$1:$C$26,2,0))</f>
        <v/>
      </c>
      <c r="E290" s="234"/>
      <c r="F290" s="235"/>
      <c r="G290" s="236"/>
      <c r="H290" s="235"/>
      <c r="L290" s="239"/>
      <c r="M290" s="239"/>
      <c r="N290" s="239"/>
      <c r="O290" s="239"/>
      <c r="P290" s="239"/>
      <c r="Q290" s="239"/>
      <c r="R290" s="239"/>
      <c r="S290" s="239"/>
      <c r="W290" s="239"/>
      <c r="X290" s="239"/>
      <c r="Y290" s="239"/>
    </row>
    <row r="291" spans="1:25">
      <c r="A291" s="232"/>
      <c r="B291" s="232"/>
      <c r="C291" s="232"/>
      <c r="D291" s="233" t="str">
        <f>IF($C291="","",VLOOKUP($C291,分類コード!$B$1:$C$26,2,0))</f>
        <v/>
      </c>
      <c r="E291" s="234"/>
      <c r="F291" s="235"/>
      <c r="G291" s="236"/>
      <c r="H291" s="235"/>
      <c r="L291" s="239"/>
      <c r="M291" s="239"/>
      <c r="N291" s="239"/>
      <c r="O291" s="239"/>
      <c r="P291" s="239"/>
      <c r="Q291" s="239"/>
      <c r="R291" s="239"/>
      <c r="S291" s="239"/>
      <c r="W291" s="239"/>
      <c r="X291" s="239"/>
      <c r="Y291" s="239"/>
    </row>
    <row r="292" spans="1:25">
      <c r="A292" s="232"/>
      <c r="B292" s="232"/>
      <c r="C292" s="232"/>
      <c r="D292" s="233" t="str">
        <f>IF($C292="","",VLOOKUP($C292,分類コード!$B$1:$C$26,2,0))</f>
        <v/>
      </c>
      <c r="E292" s="234"/>
      <c r="F292" s="235"/>
      <c r="G292" s="236"/>
      <c r="H292" s="235"/>
      <c r="L292" s="239"/>
      <c r="M292" s="239"/>
      <c r="N292" s="239"/>
      <c r="O292" s="239"/>
      <c r="P292" s="239"/>
      <c r="Q292" s="239"/>
      <c r="R292" s="239"/>
      <c r="S292" s="239"/>
      <c r="W292" s="239"/>
      <c r="X292" s="239"/>
      <c r="Y292" s="239"/>
    </row>
    <row r="293" spans="1:25">
      <c r="A293" s="232"/>
      <c r="B293" s="232"/>
      <c r="C293" s="232"/>
      <c r="D293" s="233" t="str">
        <f>IF($C293="","",VLOOKUP($C293,分類コード!$B$1:$C$26,2,0))</f>
        <v/>
      </c>
      <c r="E293" s="234"/>
      <c r="F293" s="235"/>
      <c r="G293" s="236"/>
      <c r="H293" s="235"/>
      <c r="L293" s="239"/>
      <c r="M293" s="239"/>
      <c r="N293" s="239"/>
      <c r="O293" s="239"/>
      <c r="P293" s="239"/>
      <c r="Q293" s="239"/>
      <c r="R293" s="239"/>
      <c r="S293" s="239"/>
      <c r="W293" s="239"/>
      <c r="X293" s="239"/>
      <c r="Y293" s="239"/>
    </row>
    <row r="294" spans="1:25">
      <c r="A294" s="232"/>
      <c r="B294" s="232"/>
      <c r="C294" s="232"/>
      <c r="D294" s="233" t="str">
        <f>IF($C294="","",VLOOKUP($C294,分類コード!$B$1:$C$26,2,0))</f>
        <v/>
      </c>
      <c r="E294" s="234"/>
      <c r="F294" s="235"/>
      <c r="G294" s="236"/>
      <c r="H294" s="235"/>
      <c r="L294" s="239"/>
      <c r="M294" s="239"/>
      <c r="N294" s="239"/>
      <c r="O294" s="239"/>
      <c r="P294" s="239"/>
      <c r="Q294" s="239"/>
      <c r="R294" s="239"/>
      <c r="S294" s="239"/>
      <c r="W294" s="239"/>
      <c r="X294" s="239"/>
      <c r="Y294" s="239"/>
    </row>
    <row r="295" spans="1:25">
      <c r="A295" s="232"/>
      <c r="B295" s="232"/>
      <c r="C295" s="232"/>
      <c r="D295" s="233" t="str">
        <f>IF($C295="","",VLOOKUP($C295,分類コード!$B$1:$C$26,2,0))</f>
        <v/>
      </c>
      <c r="E295" s="234"/>
      <c r="F295" s="235"/>
      <c r="G295" s="236"/>
      <c r="H295" s="235"/>
      <c r="L295" s="239"/>
      <c r="M295" s="239"/>
      <c r="N295" s="239"/>
      <c r="O295" s="239"/>
      <c r="P295" s="239"/>
      <c r="Q295" s="239"/>
      <c r="R295" s="239"/>
      <c r="S295" s="239"/>
      <c r="W295" s="239"/>
      <c r="X295" s="239"/>
      <c r="Y295" s="239"/>
    </row>
    <row r="296" spans="1:25">
      <c r="A296" s="232"/>
      <c r="B296" s="232"/>
      <c r="C296" s="232"/>
      <c r="D296" s="233" t="str">
        <f>IF($C296="","",VLOOKUP($C296,分類コード!$B$1:$C$26,2,0))</f>
        <v/>
      </c>
      <c r="E296" s="234"/>
      <c r="F296" s="235"/>
      <c r="G296" s="236"/>
      <c r="H296" s="235"/>
      <c r="L296" s="239"/>
      <c r="M296" s="239"/>
      <c r="N296" s="239"/>
      <c r="O296" s="239"/>
      <c r="P296" s="239"/>
      <c r="Q296" s="239"/>
      <c r="R296" s="239"/>
      <c r="S296" s="239"/>
      <c r="W296" s="239"/>
      <c r="X296" s="239"/>
      <c r="Y296" s="239"/>
    </row>
    <row r="297" spans="1:25">
      <c r="A297" s="232"/>
      <c r="B297" s="232"/>
      <c r="C297" s="232"/>
      <c r="D297" s="233" t="str">
        <f>IF($C297="","",VLOOKUP($C297,分類コード!$B$1:$C$26,2,0))</f>
        <v/>
      </c>
      <c r="E297" s="234"/>
      <c r="F297" s="235"/>
      <c r="G297" s="236"/>
      <c r="H297" s="235"/>
      <c r="L297" s="239"/>
      <c r="M297" s="239"/>
      <c r="N297" s="239"/>
      <c r="O297" s="239"/>
      <c r="P297" s="239"/>
      <c r="Q297" s="239"/>
      <c r="R297" s="239"/>
      <c r="S297" s="239"/>
      <c r="W297" s="239"/>
      <c r="X297" s="239"/>
      <c r="Y297" s="239"/>
    </row>
    <row r="298" spans="1:25">
      <c r="A298" s="232"/>
      <c r="B298" s="232"/>
      <c r="C298" s="232"/>
      <c r="D298" s="233" t="str">
        <f>IF($C298="","",VLOOKUP($C298,分類コード!$B$1:$C$26,2,0))</f>
        <v/>
      </c>
      <c r="E298" s="234"/>
      <c r="F298" s="235"/>
      <c r="G298" s="236"/>
      <c r="H298" s="235"/>
      <c r="L298" s="239"/>
      <c r="M298" s="239"/>
      <c r="N298" s="239"/>
      <c r="O298" s="239"/>
      <c r="P298" s="239"/>
      <c r="Q298" s="239"/>
      <c r="R298" s="239"/>
      <c r="S298" s="239"/>
      <c r="W298" s="239"/>
      <c r="X298" s="239"/>
      <c r="Y298" s="239"/>
    </row>
    <row r="299" spans="1:25">
      <c r="A299" s="232"/>
      <c r="B299" s="232"/>
      <c r="C299" s="232"/>
      <c r="D299" s="233" t="str">
        <f>IF($C299="","",VLOOKUP($C299,分類コード!$B$1:$C$26,2,0))</f>
        <v/>
      </c>
      <c r="E299" s="234"/>
      <c r="F299" s="235"/>
      <c r="G299" s="236"/>
      <c r="H299" s="235"/>
      <c r="L299" s="239"/>
      <c r="M299" s="239"/>
      <c r="N299" s="239"/>
      <c r="O299" s="239"/>
      <c r="P299" s="239"/>
      <c r="Q299" s="239"/>
      <c r="R299" s="239"/>
      <c r="S299" s="239"/>
      <c r="W299" s="239"/>
      <c r="X299" s="239"/>
      <c r="Y299" s="239"/>
    </row>
    <row r="300" spans="1:25">
      <c r="A300" s="232"/>
      <c r="B300" s="232"/>
      <c r="C300" s="232"/>
      <c r="D300" s="233" t="str">
        <f>IF($C300="","",VLOOKUP($C300,分類コード!$B$1:$C$26,2,0))</f>
        <v/>
      </c>
      <c r="E300" s="234"/>
      <c r="F300" s="235"/>
      <c r="G300" s="236"/>
      <c r="H300" s="235"/>
      <c r="L300" s="239"/>
      <c r="M300" s="239"/>
      <c r="N300" s="239"/>
      <c r="O300" s="239"/>
      <c r="P300" s="239"/>
      <c r="Q300" s="239"/>
      <c r="R300" s="239"/>
      <c r="S300" s="239"/>
      <c r="W300" s="239"/>
      <c r="X300" s="239"/>
      <c r="Y300" s="239"/>
    </row>
    <row r="301" spans="1:25">
      <c r="A301" s="232"/>
      <c r="B301" s="232"/>
      <c r="C301" s="232"/>
      <c r="D301" s="233" t="str">
        <f>IF($C301="","",VLOOKUP($C301,分類コード!$B$1:$C$26,2,0))</f>
        <v/>
      </c>
      <c r="E301" s="234"/>
      <c r="F301" s="235"/>
      <c r="G301" s="236"/>
      <c r="H301" s="235"/>
      <c r="L301" s="239"/>
      <c r="M301" s="239"/>
      <c r="N301" s="239"/>
      <c r="O301" s="239"/>
      <c r="P301" s="239"/>
      <c r="Q301" s="239"/>
      <c r="R301" s="239"/>
      <c r="S301" s="239"/>
      <c r="W301" s="239"/>
      <c r="X301" s="239"/>
      <c r="Y301" s="239"/>
    </row>
    <row r="302" spans="1:25">
      <c r="A302" s="232"/>
      <c r="B302" s="232"/>
      <c r="C302" s="232"/>
      <c r="D302" s="233" t="str">
        <f>IF($C302="","",VLOOKUP($C302,分類コード!$B$1:$C$26,2,0))</f>
        <v/>
      </c>
      <c r="E302" s="234"/>
      <c r="F302" s="235"/>
      <c r="G302" s="236"/>
      <c r="H302" s="235"/>
      <c r="L302" s="239"/>
      <c r="M302" s="239"/>
      <c r="N302" s="239"/>
      <c r="O302" s="239"/>
      <c r="P302" s="239"/>
      <c r="Q302" s="239"/>
      <c r="R302" s="239"/>
      <c r="S302" s="239"/>
      <c r="W302" s="239"/>
      <c r="X302" s="239"/>
      <c r="Y302" s="239"/>
    </row>
    <row r="303" spans="1:25">
      <c r="A303" s="232"/>
      <c r="B303" s="232"/>
      <c r="C303" s="232"/>
      <c r="D303" s="233" t="str">
        <f>IF($C303="","",VLOOKUP($C303,分類コード!$B$1:$C$26,2,0))</f>
        <v/>
      </c>
      <c r="E303" s="234"/>
      <c r="F303" s="235"/>
      <c r="G303" s="236"/>
      <c r="H303" s="235"/>
      <c r="L303" s="239"/>
      <c r="M303" s="239"/>
      <c r="N303" s="239"/>
      <c r="O303" s="239"/>
      <c r="P303" s="239"/>
      <c r="Q303" s="239"/>
      <c r="R303" s="239"/>
      <c r="S303" s="239"/>
      <c r="W303" s="239"/>
      <c r="X303" s="239"/>
      <c r="Y303" s="239"/>
    </row>
    <row r="304" spans="1:25">
      <c r="A304" s="232"/>
      <c r="B304" s="232"/>
      <c r="C304" s="232"/>
      <c r="D304" s="233" t="str">
        <f>IF($C304="","",VLOOKUP($C304,分類コード!$B$1:$C$26,2,0))</f>
        <v/>
      </c>
      <c r="E304" s="234"/>
      <c r="F304" s="235"/>
      <c r="G304" s="236"/>
      <c r="H304" s="235"/>
      <c r="L304" s="239"/>
      <c r="M304" s="239"/>
      <c r="N304" s="239"/>
      <c r="O304" s="239"/>
      <c r="P304" s="239"/>
      <c r="Q304" s="239"/>
      <c r="R304" s="239"/>
      <c r="S304" s="239"/>
      <c r="W304" s="239"/>
      <c r="X304" s="239"/>
      <c r="Y304" s="239"/>
    </row>
    <row r="305" spans="1:25">
      <c r="A305" s="232"/>
      <c r="B305" s="232"/>
      <c r="C305" s="232"/>
      <c r="D305" s="233" t="str">
        <f>IF($C305="","",VLOOKUP($C305,分類コード!$B$1:$C$26,2,0))</f>
        <v/>
      </c>
      <c r="E305" s="234"/>
      <c r="F305" s="235"/>
      <c r="G305" s="236"/>
      <c r="H305" s="235"/>
      <c r="L305" s="239"/>
      <c r="M305" s="239"/>
      <c r="N305" s="239"/>
      <c r="O305" s="239"/>
      <c r="P305" s="239"/>
      <c r="Q305" s="239"/>
      <c r="R305" s="239"/>
      <c r="S305" s="239"/>
      <c r="W305" s="239"/>
      <c r="X305" s="239"/>
      <c r="Y305" s="239"/>
    </row>
    <row r="306" spans="1:25">
      <c r="A306" s="232"/>
      <c r="B306" s="232"/>
      <c r="C306" s="232"/>
      <c r="D306" s="233" t="str">
        <f>IF($C306="","",VLOOKUP($C306,分類コード!$B$1:$C$26,2,0))</f>
        <v/>
      </c>
      <c r="E306" s="234"/>
      <c r="F306" s="235"/>
      <c r="G306" s="236"/>
      <c r="H306" s="235"/>
      <c r="L306" s="239"/>
      <c r="M306" s="239"/>
      <c r="N306" s="239"/>
      <c r="O306" s="239"/>
      <c r="P306" s="239"/>
      <c r="Q306" s="239"/>
      <c r="R306" s="239"/>
      <c r="S306" s="239"/>
      <c r="W306" s="239"/>
      <c r="X306" s="239"/>
      <c r="Y306" s="239"/>
    </row>
    <row r="307" spans="1:25">
      <c r="A307" s="232"/>
      <c r="B307" s="232"/>
      <c r="C307" s="232"/>
      <c r="D307" s="233" t="str">
        <f>IF($C307="","",VLOOKUP($C307,分類コード!$B$1:$C$26,2,0))</f>
        <v/>
      </c>
      <c r="E307" s="234"/>
      <c r="F307" s="235"/>
      <c r="G307" s="236"/>
      <c r="H307" s="235"/>
      <c r="L307" s="239"/>
      <c r="M307" s="239"/>
      <c r="N307" s="239"/>
      <c r="O307" s="239"/>
      <c r="P307" s="239"/>
      <c r="Q307" s="239"/>
      <c r="R307" s="239"/>
      <c r="S307" s="239"/>
      <c r="W307" s="239"/>
      <c r="X307" s="239"/>
      <c r="Y307" s="239"/>
    </row>
    <row r="308" spans="1:25">
      <c r="A308" s="232"/>
      <c r="B308" s="232"/>
      <c r="C308" s="232"/>
      <c r="D308" s="233" t="str">
        <f>IF($C308="","",VLOOKUP($C308,分類コード!$B$1:$C$26,2,0))</f>
        <v/>
      </c>
      <c r="E308" s="234"/>
      <c r="F308" s="235"/>
      <c r="G308" s="236"/>
      <c r="H308" s="235"/>
      <c r="L308" s="239"/>
      <c r="M308" s="239"/>
      <c r="N308" s="239"/>
      <c r="O308" s="239"/>
      <c r="P308" s="239"/>
      <c r="Q308" s="239"/>
      <c r="R308" s="239"/>
      <c r="S308" s="239"/>
      <c r="W308" s="239"/>
      <c r="X308" s="239"/>
      <c r="Y308" s="239"/>
    </row>
    <row r="309" spans="1:25">
      <c r="A309" s="232"/>
      <c r="B309" s="232"/>
      <c r="C309" s="232"/>
      <c r="D309" s="233" t="str">
        <f>IF($C309="","",VLOOKUP($C309,分類コード!$B$1:$C$26,2,0))</f>
        <v/>
      </c>
      <c r="E309" s="234"/>
      <c r="F309" s="235"/>
      <c r="G309" s="236"/>
      <c r="H309" s="235"/>
      <c r="L309" s="239"/>
      <c r="M309" s="239"/>
      <c r="N309" s="239"/>
      <c r="O309" s="239"/>
      <c r="P309" s="239"/>
      <c r="Q309" s="239"/>
      <c r="R309" s="239"/>
      <c r="S309" s="239"/>
      <c r="W309" s="239"/>
      <c r="X309" s="239"/>
      <c r="Y309" s="239"/>
    </row>
    <row r="310" spans="1:25">
      <c r="A310" s="232"/>
      <c r="B310" s="232"/>
      <c r="C310" s="232"/>
      <c r="D310" s="233" t="str">
        <f>IF($C310="","",VLOOKUP($C310,分類コード!$B$1:$C$26,2,0))</f>
        <v/>
      </c>
      <c r="E310" s="234"/>
      <c r="F310" s="235"/>
      <c r="G310" s="236"/>
      <c r="H310" s="235"/>
      <c r="L310" s="239"/>
      <c r="M310" s="239"/>
      <c r="N310" s="239"/>
      <c r="O310" s="239"/>
      <c r="P310" s="239"/>
      <c r="Q310" s="239"/>
      <c r="R310" s="239"/>
      <c r="S310" s="239"/>
      <c r="W310" s="239"/>
      <c r="X310" s="239"/>
      <c r="Y310" s="239"/>
    </row>
    <row r="311" spans="1:25">
      <c r="A311" s="232"/>
      <c r="B311" s="232"/>
      <c r="C311" s="232"/>
      <c r="D311" s="233" t="str">
        <f>IF($C311="","",VLOOKUP($C311,分類コード!$B$1:$C$26,2,0))</f>
        <v/>
      </c>
      <c r="E311" s="234"/>
      <c r="F311" s="235"/>
      <c r="G311" s="236"/>
      <c r="H311" s="235"/>
      <c r="L311" s="239"/>
      <c r="M311" s="239"/>
      <c r="N311" s="239"/>
      <c r="O311" s="239"/>
      <c r="P311" s="239"/>
      <c r="Q311" s="239"/>
      <c r="R311" s="239"/>
      <c r="S311" s="239"/>
      <c r="W311" s="239"/>
      <c r="X311" s="239"/>
      <c r="Y311" s="239"/>
    </row>
    <row r="312" spans="1:25">
      <c r="A312" s="232"/>
      <c r="B312" s="232"/>
      <c r="C312" s="232"/>
      <c r="D312" s="233" t="str">
        <f>IF($C312="","",VLOOKUP($C312,分類コード!$B$1:$C$26,2,0))</f>
        <v/>
      </c>
      <c r="E312" s="234"/>
      <c r="F312" s="235"/>
      <c r="G312" s="236"/>
      <c r="H312" s="235"/>
      <c r="L312" s="239"/>
      <c r="M312" s="239"/>
      <c r="N312" s="239"/>
      <c r="O312" s="239"/>
      <c r="P312" s="239"/>
      <c r="Q312" s="239"/>
      <c r="R312" s="239"/>
      <c r="S312" s="239"/>
      <c r="W312" s="239"/>
      <c r="X312" s="239"/>
      <c r="Y312" s="239"/>
    </row>
    <row r="313" spans="1:25">
      <c r="A313" s="232"/>
      <c r="B313" s="232"/>
      <c r="C313" s="232"/>
      <c r="D313" s="233" t="str">
        <f>IF($C313="","",VLOOKUP($C313,分類コード!$B$1:$C$26,2,0))</f>
        <v/>
      </c>
      <c r="E313" s="234"/>
      <c r="F313" s="235"/>
      <c r="G313" s="236"/>
      <c r="H313" s="235"/>
      <c r="L313" s="239"/>
      <c r="M313" s="239"/>
      <c r="N313" s="239"/>
      <c r="O313" s="239"/>
      <c r="P313" s="239"/>
      <c r="Q313" s="239"/>
      <c r="R313" s="239"/>
      <c r="S313" s="239"/>
      <c r="W313" s="239"/>
      <c r="X313" s="239"/>
      <c r="Y313" s="239"/>
    </row>
    <row r="314" spans="1:25">
      <c r="A314" s="232"/>
      <c r="B314" s="232"/>
      <c r="C314" s="232"/>
      <c r="D314" s="233" t="str">
        <f>IF($C314="","",VLOOKUP($C314,分類コード!$B$1:$C$26,2,0))</f>
        <v/>
      </c>
      <c r="E314" s="234"/>
      <c r="F314" s="235"/>
      <c r="G314" s="236"/>
      <c r="H314" s="235"/>
      <c r="L314" s="239"/>
      <c r="M314" s="239"/>
      <c r="N314" s="239"/>
      <c r="O314" s="239"/>
      <c r="P314" s="239"/>
      <c r="Q314" s="239"/>
      <c r="R314" s="239"/>
      <c r="S314" s="239"/>
      <c r="W314" s="239"/>
      <c r="X314" s="239"/>
      <c r="Y314" s="239"/>
    </row>
    <row r="315" spans="1:25">
      <c r="A315" s="232"/>
      <c r="B315" s="232"/>
      <c r="C315" s="232"/>
      <c r="D315" s="233" t="str">
        <f>IF($C315="","",VLOOKUP($C315,分類コード!$B$1:$C$26,2,0))</f>
        <v/>
      </c>
      <c r="E315" s="234"/>
      <c r="F315" s="235"/>
      <c r="G315" s="236"/>
      <c r="H315" s="235"/>
      <c r="L315" s="239"/>
      <c r="M315" s="239"/>
      <c r="N315" s="239"/>
      <c r="O315" s="239"/>
      <c r="P315" s="239"/>
      <c r="Q315" s="239"/>
      <c r="R315" s="239"/>
      <c r="S315" s="239"/>
      <c r="W315" s="239"/>
      <c r="X315" s="239"/>
      <c r="Y315" s="239"/>
    </row>
    <row r="316" spans="1:25">
      <c r="A316" s="232"/>
      <c r="B316" s="232"/>
      <c r="C316" s="232"/>
      <c r="D316" s="233" t="str">
        <f>IF($C316="","",VLOOKUP($C316,分類コード!$B$1:$C$26,2,0))</f>
        <v/>
      </c>
      <c r="E316" s="234"/>
      <c r="F316" s="235"/>
      <c r="G316" s="236"/>
      <c r="H316" s="235"/>
      <c r="L316" s="239"/>
      <c r="M316" s="239"/>
      <c r="N316" s="239"/>
      <c r="O316" s="239"/>
      <c r="P316" s="239"/>
      <c r="Q316" s="239"/>
      <c r="R316" s="239"/>
      <c r="S316" s="239"/>
      <c r="W316" s="239"/>
      <c r="X316" s="239"/>
      <c r="Y316" s="239"/>
    </row>
    <row r="317" spans="1:25">
      <c r="A317" s="232"/>
      <c r="B317" s="232"/>
      <c r="C317" s="232"/>
      <c r="D317" s="233" t="str">
        <f>IF($C317="","",VLOOKUP($C317,分類コード!$B$1:$C$26,2,0))</f>
        <v/>
      </c>
      <c r="E317" s="234"/>
      <c r="F317" s="235"/>
      <c r="G317" s="236"/>
      <c r="H317" s="235"/>
      <c r="L317" s="239"/>
      <c r="M317" s="239"/>
      <c r="N317" s="239"/>
      <c r="O317" s="239"/>
      <c r="P317" s="239"/>
      <c r="Q317" s="239"/>
      <c r="R317" s="239"/>
      <c r="S317" s="239"/>
      <c r="W317" s="239"/>
      <c r="X317" s="239"/>
      <c r="Y317" s="239"/>
    </row>
    <row r="318" spans="1:25">
      <c r="A318" s="232"/>
      <c r="B318" s="232"/>
      <c r="C318" s="232"/>
      <c r="D318" s="233" t="str">
        <f>IF($C318="","",VLOOKUP($C318,分類コード!$B$1:$C$26,2,0))</f>
        <v/>
      </c>
      <c r="E318" s="234"/>
      <c r="F318" s="235"/>
      <c r="G318" s="236"/>
      <c r="H318" s="235"/>
      <c r="L318" s="239"/>
      <c r="M318" s="239"/>
      <c r="N318" s="239"/>
      <c r="O318" s="239"/>
      <c r="P318" s="239"/>
      <c r="Q318" s="239"/>
      <c r="R318" s="239"/>
      <c r="S318" s="239"/>
      <c r="W318" s="239"/>
      <c r="X318" s="239"/>
      <c r="Y318" s="239"/>
    </row>
    <row r="319" spans="1:25">
      <c r="A319" s="232"/>
      <c r="B319" s="232"/>
      <c r="C319" s="232"/>
      <c r="D319" s="233" t="str">
        <f>IF($C319="","",VLOOKUP($C319,分類コード!$B$1:$C$26,2,0))</f>
        <v/>
      </c>
      <c r="E319" s="234"/>
      <c r="F319" s="235"/>
      <c r="G319" s="236"/>
      <c r="H319" s="235"/>
      <c r="L319" s="239"/>
      <c r="M319" s="239"/>
      <c r="N319" s="239"/>
      <c r="O319" s="239"/>
      <c r="P319" s="239"/>
      <c r="Q319" s="239"/>
      <c r="R319" s="239"/>
      <c r="S319" s="239"/>
      <c r="W319" s="239"/>
      <c r="X319" s="239"/>
      <c r="Y319" s="239"/>
    </row>
    <row r="320" spans="1:25">
      <c r="A320" s="232"/>
      <c r="B320" s="232"/>
      <c r="C320" s="232"/>
      <c r="D320" s="233" t="str">
        <f>IF($C320="","",VLOOKUP($C320,分類コード!$B$1:$C$26,2,0))</f>
        <v/>
      </c>
      <c r="E320" s="234"/>
      <c r="F320" s="235"/>
      <c r="G320" s="236"/>
      <c r="H320" s="235"/>
      <c r="L320" s="239"/>
      <c r="M320" s="239"/>
      <c r="N320" s="239"/>
      <c r="O320" s="239"/>
      <c r="P320" s="239"/>
      <c r="Q320" s="239"/>
      <c r="R320" s="239"/>
      <c r="S320" s="239"/>
      <c r="W320" s="239"/>
      <c r="X320" s="239"/>
      <c r="Y320" s="239"/>
    </row>
    <row r="321" spans="1:25">
      <c r="A321" s="232"/>
      <c r="B321" s="232"/>
      <c r="C321" s="232"/>
      <c r="D321" s="233" t="str">
        <f>IF($C321="","",VLOOKUP($C321,分類コード!$B$1:$C$26,2,0))</f>
        <v/>
      </c>
      <c r="E321" s="234"/>
      <c r="F321" s="235"/>
      <c r="G321" s="236"/>
      <c r="H321" s="235"/>
      <c r="L321" s="239"/>
      <c r="M321" s="239"/>
      <c r="N321" s="239"/>
      <c r="O321" s="239"/>
      <c r="P321" s="239"/>
      <c r="Q321" s="239"/>
      <c r="R321" s="239"/>
      <c r="S321" s="239"/>
      <c r="W321" s="239"/>
      <c r="X321" s="239"/>
      <c r="Y321" s="239"/>
    </row>
    <row r="322" spans="1:25">
      <c r="A322" s="232"/>
      <c r="B322" s="232"/>
      <c r="C322" s="232"/>
      <c r="D322" s="233" t="str">
        <f>IF($C322="","",VLOOKUP($C322,分類コード!$B$1:$C$26,2,0))</f>
        <v/>
      </c>
      <c r="E322" s="234"/>
      <c r="F322" s="235"/>
      <c r="G322" s="236"/>
      <c r="H322" s="235"/>
      <c r="L322" s="239"/>
      <c r="M322" s="239"/>
      <c r="N322" s="239"/>
      <c r="O322" s="239"/>
      <c r="P322" s="239"/>
      <c r="Q322" s="239"/>
      <c r="R322" s="239"/>
      <c r="S322" s="239"/>
      <c r="W322" s="239"/>
      <c r="X322" s="239"/>
      <c r="Y322" s="239"/>
    </row>
    <row r="323" spans="1:25">
      <c r="A323" s="232"/>
      <c r="B323" s="232"/>
      <c r="C323" s="232"/>
      <c r="D323" s="233" t="str">
        <f>IF($C323="","",VLOOKUP($C323,分類コード!$B$1:$C$26,2,0))</f>
        <v/>
      </c>
      <c r="E323" s="234"/>
      <c r="F323" s="235"/>
      <c r="G323" s="236"/>
      <c r="H323" s="235"/>
      <c r="L323" s="239"/>
      <c r="M323" s="239"/>
      <c r="N323" s="239"/>
      <c r="O323" s="239"/>
      <c r="P323" s="239"/>
      <c r="Q323" s="239"/>
      <c r="R323" s="239"/>
      <c r="S323" s="239"/>
      <c r="W323" s="239"/>
      <c r="X323" s="239"/>
      <c r="Y323" s="239"/>
    </row>
    <row r="324" spans="1:25">
      <c r="A324" s="232"/>
      <c r="B324" s="232"/>
      <c r="C324" s="232"/>
      <c r="D324" s="233" t="str">
        <f>IF($C324="","",VLOOKUP($C324,分類コード!$B$1:$C$26,2,0))</f>
        <v/>
      </c>
      <c r="E324" s="234"/>
      <c r="F324" s="235"/>
      <c r="G324" s="236"/>
      <c r="H324" s="235"/>
      <c r="L324" s="239"/>
      <c r="M324" s="239"/>
      <c r="N324" s="239"/>
      <c r="O324" s="239"/>
      <c r="P324" s="239"/>
      <c r="Q324" s="239"/>
      <c r="R324" s="239"/>
      <c r="S324" s="239"/>
      <c r="W324" s="239"/>
      <c r="X324" s="239"/>
      <c r="Y324" s="239"/>
    </row>
    <row r="325" spans="1:25">
      <c r="A325" s="232"/>
      <c r="B325" s="232"/>
      <c r="C325" s="232"/>
      <c r="D325" s="233" t="str">
        <f>IF($C325="","",VLOOKUP($C325,分類コード!$B$1:$C$26,2,0))</f>
        <v/>
      </c>
      <c r="E325" s="234"/>
      <c r="F325" s="235"/>
      <c r="G325" s="236"/>
      <c r="H325" s="235"/>
      <c r="L325" s="239"/>
      <c r="M325" s="239"/>
      <c r="N325" s="239"/>
      <c r="O325" s="239"/>
      <c r="P325" s="239"/>
      <c r="Q325" s="239"/>
      <c r="R325" s="239"/>
      <c r="S325" s="239"/>
      <c r="W325" s="239"/>
      <c r="X325" s="239"/>
      <c r="Y325" s="239"/>
    </row>
    <row r="326" spans="1:25">
      <c r="A326" s="232"/>
      <c r="B326" s="232"/>
      <c r="C326" s="232"/>
      <c r="D326" s="233" t="str">
        <f>IF($C326="","",VLOOKUP($C326,分類コード!$B$1:$C$26,2,0))</f>
        <v/>
      </c>
      <c r="E326" s="234"/>
      <c r="F326" s="235"/>
      <c r="G326" s="236"/>
      <c r="H326" s="235"/>
      <c r="L326" s="239"/>
      <c r="M326" s="239"/>
      <c r="N326" s="239"/>
      <c r="O326" s="239"/>
      <c r="P326" s="239"/>
      <c r="Q326" s="239"/>
      <c r="R326" s="239"/>
      <c r="S326" s="239"/>
      <c r="W326" s="239"/>
      <c r="X326" s="239"/>
      <c r="Y326" s="239"/>
    </row>
    <row r="327" spans="1:25">
      <c r="A327" s="232"/>
      <c r="B327" s="232"/>
      <c r="C327" s="232"/>
      <c r="D327" s="233" t="str">
        <f>IF($C327="","",VLOOKUP($C327,分類コード!$B$1:$C$26,2,0))</f>
        <v/>
      </c>
      <c r="E327" s="234"/>
      <c r="F327" s="235"/>
      <c r="G327" s="236"/>
      <c r="H327" s="235"/>
      <c r="L327" s="239"/>
      <c r="M327" s="239"/>
      <c r="N327" s="239"/>
      <c r="O327" s="239"/>
      <c r="P327" s="239"/>
      <c r="Q327" s="239"/>
      <c r="R327" s="239"/>
      <c r="S327" s="239"/>
      <c r="W327" s="239"/>
      <c r="X327" s="239"/>
      <c r="Y327" s="239"/>
    </row>
    <row r="328" spans="1:25">
      <c r="A328" s="232"/>
      <c r="B328" s="232"/>
      <c r="C328" s="232"/>
      <c r="D328" s="233" t="str">
        <f>IF($C328="","",VLOOKUP($C328,分類コード!$B$1:$C$26,2,0))</f>
        <v/>
      </c>
      <c r="E328" s="234"/>
      <c r="F328" s="235"/>
      <c r="G328" s="236"/>
      <c r="H328" s="235"/>
      <c r="L328" s="239"/>
      <c r="M328" s="239"/>
      <c r="N328" s="239"/>
      <c r="O328" s="239"/>
      <c r="P328" s="239"/>
      <c r="Q328" s="239"/>
      <c r="R328" s="239"/>
      <c r="S328" s="239"/>
      <c r="W328" s="239"/>
      <c r="X328" s="239"/>
      <c r="Y328" s="239"/>
    </row>
    <row r="329" spans="1:25">
      <c r="A329" s="232"/>
      <c r="B329" s="232"/>
      <c r="C329" s="232"/>
      <c r="D329" s="233" t="str">
        <f>IF($C329="","",VLOOKUP($C329,分類コード!$B$1:$C$26,2,0))</f>
        <v/>
      </c>
      <c r="E329" s="234"/>
      <c r="F329" s="235"/>
      <c r="G329" s="236"/>
      <c r="H329" s="235"/>
      <c r="L329" s="239"/>
      <c r="M329" s="239"/>
      <c r="N329" s="239"/>
      <c r="O329" s="239"/>
      <c r="P329" s="239"/>
      <c r="Q329" s="239"/>
      <c r="R329" s="239"/>
      <c r="S329" s="239"/>
      <c r="W329" s="239"/>
      <c r="X329" s="239"/>
      <c r="Y329" s="239"/>
    </row>
    <row r="330" spans="1:25">
      <c r="A330" s="232"/>
      <c r="B330" s="232"/>
      <c r="C330" s="232"/>
      <c r="D330" s="233" t="str">
        <f>IF($C330="","",VLOOKUP($C330,分類コード!$B$1:$C$26,2,0))</f>
        <v/>
      </c>
      <c r="E330" s="234"/>
      <c r="F330" s="235"/>
      <c r="G330" s="236"/>
      <c r="H330" s="235"/>
      <c r="L330" s="239"/>
      <c r="M330" s="239"/>
      <c r="N330" s="239"/>
      <c r="O330" s="239"/>
      <c r="P330" s="239"/>
      <c r="Q330" s="239"/>
      <c r="R330" s="239"/>
      <c r="S330" s="239"/>
      <c r="W330" s="239"/>
      <c r="X330" s="239"/>
      <c r="Y330" s="239"/>
    </row>
    <row r="331" spans="1:25">
      <c r="A331" s="232"/>
      <c r="B331" s="232"/>
      <c r="C331" s="232"/>
      <c r="D331" s="233" t="str">
        <f>IF($C331="","",VLOOKUP($C331,分類コード!$B$1:$C$26,2,0))</f>
        <v/>
      </c>
      <c r="E331" s="234"/>
      <c r="F331" s="235"/>
      <c r="G331" s="236"/>
      <c r="H331" s="235"/>
      <c r="L331" s="239"/>
      <c r="M331" s="239"/>
      <c r="N331" s="239"/>
      <c r="O331" s="239"/>
      <c r="P331" s="239"/>
      <c r="Q331" s="239"/>
      <c r="R331" s="239"/>
      <c r="S331" s="239"/>
      <c r="W331" s="239"/>
      <c r="X331" s="239"/>
      <c r="Y331" s="239"/>
    </row>
    <row r="332" spans="1:25">
      <c r="A332" s="232"/>
      <c r="B332" s="232"/>
      <c r="C332" s="232"/>
      <c r="D332" s="233" t="str">
        <f>IF($C332="","",VLOOKUP($C332,分類コード!$B$1:$C$26,2,0))</f>
        <v/>
      </c>
      <c r="E332" s="234"/>
      <c r="F332" s="235"/>
      <c r="G332" s="236"/>
      <c r="H332" s="235"/>
      <c r="L332" s="239"/>
      <c r="M332" s="239"/>
      <c r="N332" s="239"/>
      <c r="O332" s="239"/>
      <c r="P332" s="239"/>
      <c r="Q332" s="239"/>
      <c r="R332" s="239"/>
      <c r="S332" s="239"/>
      <c r="W332" s="239"/>
      <c r="X332" s="239"/>
      <c r="Y332" s="239"/>
    </row>
    <row r="333" spans="1:25">
      <c r="A333" s="232"/>
      <c r="B333" s="232"/>
      <c r="C333" s="232"/>
      <c r="D333" s="233" t="str">
        <f>IF($C333="","",VLOOKUP($C333,分類コード!$B$1:$C$26,2,0))</f>
        <v/>
      </c>
      <c r="E333" s="234"/>
      <c r="F333" s="235"/>
      <c r="G333" s="236"/>
      <c r="H333" s="235"/>
      <c r="L333" s="239"/>
      <c r="M333" s="239"/>
      <c r="N333" s="239"/>
      <c r="O333" s="239"/>
      <c r="P333" s="239"/>
      <c r="Q333" s="239"/>
      <c r="R333" s="239"/>
      <c r="S333" s="239"/>
      <c r="W333" s="239"/>
      <c r="X333" s="239"/>
      <c r="Y333" s="239"/>
    </row>
    <row r="334" spans="1:25">
      <c r="A334" s="232"/>
      <c r="B334" s="232"/>
      <c r="C334" s="232"/>
      <c r="D334" s="233" t="str">
        <f>IF($C334="","",VLOOKUP($C334,分類コード!$B$1:$C$26,2,0))</f>
        <v/>
      </c>
      <c r="E334" s="234"/>
      <c r="F334" s="235"/>
      <c r="G334" s="236"/>
      <c r="H334" s="235"/>
      <c r="L334" s="239"/>
      <c r="M334" s="239"/>
      <c r="N334" s="239"/>
      <c r="O334" s="239"/>
      <c r="P334" s="239"/>
      <c r="Q334" s="239"/>
      <c r="R334" s="239"/>
      <c r="S334" s="239"/>
      <c r="W334" s="239"/>
      <c r="X334" s="239"/>
      <c r="Y334" s="239"/>
    </row>
    <row r="335" spans="1:25">
      <c r="A335" s="232"/>
      <c r="B335" s="232"/>
      <c r="C335" s="232"/>
      <c r="D335" s="233" t="str">
        <f>IF($C335="","",VLOOKUP($C335,分類コード!$B$1:$C$26,2,0))</f>
        <v/>
      </c>
      <c r="E335" s="234"/>
      <c r="F335" s="235"/>
      <c r="G335" s="236"/>
      <c r="H335" s="235"/>
      <c r="L335" s="239"/>
      <c r="M335" s="239"/>
      <c r="N335" s="239"/>
      <c r="O335" s="239"/>
      <c r="P335" s="239"/>
      <c r="Q335" s="239"/>
      <c r="R335" s="239"/>
      <c r="S335" s="239"/>
      <c r="W335" s="239"/>
      <c r="X335" s="239"/>
      <c r="Y335" s="239"/>
    </row>
    <row r="336" spans="1:25">
      <c r="A336" s="232"/>
      <c r="B336" s="232"/>
      <c r="C336" s="232"/>
      <c r="D336" s="233" t="str">
        <f>IF($C336="","",VLOOKUP($C336,分類コード!$B$1:$C$26,2,0))</f>
        <v/>
      </c>
      <c r="E336" s="234"/>
      <c r="F336" s="235"/>
      <c r="G336" s="236"/>
      <c r="H336" s="235"/>
      <c r="L336" s="239"/>
      <c r="M336" s="239"/>
      <c r="N336" s="239"/>
      <c r="O336" s="239"/>
      <c r="P336" s="239"/>
      <c r="Q336" s="239"/>
      <c r="R336" s="239"/>
      <c r="S336" s="239"/>
      <c r="W336" s="239"/>
      <c r="X336" s="239"/>
      <c r="Y336" s="239"/>
    </row>
    <row r="337" spans="1:25">
      <c r="A337" s="232"/>
      <c r="B337" s="232"/>
      <c r="C337" s="232"/>
      <c r="D337" s="233" t="str">
        <f>IF($C337="","",VLOOKUP($C337,分類コード!$B$1:$C$26,2,0))</f>
        <v/>
      </c>
      <c r="E337" s="234"/>
      <c r="F337" s="235"/>
      <c r="G337" s="236"/>
      <c r="H337" s="235"/>
      <c r="L337" s="239"/>
      <c r="M337" s="239"/>
      <c r="N337" s="239"/>
      <c r="O337" s="239"/>
      <c r="P337" s="239"/>
      <c r="Q337" s="239"/>
      <c r="R337" s="239"/>
      <c r="S337" s="239"/>
      <c r="W337" s="239"/>
      <c r="X337" s="239"/>
      <c r="Y337" s="239"/>
    </row>
    <row r="338" spans="1:25">
      <c r="A338" s="232"/>
      <c r="B338" s="232"/>
      <c r="C338" s="232"/>
      <c r="D338" s="233" t="str">
        <f>IF($C338="","",VLOOKUP($C338,分類コード!$B$1:$C$26,2,0))</f>
        <v/>
      </c>
      <c r="E338" s="234"/>
      <c r="F338" s="235"/>
      <c r="G338" s="236"/>
      <c r="H338" s="235"/>
      <c r="L338" s="239"/>
      <c r="M338" s="239"/>
      <c r="N338" s="239"/>
      <c r="O338" s="239"/>
      <c r="P338" s="239"/>
      <c r="Q338" s="239"/>
      <c r="R338" s="239"/>
      <c r="S338" s="239"/>
      <c r="W338" s="239"/>
      <c r="X338" s="239"/>
      <c r="Y338" s="239"/>
    </row>
    <row r="339" spans="1:25">
      <c r="A339" s="232"/>
      <c r="B339" s="232"/>
      <c r="C339" s="232"/>
      <c r="D339" s="233" t="str">
        <f>IF($C339="","",VLOOKUP($C339,分類コード!$B$1:$C$26,2,0))</f>
        <v/>
      </c>
      <c r="E339" s="234"/>
      <c r="F339" s="235"/>
      <c r="G339" s="236"/>
      <c r="H339" s="235"/>
      <c r="L339" s="239"/>
      <c r="M339" s="239"/>
      <c r="N339" s="239"/>
      <c r="O339" s="239"/>
      <c r="P339" s="239"/>
      <c r="Q339" s="239"/>
      <c r="R339" s="239"/>
      <c r="S339" s="239"/>
      <c r="W339" s="239"/>
      <c r="X339" s="239"/>
      <c r="Y339" s="239"/>
    </row>
    <row r="340" spans="1:25">
      <c r="A340" s="232"/>
      <c r="B340" s="232"/>
      <c r="C340" s="232"/>
      <c r="D340" s="233" t="str">
        <f>IF($C340="","",VLOOKUP($C340,分類コード!$B$1:$C$26,2,0))</f>
        <v/>
      </c>
      <c r="E340" s="234"/>
      <c r="F340" s="235"/>
      <c r="G340" s="236"/>
      <c r="H340" s="235"/>
      <c r="L340" s="239"/>
      <c r="M340" s="239"/>
      <c r="N340" s="239"/>
      <c r="O340" s="239"/>
      <c r="P340" s="239"/>
      <c r="Q340" s="239"/>
      <c r="R340" s="239"/>
      <c r="S340" s="239"/>
      <c r="W340" s="239"/>
      <c r="X340" s="239"/>
      <c r="Y340" s="239"/>
    </row>
    <row r="341" spans="1:25">
      <c r="A341" s="232"/>
      <c r="B341" s="232"/>
      <c r="C341" s="232"/>
      <c r="D341" s="233" t="str">
        <f>IF($C341="","",VLOOKUP($C341,分類コード!$B$1:$C$26,2,0))</f>
        <v/>
      </c>
      <c r="E341" s="234"/>
      <c r="F341" s="235"/>
      <c r="G341" s="236"/>
      <c r="H341" s="235"/>
      <c r="L341" s="239"/>
      <c r="M341" s="239"/>
      <c r="N341" s="239"/>
      <c r="O341" s="239"/>
      <c r="P341" s="239"/>
      <c r="Q341" s="239"/>
      <c r="R341" s="239"/>
      <c r="S341" s="239"/>
      <c r="W341" s="239"/>
      <c r="X341" s="239"/>
      <c r="Y341" s="239"/>
    </row>
    <row r="342" spans="1:25">
      <c r="A342" s="232"/>
      <c r="B342" s="232"/>
      <c r="C342" s="232"/>
      <c r="D342" s="233" t="str">
        <f>IF($C342="","",VLOOKUP($C342,分類コード!$B$1:$C$26,2,0))</f>
        <v/>
      </c>
      <c r="E342" s="234"/>
      <c r="F342" s="235"/>
      <c r="G342" s="236"/>
      <c r="H342" s="235"/>
      <c r="L342" s="239"/>
      <c r="M342" s="239"/>
      <c r="N342" s="239"/>
      <c r="O342" s="239"/>
      <c r="P342" s="239"/>
      <c r="Q342" s="239"/>
      <c r="R342" s="239"/>
      <c r="S342" s="239"/>
      <c r="W342" s="239"/>
      <c r="X342" s="239"/>
      <c r="Y342" s="239"/>
    </row>
    <row r="343" spans="1:25">
      <c r="A343" s="232"/>
      <c r="B343" s="232"/>
      <c r="C343" s="232"/>
      <c r="D343" s="233" t="str">
        <f>IF($C343="","",VLOOKUP($C343,分類コード!$B$1:$C$26,2,0))</f>
        <v/>
      </c>
      <c r="E343" s="234"/>
      <c r="F343" s="235"/>
      <c r="G343" s="236"/>
      <c r="H343" s="235"/>
      <c r="L343" s="239"/>
      <c r="M343" s="239"/>
      <c r="N343" s="239"/>
      <c r="O343" s="239"/>
      <c r="P343" s="239"/>
      <c r="Q343" s="239"/>
      <c r="R343" s="239"/>
      <c r="S343" s="239"/>
      <c r="W343" s="239"/>
      <c r="X343" s="239"/>
      <c r="Y343" s="239"/>
    </row>
    <row r="344" spans="1:25">
      <c r="A344" s="232"/>
      <c r="B344" s="232"/>
      <c r="C344" s="232"/>
      <c r="D344" s="233" t="str">
        <f>IF($C344="","",VLOOKUP($C344,分類コード!$B$1:$C$26,2,0))</f>
        <v/>
      </c>
      <c r="E344" s="234"/>
      <c r="F344" s="235"/>
      <c r="G344" s="236"/>
      <c r="H344" s="235"/>
      <c r="L344" s="239"/>
      <c r="M344" s="239"/>
      <c r="N344" s="239"/>
      <c r="O344" s="239"/>
      <c r="P344" s="239"/>
      <c r="Q344" s="239"/>
      <c r="R344" s="239"/>
      <c r="S344" s="239"/>
      <c r="W344" s="239"/>
      <c r="X344" s="239"/>
      <c r="Y344" s="239"/>
    </row>
    <row r="345" spans="1:25">
      <c r="A345" s="232"/>
      <c r="B345" s="232"/>
      <c r="C345" s="232"/>
      <c r="D345" s="233" t="str">
        <f>IF($C345="","",VLOOKUP($C345,分類コード!$B$1:$C$26,2,0))</f>
        <v/>
      </c>
      <c r="E345" s="234"/>
      <c r="F345" s="235"/>
      <c r="G345" s="236"/>
      <c r="H345" s="235"/>
      <c r="L345" s="239"/>
      <c r="M345" s="239"/>
      <c r="N345" s="239"/>
      <c r="O345" s="239"/>
      <c r="P345" s="239"/>
      <c r="Q345" s="239"/>
      <c r="R345" s="239"/>
      <c r="S345" s="239"/>
      <c r="W345" s="239"/>
      <c r="X345" s="239"/>
      <c r="Y345" s="239"/>
    </row>
    <row r="346" spans="1:25">
      <c r="A346" s="232"/>
      <c r="B346" s="232"/>
      <c r="C346" s="232"/>
      <c r="D346" s="233" t="str">
        <f>IF($C346="","",VLOOKUP($C346,分類コード!$B$1:$C$26,2,0))</f>
        <v/>
      </c>
      <c r="E346" s="234"/>
      <c r="F346" s="235"/>
      <c r="G346" s="236"/>
      <c r="H346" s="235"/>
      <c r="L346" s="239"/>
      <c r="M346" s="239"/>
      <c r="N346" s="239"/>
      <c r="O346" s="239"/>
      <c r="P346" s="239"/>
      <c r="Q346" s="239"/>
      <c r="R346" s="239"/>
      <c r="S346" s="239"/>
      <c r="W346" s="239"/>
      <c r="X346" s="239"/>
      <c r="Y346" s="239"/>
    </row>
    <row r="347" spans="1:25">
      <c r="A347" s="232"/>
      <c r="B347" s="232"/>
      <c r="C347" s="232"/>
      <c r="D347" s="233" t="str">
        <f>IF($C347="","",VLOOKUP($C347,分類コード!$B$1:$C$26,2,0))</f>
        <v/>
      </c>
      <c r="E347" s="234"/>
      <c r="F347" s="235"/>
      <c r="G347" s="236"/>
      <c r="H347" s="235"/>
      <c r="L347" s="239"/>
      <c r="M347" s="239"/>
      <c r="N347" s="239"/>
      <c r="O347" s="239"/>
      <c r="P347" s="239"/>
      <c r="Q347" s="239"/>
      <c r="R347" s="239"/>
      <c r="S347" s="239"/>
      <c r="W347" s="239"/>
      <c r="X347" s="239"/>
      <c r="Y347" s="239"/>
    </row>
    <row r="348" spans="1:25">
      <c r="A348" s="232"/>
      <c r="B348" s="232"/>
      <c r="C348" s="232"/>
      <c r="D348" s="233" t="str">
        <f>IF($C348="","",VLOOKUP($C348,分類コード!$B$1:$C$26,2,0))</f>
        <v/>
      </c>
      <c r="E348" s="234"/>
      <c r="F348" s="235"/>
      <c r="G348" s="236"/>
      <c r="H348" s="235"/>
      <c r="L348" s="239"/>
      <c r="M348" s="239"/>
      <c r="N348" s="239"/>
      <c r="O348" s="239"/>
      <c r="P348" s="239"/>
      <c r="Q348" s="239"/>
      <c r="R348" s="239"/>
      <c r="S348" s="239"/>
      <c r="W348" s="239"/>
      <c r="X348" s="239"/>
      <c r="Y348" s="239"/>
    </row>
    <row r="349" spans="1:25">
      <c r="A349" s="232"/>
      <c r="B349" s="232"/>
      <c r="C349" s="232"/>
      <c r="D349" s="233" t="str">
        <f>IF($C349="","",VLOOKUP($C349,分類コード!$B$1:$C$26,2,0))</f>
        <v/>
      </c>
      <c r="E349" s="234"/>
      <c r="F349" s="235"/>
      <c r="G349" s="236"/>
      <c r="H349" s="235"/>
      <c r="L349" s="239"/>
      <c r="M349" s="239"/>
      <c r="N349" s="239"/>
      <c r="O349" s="239"/>
      <c r="P349" s="239"/>
      <c r="Q349" s="239"/>
      <c r="R349" s="239"/>
      <c r="S349" s="239"/>
      <c r="W349" s="239"/>
      <c r="X349" s="239"/>
      <c r="Y349" s="239"/>
    </row>
    <row r="350" spans="1:25">
      <c r="A350" s="232"/>
      <c r="B350" s="232"/>
      <c r="C350" s="232"/>
      <c r="D350" s="233" t="str">
        <f>IF($C350="","",VLOOKUP($C350,分類コード!$B$1:$C$26,2,0))</f>
        <v/>
      </c>
      <c r="E350" s="234"/>
      <c r="F350" s="235"/>
      <c r="G350" s="236"/>
      <c r="H350" s="235"/>
      <c r="L350" s="239"/>
      <c r="M350" s="239"/>
      <c r="N350" s="239"/>
      <c r="O350" s="239"/>
      <c r="P350" s="239"/>
      <c r="Q350" s="239"/>
      <c r="R350" s="239"/>
      <c r="S350" s="239"/>
      <c r="W350" s="239"/>
      <c r="X350" s="239"/>
      <c r="Y350" s="239"/>
    </row>
    <row r="351" spans="1:25">
      <c r="A351" s="232"/>
      <c r="B351" s="232"/>
      <c r="C351" s="232"/>
      <c r="D351" s="233" t="str">
        <f>IF($C351="","",VLOOKUP($C351,分類コード!$B$1:$C$26,2,0))</f>
        <v/>
      </c>
      <c r="E351" s="234"/>
      <c r="F351" s="235"/>
      <c r="G351" s="236"/>
      <c r="H351" s="235"/>
      <c r="L351" s="239"/>
      <c r="M351" s="239"/>
      <c r="N351" s="239"/>
      <c r="O351" s="239"/>
      <c r="P351" s="239"/>
      <c r="Q351" s="239"/>
      <c r="R351" s="239"/>
      <c r="S351" s="239"/>
      <c r="W351" s="239"/>
      <c r="X351" s="239"/>
      <c r="Y351" s="239"/>
    </row>
    <row r="352" spans="1:25">
      <c r="A352" s="232"/>
      <c r="B352" s="232"/>
      <c r="C352" s="232"/>
      <c r="D352" s="233" t="str">
        <f>IF($C352="","",VLOOKUP($C352,分類コード!$B$1:$C$26,2,0))</f>
        <v/>
      </c>
      <c r="E352" s="234"/>
      <c r="F352" s="235"/>
      <c r="G352" s="236"/>
      <c r="H352" s="235"/>
      <c r="L352" s="239"/>
      <c r="M352" s="239"/>
      <c r="N352" s="239"/>
      <c r="O352" s="239"/>
      <c r="P352" s="239"/>
      <c r="Q352" s="239"/>
      <c r="R352" s="239"/>
      <c r="S352" s="239"/>
      <c r="W352" s="239"/>
      <c r="X352" s="239"/>
      <c r="Y352" s="239"/>
    </row>
    <row r="353" spans="1:25">
      <c r="A353" s="232"/>
      <c r="B353" s="232"/>
      <c r="C353" s="232"/>
      <c r="D353" s="233" t="str">
        <f>IF($C353="","",VLOOKUP($C353,分類コード!$B$1:$C$26,2,0))</f>
        <v/>
      </c>
      <c r="E353" s="234"/>
      <c r="F353" s="235"/>
      <c r="G353" s="236"/>
      <c r="H353" s="235"/>
      <c r="L353" s="239"/>
      <c r="M353" s="239"/>
      <c r="N353" s="239"/>
      <c r="O353" s="239"/>
      <c r="P353" s="239"/>
      <c r="Q353" s="239"/>
      <c r="R353" s="239"/>
      <c r="S353" s="239"/>
      <c r="W353" s="239"/>
      <c r="X353" s="239"/>
      <c r="Y353" s="239"/>
    </row>
    <row r="354" spans="1:25">
      <c r="A354" s="232"/>
      <c r="B354" s="232"/>
      <c r="C354" s="232"/>
      <c r="D354" s="233" t="str">
        <f>IF($C354="","",VLOOKUP($C354,分類コード!$B$1:$C$26,2,0))</f>
        <v/>
      </c>
      <c r="E354" s="234"/>
      <c r="F354" s="235"/>
      <c r="G354" s="236"/>
      <c r="H354" s="235"/>
      <c r="L354" s="239"/>
      <c r="M354" s="239"/>
      <c r="N354" s="239"/>
      <c r="O354" s="239"/>
      <c r="P354" s="239"/>
      <c r="Q354" s="239"/>
      <c r="R354" s="239"/>
      <c r="S354" s="239"/>
      <c r="W354" s="239"/>
      <c r="X354" s="239"/>
      <c r="Y354" s="239"/>
    </row>
    <row r="355" spans="1:25">
      <c r="A355" s="232"/>
      <c r="B355" s="232"/>
      <c r="C355" s="232"/>
      <c r="D355" s="233" t="str">
        <f>IF($C355="","",VLOOKUP($C355,分類コード!$B$1:$C$26,2,0))</f>
        <v/>
      </c>
      <c r="E355" s="234"/>
      <c r="F355" s="235"/>
      <c r="G355" s="236"/>
      <c r="H355" s="235"/>
      <c r="L355" s="239"/>
      <c r="M355" s="239"/>
      <c r="N355" s="239"/>
      <c r="O355" s="239"/>
      <c r="P355" s="239"/>
      <c r="Q355" s="239"/>
      <c r="R355" s="239"/>
      <c r="S355" s="239"/>
      <c r="W355" s="239"/>
      <c r="X355" s="239"/>
      <c r="Y355" s="239"/>
    </row>
    <row r="356" spans="1:25">
      <c r="A356" s="232"/>
      <c r="B356" s="232"/>
      <c r="C356" s="232"/>
      <c r="D356" s="233" t="str">
        <f>IF($C356="","",VLOOKUP($C356,分類コード!$B$1:$C$26,2,0))</f>
        <v/>
      </c>
      <c r="E356" s="234"/>
      <c r="F356" s="235"/>
      <c r="G356" s="236"/>
      <c r="H356" s="235"/>
      <c r="L356" s="239"/>
      <c r="M356" s="239"/>
      <c r="N356" s="239"/>
      <c r="O356" s="239"/>
      <c r="P356" s="239"/>
      <c r="Q356" s="239"/>
      <c r="R356" s="239"/>
      <c r="S356" s="239"/>
      <c r="W356" s="239"/>
      <c r="X356" s="239"/>
      <c r="Y356" s="239"/>
    </row>
    <row r="357" spans="1:25">
      <c r="A357" s="232"/>
      <c r="B357" s="232"/>
      <c r="C357" s="232"/>
      <c r="D357" s="233" t="str">
        <f>IF($C357="","",VLOOKUP($C357,分類コード!$B$1:$C$26,2,0))</f>
        <v/>
      </c>
      <c r="E357" s="234"/>
      <c r="F357" s="235"/>
      <c r="G357" s="236"/>
      <c r="H357" s="235"/>
      <c r="L357" s="239"/>
      <c r="M357" s="239"/>
      <c r="N357" s="239"/>
      <c r="O357" s="239"/>
      <c r="P357" s="239"/>
      <c r="Q357" s="239"/>
      <c r="R357" s="239"/>
      <c r="S357" s="239"/>
      <c r="W357" s="239"/>
      <c r="X357" s="239"/>
      <c r="Y357" s="239"/>
    </row>
    <row r="358" spans="1:25">
      <c r="A358" s="232"/>
      <c r="B358" s="232"/>
      <c r="C358" s="232"/>
      <c r="D358" s="233" t="str">
        <f>IF($C358="","",VLOOKUP($C358,分類コード!$B$1:$C$26,2,0))</f>
        <v/>
      </c>
      <c r="E358" s="234"/>
      <c r="F358" s="235"/>
      <c r="G358" s="236"/>
      <c r="H358" s="235"/>
      <c r="L358" s="239"/>
      <c r="M358" s="239"/>
      <c r="N358" s="239"/>
      <c r="O358" s="239"/>
      <c r="P358" s="239"/>
      <c r="Q358" s="239"/>
      <c r="R358" s="239"/>
      <c r="S358" s="239"/>
      <c r="W358" s="239"/>
      <c r="X358" s="239"/>
      <c r="Y358" s="239"/>
    </row>
    <row r="359" spans="1:25">
      <c r="A359" s="232"/>
      <c r="B359" s="232"/>
      <c r="C359" s="232"/>
      <c r="D359" s="233" t="str">
        <f>IF($C359="","",VLOOKUP($C359,分類コード!$B$1:$C$26,2,0))</f>
        <v/>
      </c>
      <c r="E359" s="234"/>
      <c r="F359" s="235"/>
      <c r="G359" s="236"/>
      <c r="H359" s="235"/>
      <c r="L359" s="239"/>
      <c r="M359" s="239"/>
      <c r="N359" s="239"/>
      <c r="O359" s="239"/>
      <c r="P359" s="239"/>
      <c r="Q359" s="239"/>
      <c r="R359" s="239"/>
      <c r="S359" s="239"/>
      <c r="W359" s="239"/>
      <c r="X359" s="239"/>
      <c r="Y359" s="239"/>
    </row>
    <row r="360" spans="1:25">
      <c r="A360" s="232"/>
      <c r="B360" s="232"/>
      <c r="C360" s="232"/>
      <c r="D360" s="233" t="str">
        <f>IF($C360="","",VLOOKUP($C360,分類コード!$B$1:$C$26,2,0))</f>
        <v/>
      </c>
      <c r="E360" s="234"/>
      <c r="F360" s="235"/>
      <c r="G360" s="236"/>
      <c r="H360" s="235"/>
      <c r="L360" s="239"/>
      <c r="M360" s="239"/>
      <c r="N360" s="239"/>
      <c r="O360" s="239"/>
      <c r="P360" s="239"/>
      <c r="Q360" s="239"/>
      <c r="R360" s="239"/>
      <c r="S360" s="239"/>
      <c r="W360" s="239"/>
      <c r="X360" s="239"/>
      <c r="Y360" s="239"/>
    </row>
    <row r="361" spans="1:25">
      <c r="A361" s="232"/>
      <c r="B361" s="232"/>
      <c r="C361" s="232"/>
      <c r="D361" s="233" t="str">
        <f>IF($C361="","",VLOOKUP($C361,分類コード!$B$1:$C$26,2,0))</f>
        <v/>
      </c>
      <c r="E361" s="234"/>
      <c r="F361" s="235"/>
      <c r="G361" s="236"/>
      <c r="H361" s="235"/>
      <c r="L361" s="239"/>
      <c r="M361" s="239"/>
      <c r="N361" s="239"/>
      <c r="O361" s="239"/>
      <c r="P361" s="239"/>
      <c r="Q361" s="239"/>
      <c r="R361" s="239"/>
      <c r="S361" s="239"/>
      <c r="W361" s="239"/>
      <c r="X361" s="239"/>
      <c r="Y361" s="239"/>
    </row>
    <row r="362" spans="1:25">
      <c r="A362" s="232"/>
      <c r="B362" s="232"/>
      <c r="C362" s="232"/>
      <c r="D362" s="233" t="str">
        <f>IF($C362="","",VLOOKUP($C362,分類コード!$B$1:$C$26,2,0))</f>
        <v/>
      </c>
      <c r="E362" s="234"/>
      <c r="F362" s="235"/>
      <c r="G362" s="236"/>
      <c r="H362" s="235"/>
      <c r="L362" s="239"/>
      <c r="M362" s="239"/>
      <c r="N362" s="239"/>
      <c r="O362" s="239"/>
      <c r="P362" s="239"/>
      <c r="Q362" s="239"/>
      <c r="R362" s="239"/>
      <c r="S362" s="239"/>
      <c r="W362" s="239"/>
      <c r="X362" s="239"/>
      <c r="Y362" s="239"/>
    </row>
    <row r="363" spans="1:25">
      <c r="A363" s="232"/>
      <c r="B363" s="232"/>
      <c r="C363" s="232"/>
      <c r="D363" s="233" t="str">
        <f>IF($C363="","",VLOOKUP($C363,分類コード!$B$1:$C$26,2,0))</f>
        <v/>
      </c>
      <c r="E363" s="234"/>
      <c r="F363" s="235"/>
      <c r="G363" s="236"/>
      <c r="H363" s="235"/>
      <c r="L363" s="239"/>
      <c r="M363" s="239"/>
      <c r="N363" s="239"/>
      <c r="O363" s="239"/>
      <c r="P363" s="239"/>
      <c r="Q363" s="239"/>
      <c r="R363" s="239"/>
      <c r="S363" s="239"/>
      <c r="W363" s="239"/>
      <c r="X363" s="239"/>
      <c r="Y363" s="239"/>
    </row>
    <row r="364" spans="1:25">
      <c r="A364" s="232"/>
      <c r="B364" s="232"/>
      <c r="C364" s="232"/>
      <c r="D364" s="233" t="str">
        <f>IF($C364="","",VLOOKUP($C364,分類コード!$B$1:$C$26,2,0))</f>
        <v/>
      </c>
      <c r="E364" s="234"/>
      <c r="F364" s="235"/>
      <c r="G364" s="236"/>
      <c r="H364" s="235"/>
      <c r="L364" s="239"/>
      <c r="M364" s="239"/>
      <c r="N364" s="239"/>
      <c r="O364" s="239"/>
      <c r="P364" s="239"/>
      <c r="Q364" s="239"/>
      <c r="R364" s="239"/>
      <c r="S364" s="239"/>
      <c r="W364" s="239"/>
      <c r="X364" s="239"/>
      <c r="Y364" s="239"/>
    </row>
    <row r="365" spans="1:25">
      <c r="A365" s="232"/>
      <c r="B365" s="232"/>
      <c r="C365" s="232"/>
      <c r="D365" s="233" t="str">
        <f>IF($C365="","",VLOOKUP($C365,分類コード!$B$1:$C$26,2,0))</f>
        <v/>
      </c>
      <c r="E365" s="234"/>
      <c r="F365" s="235"/>
      <c r="G365" s="236"/>
      <c r="H365" s="235"/>
      <c r="L365" s="239"/>
      <c r="M365" s="239"/>
      <c r="N365" s="239"/>
      <c r="O365" s="239"/>
      <c r="P365" s="239"/>
      <c r="Q365" s="239"/>
      <c r="R365" s="239"/>
      <c r="S365" s="239"/>
      <c r="W365" s="239"/>
      <c r="X365" s="239"/>
      <c r="Y365" s="239"/>
    </row>
    <row r="366" spans="1:25">
      <c r="A366" s="232"/>
      <c r="B366" s="232"/>
      <c r="C366" s="232"/>
      <c r="D366" s="233" t="str">
        <f>IF($C366="","",VLOOKUP($C366,分類コード!$B$1:$C$26,2,0))</f>
        <v/>
      </c>
      <c r="E366" s="234"/>
      <c r="F366" s="235"/>
      <c r="G366" s="236"/>
      <c r="H366" s="235"/>
      <c r="L366" s="239"/>
      <c r="M366" s="239"/>
      <c r="N366" s="239"/>
      <c r="O366" s="239"/>
      <c r="P366" s="239"/>
      <c r="Q366" s="239"/>
      <c r="R366" s="239"/>
      <c r="S366" s="239"/>
      <c r="W366" s="239"/>
      <c r="X366" s="239"/>
      <c r="Y366" s="239"/>
    </row>
    <row r="367" spans="1:25">
      <c r="A367" s="232"/>
      <c r="B367" s="232"/>
      <c r="C367" s="232"/>
      <c r="D367" s="233" t="str">
        <f>IF($C367="","",VLOOKUP($C367,分類コード!$B$1:$C$26,2,0))</f>
        <v/>
      </c>
      <c r="E367" s="234"/>
      <c r="F367" s="235"/>
      <c r="G367" s="236"/>
      <c r="H367" s="235"/>
      <c r="L367" s="239"/>
      <c r="M367" s="239"/>
      <c r="N367" s="239"/>
      <c r="O367" s="239"/>
      <c r="P367" s="239"/>
      <c r="Q367" s="239"/>
      <c r="R367" s="239"/>
      <c r="S367" s="239"/>
      <c r="W367" s="239"/>
      <c r="X367" s="239"/>
      <c r="Y367" s="239"/>
    </row>
    <row r="368" spans="1:25">
      <c r="A368" s="232"/>
      <c r="B368" s="232"/>
      <c r="C368" s="232"/>
      <c r="D368" s="233" t="str">
        <f>IF($C368="","",VLOOKUP($C368,分類コード!$B$1:$C$26,2,0))</f>
        <v/>
      </c>
      <c r="E368" s="234"/>
      <c r="F368" s="235"/>
      <c r="G368" s="236"/>
      <c r="H368" s="235"/>
      <c r="L368" s="239"/>
      <c r="M368" s="239"/>
      <c r="N368" s="239"/>
      <c r="O368" s="239"/>
      <c r="P368" s="239"/>
      <c r="Q368" s="239"/>
      <c r="R368" s="239"/>
      <c r="S368" s="239"/>
      <c r="W368" s="239"/>
      <c r="X368" s="239"/>
      <c r="Y368" s="239"/>
    </row>
    <row r="369" spans="1:25">
      <c r="A369" s="232"/>
      <c r="B369" s="232"/>
      <c r="C369" s="232"/>
      <c r="D369" s="233" t="str">
        <f>IF($C369="","",VLOOKUP($C369,分類コード!$B$1:$C$26,2,0))</f>
        <v/>
      </c>
      <c r="E369" s="234"/>
      <c r="F369" s="235"/>
      <c r="G369" s="236"/>
      <c r="H369" s="235"/>
      <c r="L369" s="239"/>
      <c r="M369" s="239"/>
      <c r="N369" s="239"/>
      <c r="O369" s="239"/>
      <c r="P369" s="239"/>
      <c r="Q369" s="239"/>
      <c r="R369" s="239"/>
      <c r="S369" s="239"/>
      <c r="W369" s="239"/>
      <c r="X369" s="239"/>
      <c r="Y369" s="239"/>
    </row>
    <row r="370" spans="1:25">
      <c r="A370" s="232"/>
      <c r="B370" s="232"/>
      <c r="C370" s="232"/>
      <c r="D370" s="233" t="str">
        <f>IF($C370="","",VLOOKUP($C370,分類コード!$B$1:$C$26,2,0))</f>
        <v/>
      </c>
      <c r="E370" s="234"/>
      <c r="F370" s="235"/>
      <c r="G370" s="236"/>
      <c r="H370" s="235"/>
      <c r="L370" s="239"/>
      <c r="M370" s="239"/>
      <c r="N370" s="239"/>
      <c r="O370" s="239"/>
      <c r="P370" s="239"/>
      <c r="Q370" s="239"/>
      <c r="R370" s="239"/>
      <c r="S370" s="239"/>
      <c r="W370" s="239"/>
      <c r="X370" s="239"/>
      <c r="Y370" s="239"/>
    </row>
    <row r="371" spans="1:25">
      <c r="A371" s="232"/>
      <c r="B371" s="232"/>
      <c r="C371" s="232"/>
      <c r="D371" s="233" t="str">
        <f>IF($C371="","",VLOOKUP($C371,分類コード!$B$1:$C$26,2,0))</f>
        <v/>
      </c>
      <c r="E371" s="234"/>
      <c r="F371" s="235"/>
      <c r="G371" s="236"/>
      <c r="H371" s="235"/>
      <c r="L371" s="239"/>
      <c r="M371" s="239"/>
      <c r="N371" s="239"/>
      <c r="O371" s="239"/>
      <c r="P371" s="239"/>
      <c r="Q371" s="239"/>
      <c r="R371" s="239"/>
      <c r="S371" s="239"/>
      <c r="W371" s="239"/>
      <c r="X371" s="239"/>
      <c r="Y371" s="239"/>
    </row>
    <row r="372" spans="1:25">
      <c r="A372" s="232"/>
      <c r="B372" s="232"/>
      <c r="C372" s="232"/>
      <c r="D372" s="233" t="str">
        <f>IF($C372="","",VLOOKUP($C372,分類コード!$B$1:$C$26,2,0))</f>
        <v/>
      </c>
      <c r="E372" s="234"/>
      <c r="F372" s="235"/>
      <c r="G372" s="236"/>
      <c r="H372" s="235"/>
      <c r="L372" s="239"/>
      <c r="M372" s="239"/>
      <c r="N372" s="239"/>
      <c r="O372" s="239"/>
      <c r="P372" s="239"/>
      <c r="Q372" s="239"/>
      <c r="R372" s="239"/>
      <c r="S372" s="239"/>
      <c r="W372" s="239"/>
      <c r="X372" s="239"/>
      <c r="Y372" s="239"/>
    </row>
    <row r="373" spans="1:25">
      <c r="A373" s="232"/>
      <c r="B373" s="232"/>
      <c r="C373" s="232"/>
      <c r="D373" s="233" t="str">
        <f>IF($C373="","",VLOOKUP($C373,分類コード!$B$1:$C$26,2,0))</f>
        <v/>
      </c>
      <c r="E373" s="234"/>
      <c r="F373" s="235"/>
      <c r="G373" s="236"/>
      <c r="H373" s="235"/>
      <c r="L373" s="239"/>
      <c r="M373" s="239"/>
      <c r="N373" s="239"/>
      <c r="O373" s="239"/>
      <c r="P373" s="239"/>
      <c r="Q373" s="239"/>
      <c r="R373" s="239"/>
      <c r="S373" s="239"/>
      <c r="W373" s="239"/>
      <c r="X373" s="239"/>
      <c r="Y373" s="239"/>
    </row>
    <row r="374" spans="1:25">
      <c r="A374" s="232"/>
      <c r="B374" s="232"/>
      <c r="C374" s="232"/>
      <c r="D374" s="233" t="str">
        <f>IF($C374="","",VLOOKUP($C374,分類コード!$B$1:$C$26,2,0))</f>
        <v/>
      </c>
      <c r="E374" s="234"/>
      <c r="F374" s="235"/>
      <c r="G374" s="236"/>
      <c r="H374" s="235"/>
      <c r="L374" s="239"/>
      <c r="M374" s="239"/>
      <c r="N374" s="239"/>
      <c r="O374" s="239"/>
      <c r="P374" s="239"/>
      <c r="Q374" s="239"/>
      <c r="R374" s="239"/>
      <c r="S374" s="239"/>
      <c r="W374" s="239"/>
      <c r="X374" s="239"/>
      <c r="Y374" s="239"/>
    </row>
    <row r="375" spans="1:25">
      <c r="A375" s="232"/>
      <c r="B375" s="232"/>
      <c r="C375" s="232"/>
      <c r="D375" s="233" t="str">
        <f>IF($C375="","",VLOOKUP($C375,分類コード!$B$1:$C$26,2,0))</f>
        <v/>
      </c>
      <c r="E375" s="234"/>
      <c r="F375" s="235"/>
      <c r="G375" s="236"/>
      <c r="H375" s="235"/>
      <c r="L375" s="239"/>
      <c r="M375" s="239"/>
      <c r="N375" s="239"/>
      <c r="O375" s="239"/>
      <c r="P375" s="239"/>
      <c r="Q375" s="239"/>
      <c r="R375" s="239"/>
      <c r="S375" s="239"/>
      <c r="W375" s="239"/>
      <c r="X375" s="239"/>
      <c r="Y375" s="239"/>
    </row>
    <row r="376" spans="1:25">
      <c r="A376" s="232"/>
      <c r="B376" s="232"/>
      <c r="C376" s="232"/>
      <c r="D376" s="233" t="str">
        <f>IF($C376="","",VLOOKUP($C376,分類コード!$B$1:$C$26,2,0))</f>
        <v/>
      </c>
      <c r="E376" s="234"/>
      <c r="F376" s="235"/>
      <c r="G376" s="236"/>
      <c r="H376" s="235"/>
      <c r="L376" s="239"/>
      <c r="M376" s="239"/>
      <c r="N376" s="239"/>
      <c r="O376" s="239"/>
      <c r="P376" s="239"/>
      <c r="Q376" s="239"/>
      <c r="R376" s="239"/>
      <c r="S376" s="239"/>
      <c r="W376" s="239"/>
      <c r="X376" s="239"/>
      <c r="Y376" s="239"/>
    </row>
    <row r="377" spans="1:25">
      <c r="A377" s="232"/>
      <c r="B377" s="232"/>
      <c r="C377" s="232"/>
      <c r="D377" s="233" t="str">
        <f>IF($C377="","",VLOOKUP($C377,分類コード!$B$1:$C$26,2,0))</f>
        <v/>
      </c>
      <c r="E377" s="234"/>
      <c r="F377" s="235"/>
      <c r="G377" s="236"/>
      <c r="H377" s="235"/>
      <c r="L377" s="239"/>
      <c r="M377" s="239"/>
      <c r="N377" s="239"/>
      <c r="O377" s="239"/>
      <c r="P377" s="239"/>
      <c r="Q377" s="239"/>
      <c r="R377" s="239"/>
      <c r="S377" s="239"/>
      <c r="W377" s="239"/>
      <c r="X377" s="239"/>
      <c r="Y377" s="239"/>
    </row>
    <row r="378" spans="1:25">
      <c r="A378" s="232"/>
      <c r="B378" s="232"/>
      <c r="C378" s="232"/>
      <c r="D378" s="233" t="str">
        <f>IF($C378="","",VLOOKUP($C378,分類コード!$B$1:$C$26,2,0))</f>
        <v/>
      </c>
      <c r="E378" s="234"/>
      <c r="F378" s="235"/>
      <c r="G378" s="236"/>
      <c r="H378" s="235"/>
      <c r="L378" s="239"/>
      <c r="M378" s="239"/>
      <c r="N378" s="239"/>
      <c r="O378" s="239"/>
      <c r="P378" s="239"/>
      <c r="Q378" s="239"/>
      <c r="R378" s="239"/>
      <c r="S378" s="239"/>
      <c r="W378" s="239"/>
      <c r="X378" s="239"/>
      <c r="Y378" s="239"/>
    </row>
    <row r="379" spans="1:25">
      <c r="A379" s="232"/>
      <c r="B379" s="232"/>
      <c r="C379" s="232"/>
      <c r="D379" s="233" t="str">
        <f>IF($C379="","",VLOOKUP($C379,分類コード!$B$1:$C$26,2,0))</f>
        <v/>
      </c>
      <c r="E379" s="234"/>
      <c r="F379" s="235"/>
      <c r="G379" s="236"/>
      <c r="H379" s="235"/>
      <c r="L379" s="239"/>
      <c r="M379" s="239"/>
      <c r="N379" s="239"/>
      <c r="O379" s="239"/>
      <c r="P379" s="239"/>
      <c r="Q379" s="239"/>
      <c r="R379" s="239"/>
      <c r="S379" s="239"/>
      <c r="W379" s="239"/>
      <c r="X379" s="239"/>
      <c r="Y379" s="239"/>
    </row>
    <row r="380" spans="1:25">
      <c r="A380" s="232"/>
      <c r="B380" s="232"/>
      <c r="C380" s="232"/>
      <c r="D380" s="233" t="str">
        <f>IF($C380="","",VLOOKUP($C380,分類コード!$B$1:$C$26,2,0))</f>
        <v/>
      </c>
      <c r="E380" s="234"/>
      <c r="F380" s="235"/>
      <c r="G380" s="236"/>
      <c r="H380" s="235"/>
      <c r="L380" s="239"/>
      <c r="M380" s="239"/>
      <c r="N380" s="239"/>
      <c r="O380" s="239"/>
      <c r="P380" s="239"/>
      <c r="Q380" s="239"/>
      <c r="R380" s="239"/>
      <c r="S380" s="239"/>
      <c r="W380" s="239"/>
      <c r="X380" s="239"/>
      <c r="Y380" s="239"/>
    </row>
    <row r="381" spans="1:25">
      <c r="A381" s="232"/>
      <c r="B381" s="232"/>
      <c r="C381" s="232"/>
      <c r="D381" s="233" t="str">
        <f>IF($C381="","",VLOOKUP($C381,分類コード!$B$1:$C$26,2,0))</f>
        <v/>
      </c>
      <c r="E381" s="234"/>
      <c r="F381" s="235"/>
      <c r="G381" s="236"/>
      <c r="H381" s="235"/>
      <c r="L381" s="239"/>
      <c r="M381" s="239"/>
      <c r="N381" s="239"/>
      <c r="O381" s="239"/>
      <c r="P381" s="239"/>
      <c r="Q381" s="239"/>
      <c r="R381" s="239"/>
      <c r="S381" s="239"/>
      <c r="W381" s="239"/>
      <c r="X381" s="239"/>
      <c r="Y381" s="239"/>
    </row>
    <row r="382" spans="1:25">
      <c r="A382" s="232"/>
      <c r="B382" s="232"/>
      <c r="C382" s="232"/>
      <c r="D382" s="233" t="str">
        <f>IF($C382="","",VLOOKUP($C382,分類コード!$B$1:$C$26,2,0))</f>
        <v/>
      </c>
      <c r="E382" s="234"/>
      <c r="F382" s="235"/>
      <c r="G382" s="236"/>
      <c r="H382" s="235"/>
      <c r="L382" s="239"/>
      <c r="M382" s="239"/>
      <c r="N382" s="239"/>
      <c r="O382" s="239"/>
      <c r="P382" s="239"/>
      <c r="Q382" s="239"/>
      <c r="R382" s="239"/>
      <c r="S382" s="239"/>
      <c r="W382" s="239"/>
      <c r="X382" s="239"/>
      <c r="Y382" s="239"/>
    </row>
    <row r="383" spans="1:25">
      <c r="A383" s="232"/>
      <c r="B383" s="232"/>
      <c r="C383" s="232"/>
      <c r="D383" s="233" t="str">
        <f>IF($C383="","",VLOOKUP($C383,分類コード!$B$1:$C$26,2,0))</f>
        <v/>
      </c>
      <c r="E383" s="234"/>
      <c r="F383" s="235"/>
      <c r="G383" s="236"/>
      <c r="H383" s="235"/>
      <c r="L383" s="239"/>
      <c r="M383" s="239"/>
      <c r="N383" s="239"/>
      <c r="O383" s="239"/>
      <c r="P383" s="239"/>
      <c r="Q383" s="239"/>
      <c r="R383" s="239"/>
      <c r="S383" s="239"/>
      <c r="W383" s="239"/>
      <c r="X383" s="239"/>
      <c r="Y383" s="239"/>
    </row>
    <row r="384" spans="1:25">
      <c r="A384" s="232"/>
      <c r="B384" s="232"/>
      <c r="C384" s="232"/>
      <c r="D384" s="233" t="str">
        <f>IF($C384="","",VLOOKUP($C384,分類コード!$B$1:$C$26,2,0))</f>
        <v/>
      </c>
      <c r="E384" s="234"/>
      <c r="F384" s="235"/>
      <c r="G384" s="236"/>
      <c r="H384" s="235"/>
      <c r="L384" s="239"/>
      <c r="M384" s="239"/>
      <c r="N384" s="239"/>
      <c r="O384" s="239"/>
      <c r="P384" s="239"/>
      <c r="Q384" s="239"/>
      <c r="R384" s="239"/>
      <c r="S384" s="239"/>
      <c r="W384" s="239"/>
      <c r="X384" s="239"/>
      <c r="Y384" s="239"/>
    </row>
    <row r="385" spans="1:25">
      <c r="A385" s="232"/>
      <c r="B385" s="232"/>
      <c r="C385" s="232"/>
      <c r="D385" s="233" t="str">
        <f>IF($C385="","",VLOOKUP($C385,分類コード!$B$1:$C$26,2,0))</f>
        <v/>
      </c>
      <c r="E385" s="234"/>
      <c r="F385" s="235"/>
      <c r="G385" s="236"/>
      <c r="H385" s="235"/>
      <c r="L385" s="239"/>
      <c r="M385" s="239"/>
      <c r="N385" s="239"/>
      <c r="O385" s="239"/>
      <c r="P385" s="239"/>
      <c r="Q385" s="239"/>
      <c r="R385" s="239"/>
      <c r="S385" s="239"/>
      <c r="W385" s="239"/>
      <c r="X385" s="239"/>
      <c r="Y385" s="239"/>
    </row>
    <row r="386" spans="1:25">
      <c r="A386" s="232"/>
      <c r="B386" s="232"/>
      <c r="C386" s="232"/>
      <c r="D386" s="233" t="str">
        <f>IF($C386="","",VLOOKUP($C386,分類コード!$B$1:$C$26,2,0))</f>
        <v/>
      </c>
      <c r="E386" s="234"/>
      <c r="F386" s="235"/>
      <c r="G386" s="236"/>
      <c r="H386" s="235"/>
      <c r="L386" s="239"/>
      <c r="M386" s="239"/>
      <c r="N386" s="239"/>
      <c r="O386" s="239"/>
      <c r="P386" s="239"/>
      <c r="Q386" s="239"/>
      <c r="R386" s="239"/>
      <c r="S386" s="239"/>
      <c r="W386" s="239"/>
      <c r="X386" s="239"/>
      <c r="Y386" s="239"/>
    </row>
    <row r="387" spans="1:25">
      <c r="A387" s="232"/>
      <c r="B387" s="232"/>
      <c r="C387" s="232"/>
      <c r="D387" s="233" t="str">
        <f>IF($C387="","",VLOOKUP($C387,分類コード!$B$1:$C$26,2,0))</f>
        <v/>
      </c>
      <c r="E387" s="234"/>
      <c r="F387" s="235"/>
      <c r="G387" s="236"/>
      <c r="H387" s="235"/>
      <c r="L387" s="239"/>
      <c r="M387" s="239"/>
      <c r="N387" s="239"/>
      <c r="O387" s="239"/>
      <c r="P387" s="239"/>
      <c r="Q387" s="239"/>
      <c r="R387" s="239"/>
      <c r="S387" s="239"/>
      <c r="W387" s="239"/>
      <c r="X387" s="239"/>
      <c r="Y387" s="239"/>
    </row>
    <row r="388" spans="1:25">
      <c r="A388" s="232"/>
      <c r="B388" s="232"/>
      <c r="C388" s="232"/>
      <c r="D388" s="233" t="str">
        <f>IF($C388="","",VLOOKUP($C388,分類コード!$B$1:$C$26,2,0))</f>
        <v/>
      </c>
      <c r="E388" s="234"/>
      <c r="F388" s="235"/>
      <c r="G388" s="236"/>
      <c r="H388" s="235"/>
      <c r="L388" s="239"/>
      <c r="M388" s="239"/>
      <c r="N388" s="239"/>
      <c r="O388" s="239"/>
      <c r="P388" s="239"/>
      <c r="Q388" s="239"/>
      <c r="R388" s="239"/>
      <c r="S388" s="239"/>
      <c r="W388" s="239"/>
      <c r="X388" s="239"/>
      <c r="Y388" s="239"/>
    </row>
    <row r="389" spans="1:25">
      <c r="A389" s="232"/>
      <c r="B389" s="232"/>
      <c r="C389" s="232"/>
      <c r="D389" s="233" t="str">
        <f>IF($C389="","",VLOOKUP($C389,分類コード!$B$1:$C$26,2,0))</f>
        <v/>
      </c>
      <c r="E389" s="234"/>
      <c r="F389" s="235"/>
      <c r="G389" s="236"/>
      <c r="H389" s="235"/>
      <c r="L389" s="239"/>
      <c r="M389" s="239"/>
      <c r="N389" s="239"/>
      <c r="O389" s="239"/>
      <c r="P389" s="239"/>
      <c r="Q389" s="239"/>
      <c r="R389" s="239"/>
      <c r="S389" s="239"/>
      <c r="W389" s="239"/>
      <c r="X389" s="239"/>
      <c r="Y389" s="239"/>
    </row>
    <row r="390" spans="1:25">
      <c r="A390" s="232"/>
      <c r="B390" s="232"/>
      <c r="C390" s="232"/>
      <c r="D390" s="233" t="str">
        <f>IF($C390="","",VLOOKUP($C390,分類コード!$B$1:$C$26,2,0))</f>
        <v/>
      </c>
      <c r="E390" s="234"/>
      <c r="F390" s="235"/>
      <c r="G390" s="236"/>
      <c r="H390" s="235"/>
      <c r="L390" s="239"/>
      <c r="M390" s="239"/>
      <c r="N390" s="239"/>
      <c r="O390" s="239"/>
      <c r="P390" s="239"/>
      <c r="Q390" s="239"/>
      <c r="R390" s="239"/>
      <c r="S390" s="239"/>
      <c r="W390" s="239"/>
      <c r="X390" s="239"/>
      <c r="Y390" s="239"/>
    </row>
    <row r="391" spans="1:25">
      <c r="A391" s="232"/>
      <c r="B391" s="232"/>
      <c r="C391" s="232"/>
      <c r="D391" s="233" t="str">
        <f>IF($C391="","",VLOOKUP($C391,分類コード!$B$1:$C$26,2,0))</f>
        <v/>
      </c>
      <c r="E391" s="234"/>
      <c r="F391" s="235"/>
      <c r="G391" s="236"/>
      <c r="H391" s="235"/>
      <c r="L391" s="239"/>
      <c r="M391" s="239"/>
      <c r="N391" s="239"/>
      <c r="O391" s="239"/>
      <c r="P391" s="239"/>
      <c r="Q391" s="239"/>
      <c r="R391" s="239"/>
      <c r="S391" s="239"/>
      <c r="W391" s="239"/>
      <c r="X391" s="239"/>
      <c r="Y391" s="239"/>
    </row>
    <row r="392" spans="1:25">
      <c r="A392" s="232"/>
      <c r="B392" s="232"/>
      <c r="C392" s="232"/>
      <c r="D392" s="233" t="str">
        <f>IF($C392="","",VLOOKUP($C392,分類コード!$B$1:$C$26,2,0))</f>
        <v/>
      </c>
      <c r="E392" s="234"/>
      <c r="F392" s="235"/>
      <c r="G392" s="236"/>
      <c r="H392" s="235"/>
      <c r="L392" s="239"/>
      <c r="M392" s="239"/>
      <c r="N392" s="239"/>
      <c r="O392" s="239"/>
      <c r="P392" s="239"/>
      <c r="Q392" s="239"/>
      <c r="R392" s="239"/>
      <c r="S392" s="239"/>
      <c r="W392" s="239"/>
      <c r="X392" s="239"/>
      <c r="Y392" s="239"/>
    </row>
    <row r="393" spans="1:25">
      <c r="A393" s="232"/>
      <c r="B393" s="232"/>
      <c r="C393" s="232"/>
      <c r="D393" s="233" t="str">
        <f>IF($C393="","",VLOOKUP($C393,分類コード!$B$1:$C$26,2,0))</f>
        <v/>
      </c>
      <c r="E393" s="234"/>
      <c r="F393" s="235"/>
      <c r="G393" s="236"/>
      <c r="H393" s="235"/>
      <c r="L393" s="239"/>
      <c r="M393" s="239"/>
      <c r="N393" s="239"/>
      <c r="O393" s="239"/>
      <c r="P393" s="239"/>
      <c r="Q393" s="239"/>
      <c r="R393" s="239"/>
      <c r="S393" s="239"/>
      <c r="W393" s="239"/>
      <c r="X393" s="239"/>
      <c r="Y393" s="239"/>
    </row>
    <row r="394" spans="1:25">
      <c r="A394" s="232"/>
      <c r="B394" s="232"/>
      <c r="C394" s="232"/>
      <c r="D394" s="233" t="str">
        <f>IF($C394="","",VLOOKUP($C394,分類コード!$B$1:$C$26,2,0))</f>
        <v/>
      </c>
      <c r="E394" s="234"/>
      <c r="F394" s="235"/>
      <c r="G394" s="236"/>
      <c r="H394" s="235"/>
      <c r="L394" s="239"/>
      <c r="M394" s="239"/>
      <c r="N394" s="239"/>
      <c r="O394" s="239"/>
      <c r="P394" s="239"/>
      <c r="Q394" s="239"/>
      <c r="R394" s="239"/>
      <c r="S394" s="239"/>
      <c r="W394" s="239"/>
      <c r="X394" s="239"/>
      <c r="Y394" s="239"/>
    </row>
    <row r="395" spans="1:25">
      <c r="A395" s="232"/>
      <c r="B395" s="232"/>
      <c r="C395" s="232"/>
      <c r="D395" s="233" t="str">
        <f>IF($C395="","",VLOOKUP($C395,分類コード!$B$1:$C$26,2,0))</f>
        <v/>
      </c>
      <c r="E395" s="234"/>
      <c r="F395" s="235"/>
      <c r="G395" s="236"/>
      <c r="H395" s="235"/>
      <c r="L395" s="239"/>
      <c r="M395" s="239"/>
      <c r="N395" s="239"/>
      <c r="O395" s="239"/>
      <c r="P395" s="239"/>
      <c r="Q395" s="239"/>
      <c r="R395" s="239"/>
      <c r="S395" s="239"/>
      <c r="W395" s="239"/>
      <c r="X395" s="239"/>
      <c r="Y395" s="239"/>
    </row>
    <row r="396" spans="1:25">
      <c r="A396" s="232"/>
      <c r="B396" s="232"/>
      <c r="C396" s="232"/>
      <c r="D396" s="233" t="str">
        <f>IF($C396="","",VLOOKUP($C396,分類コード!$B$1:$C$26,2,0))</f>
        <v/>
      </c>
      <c r="E396" s="234"/>
      <c r="F396" s="235"/>
      <c r="G396" s="236"/>
      <c r="H396" s="235"/>
      <c r="L396" s="239"/>
      <c r="M396" s="239"/>
      <c r="N396" s="239"/>
      <c r="O396" s="239"/>
      <c r="P396" s="239"/>
      <c r="Q396" s="239"/>
      <c r="R396" s="239"/>
      <c r="S396" s="239"/>
      <c r="W396" s="239"/>
      <c r="X396" s="239"/>
      <c r="Y396" s="239"/>
    </row>
    <row r="397" spans="1:25">
      <c r="A397" s="232"/>
      <c r="B397" s="232"/>
      <c r="C397" s="232"/>
      <c r="D397" s="233" t="str">
        <f>IF($C397="","",VLOOKUP($C397,分類コード!$B$1:$C$26,2,0))</f>
        <v/>
      </c>
      <c r="E397" s="234"/>
      <c r="F397" s="235"/>
      <c r="G397" s="236"/>
      <c r="H397" s="235"/>
      <c r="L397" s="239"/>
      <c r="M397" s="239"/>
      <c r="N397" s="239"/>
      <c r="O397" s="239"/>
      <c r="P397" s="239"/>
      <c r="Q397" s="239"/>
      <c r="R397" s="239"/>
      <c r="S397" s="239"/>
      <c r="W397" s="239"/>
      <c r="X397" s="239"/>
      <c r="Y397" s="239"/>
    </row>
    <row r="398" spans="1:25">
      <c r="A398" s="232"/>
      <c r="B398" s="232"/>
      <c r="C398" s="232"/>
      <c r="D398" s="233" t="str">
        <f>IF($C398="","",VLOOKUP($C398,分類コード!$B$1:$C$26,2,0))</f>
        <v/>
      </c>
      <c r="E398" s="234"/>
      <c r="F398" s="235"/>
      <c r="G398" s="236"/>
      <c r="H398" s="235"/>
      <c r="L398" s="239"/>
      <c r="M398" s="239"/>
      <c r="N398" s="239"/>
      <c r="O398" s="239"/>
      <c r="P398" s="239"/>
      <c r="Q398" s="239"/>
      <c r="R398" s="239"/>
      <c r="S398" s="239"/>
      <c r="W398" s="239"/>
      <c r="X398" s="239"/>
      <c r="Y398" s="239"/>
    </row>
    <row r="399" spans="1:25">
      <c r="A399" s="232"/>
      <c r="B399" s="232"/>
      <c r="C399" s="232"/>
      <c r="D399" s="233" t="str">
        <f>IF($C399="","",VLOOKUP($C399,分類コード!$B$1:$C$26,2,0))</f>
        <v/>
      </c>
      <c r="E399" s="234"/>
      <c r="F399" s="235"/>
      <c r="G399" s="236"/>
      <c r="H399" s="235"/>
      <c r="L399" s="239"/>
      <c r="M399" s="239"/>
      <c r="N399" s="239"/>
      <c r="O399" s="239"/>
      <c r="P399" s="239"/>
      <c r="Q399" s="239"/>
      <c r="R399" s="239"/>
      <c r="S399" s="239"/>
      <c r="W399" s="239"/>
      <c r="X399" s="239"/>
      <c r="Y399" s="239"/>
    </row>
    <row r="400" spans="1:25">
      <c r="A400" s="232"/>
      <c r="B400" s="232"/>
      <c r="C400" s="232"/>
      <c r="D400" s="233" t="str">
        <f>IF($C400="","",VLOOKUP($C400,分類コード!$B$1:$C$26,2,0))</f>
        <v/>
      </c>
      <c r="E400" s="234"/>
      <c r="F400" s="235"/>
      <c r="G400" s="236"/>
      <c r="H400" s="235"/>
      <c r="L400" s="239"/>
      <c r="M400" s="239"/>
      <c r="N400" s="239"/>
      <c r="O400" s="239"/>
      <c r="P400" s="239"/>
      <c r="Q400" s="239"/>
      <c r="R400" s="239"/>
      <c r="S400" s="239"/>
      <c r="W400" s="239"/>
      <c r="X400" s="239"/>
      <c r="Y400" s="239"/>
    </row>
    <row r="401" spans="1:25">
      <c r="A401" s="232"/>
      <c r="B401" s="232"/>
      <c r="C401" s="232"/>
      <c r="D401" s="233" t="str">
        <f>IF($C401="","",VLOOKUP($C401,分類コード!$B$1:$C$26,2,0))</f>
        <v/>
      </c>
      <c r="E401" s="234"/>
      <c r="F401" s="235"/>
      <c r="G401" s="236"/>
      <c r="H401" s="235"/>
      <c r="L401" s="239"/>
      <c r="M401" s="239"/>
      <c r="N401" s="239"/>
      <c r="O401" s="239"/>
      <c r="P401" s="239"/>
      <c r="Q401" s="239"/>
      <c r="R401" s="239"/>
      <c r="S401" s="239"/>
      <c r="W401" s="239"/>
      <c r="X401" s="239"/>
      <c r="Y401" s="239"/>
    </row>
    <row r="402" spans="1:25">
      <c r="A402" s="232"/>
      <c r="B402" s="232"/>
      <c r="C402" s="232"/>
      <c r="D402" s="233" t="str">
        <f>IF($C402="","",VLOOKUP($C402,分類コード!$B$1:$C$26,2,0))</f>
        <v/>
      </c>
      <c r="E402" s="234"/>
      <c r="F402" s="235"/>
      <c r="G402" s="236"/>
      <c r="H402" s="235"/>
      <c r="L402" s="239"/>
      <c r="M402" s="239"/>
      <c r="N402" s="239"/>
      <c r="O402" s="239"/>
      <c r="P402" s="239"/>
      <c r="Q402" s="239"/>
      <c r="R402" s="239"/>
      <c r="S402" s="239"/>
      <c r="W402" s="239"/>
      <c r="X402" s="239"/>
      <c r="Y402" s="239"/>
    </row>
    <row r="403" spans="1:25">
      <c r="A403" s="232"/>
      <c r="B403" s="232"/>
      <c r="C403" s="232"/>
      <c r="D403" s="233" t="str">
        <f>IF($C403="","",VLOOKUP($C403,分類コード!$B$1:$C$26,2,0))</f>
        <v/>
      </c>
      <c r="E403" s="234"/>
      <c r="F403" s="235"/>
      <c r="G403" s="236"/>
      <c r="H403" s="235"/>
      <c r="L403" s="239"/>
      <c r="M403" s="239"/>
      <c r="N403" s="239"/>
      <c r="O403" s="239"/>
      <c r="P403" s="239"/>
      <c r="Q403" s="239"/>
      <c r="R403" s="239"/>
      <c r="S403" s="239"/>
      <c r="W403" s="239"/>
      <c r="X403" s="239"/>
      <c r="Y403" s="239"/>
    </row>
    <row r="404" spans="1:25">
      <c r="A404" s="232"/>
      <c r="B404" s="232"/>
      <c r="C404" s="232"/>
      <c r="D404" s="233" t="str">
        <f>IF($C404="","",VLOOKUP($C404,分類コード!$B$1:$C$26,2,0))</f>
        <v/>
      </c>
      <c r="E404" s="234"/>
      <c r="F404" s="235"/>
      <c r="G404" s="236"/>
      <c r="H404" s="235"/>
      <c r="L404" s="239"/>
      <c r="M404" s="239"/>
      <c r="N404" s="239"/>
      <c r="O404" s="239"/>
      <c r="P404" s="239"/>
      <c r="Q404" s="239"/>
      <c r="R404" s="239"/>
      <c r="S404" s="239"/>
      <c r="W404" s="239"/>
      <c r="X404" s="239"/>
      <c r="Y404" s="239"/>
    </row>
    <row r="405" spans="1:25">
      <c r="A405" s="232"/>
      <c r="B405" s="232"/>
      <c r="C405" s="232"/>
      <c r="D405" s="233" t="str">
        <f>IF($C405="","",VLOOKUP($C405,分類コード!$B$1:$C$26,2,0))</f>
        <v/>
      </c>
      <c r="E405" s="234"/>
      <c r="F405" s="235"/>
      <c r="G405" s="236"/>
      <c r="H405" s="235"/>
      <c r="L405" s="239"/>
      <c r="M405" s="239"/>
      <c r="N405" s="239"/>
      <c r="O405" s="239"/>
      <c r="P405" s="239"/>
      <c r="Q405" s="239"/>
      <c r="R405" s="239"/>
      <c r="S405" s="239"/>
      <c r="W405" s="239"/>
      <c r="X405" s="239"/>
      <c r="Y405" s="239"/>
    </row>
    <row r="406" spans="1:25">
      <c r="A406" s="232"/>
      <c r="B406" s="232"/>
      <c r="C406" s="232"/>
      <c r="D406" s="233" t="str">
        <f>IF($C406="","",VLOOKUP($C406,分類コード!$B$1:$C$26,2,0))</f>
        <v/>
      </c>
      <c r="E406" s="234"/>
      <c r="F406" s="235"/>
      <c r="G406" s="236"/>
      <c r="H406" s="235"/>
      <c r="L406" s="239"/>
      <c r="M406" s="239"/>
      <c r="N406" s="239"/>
      <c r="O406" s="239"/>
      <c r="P406" s="239"/>
      <c r="Q406" s="239"/>
      <c r="R406" s="239"/>
      <c r="S406" s="239"/>
      <c r="W406" s="239"/>
      <c r="X406" s="239"/>
      <c r="Y406" s="239"/>
    </row>
    <row r="407" spans="1:25">
      <c r="A407" s="232"/>
      <c r="B407" s="232"/>
      <c r="C407" s="232"/>
      <c r="D407" s="233" t="str">
        <f>IF($C407="","",VLOOKUP($C407,分類コード!$B$1:$C$26,2,0))</f>
        <v/>
      </c>
      <c r="E407" s="234"/>
      <c r="F407" s="235"/>
      <c r="G407" s="236"/>
      <c r="H407" s="235"/>
      <c r="L407" s="239"/>
      <c r="M407" s="239"/>
      <c r="N407" s="239"/>
      <c r="O407" s="239"/>
      <c r="P407" s="239"/>
      <c r="Q407" s="239"/>
      <c r="R407" s="239"/>
      <c r="S407" s="239"/>
      <c r="W407" s="239"/>
      <c r="X407" s="239"/>
      <c r="Y407" s="239"/>
    </row>
    <row r="408" spans="1:25">
      <c r="A408" s="232"/>
      <c r="B408" s="232"/>
      <c r="C408" s="232"/>
      <c r="D408" s="233" t="str">
        <f>IF($C408="","",VLOOKUP($C408,分類コード!$B$1:$C$26,2,0))</f>
        <v/>
      </c>
      <c r="E408" s="234"/>
      <c r="F408" s="235"/>
      <c r="G408" s="236"/>
      <c r="H408" s="235"/>
      <c r="L408" s="239"/>
      <c r="M408" s="239"/>
      <c r="N408" s="239"/>
      <c r="O408" s="239"/>
      <c r="P408" s="239"/>
      <c r="Q408" s="239"/>
      <c r="R408" s="239"/>
      <c r="S408" s="239"/>
      <c r="W408" s="239"/>
      <c r="X408" s="239"/>
      <c r="Y408" s="239"/>
    </row>
    <row r="409" spans="1:25">
      <c r="A409" s="232"/>
      <c r="B409" s="232"/>
      <c r="C409" s="232"/>
      <c r="D409" s="233" t="str">
        <f>IF($C409="","",VLOOKUP($C409,分類コード!$B$1:$C$26,2,0))</f>
        <v/>
      </c>
      <c r="E409" s="234"/>
      <c r="F409" s="235"/>
      <c r="G409" s="236"/>
      <c r="H409" s="235"/>
      <c r="L409" s="239"/>
      <c r="M409" s="239"/>
      <c r="N409" s="239"/>
      <c r="O409" s="239"/>
      <c r="P409" s="239"/>
      <c r="Q409" s="239"/>
      <c r="R409" s="239"/>
      <c r="S409" s="239"/>
      <c r="W409" s="239"/>
      <c r="X409" s="239"/>
      <c r="Y409" s="239"/>
    </row>
    <row r="410" spans="1:25">
      <c r="A410" s="232"/>
      <c r="B410" s="232"/>
      <c r="C410" s="232"/>
      <c r="D410" s="233" t="str">
        <f>IF($C410="","",VLOOKUP($C410,分類コード!$B$1:$C$26,2,0))</f>
        <v/>
      </c>
      <c r="E410" s="234"/>
      <c r="F410" s="235"/>
      <c r="G410" s="236"/>
      <c r="H410" s="235"/>
      <c r="L410" s="239"/>
      <c r="M410" s="239"/>
      <c r="N410" s="239"/>
      <c r="O410" s="239"/>
      <c r="P410" s="239"/>
      <c r="Q410" s="239"/>
      <c r="R410" s="239"/>
      <c r="S410" s="239"/>
      <c r="W410" s="239"/>
      <c r="X410" s="239"/>
      <c r="Y410" s="239"/>
    </row>
    <row r="411" spans="1:25">
      <c r="A411" s="232"/>
      <c r="B411" s="232"/>
      <c r="C411" s="232"/>
      <c r="D411" s="233" t="str">
        <f>IF($C411="","",VLOOKUP($C411,分類コード!$B$1:$C$26,2,0))</f>
        <v/>
      </c>
      <c r="E411" s="234"/>
      <c r="F411" s="235"/>
      <c r="G411" s="236"/>
      <c r="H411" s="235"/>
      <c r="L411" s="239"/>
      <c r="M411" s="239"/>
      <c r="N411" s="239"/>
      <c r="O411" s="239"/>
      <c r="P411" s="239"/>
      <c r="Q411" s="239"/>
      <c r="R411" s="239"/>
      <c r="S411" s="239"/>
      <c r="W411" s="239"/>
      <c r="X411" s="239"/>
      <c r="Y411" s="239"/>
    </row>
    <row r="412" spans="1:25">
      <c r="A412" s="232"/>
      <c r="B412" s="232"/>
      <c r="C412" s="232"/>
      <c r="D412" s="233" t="str">
        <f>IF($C412="","",VLOOKUP($C412,分類コード!$B$1:$C$26,2,0))</f>
        <v/>
      </c>
      <c r="E412" s="234"/>
      <c r="F412" s="235"/>
      <c r="G412" s="236"/>
      <c r="H412" s="235"/>
      <c r="L412" s="239"/>
      <c r="M412" s="239"/>
      <c r="N412" s="239"/>
      <c r="O412" s="239"/>
      <c r="P412" s="239"/>
      <c r="Q412" s="239"/>
      <c r="R412" s="239"/>
      <c r="S412" s="239"/>
      <c r="W412" s="239"/>
      <c r="X412" s="239"/>
      <c r="Y412" s="239"/>
    </row>
    <row r="413" spans="1:25">
      <c r="A413" s="232"/>
      <c r="B413" s="232"/>
      <c r="C413" s="232"/>
      <c r="D413" s="233" t="str">
        <f>IF($C413="","",VLOOKUP($C413,分類コード!$B$1:$C$26,2,0))</f>
        <v/>
      </c>
      <c r="E413" s="234"/>
      <c r="F413" s="235"/>
      <c r="G413" s="236"/>
      <c r="H413" s="235"/>
      <c r="L413" s="239"/>
      <c r="M413" s="239"/>
      <c r="N413" s="239"/>
      <c r="O413" s="239"/>
      <c r="P413" s="239"/>
      <c r="Q413" s="239"/>
      <c r="R413" s="239"/>
      <c r="S413" s="239"/>
      <c r="W413" s="239"/>
      <c r="X413" s="239"/>
      <c r="Y413" s="239"/>
    </row>
    <row r="414" spans="1:25">
      <c r="A414" s="232"/>
      <c r="B414" s="232"/>
      <c r="C414" s="232"/>
      <c r="D414" s="233" t="str">
        <f>IF($C414="","",VLOOKUP($C414,分類コード!$B$1:$C$26,2,0))</f>
        <v/>
      </c>
      <c r="E414" s="234"/>
      <c r="F414" s="235"/>
      <c r="G414" s="236"/>
      <c r="H414" s="235"/>
      <c r="L414" s="239"/>
      <c r="M414" s="239"/>
      <c r="N414" s="239"/>
      <c r="O414" s="239"/>
      <c r="P414" s="239"/>
      <c r="Q414" s="239"/>
      <c r="R414" s="239"/>
      <c r="S414" s="239"/>
      <c r="W414" s="239"/>
      <c r="X414" s="239"/>
      <c r="Y414" s="239"/>
    </row>
    <row r="415" spans="1:25">
      <c r="A415" s="232"/>
      <c r="B415" s="232"/>
      <c r="C415" s="232"/>
      <c r="D415" s="233" t="str">
        <f>IF($C415="","",VLOOKUP($C415,分類コード!$B$1:$C$26,2,0))</f>
        <v/>
      </c>
      <c r="E415" s="234"/>
      <c r="F415" s="235"/>
      <c r="G415" s="236"/>
      <c r="H415" s="235"/>
      <c r="L415" s="239"/>
      <c r="M415" s="239"/>
      <c r="N415" s="239"/>
      <c r="O415" s="239"/>
      <c r="P415" s="239"/>
      <c r="Q415" s="239"/>
      <c r="R415" s="239"/>
      <c r="S415" s="239"/>
      <c r="W415" s="239"/>
      <c r="X415" s="239"/>
      <c r="Y415" s="239"/>
    </row>
    <row r="416" spans="1:25">
      <c r="A416" s="232"/>
      <c r="B416" s="232"/>
      <c r="C416" s="232"/>
      <c r="D416" s="233" t="str">
        <f>IF($C416="","",VLOOKUP($C416,分類コード!$B$1:$C$26,2,0))</f>
        <v/>
      </c>
      <c r="E416" s="234"/>
      <c r="F416" s="235"/>
      <c r="G416" s="236"/>
      <c r="H416" s="235"/>
      <c r="L416" s="239"/>
      <c r="M416" s="239"/>
      <c r="N416" s="239"/>
      <c r="O416" s="239"/>
      <c r="P416" s="239"/>
      <c r="Q416" s="239"/>
      <c r="R416" s="239"/>
      <c r="S416" s="239"/>
      <c r="W416" s="239"/>
      <c r="X416" s="239"/>
      <c r="Y416" s="239"/>
    </row>
    <row r="417" spans="1:25">
      <c r="A417" s="232"/>
      <c r="B417" s="232"/>
      <c r="C417" s="232"/>
      <c r="D417" s="233" t="str">
        <f>IF($C417="","",VLOOKUP($C417,分類コード!$B$1:$C$26,2,0))</f>
        <v/>
      </c>
      <c r="E417" s="234"/>
      <c r="F417" s="235"/>
      <c r="G417" s="236"/>
      <c r="H417" s="235"/>
      <c r="L417" s="239"/>
      <c r="M417" s="239"/>
      <c r="N417" s="239"/>
      <c r="O417" s="239"/>
      <c r="P417" s="239"/>
      <c r="Q417" s="239"/>
      <c r="R417" s="239"/>
      <c r="S417" s="239"/>
      <c r="W417" s="239"/>
      <c r="X417" s="239"/>
      <c r="Y417" s="239"/>
    </row>
    <row r="418" spans="1:25">
      <c r="A418" s="232"/>
      <c r="B418" s="232"/>
      <c r="C418" s="232"/>
      <c r="D418" s="233" t="str">
        <f>IF($C418="","",VLOOKUP($C418,分類コード!$B$1:$C$26,2,0))</f>
        <v/>
      </c>
      <c r="E418" s="234"/>
      <c r="F418" s="235"/>
      <c r="G418" s="236"/>
      <c r="H418" s="235"/>
      <c r="L418" s="239"/>
      <c r="M418" s="239"/>
      <c r="N418" s="239"/>
      <c r="O418" s="239"/>
      <c r="P418" s="239"/>
      <c r="Q418" s="239"/>
      <c r="R418" s="239"/>
      <c r="S418" s="239"/>
      <c r="W418" s="239"/>
      <c r="X418" s="239"/>
      <c r="Y418" s="239"/>
    </row>
    <row r="419" spans="1:25">
      <c r="A419" s="232"/>
      <c r="B419" s="232"/>
      <c r="C419" s="232"/>
      <c r="D419" s="233" t="str">
        <f>IF($C419="","",VLOOKUP($C419,分類コード!$B$1:$C$26,2,0))</f>
        <v/>
      </c>
      <c r="E419" s="234"/>
      <c r="F419" s="235"/>
      <c r="G419" s="236"/>
      <c r="H419" s="235"/>
      <c r="L419" s="239"/>
      <c r="M419" s="239"/>
      <c r="N419" s="239"/>
      <c r="O419" s="239"/>
      <c r="P419" s="239"/>
      <c r="Q419" s="239"/>
      <c r="R419" s="239"/>
      <c r="S419" s="239"/>
      <c r="W419" s="239"/>
      <c r="X419" s="239"/>
      <c r="Y419" s="239"/>
    </row>
    <row r="420" spans="1:25">
      <c r="A420" s="232"/>
      <c r="B420" s="232"/>
      <c r="C420" s="232"/>
      <c r="D420" s="233" t="str">
        <f>IF($C420="","",VLOOKUP($C420,分類コード!$B$1:$C$26,2,0))</f>
        <v/>
      </c>
      <c r="E420" s="234"/>
      <c r="F420" s="235"/>
      <c r="G420" s="236"/>
      <c r="H420" s="235"/>
      <c r="L420" s="239"/>
      <c r="M420" s="239"/>
      <c r="N420" s="239"/>
      <c r="O420" s="239"/>
      <c r="P420" s="239"/>
      <c r="Q420" s="239"/>
      <c r="R420" s="239"/>
      <c r="S420" s="239"/>
      <c r="W420" s="239"/>
      <c r="X420" s="239"/>
      <c r="Y420" s="239"/>
    </row>
    <row r="421" spans="1:25">
      <c r="A421" s="232"/>
      <c r="B421" s="232"/>
      <c r="C421" s="232"/>
      <c r="D421" s="233" t="str">
        <f>IF($C421="","",VLOOKUP($C421,分類コード!$B$1:$C$26,2,0))</f>
        <v/>
      </c>
      <c r="E421" s="234"/>
      <c r="F421" s="235"/>
      <c r="G421" s="236"/>
      <c r="H421" s="235"/>
      <c r="L421" s="239"/>
      <c r="M421" s="239"/>
      <c r="N421" s="239"/>
      <c r="O421" s="239"/>
      <c r="P421" s="239"/>
      <c r="Q421" s="239"/>
      <c r="R421" s="239"/>
      <c r="S421" s="239"/>
      <c r="W421" s="239"/>
      <c r="X421" s="239"/>
      <c r="Y421" s="239"/>
    </row>
    <row r="422" spans="1:25">
      <c r="A422" s="232"/>
      <c r="B422" s="232"/>
      <c r="C422" s="232"/>
      <c r="D422" s="233" t="str">
        <f>IF($C422="","",VLOOKUP($C422,分類コード!$B$1:$C$26,2,0))</f>
        <v/>
      </c>
      <c r="E422" s="234"/>
      <c r="F422" s="235"/>
      <c r="G422" s="236"/>
      <c r="H422" s="235"/>
      <c r="L422" s="239"/>
      <c r="M422" s="239"/>
      <c r="N422" s="239"/>
      <c r="O422" s="239"/>
      <c r="P422" s="239"/>
      <c r="Q422" s="239"/>
      <c r="R422" s="239"/>
      <c r="S422" s="239"/>
      <c r="W422" s="239"/>
      <c r="X422" s="239"/>
      <c r="Y422" s="239"/>
    </row>
    <row r="423" spans="1:25">
      <c r="A423" s="232"/>
      <c r="B423" s="232"/>
      <c r="C423" s="232"/>
      <c r="D423" s="233" t="str">
        <f>IF($C423="","",VLOOKUP($C423,分類コード!$B$1:$C$26,2,0))</f>
        <v/>
      </c>
      <c r="E423" s="234"/>
      <c r="F423" s="235"/>
      <c r="G423" s="236"/>
      <c r="H423" s="235"/>
      <c r="L423" s="239"/>
      <c r="M423" s="239"/>
      <c r="N423" s="239"/>
      <c r="O423" s="239"/>
      <c r="P423" s="239"/>
      <c r="Q423" s="239"/>
      <c r="R423" s="239"/>
      <c r="S423" s="239"/>
      <c r="W423" s="239"/>
      <c r="X423" s="239"/>
      <c r="Y423" s="239"/>
    </row>
    <row r="424" spans="1:25">
      <c r="A424" s="232"/>
      <c r="B424" s="232"/>
      <c r="C424" s="232"/>
      <c r="D424" s="233" t="str">
        <f>IF($C424="","",VLOOKUP($C424,分類コード!$B$1:$C$26,2,0))</f>
        <v/>
      </c>
      <c r="E424" s="234"/>
      <c r="F424" s="235"/>
      <c r="G424" s="236"/>
      <c r="H424" s="235"/>
      <c r="L424" s="239"/>
      <c r="M424" s="239"/>
      <c r="N424" s="239"/>
      <c r="O424" s="239"/>
      <c r="P424" s="239"/>
      <c r="Q424" s="239"/>
      <c r="R424" s="239"/>
      <c r="S424" s="239"/>
      <c r="W424" s="239"/>
      <c r="X424" s="239"/>
      <c r="Y424" s="239"/>
    </row>
    <row r="425" spans="1:25">
      <c r="A425" s="232"/>
      <c r="B425" s="232"/>
      <c r="C425" s="232"/>
      <c r="D425" s="233" t="str">
        <f>IF($C425="","",VLOOKUP($C425,分類コード!$B$1:$C$26,2,0))</f>
        <v/>
      </c>
      <c r="E425" s="234"/>
      <c r="F425" s="235"/>
      <c r="G425" s="236"/>
      <c r="H425" s="235"/>
      <c r="L425" s="239"/>
      <c r="M425" s="239"/>
      <c r="N425" s="239"/>
      <c r="O425" s="239"/>
      <c r="P425" s="239"/>
      <c r="Q425" s="239"/>
      <c r="R425" s="239"/>
      <c r="S425" s="239"/>
      <c r="W425" s="239"/>
      <c r="X425" s="239"/>
      <c r="Y425" s="239"/>
    </row>
    <row r="426" spans="1:25">
      <c r="A426" s="232"/>
      <c r="B426" s="232"/>
      <c r="C426" s="232"/>
      <c r="D426" s="233" t="str">
        <f>IF($C426="","",VLOOKUP($C426,分類コード!$B$1:$C$26,2,0))</f>
        <v/>
      </c>
      <c r="E426" s="234"/>
      <c r="F426" s="235"/>
      <c r="G426" s="236"/>
      <c r="H426" s="235"/>
      <c r="L426" s="239"/>
      <c r="M426" s="239"/>
      <c r="N426" s="239"/>
      <c r="O426" s="239"/>
      <c r="P426" s="239"/>
      <c r="Q426" s="239"/>
      <c r="R426" s="239"/>
      <c r="S426" s="239"/>
      <c r="W426" s="239"/>
      <c r="X426" s="239"/>
      <c r="Y426" s="239"/>
    </row>
    <row r="427" spans="1:25">
      <c r="A427" s="232"/>
      <c r="B427" s="232"/>
      <c r="C427" s="232"/>
      <c r="D427" s="233" t="str">
        <f>IF($C427="","",VLOOKUP($C427,分類コード!$B$1:$C$26,2,0))</f>
        <v/>
      </c>
      <c r="E427" s="234"/>
      <c r="F427" s="235"/>
      <c r="G427" s="236"/>
      <c r="H427" s="235"/>
      <c r="L427" s="239"/>
      <c r="M427" s="239"/>
      <c r="N427" s="239"/>
      <c r="O427" s="239"/>
      <c r="P427" s="239"/>
      <c r="Q427" s="239"/>
      <c r="R427" s="239"/>
      <c r="S427" s="239"/>
      <c r="W427" s="239"/>
      <c r="X427" s="239"/>
      <c r="Y427" s="239"/>
    </row>
    <row r="428" spans="1:25">
      <c r="A428" s="232"/>
      <c r="B428" s="232"/>
      <c r="C428" s="232"/>
      <c r="D428" s="233" t="str">
        <f>IF($C428="","",VLOOKUP($C428,分類コード!$B$1:$C$26,2,0))</f>
        <v/>
      </c>
      <c r="E428" s="234"/>
      <c r="F428" s="235"/>
      <c r="G428" s="236"/>
      <c r="H428" s="235"/>
      <c r="L428" s="239"/>
      <c r="M428" s="239"/>
      <c r="N428" s="239"/>
      <c r="O428" s="239"/>
      <c r="P428" s="239"/>
      <c r="Q428" s="239"/>
      <c r="R428" s="239"/>
      <c r="S428" s="239"/>
      <c r="W428" s="239"/>
      <c r="X428" s="239"/>
      <c r="Y428" s="239"/>
    </row>
    <row r="429" spans="1:25">
      <c r="A429" s="232"/>
      <c r="B429" s="232"/>
      <c r="C429" s="232"/>
      <c r="D429" s="233" t="str">
        <f>IF($C429="","",VLOOKUP($C429,分類コード!$B$1:$C$26,2,0))</f>
        <v/>
      </c>
      <c r="E429" s="234"/>
      <c r="F429" s="235"/>
      <c r="G429" s="236"/>
      <c r="H429" s="235"/>
      <c r="L429" s="239"/>
      <c r="M429" s="239"/>
      <c r="N429" s="239"/>
      <c r="O429" s="239"/>
      <c r="P429" s="239"/>
      <c r="Q429" s="239"/>
      <c r="R429" s="239"/>
      <c r="S429" s="239"/>
      <c r="W429" s="239"/>
      <c r="X429" s="239"/>
      <c r="Y429" s="239"/>
    </row>
    <row r="430" spans="1:25">
      <c r="A430" s="232"/>
      <c r="B430" s="232"/>
      <c r="C430" s="232"/>
      <c r="D430" s="233" t="str">
        <f>IF($C430="","",VLOOKUP($C430,分類コード!$B$1:$C$26,2,0))</f>
        <v/>
      </c>
      <c r="E430" s="234"/>
      <c r="F430" s="235"/>
      <c r="G430" s="236"/>
      <c r="H430" s="235"/>
      <c r="L430" s="239"/>
      <c r="M430" s="239"/>
      <c r="N430" s="239"/>
      <c r="O430" s="239"/>
      <c r="P430" s="239"/>
      <c r="Q430" s="239"/>
      <c r="R430" s="239"/>
      <c r="S430" s="239"/>
      <c r="W430" s="239"/>
      <c r="X430" s="239"/>
      <c r="Y430" s="239"/>
    </row>
    <row r="431" spans="1:25">
      <c r="A431" s="232"/>
      <c r="B431" s="232"/>
      <c r="C431" s="232"/>
      <c r="D431" s="233" t="str">
        <f>IF($C431="","",VLOOKUP($C431,分類コード!$B$1:$C$26,2,0))</f>
        <v/>
      </c>
      <c r="E431" s="234"/>
      <c r="F431" s="235"/>
      <c r="G431" s="236"/>
      <c r="H431" s="235"/>
      <c r="L431" s="239"/>
      <c r="M431" s="239"/>
      <c r="N431" s="239"/>
      <c r="O431" s="239"/>
      <c r="P431" s="239"/>
      <c r="Q431" s="239"/>
      <c r="R431" s="239"/>
      <c r="S431" s="239"/>
      <c r="W431" s="239"/>
      <c r="X431" s="239"/>
      <c r="Y431" s="239"/>
    </row>
    <row r="432" spans="1:25">
      <c r="A432" s="232"/>
      <c r="B432" s="232"/>
      <c r="C432" s="232"/>
      <c r="D432" s="233" t="str">
        <f>IF($C432="","",VLOOKUP($C432,分類コード!$B$1:$C$26,2,0))</f>
        <v/>
      </c>
      <c r="E432" s="234"/>
      <c r="F432" s="235"/>
      <c r="G432" s="236"/>
      <c r="H432" s="235"/>
      <c r="L432" s="239"/>
      <c r="M432" s="239"/>
      <c r="N432" s="239"/>
      <c r="O432" s="239"/>
      <c r="P432" s="239"/>
      <c r="Q432" s="239"/>
      <c r="R432" s="239"/>
      <c r="S432" s="239"/>
      <c r="W432" s="239"/>
      <c r="X432" s="239"/>
      <c r="Y432" s="239"/>
    </row>
    <row r="433" spans="1:25">
      <c r="A433" s="232"/>
      <c r="B433" s="232"/>
      <c r="C433" s="232"/>
      <c r="D433" s="233" t="str">
        <f>IF($C433="","",VLOOKUP($C433,分類コード!$B$1:$C$26,2,0))</f>
        <v/>
      </c>
      <c r="E433" s="234"/>
      <c r="F433" s="235"/>
      <c r="G433" s="236"/>
      <c r="H433" s="235"/>
      <c r="L433" s="239"/>
      <c r="M433" s="239"/>
      <c r="N433" s="239"/>
      <c r="O433" s="239"/>
      <c r="P433" s="239"/>
      <c r="Q433" s="239"/>
      <c r="R433" s="239"/>
      <c r="S433" s="239"/>
      <c r="W433" s="239"/>
      <c r="X433" s="239"/>
      <c r="Y433" s="239"/>
    </row>
    <row r="434" spans="1:25">
      <c r="A434" s="232"/>
      <c r="B434" s="232"/>
      <c r="C434" s="232"/>
      <c r="D434" s="233" t="str">
        <f>IF($C434="","",VLOOKUP($C434,分類コード!$B$1:$C$26,2,0))</f>
        <v/>
      </c>
      <c r="E434" s="234"/>
      <c r="F434" s="235"/>
      <c r="G434" s="236"/>
      <c r="H434" s="235"/>
      <c r="L434" s="239"/>
      <c r="M434" s="239"/>
      <c r="N434" s="239"/>
      <c r="O434" s="239"/>
      <c r="P434" s="239"/>
      <c r="Q434" s="239"/>
      <c r="R434" s="239"/>
      <c r="S434" s="239"/>
      <c r="W434" s="239"/>
      <c r="X434" s="239"/>
      <c r="Y434" s="239"/>
    </row>
    <row r="435" spans="1:25">
      <c r="A435" s="232"/>
      <c r="B435" s="232"/>
      <c r="C435" s="232"/>
      <c r="D435" s="233" t="str">
        <f>IF($C435="","",VLOOKUP($C435,分類コード!$B$1:$C$26,2,0))</f>
        <v/>
      </c>
      <c r="E435" s="234"/>
      <c r="F435" s="235"/>
      <c r="G435" s="236"/>
      <c r="H435" s="235"/>
      <c r="L435" s="239"/>
      <c r="M435" s="239"/>
      <c r="N435" s="239"/>
      <c r="O435" s="239"/>
      <c r="P435" s="239"/>
      <c r="Q435" s="239"/>
      <c r="R435" s="239"/>
      <c r="S435" s="239"/>
      <c r="W435" s="239"/>
      <c r="X435" s="239"/>
      <c r="Y435" s="239"/>
    </row>
    <row r="436" spans="1:25">
      <c r="A436" s="232"/>
      <c r="B436" s="232"/>
      <c r="C436" s="232"/>
      <c r="D436" s="233" t="str">
        <f>IF($C436="","",VLOOKUP($C436,分類コード!$B$1:$C$26,2,0))</f>
        <v/>
      </c>
      <c r="E436" s="234"/>
      <c r="F436" s="235"/>
      <c r="G436" s="236"/>
      <c r="H436" s="235"/>
      <c r="L436" s="239"/>
      <c r="M436" s="239"/>
      <c r="N436" s="239"/>
      <c r="O436" s="239"/>
      <c r="P436" s="239"/>
      <c r="Q436" s="239"/>
      <c r="R436" s="239"/>
      <c r="S436" s="239"/>
      <c r="W436" s="239"/>
      <c r="X436" s="239"/>
      <c r="Y436" s="239"/>
    </row>
    <row r="437" spans="1:25">
      <c r="A437" s="232"/>
      <c r="B437" s="232"/>
      <c r="C437" s="232"/>
      <c r="D437" s="233" t="str">
        <f>IF($C437="","",VLOOKUP($C437,分類コード!$B$1:$C$26,2,0))</f>
        <v/>
      </c>
      <c r="E437" s="234"/>
      <c r="F437" s="235"/>
      <c r="G437" s="236"/>
      <c r="H437" s="235"/>
      <c r="L437" s="239"/>
      <c r="M437" s="239"/>
      <c r="N437" s="239"/>
      <c r="O437" s="239"/>
      <c r="P437" s="239"/>
      <c r="Q437" s="239"/>
      <c r="R437" s="239"/>
      <c r="S437" s="239"/>
      <c r="W437" s="239"/>
      <c r="X437" s="239"/>
      <c r="Y437" s="239"/>
    </row>
    <row r="438" spans="1:25">
      <c r="A438" s="232"/>
      <c r="B438" s="232"/>
      <c r="C438" s="232"/>
      <c r="D438" s="233" t="str">
        <f>IF($C438="","",VLOOKUP($C438,分類コード!$B$1:$C$26,2,0))</f>
        <v/>
      </c>
      <c r="E438" s="234"/>
      <c r="F438" s="235"/>
      <c r="G438" s="236"/>
      <c r="H438" s="235"/>
      <c r="L438" s="239"/>
      <c r="M438" s="239"/>
      <c r="N438" s="239"/>
      <c r="O438" s="239"/>
      <c r="P438" s="239"/>
      <c r="Q438" s="239"/>
      <c r="R438" s="239"/>
      <c r="S438" s="239"/>
      <c r="W438" s="239"/>
      <c r="X438" s="239"/>
      <c r="Y438" s="239"/>
    </row>
    <row r="439" spans="1:25">
      <c r="A439" s="232"/>
      <c r="B439" s="232"/>
      <c r="C439" s="232"/>
      <c r="D439" s="233" t="str">
        <f>IF($C439="","",VLOOKUP($C439,分類コード!$B$1:$C$26,2,0))</f>
        <v/>
      </c>
      <c r="E439" s="234"/>
      <c r="F439" s="235"/>
      <c r="G439" s="236"/>
      <c r="H439" s="235"/>
      <c r="L439" s="239"/>
      <c r="M439" s="239"/>
      <c r="N439" s="239"/>
      <c r="O439" s="239"/>
      <c r="P439" s="239"/>
      <c r="Q439" s="239"/>
      <c r="R439" s="239"/>
      <c r="S439" s="239"/>
      <c r="W439" s="239"/>
      <c r="X439" s="239"/>
      <c r="Y439" s="239"/>
    </row>
    <row r="440" spans="1:25">
      <c r="A440" s="232"/>
      <c r="B440" s="232"/>
      <c r="C440" s="232"/>
      <c r="D440" s="233" t="str">
        <f>IF($C440="","",VLOOKUP($C440,分類コード!$B$1:$C$26,2,0))</f>
        <v/>
      </c>
      <c r="E440" s="234"/>
      <c r="F440" s="235"/>
      <c r="G440" s="236"/>
      <c r="H440" s="235"/>
      <c r="L440" s="239"/>
      <c r="M440" s="239"/>
      <c r="N440" s="239"/>
      <c r="O440" s="239"/>
      <c r="P440" s="239"/>
      <c r="Q440" s="239"/>
      <c r="R440" s="239"/>
      <c r="S440" s="239"/>
      <c r="W440" s="239"/>
      <c r="X440" s="239"/>
      <c r="Y440" s="239"/>
    </row>
    <row r="441" spans="1:25">
      <c r="A441" s="232"/>
      <c r="B441" s="232"/>
      <c r="C441" s="232"/>
      <c r="D441" s="233" t="str">
        <f>IF($C441="","",VLOOKUP($C441,分類コード!$B$1:$C$26,2,0))</f>
        <v/>
      </c>
      <c r="E441" s="234"/>
      <c r="F441" s="235"/>
      <c r="G441" s="236"/>
      <c r="H441" s="235"/>
      <c r="L441" s="239"/>
      <c r="M441" s="239"/>
      <c r="N441" s="239"/>
      <c r="O441" s="239"/>
      <c r="P441" s="239"/>
      <c r="Q441" s="239"/>
      <c r="R441" s="239"/>
      <c r="S441" s="239"/>
      <c r="W441" s="239"/>
      <c r="X441" s="239"/>
      <c r="Y441" s="239"/>
    </row>
    <row r="442" spans="1:25">
      <c r="A442" s="232"/>
      <c r="B442" s="232"/>
      <c r="C442" s="232"/>
      <c r="D442" s="233" t="str">
        <f>IF($C442="","",VLOOKUP($C442,分類コード!$B$1:$C$26,2,0))</f>
        <v/>
      </c>
      <c r="E442" s="234"/>
      <c r="F442" s="235"/>
      <c r="G442" s="236"/>
      <c r="H442" s="235"/>
      <c r="L442" s="239"/>
      <c r="M442" s="239"/>
      <c r="N442" s="239"/>
      <c r="O442" s="239"/>
      <c r="P442" s="239"/>
      <c r="Q442" s="239"/>
      <c r="R442" s="239"/>
      <c r="S442" s="239"/>
      <c r="W442" s="239"/>
      <c r="X442" s="239"/>
      <c r="Y442" s="239"/>
    </row>
    <row r="443" spans="1:25">
      <c r="A443" s="232"/>
      <c r="B443" s="232"/>
      <c r="C443" s="232"/>
      <c r="D443" s="233" t="str">
        <f>IF($C443="","",VLOOKUP($C443,分類コード!$B$1:$C$26,2,0))</f>
        <v/>
      </c>
      <c r="E443" s="234"/>
      <c r="F443" s="235"/>
      <c r="G443" s="236"/>
      <c r="H443" s="235"/>
      <c r="L443" s="239"/>
      <c r="M443" s="239"/>
      <c r="N443" s="239"/>
      <c r="O443" s="239"/>
      <c r="P443" s="239"/>
      <c r="Q443" s="239"/>
      <c r="R443" s="239"/>
      <c r="S443" s="239"/>
      <c r="W443" s="239"/>
      <c r="X443" s="239"/>
      <c r="Y443" s="239"/>
    </row>
    <row r="444" spans="1:25">
      <c r="A444" s="232"/>
      <c r="B444" s="232"/>
      <c r="C444" s="232"/>
      <c r="D444" s="233" t="str">
        <f>IF($C444="","",VLOOKUP($C444,分類コード!$B$1:$C$26,2,0))</f>
        <v/>
      </c>
      <c r="E444" s="234"/>
      <c r="F444" s="235"/>
      <c r="G444" s="236"/>
      <c r="H444" s="235"/>
      <c r="L444" s="239"/>
      <c r="M444" s="239"/>
      <c r="N444" s="239"/>
      <c r="O444" s="239"/>
      <c r="P444" s="239"/>
      <c r="Q444" s="239"/>
      <c r="R444" s="239"/>
      <c r="S444" s="239"/>
      <c r="W444" s="239"/>
      <c r="X444" s="239"/>
      <c r="Y444" s="239"/>
    </row>
    <row r="445" spans="1:25">
      <c r="A445" s="232"/>
      <c r="B445" s="232"/>
      <c r="C445" s="232"/>
      <c r="D445" s="233" t="str">
        <f>IF($C445="","",VLOOKUP($C445,分類コード!$B$1:$C$26,2,0))</f>
        <v/>
      </c>
      <c r="E445" s="234"/>
      <c r="F445" s="235"/>
      <c r="G445" s="236"/>
      <c r="H445" s="235"/>
      <c r="L445" s="239"/>
      <c r="M445" s="239"/>
      <c r="N445" s="239"/>
      <c r="O445" s="239"/>
      <c r="P445" s="239"/>
      <c r="Q445" s="239"/>
      <c r="R445" s="239"/>
      <c r="S445" s="239"/>
      <c r="W445" s="239"/>
      <c r="X445" s="239"/>
      <c r="Y445" s="239"/>
    </row>
    <row r="446" spans="1:25">
      <c r="A446" s="232"/>
      <c r="B446" s="232"/>
      <c r="C446" s="232"/>
      <c r="D446" s="233" t="str">
        <f>IF($C446="","",VLOOKUP($C446,分類コード!$B$1:$C$26,2,0))</f>
        <v/>
      </c>
      <c r="E446" s="234"/>
      <c r="F446" s="235"/>
      <c r="G446" s="236"/>
      <c r="H446" s="235"/>
      <c r="L446" s="239"/>
      <c r="M446" s="239"/>
      <c r="N446" s="239"/>
      <c r="O446" s="239"/>
      <c r="P446" s="239"/>
      <c r="Q446" s="239"/>
      <c r="R446" s="239"/>
      <c r="S446" s="239"/>
      <c r="W446" s="239"/>
      <c r="X446" s="239"/>
      <c r="Y446" s="239"/>
    </row>
    <row r="447" spans="1:25">
      <c r="A447" s="232"/>
      <c r="B447" s="232"/>
      <c r="C447" s="232"/>
      <c r="D447" s="233" t="str">
        <f>IF($C447="","",VLOOKUP($C447,分類コード!$B$1:$C$26,2,0))</f>
        <v/>
      </c>
      <c r="E447" s="234"/>
      <c r="F447" s="235"/>
      <c r="G447" s="236"/>
      <c r="H447" s="235"/>
      <c r="L447" s="239"/>
      <c r="M447" s="239"/>
      <c r="N447" s="239"/>
      <c r="O447" s="239"/>
      <c r="P447" s="239"/>
      <c r="Q447" s="239"/>
      <c r="R447" s="239"/>
      <c r="S447" s="239"/>
      <c r="W447" s="239"/>
      <c r="X447" s="239"/>
      <c r="Y447" s="239"/>
    </row>
    <row r="448" spans="1:25">
      <c r="A448" s="232"/>
      <c r="B448" s="232"/>
      <c r="C448" s="232"/>
      <c r="D448" s="233" t="str">
        <f>IF($C448="","",VLOOKUP($C448,分類コード!$B$1:$C$26,2,0))</f>
        <v/>
      </c>
      <c r="E448" s="234"/>
      <c r="F448" s="235"/>
      <c r="G448" s="236"/>
      <c r="H448" s="235"/>
      <c r="L448" s="239"/>
      <c r="M448" s="239"/>
      <c r="N448" s="239"/>
      <c r="O448" s="239"/>
      <c r="P448" s="239"/>
      <c r="Q448" s="239"/>
      <c r="R448" s="239"/>
      <c r="S448" s="239"/>
      <c r="W448" s="239"/>
      <c r="X448" s="239"/>
      <c r="Y448" s="239"/>
    </row>
    <row r="449" spans="1:25">
      <c r="A449" s="232"/>
      <c r="B449" s="232"/>
      <c r="C449" s="232"/>
      <c r="D449" s="233" t="str">
        <f>IF($C449="","",VLOOKUP($C449,分類コード!$B$1:$C$26,2,0))</f>
        <v/>
      </c>
      <c r="E449" s="234"/>
      <c r="F449" s="235"/>
      <c r="G449" s="236"/>
      <c r="H449" s="235"/>
      <c r="L449" s="239"/>
      <c r="M449" s="239"/>
      <c r="N449" s="239"/>
      <c r="O449" s="239"/>
      <c r="P449" s="239"/>
      <c r="Q449" s="239"/>
      <c r="R449" s="239"/>
      <c r="S449" s="239"/>
      <c r="W449" s="239"/>
      <c r="X449" s="239"/>
      <c r="Y449" s="239"/>
    </row>
    <row r="450" spans="1:25">
      <c r="A450" s="232"/>
      <c r="B450" s="232"/>
      <c r="C450" s="232"/>
      <c r="D450" s="233" t="str">
        <f>IF($C450="","",VLOOKUP($C450,分類コード!$B$1:$C$26,2,0))</f>
        <v/>
      </c>
      <c r="E450" s="234"/>
      <c r="F450" s="235"/>
      <c r="G450" s="236"/>
      <c r="H450" s="235"/>
      <c r="L450" s="239"/>
      <c r="M450" s="239"/>
      <c r="N450" s="239"/>
      <c r="O450" s="239"/>
      <c r="P450" s="239"/>
      <c r="Q450" s="239"/>
      <c r="R450" s="239"/>
      <c r="S450" s="239"/>
      <c r="W450" s="239"/>
      <c r="X450" s="239"/>
      <c r="Y450" s="239"/>
    </row>
    <row r="451" spans="1:25">
      <c r="A451" s="232"/>
      <c r="B451" s="232"/>
      <c r="C451" s="232"/>
      <c r="D451" s="233" t="str">
        <f>IF($C451="","",VLOOKUP($C451,分類コード!$B$1:$C$26,2,0))</f>
        <v/>
      </c>
      <c r="E451" s="234"/>
      <c r="F451" s="235"/>
      <c r="G451" s="236"/>
      <c r="H451" s="235"/>
      <c r="L451" s="239"/>
      <c r="M451" s="239"/>
      <c r="N451" s="239"/>
      <c r="O451" s="239"/>
      <c r="P451" s="239"/>
      <c r="Q451" s="239"/>
      <c r="R451" s="239"/>
      <c r="S451" s="239"/>
      <c r="W451" s="239"/>
      <c r="X451" s="239"/>
      <c r="Y451" s="239"/>
    </row>
    <row r="452" spans="1:25">
      <c r="A452" s="232"/>
      <c r="B452" s="232"/>
      <c r="C452" s="232"/>
      <c r="D452" s="233" t="str">
        <f>IF($C452="","",VLOOKUP($C452,分類コード!$B$1:$C$26,2,0))</f>
        <v/>
      </c>
      <c r="E452" s="234"/>
      <c r="F452" s="235"/>
      <c r="G452" s="236"/>
      <c r="H452" s="235"/>
      <c r="L452" s="239"/>
      <c r="M452" s="239"/>
      <c r="N452" s="239"/>
      <c r="O452" s="239"/>
      <c r="P452" s="239"/>
      <c r="Q452" s="239"/>
      <c r="R452" s="239"/>
      <c r="S452" s="239"/>
      <c r="W452" s="239"/>
      <c r="X452" s="239"/>
      <c r="Y452" s="239"/>
    </row>
    <row r="453" spans="1:25">
      <c r="A453" s="232"/>
      <c r="B453" s="232"/>
      <c r="C453" s="232"/>
      <c r="D453" s="233" t="str">
        <f>IF($C453="","",VLOOKUP($C453,分類コード!$B$1:$C$26,2,0))</f>
        <v/>
      </c>
      <c r="E453" s="234"/>
      <c r="F453" s="235"/>
      <c r="G453" s="236"/>
      <c r="H453" s="235"/>
      <c r="L453" s="239"/>
      <c r="M453" s="239"/>
      <c r="N453" s="239"/>
      <c r="O453" s="239"/>
      <c r="P453" s="239"/>
      <c r="Q453" s="239"/>
      <c r="R453" s="239"/>
      <c r="S453" s="239"/>
      <c r="W453" s="239"/>
      <c r="X453" s="239"/>
      <c r="Y453" s="239"/>
    </row>
    <row r="454" spans="1:25">
      <c r="A454" s="232"/>
      <c r="B454" s="232"/>
      <c r="C454" s="232"/>
      <c r="D454" s="233" t="str">
        <f>IF($C454="","",VLOOKUP($C454,分類コード!$B$1:$C$26,2,0))</f>
        <v/>
      </c>
      <c r="E454" s="234"/>
      <c r="F454" s="235"/>
      <c r="G454" s="236"/>
      <c r="H454" s="235"/>
      <c r="L454" s="239"/>
      <c r="M454" s="239"/>
      <c r="N454" s="239"/>
      <c r="O454" s="239"/>
      <c r="P454" s="239"/>
      <c r="Q454" s="239"/>
      <c r="R454" s="239"/>
      <c r="S454" s="239"/>
      <c r="W454" s="239"/>
      <c r="X454" s="239"/>
      <c r="Y454" s="239"/>
    </row>
    <row r="455" spans="1:25">
      <c r="A455" s="232"/>
      <c r="B455" s="232"/>
      <c r="C455" s="232"/>
      <c r="D455" s="233" t="str">
        <f>IF($C455="","",VLOOKUP($C455,分類コード!$B$1:$C$26,2,0))</f>
        <v/>
      </c>
      <c r="E455" s="234"/>
      <c r="F455" s="235"/>
      <c r="G455" s="236"/>
      <c r="H455" s="235"/>
      <c r="L455" s="239"/>
      <c r="M455" s="239"/>
      <c r="N455" s="239"/>
      <c r="O455" s="239"/>
      <c r="P455" s="239"/>
      <c r="Q455" s="239"/>
      <c r="R455" s="239"/>
      <c r="S455" s="239"/>
      <c r="W455" s="239"/>
      <c r="X455" s="239"/>
      <c r="Y455" s="239"/>
    </row>
    <row r="456" spans="1:25">
      <c r="A456" s="232"/>
      <c r="B456" s="232"/>
      <c r="C456" s="232"/>
      <c r="D456" s="233" t="str">
        <f>IF($C456="","",VLOOKUP($C456,分類コード!$B$1:$C$26,2,0))</f>
        <v/>
      </c>
      <c r="E456" s="234"/>
      <c r="F456" s="235"/>
      <c r="G456" s="236"/>
      <c r="H456" s="235"/>
      <c r="L456" s="239"/>
      <c r="M456" s="239"/>
      <c r="N456" s="239"/>
      <c r="O456" s="239"/>
      <c r="P456" s="239"/>
      <c r="Q456" s="239"/>
      <c r="R456" s="239"/>
      <c r="S456" s="239"/>
      <c r="W456" s="239"/>
      <c r="X456" s="239"/>
      <c r="Y456" s="239"/>
    </row>
    <row r="457" spans="1:25">
      <c r="A457" s="232"/>
      <c r="B457" s="232"/>
      <c r="C457" s="232"/>
      <c r="D457" s="233" t="str">
        <f>IF($C457="","",VLOOKUP($C457,分類コード!$B$1:$C$26,2,0))</f>
        <v/>
      </c>
      <c r="E457" s="234"/>
      <c r="F457" s="235"/>
      <c r="G457" s="236"/>
      <c r="H457" s="235"/>
      <c r="L457" s="239"/>
      <c r="M457" s="239"/>
      <c r="N457" s="239"/>
      <c r="O457" s="239"/>
      <c r="P457" s="239"/>
      <c r="Q457" s="239"/>
      <c r="R457" s="239"/>
      <c r="S457" s="239"/>
      <c r="W457" s="239"/>
      <c r="X457" s="239"/>
      <c r="Y457" s="239"/>
    </row>
    <row r="458" spans="1:25">
      <c r="A458" s="232"/>
      <c r="B458" s="232"/>
      <c r="C458" s="232"/>
      <c r="D458" s="233" t="str">
        <f>IF($C458="","",VLOOKUP($C458,分類コード!$B$1:$C$26,2,0))</f>
        <v/>
      </c>
      <c r="E458" s="234"/>
      <c r="F458" s="235"/>
      <c r="G458" s="236"/>
      <c r="H458" s="235"/>
      <c r="L458" s="239"/>
      <c r="M458" s="239"/>
      <c r="N458" s="239"/>
      <c r="O458" s="239"/>
      <c r="P458" s="239"/>
      <c r="Q458" s="239"/>
      <c r="R458" s="239"/>
      <c r="S458" s="239"/>
      <c r="W458" s="239"/>
      <c r="X458" s="239"/>
      <c r="Y458" s="239"/>
    </row>
    <row r="459" spans="1:25">
      <c r="A459" s="232"/>
      <c r="B459" s="232"/>
      <c r="C459" s="232"/>
      <c r="D459" s="233" t="str">
        <f>IF($C459="","",VLOOKUP($C459,分類コード!$B$1:$C$26,2,0))</f>
        <v/>
      </c>
      <c r="E459" s="234"/>
      <c r="F459" s="235"/>
      <c r="G459" s="236"/>
      <c r="H459" s="235"/>
      <c r="L459" s="239"/>
      <c r="M459" s="239"/>
      <c r="N459" s="239"/>
      <c r="O459" s="239"/>
      <c r="P459" s="239"/>
      <c r="Q459" s="239"/>
      <c r="R459" s="239"/>
      <c r="S459" s="239"/>
      <c r="W459" s="239"/>
      <c r="X459" s="239"/>
      <c r="Y459" s="239"/>
    </row>
    <row r="460" spans="1:25">
      <c r="A460" s="232"/>
      <c r="B460" s="232"/>
      <c r="C460" s="232"/>
      <c r="D460" s="233" t="str">
        <f>IF($C460="","",VLOOKUP($C460,分類コード!$B$1:$C$26,2,0))</f>
        <v/>
      </c>
      <c r="E460" s="234"/>
      <c r="F460" s="235"/>
      <c r="G460" s="236"/>
      <c r="H460" s="235"/>
      <c r="L460" s="239"/>
      <c r="M460" s="239"/>
      <c r="N460" s="239"/>
      <c r="O460" s="239"/>
      <c r="P460" s="239"/>
      <c r="Q460" s="239"/>
      <c r="R460" s="239"/>
      <c r="S460" s="239"/>
      <c r="W460" s="239"/>
      <c r="X460" s="239"/>
      <c r="Y460" s="239"/>
    </row>
    <row r="461" spans="1:25">
      <c r="A461" s="232"/>
      <c r="B461" s="232"/>
      <c r="C461" s="232"/>
      <c r="D461" s="233" t="str">
        <f>IF($C461="","",VLOOKUP($C461,分類コード!$B$1:$C$26,2,0))</f>
        <v/>
      </c>
      <c r="E461" s="234"/>
      <c r="F461" s="235"/>
      <c r="G461" s="236"/>
      <c r="H461" s="235"/>
      <c r="L461" s="239"/>
      <c r="M461" s="239"/>
      <c r="N461" s="239"/>
      <c r="O461" s="239"/>
      <c r="P461" s="239"/>
      <c r="Q461" s="239"/>
      <c r="R461" s="239"/>
      <c r="S461" s="239"/>
      <c r="W461" s="239"/>
      <c r="X461" s="239"/>
      <c r="Y461" s="239"/>
    </row>
    <row r="462" spans="1:25">
      <c r="A462" s="232"/>
      <c r="B462" s="232"/>
      <c r="C462" s="232"/>
      <c r="D462" s="233" t="str">
        <f>IF($C462="","",VLOOKUP($C462,分類コード!$B$1:$C$26,2,0))</f>
        <v/>
      </c>
      <c r="E462" s="234"/>
      <c r="F462" s="235"/>
      <c r="G462" s="236"/>
      <c r="H462" s="235"/>
      <c r="L462" s="239"/>
      <c r="M462" s="239"/>
      <c r="N462" s="239"/>
      <c r="O462" s="239"/>
      <c r="P462" s="239"/>
      <c r="Q462" s="239"/>
      <c r="R462" s="239"/>
      <c r="S462" s="239"/>
      <c r="W462" s="239"/>
      <c r="X462" s="239"/>
      <c r="Y462" s="239"/>
    </row>
    <row r="463" spans="1:25">
      <c r="A463" s="232"/>
      <c r="B463" s="232"/>
      <c r="C463" s="232"/>
      <c r="D463" s="233" t="str">
        <f>IF($C463="","",VLOOKUP($C463,分類コード!$B$1:$C$26,2,0))</f>
        <v/>
      </c>
      <c r="E463" s="234"/>
      <c r="F463" s="235"/>
      <c r="G463" s="236"/>
      <c r="H463" s="235"/>
      <c r="L463" s="239"/>
      <c r="M463" s="239"/>
      <c r="N463" s="239"/>
      <c r="O463" s="239"/>
      <c r="P463" s="239"/>
      <c r="Q463" s="239"/>
      <c r="R463" s="239"/>
      <c r="S463" s="239"/>
      <c r="W463" s="239"/>
      <c r="X463" s="239"/>
      <c r="Y463" s="239"/>
    </row>
    <row r="464" spans="1:25">
      <c r="A464" s="232"/>
      <c r="B464" s="232"/>
      <c r="C464" s="232"/>
      <c r="D464" s="233" t="str">
        <f>IF($C464="","",VLOOKUP($C464,分類コード!$B$1:$C$26,2,0))</f>
        <v/>
      </c>
      <c r="E464" s="234"/>
      <c r="F464" s="235"/>
      <c r="G464" s="236"/>
      <c r="H464" s="235"/>
      <c r="L464" s="239"/>
      <c r="M464" s="239"/>
      <c r="N464" s="239"/>
      <c r="O464" s="239"/>
      <c r="P464" s="239"/>
      <c r="Q464" s="239"/>
      <c r="R464" s="239"/>
      <c r="S464" s="239"/>
      <c r="W464" s="239"/>
      <c r="X464" s="239"/>
      <c r="Y464" s="239"/>
    </row>
    <row r="465" spans="1:25">
      <c r="A465" s="232"/>
      <c r="B465" s="232"/>
      <c r="C465" s="232"/>
      <c r="D465" s="233" t="str">
        <f>IF($C465="","",VLOOKUP($C465,分類コード!$B$1:$C$26,2,0))</f>
        <v/>
      </c>
      <c r="E465" s="234"/>
      <c r="F465" s="235"/>
      <c r="G465" s="236"/>
      <c r="H465" s="235"/>
      <c r="L465" s="239"/>
      <c r="M465" s="239"/>
      <c r="N465" s="239"/>
      <c r="O465" s="239"/>
      <c r="P465" s="239"/>
      <c r="Q465" s="239"/>
      <c r="R465" s="239"/>
      <c r="S465" s="239"/>
      <c r="W465" s="239"/>
      <c r="X465" s="239"/>
      <c r="Y465" s="239"/>
    </row>
    <row r="466" spans="1:25">
      <c r="A466" s="232"/>
      <c r="B466" s="232"/>
      <c r="C466" s="232"/>
      <c r="D466" s="233" t="str">
        <f>IF($C466="","",VLOOKUP($C466,分類コード!$B$1:$C$26,2,0))</f>
        <v/>
      </c>
      <c r="E466" s="234"/>
      <c r="F466" s="235"/>
      <c r="G466" s="236"/>
      <c r="H466" s="235"/>
      <c r="L466" s="239"/>
      <c r="M466" s="239"/>
      <c r="N466" s="239"/>
      <c r="O466" s="239"/>
      <c r="P466" s="239"/>
      <c r="Q466" s="239"/>
      <c r="R466" s="239"/>
      <c r="S466" s="239"/>
      <c r="W466" s="239"/>
      <c r="X466" s="239"/>
      <c r="Y466" s="239"/>
    </row>
    <row r="467" spans="1:25">
      <c r="A467" s="232"/>
      <c r="B467" s="232"/>
      <c r="C467" s="232"/>
      <c r="D467" s="233" t="str">
        <f>IF($C467="","",VLOOKUP($C467,分類コード!$B$1:$C$26,2,0))</f>
        <v/>
      </c>
      <c r="E467" s="234"/>
      <c r="F467" s="235"/>
      <c r="G467" s="236"/>
      <c r="H467" s="235"/>
      <c r="L467" s="239"/>
      <c r="M467" s="239"/>
      <c r="N467" s="239"/>
      <c r="O467" s="239"/>
      <c r="P467" s="239"/>
      <c r="Q467" s="239"/>
      <c r="R467" s="239"/>
      <c r="S467" s="239"/>
      <c r="W467" s="239"/>
      <c r="X467" s="239"/>
      <c r="Y467" s="239"/>
    </row>
    <row r="468" spans="1:25">
      <c r="A468" s="232"/>
      <c r="B468" s="232"/>
      <c r="C468" s="232"/>
      <c r="D468" s="233" t="str">
        <f>IF($C468="","",VLOOKUP($C468,分類コード!$B$1:$C$26,2,0))</f>
        <v/>
      </c>
      <c r="E468" s="234"/>
      <c r="F468" s="235"/>
      <c r="G468" s="236"/>
      <c r="H468" s="235"/>
      <c r="L468" s="239"/>
      <c r="M468" s="239"/>
      <c r="N468" s="239"/>
      <c r="O468" s="239"/>
      <c r="P468" s="239"/>
      <c r="Q468" s="239"/>
      <c r="R468" s="239"/>
      <c r="S468" s="239"/>
      <c r="W468" s="239"/>
      <c r="X468" s="239"/>
      <c r="Y468" s="239"/>
    </row>
    <row r="469" spans="1:25">
      <c r="A469" s="232"/>
      <c r="B469" s="232"/>
      <c r="C469" s="232"/>
      <c r="D469" s="233" t="str">
        <f>IF($C469="","",VLOOKUP($C469,分類コード!$B$1:$C$26,2,0))</f>
        <v/>
      </c>
      <c r="E469" s="234"/>
      <c r="F469" s="235"/>
      <c r="G469" s="236"/>
      <c r="H469" s="235"/>
      <c r="L469" s="239"/>
      <c r="M469" s="239"/>
      <c r="N469" s="239"/>
      <c r="O469" s="239"/>
      <c r="P469" s="239"/>
      <c r="Q469" s="239"/>
      <c r="R469" s="239"/>
      <c r="S469" s="239"/>
      <c r="W469" s="239"/>
      <c r="X469" s="239"/>
      <c r="Y469" s="239"/>
    </row>
    <row r="470" spans="1:25">
      <c r="A470" s="232"/>
      <c r="B470" s="232"/>
      <c r="C470" s="232"/>
      <c r="D470" s="233" t="str">
        <f>IF($C470="","",VLOOKUP($C470,分類コード!$B$1:$C$26,2,0))</f>
        <v/>
      </c>
      <c r="E470" s="234"/>
      <c r="F470" s="235"/>
      <c r="G470" s="236"/>
      <c r="H470" s="235"/>
      <c r="L470" s="239"/>
      <c r="M470" s="239"/>
      <c r="N470" s="239"/>
      <c r="O470" s="239"/>
      <c r="P470" s="239"/>
      <c r="Q470" s="239"/>
      <c r="R470" s="239"/>
      <c r="S470" s="239"/>
      <c r="W470" s="239"/>
      <c r="X470" s="239"/>
      <c r="Y470" s="239"/>
    </row>
    <row r="471" spans="1:25">
      <c r="A471" s="232"/>
      <c r="B471" s="232"/>
      <c r="C471" s="232"/>
      <c r="D471" s="233" t="str">
        <f>IF($C471="","",VLOOKUP($C471,分類コード!$B$1:$C$26,2,0))</f>
        <v/>
      </c>
      <c r="E471" s="234"/>
      <c r="F471" s="235"/>
      <c r="G471" s="236"/>
      <c r="H471" s="235"/>
      <c r="L471" s="239"/>
      <c r="M471" s="239"/>
      <c r="N471" s="239"/>
      <c r="O471" s="239"/>
      <c r="P471" s="239"/>
      <c r="Q471" s="239"/>
      <c r="R471" s="239"/>
      <c r="S471" s="239"/>
      <c r="W471" s="239"/>
      <c r="X471" s="239"/>
      <c r="Y471" s="239"/>
    </row>
    <row r="472" spans="1:25">
      <c r="A472" s="232"/>
      <c r="B472" s="232"/>
      <c r="C472" s="232"/>
      <c r="D472" s="233" t="str">
        <f>IF($C472="","",VLOOKUP($C472,分類コード!$B$1:$C$26,2,0))</f>
        <v/>
      </c>
      <c r="E472" s="234"/>
      <c r="F472" s="235"/>
      <c r="G472" s="236"/>
      <c r="H472" s="235"/>
      <c r="L472" s="239"/>
      <c r="M472" s="239"/>
      <c r="N472" s="239"/>
      <c r="O472" s="239"/>
      <c r="P472" s="239"/>
      <c r="Q472" s="239"/>
      <c r="R472" s="239"/>
      <c r="S472" s="239"/>
      <c r="W472" s="239"/>
      <c r="X472" s="239"/>
      <c r="Y472" s="239"/>
    </row>
    <row r="473" spans="1:25">
      <c r="A473" s="232"/>
      <c r="B473" s="232"/>
      <c r="C473" s="232"/>
      <c r="D473" s="233" t="str">
        <f>IF($C473="","",VLOOKUP($C473,分類コード!$B$1:$C$26,2,0))</f>
        <v/>
      </c>
      <c r="E473" s="234"/>
      <c r="F473" s="235"/>
      <c r="G473" s="236"/>
      <c r="H473" s="235"/>
      <c r="L473" s="239"/>
      <c r="M473" s="239"/>
      <c r="N473" s="239"/>
      <c r="O473" s="239"/>
      <c r="P473" s="239"/>
      <c r="Q473" s="239"/>
      <c r="R473" s="239"/>
      <c r="S473" s="239"/>
      <c r="W473" s="239"/>
      <c r="X473" s="239"/>
      <c r="Y473" s="239"/>
    </row>
    <row r="474" spans="1:25">
      <c r="A474" s="232"/>
      <c r="B474" s="232"/>
      <c r="C474" s="232"/>
      <c r="D474" s="233" t="str">
        <f>IF($C474="","",VLOOKUP($C474,分類コード!$B$1:$C$26,2,0))</f>
        <v/>
      </c>
      <c r="E474" s="234"/>
      <c r="F474" s="235"/>
      <c r="G474" s="236"/>
      <c r="H474" s="235"/>
      <c r="L474" s="239"/>
      <c r="M474" s="239"/>
      <c r="N474" s="239"/>
      <c r="O474" s="239"/>
      <c r="P474" s="239"/>
      <c r="Q474" s="239"/>
      <c r="R474" s="239"/>
      <c r="S474" s="239"/>
      <c r="W474" s="239"/>
      <c r="X474" s="239"/>
      <c r="Y474" s="239"/>
    </row>
    <row r="475" spans="1:25">
      <c r="A475" s="232"/>
      <c r="B475" s="232"/>
      <c r="C475" s="232"/>
      <c r="D475" s="233" t="str">
        <f>IF($C475="","",VLOOKUP($C475,分類コード!$B$1:$C$26,2,0))</f>
        <v/>
      </c>
      <c r="E475" s="234"/>
      <c r="F475" s="235"/>
      <c r="G475" s="236"/>
      <c r="H475" s="235"/>
      <c r="L475" s="239"/>
      <c r="M475" s="239"/>
      <c r="N475" s="239"/>
      <c r="O475" s="239"/>
      <c r="P475" s="239"/>
      <c r="Q475" s="239"/>
      <c r="R475" s="239"/>
      <c r="S475" s="239"/>
      <c r="W475" s="239"/>
      <c r="X475" s="239"/>
      <c r="Y475" s="239"/>
    </row>
    <row r="476" spans="1:25">
      <c r="A476" s="232"/>
      <c r="B476" s="232"/>
      <c r="C476" s="232"/>
      <c r="D476" s="233" t="str">
        <f>IF($C476="","",VLOOKUP($C476,分類コード!$B$1:$C$26,2,0))</f>
        <v/>
      </c>
      <c r="E476" s="234"/>
      <c r="F476" s="235"/>
      <c r="G476" s="236"/>
      <c r="H476" s="235"/>
      <c r="L476" s="239"/>
      <c r="M476" s="239"/>
      <c r="N476" s="239"/>
      <c r="O476" s="239"/>
      <c r="P476" s="239"/>
      <c r="Q476" s="239"/>
      <c r="R476" s="239"/>
      <c r="S476" s="239"/>
      <c r="W476" s="239"/>
      <c r="X476" s="239"/>
      <c r="Y476" s="239"/>
    </row>
    <row r="477" spans="1:25">
      <c r="A477" s="232"/>
      <c r="B477" s="232"/>
      <c r="C477" s="232"/>
      <c r="D477" s="233" t="str">
        <f>IF($C477="","",VLOOKUP($C477,分類コード!$B$1:$C$26,2,0))</f>
        <v/>
      </c>
      <c r="E477" s="234"/>
      <c r="F477" s="235"/>
      <c r="G477" s="236"/>
      <c r="H477" s="235"/>
      <c r="L477" s="239"/>
      <c r="M477" s="239"/>
      <c r="N477" s="239"/>
      <c r="O477" s="239"/>
      <c r="P477" s="239"/>
      <c r="Q477" s="239"/>
      <c r="R477" s="239"/>
      <c r="S477" s="239"/>
      <c r="W477" s="239"/>
      <c r="X477" s="239"/>
      <c r="Y477" s="239"/>
    </row>
    <row r="478" spans="1:25">
      <c r="A478" s="232"/>
      <c r="B478" s="232"/>
      <c r="C478" s="232"/>
      <c r="D478" s="233" t="str">
        <f>IF($C478="","",VLOOKUP($C478,分類コード!$B$1:$C$26,2,0))</f>
        <v/>
      </c>
      <c r="E478" s="234"/>
      <c r="F478" s="235"/>
      <c r="G478" s="236"/>
      <c r="H478" s="235"/>
      <c r="L478" s="239"/>
      <c r="M478" s="239"/>
      <c r="N478" s="239"/>
      <c r="O478" s="239"/>
      <c r="P478" s="239"/>
      <c r="Q478" s="239"/>
      <c r="R478" s="239"/>
      <c r="S478" s="239"/>
      <c r="W478" s="239"/>
      <c r="X478" s="239"/>
      <c r="Y478" s="239"/>
    </row>
    <row r="479" spans="1:25">
      <c r="A479" s="232"/>
      <c r="B479" s="232"/>
      <c r="C479" s="232"/>
      <c r="D479" s="233" t="str">
        <f>IF($C479="","",VLOOKUP($C479,分類コード!$B$1:$C$26,2,0))</f>
        <v/>
      </c>
      <c r="E479" s="234"/>
      <c r="F479" s="235"/>
      <c r="G479" s="236"/>
      <c r="H479" s="235"/>
      <c r="L479" s="239"/>
      <c r="M479" s="239"/>
      <c r="N479" s="239"/>
      <c r="O479" s="239"/>
      <c r="P479" s="239"/>
      <c r="Q479" s="239"/>
      <c r="R479" s="239"/>
      <c r="S479" s="239"/>
      <c r="W479" s="239"/>
      <c r="X479" s="239"/>
      <c r="Y479" s="239"/>
    </row>
    <row r="480" spans="1:25">
      <c r="A480" s="232"/>
      <c r="B480" s="232"/>
      <c r="C480" s="232"/>
      <c r="D480" s="233" t="str">
        <f>IF($C480="","",VLOOKUP($C480,分類コード!$B$1:$C$26,2,0))</f>
        <v/>
      </c>
      <c r="E480" s="234"/>
      <c r="F480" s="235"/>
      <c r="G480" s="236"/>
      <c r="H480" s="235"/>
      <c r="L480" s="239"/>
      <c r="M480" s="239"/>
      <c r="N480" s="239"/>
      <c r="O480" s="239"/>
      <c r="P480" s="239"/>
      <c r="Q480" s="239"/>
      <c r="R480" s="239"/>
      <c r="S480" s="239"/>
      <c r="W480" s="239"/>
      <c r="X480" s="239"/>
      <c r="Y480" s="239"/>
    </row>
    <row r="481" spans="1:25">
      <c r="A481" s="232"/>
      <c r="B481" s="232"/>
      <c r="C481" s="232"/>
      <c r="D481" s="233" t="str">
        <f>IF($C481="","",VLOOKUP($C481,分類コード!$B$1:$C$26,2,0))</f>
        <v/>
      </c>
      <c r="E481" s="234"/>
      <c r="F481" s="235"/>
      <c r="G481" s="236"/>
      <c r="H481" s="235"/>
      <c r="L481" s="239"/>
      <c r="M481" s="239"/>
      <c r="N481" s="239"/>
      <c r="O481" s="239"/>
      <c r="P481" s="239"/>
      <c r="Q481" s="239"/>
      <c r="R481" s="239"/>
      <c r="S481" s="239"/>
      <c r="W481" s="239"/>
      <c r="X481" s="239"/>
      <c r="Y481" s="239"/>
    </row>
    <row r="482" spans="1:25">
      <c r="A482" s="232"/>
      <c r="B482" s="232"/>
      <c r="C482" s="232"/>
      <c r="D482" s="233" t="str">
        <f>IF($C482="","",VLOOKUP($C482,分類コード!$B$1:$C$26,2,0))</f>
        <v/>
      </c>
      <c r="E482" s="234"/>
      <c r="F482" s="235"/>
      <c r="G482" s="236"/>
      <c r="H482" s="235"/>
      <c r="L482" s="239"/>
      <c r="M482" s="239"/>
      <c r="N482" s="239"/>
      <c r="O482" s="239"/>
      <c r="P482" s="239"/>
      <c r="Q482" s="239"/>
      <c r="R482" s="239"/>
      <c r="S482" s="239"/>
      <c r="W482" s="239"/>
      <c r="X482" s="239"/>
      <c r="Y482" s="239"/>
    </row>
    <row r="483" spans="1:25">
      <c r="A483" s="232"/>
      <c r="B483" s="232"/>
      <c r="C483" s="232"/>
      <c r="D483" s="233" t="str">
        <f>IF($C483="","",VLOOKUP($C483,分類コード!$B$1:$C$26,2,0))</f>
        <v/>
      </c>
      <c r="E483" s="234"/>
      <c r="F483" s="235"/>
      <c r="G483" s="236"/>
      <c r="H483" s="235"/>
      <c r="L483" s="239"/>
      <c r="M483" s="239"/>
      <c r="N483" s="239"/>
      <c r="O483" s="239"/>
      <c r="P483" s="239"/>
      <c r="Q483" s="239"/>
      <c r="R483" s="239"/>
      <c r="S483" s="239"/>
      <c r="W483" s="239"/>
      <c r="X483" s="239"/>
      <c r="Y483" s="239"/>
    </row>
    <row r="484" spans="1:25">
      <c r="A484" s="232"/>
      <c r="B484" s="232"/>
      <c r="C484" s="232"/>
      <c r="D484" s="233" t="str">
        <f>IF($C484="","",VLOOKUP($C484,分類コード!$B$1:$C$26,2,0))</f>
        <v/>
      </c>
      <c r="E484" s="234"/>
      <c r="F484" s="235"/>
      <c r="G484" s="236"/>
      <c r="H484" s="235"/>
      <c r="L484" s="239"/>
      <c r="M484" s="239"/>
      <c r="N484" s="239"/>
      <c r="O484" s="239"/>
      <c r="P484" s="239"/>
      <c r="Q484" s="239"/>
      <c r="R484" s="239"/>
      <c r="S484" s="239"/>
      <c r="W484" s="239"/>
      <c r="X484" s="239"/>
      <c r="Y484" s="239"/>
    </row>
    <row r="485" spans="1:25">
      <c r="A485" s="232"/>
      <c r="B485" s="232"/>
      <c r="C485" s="232"/>
      <c r="D485" s="233" t="str">
        <f>IF($C485="","",VLOOKUP($C485,分類コード!$B$1:$C$26,2,0))</f>
        <v/>
      </c>
      <c r="E485" s="234"/>
      <c r="F485" s="235"/>
      <c r="G485" s="236"/>
      <c r="H485" s="235"/>
      <c r="L485" s="239"/>
      <c r="M485" s="239"/>
      <c r="N485" s="239"/>
      <c r="O485" s="239"/>
      <c r="P485" s="239"/>
      <c r="Q485" s="239"/>
      <c r="R485" s="239"/>
      <c r="S485" s="239"/>
      <c r="W485" s="239"/>
      <c r="X485" s="239"/>
      <c r="Y485" s="239"/>
    </row>
    <row r="486" spans="1:25">
      <c r="A486" s="232"/>
      <c r="B486" s="232"/>
      <c r="C486" s="232"/>
      <c r="D486" s="233" t="str">
        <f>IF($C486="","",VLOOKUP($C486,分類コード!$B$1:$C$26,2,0))</f>
        <v/>
      </c>
      <c r="E486" s="234"/>
      <c r="F486" s="235"/>
      <c r="G486" s="236"/>
      <c r="H486" s="235"/>
      <c r="L486" s="239"/>
      <c r="M486" s="239"/>
      <c r="N486" s="239"/>
      <c r="O486" s="239"/>
      <c r="P486" s="239"/>
      <c r="Q486" s="239"/>
      <c r="R486" s="239"/>
      <c r="S486" s="239"/>
      <c r="W486" s="239"/>
      <c r="X486" s="239"/>
      <c r="Y486" s="239"/>
    </row>
    <row r="487" spans="1:25">
      <c r="A487" s="232"/>
      <c r="B487" s="232"/>
      <c r="C487" s="232"/>
      <c r="D487" s="233" t="str">
        <f>IF($C487="","",VLOOKUP($C487,分類コード!$B$1:$C$26,2,0))</f>
        <v/>
      </c>
      <c r="E487" s="234"/>
      <c r="F487" s="235"/>
      <c r="G487" s="236"/>
      <c r="H487" s="235"/>
      <c r="L487" s="239"/>
      <c r="M487" s="239"/>
      <c r="N487" s="239"/>
      <c r="O487" s="239"/>
      <c r="P487" s="239"/>
      <c r="Q487" s="239"/>
      <c r="R487" s="239"/>
      <c r="S487" s="239"/>
      <c r="W487" s="239"/>
      <c r="X487" s="239"/>
      <c r="Y487" s="239"/>
    </row>
    <row r="488" spans="1:25">
      <c r="A488" s="232"/>
      <c r="B488" s="232"/>
      <c r="C488" s="232"/>
      <c r="D488" s="233" t="str">
        <f>IF($C488="","",VLOOKUP($C488,分類コード!$B$1:$C$26,2,0))</f>
        <v/>
      </c>
      <c r="E488" s="234"/>
      <c r="F488" s="235"/>
      <c r="G488" s="236"/>
      <c r="H488" s="235"/>
      <c r="L488" s="239"/>
      <c r="M488" s="239"/>
      <c r="N488" s="239"/>
      <c r="O488" s="239"/>
      <c r="P488" s="239"/>
      <c r="Q488" s="239"/>
      <c r="R488" s="239"/>
      <c r="S488" s="239"/>
      <c r="W488" s="239"/>
      <c r="X488" s="239"/>
      <c r="Y488" s="239"/>
    </row>
    <row r="489" spans="1:25">
      <c r="A489" s="232"/>
      <c r="B489" s="232"/>
      <c r="C489" s="232"/>
      <c r="D489" s="233" t="str">
        <f>IF($C489="","",VLOOKUP($C489,分類コード!$B$1:$C$26,2,0))</f>
        <v/>
      </c>
      <c r="E489" s="234"/>
      <c r="F489" s="235"/>
      <c r="G489" s="236"/>
      <c r="H489" s="235"/>
      <c r="L489" s="239"/>
      <c r="M489" s="239"/>
      <c r="N489" s="239"/>
      <c r="O489" s="239"/>
      <c r="P489" s="239"/>
      <c r="Q489" s="239"/>
      <c r="R489" s="239"/>
      <c r="S489" s="239"/>
      <c r="W489" s="239"/>
      <c r="X489" s="239"/>
      <c r="Y489" s="239"/>
    </row>
    <row r="490" spans="1:25">
      <c r="A490" s="232"/>
      <c r="B490" s="232"/>
      <c r="C490" s="232"/>
      <c r="D490" s="233" t="str">
        <f>IF($C490="","",VLOOKUP($C490,分類コード!$B$1:$C$26,2,0))</f>
        <v/>
      </c>
      <c r="E490" s="234"/>
      <c r="F490" s="235"/>
      <c r="G490" s="236"/>
      <c r="H490" s="235"/>
      <c r="L490" s="239"/>
      <c r="M490" s="239"/>
      <c r="N490" s="239"/>
      <c r="O490" s="239"/>
      <c r="P490" s="239"/>
      <c r="Q490" s="239"/>
      <c r="R490" s="239"/>
      <c r="S490" s="239"/>
      <c r="W490" s="239"/>
      <c r="X490" s="239"/>
      <c r="Y490" s="239"/>
    </row>
    <row r="491" spans="1:25">
      <c r="A491" s="232"/>
      <c r="B491" s="232"/>
      <c r="C491" s="232"/>
      <c r="D491" s="233" t="str">
        <f>IF($C491="","",VLOOKUP($C491,分類コード!$B$1:$C$26,2,0))</f>
        <v/>
      </c>
      <c r="E491" s="234"/>
      <c r="F491" s="235"/>
      <c r="G491" s="236"/>
      <c r="H491" s="235"/>
      <c r="L491" s="239"/>
      <c r="M491" s="239"/>
      <c r="N491" s="239"/>
      <c r="O491" s="239"/>
      <c r="P491" s="239"/>
      <c r="Q491" s="239"/>
      <c r="R491" s="239"/>
      <c r="S491" s="239"/>
      <c r="W491" s="239"/>
      <c r="X491" s="239"/>
      <c r="Y491" s="239"/>
    </row>
    <row r="492" spans="1:25">
      <c r="A492" s="232"/>
      <c r="B492" s="232"/>
      <c r="C492" s="232"/>
      <c r="D492" s="233" t="str">
        <f>IF($C492="","",VLOOKUP($C492,分類コード!$B$1:$C$26,2,0))</f>
        <v/>
      </c>
      <c r="E492" s="234"/>
      <c r="F492" s="235"/>
      <c r="G492" s="236"/>
      <c r="H492" s="235"/>
      <c r="L492" s="239"/>
      <c r="M492" s="239"/>
      <c r="N492" s="239"/>
      <c r="O492" s="239"/>
      <c r="P492" s="239"/>
      <c r="Q492" s="239"/>
      <c r="R492" s="239"/>
      <c r="S492" s="239"/>
      <c r="W492" s="239"/>
      <c r="X492" s="239"/>
      <c r="Y492" s="239"/>
    </row>
    <row r="493" spans="1:25">
      <c r="A493" s="232"/>
      <c r="B493" s="232"/>
      <c r="C493" s="232"/>
      <c r="D493" s="233" t="str">
        <f>IF($C493="","",VLOOKUP($C493,分類コード!$B$1:$C$26,2,0))</f>
        <v/>
      </c>
      <c r="E493" s="234"/>
      <c r="F493" s="235"/>
      <c r="G493" s="236"/>
      <c r="H493" s="235"/>
      <c r="L493" s="239"/>
      <c r="M493" s="239"/>
      <c r="N493" s="239"/>
      <c r="O493" s="239"/>
      <c r="P493" s="239"/>
      <c r="Q493" s="239"/>
      <c r="R493" s="239"/>
      <c r="S493" s="239"/>
      <c r="W493" s="239"/>
      <c r="X493" s="239"/>
      <c r="Y493" s="239"/>
    </row>
    <row r="494" spans="1:25">
      <c r="A494" s="232"/>
      <c r="B494" s="232"/>
      <c r="C494" s="232"/>
      <c r="D494" s="233" t="str">
        <f>IF($C494="","",VLOOKUP($C494,分類コード!$B$1:$C$26,2,0))</f>
        <v/>
      </c>
      <c r="E494" s="234"/>
      <c r="F494" s="235"/>
      <c r="G494" s="236"/>
      <c r="H494" s="235"/>
      <c r="L494" s="239"/>
      <c r="M494" s="239"/>
      <c r="N494" s="239"/>
      <c r="O494" s="239"/>
      <c r="P494" s="239"/>
      <c r="Q494" s="239"/>
      <c r="R494" s="239"/>
      <c r="S494" s="239"/>
      <c r="W494" s="239"/>
      <c r="X494" s="239"/>
      <c r="Y494" s="239"/>
    </row>
    <row r="495" spans="1:25">
      <c r="A495" s="232"/>
      <c r="B495" s="232"/>
      <c r="C495" s="232"/>
      <c r="D495" s="233" t="str">
        <f>IF($C495="","",VLOOKUP($C495,分類コード!$B$1:$C$26,2,0))</f>
        <v/>
      </c>
      <c r="E495" s="234"/>
      <c r="F495" s="235"/>
      <c r="G495" s="236"/>
      <c r="H495" s="235"/>
      <c r="L495" s="239"/>
      <c r="M495" s="239"/>
      <c r="N495" s="239"/>
      <c r="O495" s="239"/>
      <c r="P495" s="239"/>
      <c r="Q495" s="239"/>
      <c r="R495" s="239"/>
      <c r="S495" s="239"/>
      <c r="W495" s="239"/>
      <c r="X495" s="239"/>
      <c r="Y495" s="239"/>
    </row>
    <row r="496" spans="1:25">
      <c r="A496" s="232"/>
      <c r="B496" s="232"/>
      <c r="C496" s="232"/>
      <c r="D496" s="233" t="str">
        <f>IF($C496="","",VLOOKUP($C496,分類コード!$B$1:$C$26,2,0))</f>
        <v/>
      </c>
      <c r="E496" s="234"/>
      <c r="F496" s="235"/>
      <c r="G496" s="236"/>
      <c r="H496" s="235"/>
      <c r="L496" s="239"/>
      <c r="M496" s="239"/>
      <c r="N496" s="239"/>
      <c r="O496" s="239"/>
      <c r="P496" s="239"/>
      <c r="Q496" s="239"/>
      <c r="R496" s="239"/>
      <c r="S496" s="239"/>
      <c r="W496" s="239"/>
      <c r="X496" s="239"/>
      <c r="Y496" s="239"/>
    </row>
    <row r="497" spans="1:25">
      <c r="A497" s="232"/>
      <c r="B497" s="232"/>
      <c r="C497" s="232"/>
      <c r="D497" s="233" t="str">
        <f>IF($C497="","",VLOOKUP($C497,分類コード!$B$1:$C$26,2,0))</f>
        <v/>
      </c>
      <c r="E497" s="234"/>
      <c r="F497" s="235"/>
      <c r="G497" s="236"/>
      <c r="H497" s="235"/>
      <c r="L497" s="239"/>
      <c r="M497" s="239"/>
      <c r="N497" s="239"/>
      <c r="O497" s="239"/>
      <c r="P497" s="239"/>
      <c r="Q497" s="239"/>
      <c r="R497" s="239"/>
      <c r="S497" s="239"/>
      <c r="W497" s="239"/>
      <c r="X497" s="239"/>
      <c r="Y497" s="239"/>
    </row>
    <row r="498" spans="1:25">
      <c r="A498" s="232"/>
      <c r="B498" s="232"/>
      <c r="C498" s="232"/>
      <c r="D498" s="233" t="str">
        <f>IF($C498="","",VLOOKUP($C498,分類コード!$B$1:$C$26,2,0))</f>
        <v/>
      </c>
      <c r="E498" s="234"/>
      <c r="F498" s="235"/>
      <c r="G498" s="236"/>
      <c r="H498" s="235"/>
      <c r="L498" s="239"/>
      <c r="M498" s="239"/>
      <c r="N498" s="239"/>
      <c r="O498" s="239"/>
      <c r="P498" s="239"/>
      <c r="Q498" s="239"/>
      <c r="R498" s="239"/>
      <c r="S498" s="239"/>
      <c r="W498" s="239"/>
      <c r="X498" s="239"/>
      <c r="Y498" s="239"/>
    </row>
    <row r="499" spans="1:25">
      <c r="A499" s="232"/>
      <c r="B499" s="232"/>
      <c r="C499" s="232"/>
      <c r="D499" s="233" t="str">
        <f>IF($C499="","",VLOOKUP($C499,分類コード!$B$1:$C$26,2,0))</f>
        <v/>
      </c>
      <c r="E499" s="234"/>
      <c r="F499" s="235"/>
      <c r="G499" s="236"/>
      <c r="H499" s="235"/>
      <c r="L499" s="239"/>
      <c r="M499" s="239"/>
      <c r="N499" s="239"/>
      <c r="O499" s="239"/>
      <c r="P499" s="239"/>
      <c r="Q499" s="239"/>
      <c r="R499" s="239"/>
      <c r="S499" s="239"/>
      <c r="W499" s="239"/>
      <c r="X499" s="239"/>
      <c r="Y499" s="239"/>
    </row>
    <row r="500" spans="1:25">
      <c r="A500" s="232"/>
      <c r="B500" s="232"/>
      <c r="C500" s="232"/>
      <c r="D500" s="233" t="str">
        <f>IF($C500="","",VLOOKUP($C500,分類コード!$B$1:$C$26,2,0))</f>
        <v/>
      </c>
      <c r="E500" s="234"/>
      <c r="F500" s="235"/>
      <c r="G500" s="236"/>
      <c r="H500" s="235"/>
      <c r="L500" s="239"/>
      <c r="M500" s="239"/>
      <c r="N500" s="239"/>
      <c r="O500" s="239"/>
      <c r="P500" s="239"/>
      <c r="Q500" s="239"/>
      <c r="R500" s="239"/>
      <c r="S500" s="239"/>
      <c r="W500" s="239"/>
      <c r="X500" s="239"/>
      <c r="Y500" s="239"/>
    </row>
    <row r="501" spans="1:25">
      <c r="A501" s="232"/>
      <c r="B501" s="232"/>
      <c r="C501" s="232"/>
      <c r="D501" s="233" t="str">
        <f>IF($C501="","",VLOOKUP($C501,分類コード!$B$1:$C$26,2,0))</f>
        <v/>
      </c>
      <c r="E501" s="234"/>
      <c r="F501" s="235"/>
      <c r="G501" s="236"/>
      <c r="H501" s="235"/>
      <c r="L501" s="239"/>
      <c r="M501" s="239"/>
      <c r="N501" s="239"/>
      <c r="O501" s="239"/>
      <c r="P501" s="239"/>
      <c r="Q501" s="239"/>
      <c r="R501" s="239"/>
      <c r="S501" s="239"/>
      <c r="W501" s="239"/>
      <c r="X501" s="239"/>
      <c r="Y501" s="239"/>
    </row>
    <row r="502" spans="1:25">
      <c r="A502" s="232"/>
      <c r="B502" s="232"/>
      <c r="C502" s="232"/>
      <c r="D502" s="233" t="str">
        <f>IF($C502="","",VLOOKUP($C502,分類コード!$B$1:$C$26,2,0))</f>
        <v/>
      </c>
      <c r="E502" s="234"/>
      <c r="F502" s="235"/>
      <c r="G502" s="236"/>
      <c r="H502" s="235"/>
      <c r="L502" s="239"/>
      <c r="M502" s="239"/>
      <c r="N502" s="239"/>
      <c r="O502" s="239"/>
      <c r="P502" s="239"/>
      <c r="Q502" s="239"/>
      <c r="R502" s="239"/>
      <c r="S502" s="239"/>
      <c r="W502" s="239"/>
      <c r="X502" s="239"/>
      <c r="Y502" s="239"/>
    </row>
    <row r="503" spans="1:25">
      <c r="A503" s="232"/>
      <c r="B503" s="232"/>
      <c r="C503" s="232"/>
      <c r="D503" s="233" t="str">
        <f>IF($C503="","",VLOOKUP($C503,分類コード!$B$1:$C$26,2,0))</f>
        <v/>
      </c>
      <c r="E503" s="234"/>
      <c r="F503" s="235"/>
      <c r="G503" s="236"/>
      <c r="H503" s="235"/>
      <c r="L503" s="239"/>
      <c r="M503" s="239"/>
      <c r="N503" s="239"/>
      <c r="O503" s="239"/>
      <c r="P503" s="239"/>
      <c r="Q503" s="239"/>
      <c r="R503" s="239"/>
      <c r="S503" s="239"/>
      <c r="W503" s="239"/>
      <c r="X503" s="239"/>
      <c r="Y503" s="239"/>
    </row>
    <row r="504" spans="1:25">
      <c r="A504" s="232"/>
      <c r="B504" s="232"/>
      <c r="C504" s="232"/>
      <c r="D504" s="233" t="str">
        <f>IF($C504="","",VLOOKUP($C504,分類コード!$B$1:$C$26,2,0))</f>
        <v/>
      </c>
      <c r="E504" s="234"/>
      <c r="F504" s="235"/>
      <c r="G504" s="236"/>
      <c r="H504" s="235"/>
      <c r="L504" s="239"/>
      <c r="M504" s="239"/>
      <c r="N504" s="239"/>
      <c r="O504" s="239"/>
      <c r="P504" s="239"/>
      <c r="Q504" s="239"/>
      <c r="R504" s="239"/>
      <c r="S504" s="239"/>
      <c r="W504" s="239"/>
      <c r="X504" s="239"/>
      <c r="Y504" s="239"/>
    </row>
    <row r="505" spans="1:25">
      <c r="A505" s="232"/>
      <c r="B505" s="232"/>
      <c r="C505" s="232"/>
      <c r="D505" s="233" t="str">
        <f>IF($C505="","",VLOOKUP($C505,分類コード!$B$1:$C$26,2,0))</f>
        <v/>
      </c>
      <c r="E505" s="234"/>
      <c r="F505" s="235"/>
      <c r="G505" s="236"/>
      <c r="H505" s="235"/>
      <c r="L505" s="239"/>
      <c r="M505" s="239"/>
      <c r="N505" s="239"/>
      <c r="O505" s="239"/>
      <c r="P505" s="239"/>
      <c r="Q505" s="239"/>
      <c r="R505" s="239"/>
      <c r="S505" s="239"/>
      <c r="W505" s="239"/>
      <c r="X505" s="239"/>
      <c r="Y505" s="239"/>
    </row>
    <row r="506" spans="1:25">
      <c r="A506" s="232"/>
      <c r="B506" s="232"/>
      <c r="C506" s="232"/>
      <c r="D506" s="233" t="str">
        <f>IF($C506="","",VLOOKUP($C506,分類コード!$B$1:$C$26,2,0))</f>
        <v/>
      </c>
      <c r="E506" s="234"/>
      <c r="F506" s="235"/>
      <c r="G506" s="236"/>
      <c r="H506" s="235"/>
      <c r="L506" s="239"/>
      <c r="M506" s="239"/>
      <c r="N506" s="239"/>
      <c r="O506" s="239"/>
      <c r="P506" s="239"/>
      <c r="Q506" s="239"/>
      <c r="R506" s="239"/>
      <c r="S506" s="239"/>
      <c r="W506" s="239"/>
      <c r="X506" s="239"/>
      <c r="Y506" s="239"/>
    </row>
    <row r="507" spans="1:25">
      <c r="A507" s="232"/>
      <c r="B507" s="232"/>
      <c r="C507" s="232"/>
      <c r="D507" s="233" t="str">
        <f>IF($C507="","",VLOOKUP($C507,分類コード!$B$1:$C$26,2,0))</f>
        <v/>
      </c>
      <c r="E507" s="234"/>
      <c r="F507" s="235"/>
      <c r="G507" s="236"/>
      <c r="H507" s="235"/>
      <c r="L507" s="239"/>
      <c r="M507" s="239"/>
      <c r="N507" s="239"/>
      <c r="O507" s="239"/>
      <c r="P507" s="239"/>
      <c r="Q507" s="239"/>
      <c r="R507" s="239"/>
      <c r="S507" s="239"/>
      <c r="W507" s="239"/>
      <c r="X507" s="239"/>
      <c r="Y507" s="239"/>
    </row>
    <row r="508" spans="1:25">
      <c r="A508" s="232"/>
      <c r="B508" s="232"/>
      <c r="C508" s="232"/>
      <c r="D508" s="233" t="str">
        <f>IF($C508="","",VLOOKUP($C508,分類コード!$B$1:$C$26,2,0))</f>
        <v/>
      </c>
      <c r="E508" s="234"/>
      <c r="F508" s="235"/>
      <c r="G508" s="236"/>
      <c r="H508" s="235"/>
      <c r="L508" s="239"/>
      <c r="M508" s="239"/>
      <c r="N508" s="239"/>
      <c r="O508" s="239"/>
      <c r="P508" s="239"/>
      <c r="Q508" s="239"/>
      <c r="R508" s="239"/>
      <c r="S508" s="239"/>
      <c r="W508" s="239"/>
      <c r="X508" s="239"/>
      <c r="Y508" s="239"/>
    </row>
    <row r="509" spans="1:25">
      <c r="A509" s="232"/>
      <c r="B509" s="232"/>
      <c r="C509" s="232"/>
      <c r="D509" s="233" t="str">
        <f>IF($C509="","",VLOOKUP($C509,分類コード!$B$1:$C$26,2,0))</f>
        <v/>
      </c>
      <c r="E509" s="234"/>
      <c r="F509" s="235"/>
      <c r="G509" s="236"/>
      <c r="H509" s="235"/>
      <c r="L509" s="239"/>
      <c r="M509" s="239"/>
      <c r="N509" s="239"/>
      <c r="O509" s="239"/>
      <c r="P509" s="239"/>
      <c r="Q509" s="239"/>
      <c r="R509" s="239"/>
      <c r="S509" s="239"/>
      <c r="W509" s="239"/>
      <c r="X509" s="239"/>
      <c r="Y509" s="239"/>
    </row>
    <row r="510" spans="1:25">
      <c r="A510" s="232"/>
      <c r="B510" s="232"/>
      <c r="C510" s="232"/>
      <c r="D510" s="233" t="str">
        <f>IF($C510="","",VLOOKUP($C510,分類コード!$B$1:$C$26,2,0))</f>
        <v/>
      </c>
      <c r="E510" s="234"/>
      <c r="F510" s="235"/>
      <c r="G510" s="236"/>
      <c r="H510" s="235"/>
      <c r="L510" s="239"/>
      <c r="M510" s="239"/>
      <c r="N510" s="239"/>
      <c r="O510" s="239"/>
      <c r="P510" s="239"/>
      <c r="Q510" s="239"/>
      <c r="R510" s="239"/>
      <c r="S510" s="239"/>
      <c r="W510" s="239"/>
      <c r="X510" s="239"/>
      <c r="Y510" s="239"/>
    </row>
    <row r="511" spans="1:25">
      <c r="A511" s="232"/>
      <c r="B511" s="232"/>
      <c r="C511" s="232"/>
      <c r="D511" s="233" t="str">
        <f>IF($C511="","",VLOOKUP($C511,分類コード!$B$1:$C$26,2,0))</f>
        <v/>
      </c>
      <c r="E511" s="234"/>
      <c r="F511" s="235"/>
      <c r="G511" s="236"/>
      <c r="H511" s="235"/>
      <c r="L511" s="239"/>
      <c r="M511" s="239"/>
      <c r="N511" s="239"/>
      <c r="O511" s="239"/>
      <c r="P511" s="239"/>
      <c r="Q511" s="239"/>
      <c r="R511" s="239"/>
      <c r="S511" s="239"/>
      <c r="W511" s="239"/>
      <c r="X511" s="239"/>
      <c r="Y511" s="239"/>
    </row>
    <row r="512" spans="1:25">
      <c r="A512" s="232"/>
      <c r="B512" s="232"/>
      <c r="C512" s="232"/>
      <c r="D512" s="233" t="str">
        <f>IF($C512="","",VLOOKUP($C512,分類コード!$B$1:$C$26,2,0))</f>
        <v/>
      </c>
      <c r="E512" s="234"/>
      <c r="F512" s="235"/>
      <c r="G512" s="236"/>
      <c r="H512" s="235"/>
      <c r="L512" s="239"/>
      <c r="M512" s="239"/>
      <c r="N512" s="239"/>
      <c r="O512" s="239"/>
      <c r="P512" s="239"/>
      <c r="Q512" s="239"/>
      <c r="R512" s="239"/>
      <c r="S512" s="239"/>
      <c r="W512" s="239"/>
      <c r="X512" s="239"/>
      <c r="Y512" s="239"/>
    </row>
    <row r="513" spans="1:25">
      <c r="A513" s="232"/>
      <c r="B513" s="232"/>
      <c r="C513" s="232"/>
      <c r="D513" s="233" t="str">
        <f>IF($C513="","",VLOOKUP($C513,分類コード!$B$1:$C$26,2,0))</f>
        <v/>
      </c>
      <c r="E513" s="234"/>
      <c r="F513" s="235"/>
      <c r="G513" s="236"/>
      <c r="H513" s="235"/>
      <c r="L513" s="239"/>
      <c r="M513" s="239"/>
      <c r="N513" s="239"/>
      <c r="O513" s="239"/>
      <c r="P513" s="239"/>
      <c r="Q513" s="239"/>
      <c r="R513" s="239"/>
      <c r="S513" s="239"/>
      <c r="W513" s="239"/>
      <c r="X513" s="239"/>
      <c r="Y513" s="239"/>
    </row>
    <row r="514" spans="1:25">
      <c r="A514" s="232"/>
      <c r="B514" s="232"/>
      <c r="C514" s="232"/>
      <c r="D514" s="233" t="str">
        <f>IF($C514="","",VLOOKUP($C514,分類コード!$B$1:$C$26,2,0))</f>
        <v/>
      </c>
      <c r="E514" s="234"/>
      <c r="F514" s="235"/>
      <c r="G514" s="236"/>
      <c r="H514" s="235"/>
      <c r="L514" s="239"/>
      <c r="M514" s="239"/>
      <c r="N514" s="239"/>
      <c r="O514" s="239"/>
      <c r="P514" s="239"/>
      <c r="Q514" s="239"/>
      <c r="R514" s="239"/>
      <c r="S514" s="239"/>
      <c r="W514" s="239"/>
      <c r="X514" s="239"/>
      <c r="Y514" s="239"/>
    </row>
    <row r="515" spans="1:25">
      <c r="A515" s="232"/>
      <c r="B515" s="232"/>
      <c r="C515" s="232"/>
      <c r="D515" s="233" t="str">
        <f>IF($C515="","",VLOOKUP($C515,分類コード!$B$1:$C$26,2,0))</f>
        <v/>
      </c>
      <c r="E515" s="234"/>
      <c r="F515" s="235"/>
      <c r="G515" s="236"/>
      <c r="H515" s="235"/>
      <c r="L515" s="239"/>
      <c r="M515" s="239"/>
      <c r="N515" s="239"/>
      <c r="O515" s="239"/>
      <c r="P515" s="239"/>
      <c r="Q515" s="239"/>
      <c r="R515" s="239"/>
      <c r="S515" s="239"/>
      <c r="W515" s="239"/>
      <c r="X515" s="239"/>
      <c r="Y515" s="239"/>
    </row>
    <row r="516" spans="1:25">
      <c r="A516" s="232"/>
      <c r="B516" s="232"/>
      <c r="C516" s="232"/>
      <c r="D516" s="233" t="str">
        <f>IF($C516="","",VLOOKUP($C516,分類コード!$B$1:$C$26,2,0))</f>
        <v/>
      </c>
      <c r="E516" s="234"/>
      <c r="F516" s="235"/>
      <c r="G516" s="236"/>
      <c r="H516" s="235"/>
      <c r="L516" s="239"/>
      <c r="M516" s="239"/>
      <c r="N516" s="239"/>
      <c r="O516" s="239"/>
      <c r="P516" s="239"/>
      <c r="Q516" s="239"/>
      <c r="R516" s="239"/>
      <c r="S516" s="239"/>
      <c r="W516" s="239"/>
      <c r="X516" s="239"/>
      <c r="Y516" s="239"/>
    </row>
    <row r="517" spans="1:25">
      <c r="A517" s="232"/>
      <c r="B517" s="232"/>
      <c r="C517" s="232"/>
      <c r="D517" s="233" t="str">
        <f>IF($C517="","",VLOOKUP($C517,分類コード!$B$1:$C$26,2,0))</f>
        <v/>
      </c>
      <c r="E517" s="234"/>
      <c r="F517" s="235"/>
      <c r="G517" s="236"/>
      <c r="H517" s="235"/>
      <c r="L517" s="239"/>
      <c r="M517" s="239"/>
      <c r="N517" s="239"/>
      <c r="O517" s="239"/>
      <c r="P517" s="239"/>
      <c r="Q517" s="239"/>
      <c r="R517" s="239"/>
      <c r="S517" s="239"/>
      <c r="W517" s="239"/>
      <c r="X517" s="239"/>
      <c r="Y517" s="239"/>
    </row>
    <row r="518" spans="1:25">
      <c r="A518" s="232"/>
      <c r="B518" s="232"/>
      <c r="C518" s="232"/>
      <c r="D518" s="233" t="str">
        <f>IF($C518="","",VLOOKUP($C518,分類コード!$B$1:$C$26,2,0))</f>
        <v/>
      </c>
      <c r="E518" s="234"/>
      <c r="F518" s="235"/>
      <c r="G518" s="236"/>
      <c r="H518" s="235"/>
      <c r="L518" s="239"/>
      <c r="M518" s="239"/>
      <c r="N518" s="239"/>
      <c r="O518" s="239"/>
      <c r="P518" s="239"/>
      <c r="Q518" s="239"/>
      <c r="R518" s="239"/>
      <c r="S518" s="239"/>
      <c r="W518" s="239"/>
      <c r="X518" s="239"/>
      <c r="Y518" s="239"/>
    </row>
    <row r="519" spans="1:25">
      <c r="A519" s="232"/>
      <c r="B519" s="232"/>
      <c r="C519" s="232"/>
      <c r="D519" s="233" t="str">
        <f>IF($C519="","",VLOOKUP($C519,分類コード!$B$1:$C$26,2,0))</f>
        <v/>
      </c>
      <c r="E519" s="234"/>
      <c r="F519" s="235"/>
      <c r="G519" s="236"/>
      <c r="H519" s="235"/>
      <c r="L519" s="239"/>
      <c r="M519" s="239"/>
      <c r="N519" s="239"/>
      <c r="O519" s="239"/>
      <c r="P519" s="239"/>
      <c r="Q519" s="239"/>
      <c r="R519" s="239"/>
      <c r="S519" s="239"/>
      <c r="W519" s="239"/>
      <c r="X519" s="239"/>
      <c r="Y519" s="239"/>
    </row>
    <row r="520" spans="1:25">
      <c r="A520" s="232"/>
      <c r="B520" s="232"/>
      <c r="C520" s="232"/>
      <c r="D520" s="233" t="str">
        <f>IF($C520="","",VLOOKUP($C520,分類コード!$B$1:$C$26,2,0))</f>
        <v/>
      </c>
      <c r="E520" s="234"/>
      <c r="F520" s="235"/>
      <c r="G520" s="236"/>
      <c r="H520" s="235"/>
      <c r="L520" s="239"/>
      <c r="M520" s="239"/>
      <c r="N520" s="239"/>
      <c r="O520" s="239"/>
      <c r="P520" s="239"/>
      <c r="Q520" s="239"/>
      <c r="R520" s="239"/>
      <c r="S520" s="239"/>
      <c r="W520" s="239"/>
      <c r="X520" s="239"/>
      <c r="Y520" s="239"/>
    </row>
    <row r="521" spans="1:25">
      <c r="A521" s="232"/>
      <c r="B521" s="232"/>
      <c r="C521" s="232"/>
      <c r="D521" s="233" t="str">
        <f>IF($C521="","",VLOOKUP($C521,分類コード!$B$1:$C$26,2,0))</f>
        <v/>
      </c>
      <c r="E521" s="234"/>
      <c r="F521" s="235"/>
      <c r="G521" s="236"/>
      <c r="H521" s="235"/>
      <c r="L521" s="239"/>
      <c r="M521" s="239"/>
      <c r="N521" s="239"/>
      <c r="O521" s="239"/>
      <c r="P521" s="239"/>
      <c r="Q521" s="239"/>
      <c r="R521" s="239"/>
      <c r="S521" s="239"/>
      <c r="W521" s="239"/>
      <c r="X521" s="239"/>
      <c r="Y521" s="239"/>
    </row>
    <row r="522" spans="1:25">
      <c r="A522" s="232"/>
      <c r="B522" s="232"/>
      <c r="C522" s="232"/>
      <c r="D522" s="233" t="str">
        <f>IF($C522="","",VLOOKUP($C522,分類コード!$B$1:$C$26,2,0))</f>
        <v/>
      </c>
      <c r="E522" s="234"/>
      <c r="F522" s="235"/>
      <c r="G522" s="236"/>
      <c r="H522" s="235"/>
      <c r="L522" s="239"/>
      <c r="M522" s="239"/>
      <c r="N522" s="239"/>
      <c r="O522" s="239"/>
      <c r="P522" s="239"/>
      <c r="Q522" s="239"/>
      <c r="R522" s="239"/>
      <c r="S522" s="239"/>
      <c r="W522" s="239"/>
      <c r="X522" s="239"/>
      <c r="Y522" s="239"/>
    </row>
    <row r="523" spans="1:25">
      <c r="A523" s="232"/>
      <c r="B523" s="232"/>
      <c r="C523" s="232"/>
      <c r="D523" s="233" t="str">
        <f>IF($C523="","",VLOOKUP($C523,分類コード!$B$1:$C$26,2,0))</f>
        <v/>
      </c>
      <c r="E523" s="234"/>
      <c r="F523" s="235"/>
      <c r="G523" s="236"/>
      <c r="H523" s="235"/>
      <c r="L523" s="239"/>
      <c r="M523" s="239"/>
      <c r="N523" s="239"/>
      <c r="O523" s="239"/>
      <c r="P523" s="239"/>
      <c r="Q523" s="239"/>
      <c r="R523" s="239"/>
      <c r="S523" s="239"/>
      <c r="W523" s="239"/>
      <c r="X523" s="239"/>
      <c r="Y523" s="239"/>
    </row>
    <row r="524" spans="1:25">
      <c r="A524" s="232"/>
      <c r="B524" s="232"/>
      <c r="C524" s="232"/>
      <c r="D524" s="233" t="str">
        <f>IF($C524="","",VLOOKUP($C524,分類コード!$B$1:$C$26,2,0))</f>
        <v/>
      </c>
      <c r="E524" s="234"/>
      <c r="F524" s="235"/>
      <c r="G524" s="236"/>
      <c r="H524" s="235"/>
      <c r="L524" s="239"/>
      <c r="M524" s="239"/>
      <c r="N524" s="239"/>
      <c r="O524" s="239"/>
      <c r="P524" s="239"/>
      <c r="Q524" s="239"/>
      <c r="R524" s="239"/>
      <c r="S524" s="239"/>
      <c r="W524" s="239"/>
      <c r="X524" s="239"/>
      <c r="Y524" s="239"/>
    </row>
    <row r="525" spans="1:25">
      <c r="A525" s="232"/>
      <c r="B525" s="232"/>
      <c r="C525" s="232"/>
      <c r="D525" s="233" t="str">
        <f>IF($C525="","",VLOOKUP($C525,分類コード!$B$1:$C$26,2,0))</f>
        <v/>
      </c>
      <c r="E525" s="234"/>
      <c r="F525" s="235"/>
      <c r="G525" s="236"/>
      <c r="H525" s="235"/>
      <c r="L525" s="239"/>
      <c r="M525" s="239"/>
      <c r="N525" s="239"/>
      <c r="O525" s="239"/>
      <c r="P525" s="239"/>
      <c r="Q525" s="239"/>
      <c r="R525" s="239"/>
      <c r="S525" s="239"/>
      <c r="W525" s="239"/>
      <c r="X525" s="239"/>
      <c r="Y525" s="239"/>
    </row>
    <row r="526" spans="1:25">
      <c r="A526" s="232"/>
      <c r="B526" s="232"/>
      <c r="C526" s="232"/>
      <c r="D526" s="233" t="str">
        <f>IF($C526="","",VLOOKUP($C526,分類コード!$B$1:$C$26,2,0))</f>
        <v/>
      </c>
      <c r="E526" s="234"/>
      <c r="F526" s="235"/>
      <c r="G526" s="236"/>
      <c r="H526" s="235"/>
      <c r="L526" s="239"/>
      <c r="M526" s="239"/>
      <c r="N526" s="239"/>
      <c r="O526" s="239"/>
      <c r="P526" s="239"/>
      <c r="Q526" s="239"/>
      <c r="R526" s="239"/>
      <c r="S526" s="239"/>
      <c r="W526" s="239"/>
      <c r="X526" s="239"/>
      <c r="Y526" s="239"/>
    </row>
    <row r="527" spans="1:25">
      <c r="A527" s="232"/>
      <c r="B527" s="232"/>
      <c r="C527" s="232"/>
      <c r="D527" s="233" t="str">
        <f>IF($C527="","",VLOOKUP($C527,分類コード!$B$1:$C$26,2,0))</f>
        <v/>
      </c>
      <c r="E527" s="234"/>
      <c r="F527" s="235"/>
      <c r="G527" s="236"/>
      <c r="H527" s="235"/>
      <c r="L527" s="239"/>
      <c r="M527" s="239"/>
      <c r="N527" s="239"/>
      <c r="O527" s="239"/>
      <c r="P527" s="239"/>
      <c r="Q527" s="239"/>
      <c r="R527" s="239"/>
      <c r="S527" s="239"/>
      <c r="W527" s="239"/>
      <c r="X527" s="239"/>
      <c r="Y527" s="239"/>
    </row>
    <row r="528" spans="1:25">
      <c r="A528" s="232"/>
      <c r="B528" s="232"/>
      <c r="C528" s="232"/>
      <c r="D528" s="233" t="str">
        <f>IF($C528="","",VLOOKUP($C528,分類コード!$B$1:$C$26,2,0))</f>
        <v/>
      </c>
      <c r="E528" s="234"/>
      <c r="F528" s="235"/>
      <c r="G528" s="236"/>
      <c r="H528" s="235"/>
      <c r="L528" s="239"/>
      <c r="M528" s="239"/>
      <c r="N528" s="239"/>
      <c r="O528" s="239"/>
      <c r="P528" s="239"/>
      <c r="Q528" s="239"/>
      <c r="R528" s="239"/>
      <c r="S528" s="239"/>
      <c r="W528" s="239"/>
      <c r="X528" s="239"/>
      <c r="Y528" s="239"/>
    </row>
    <row r="529" spans="1:25">
      <c r="A529" s="232"/>
      <c r="B529" s="232"/>
      <c r="C529" s="232"/>
      <c r="D529" s="233" t="str">
        <f>IF($C529="","",VLOOKUP($C529,分類コード!$B$1:$C$26,2,0))</f>
        <v/>
      </c>
      <c r="E529" s="234"/>
      <c r="F529" s="235"/>
      <c r="G529" s="236"/>
      <c r="H529" s="235"/>
      <c r="L529" s="239"/>
      <c r="M529" s="239"/>
      <c r="N529" s="239"/>
      <c r="O529" s="239"/>
      <c r="P529" s="239"/>
      <c r="Q529" s="239"/>
      <c r="R529" s="239"/>
      <c r="S529" s="239"/>
      <c r="W529" s="239"/>
      <c r="X529" s="239"/>
      <c r="Y529" s="239"/>
    </row>
    <row r="530" spans="1:25">
      <c r="A530" s="232"/>
      <c r="B530" s="232"/>
      <c r="C530" s="232"/>
      <c r="D530" s="233" t="str">
        <f>IF($C530="","",VLOOKUP($C530,分類コード!$B$1:$C$26,2,0))</f>
        <v/>
      </c>
      <c r="E530" s="234"/>
      <c r="F530" s="235"/>
      <c r="G530" s="236"/>
      <c r="H530" s="235"/>
      <c r="L530" s="239"/>
      <c r="M530" s="239"/>
      <c r="N530" s="239"/>
      <c r="O530" s="239"/>
      <c r="P530" s="239"/>
      <c r="Q530" s="239"/>
      <c r="R530" s="239"/>
      <c r="S530" s="239"/>
      <c r="W530" s="239"/>
      <c r="X530" s="239"/>
      <c r="Y530" s="239"/>
    </row>
    <row r="531" spans="1:25">
      <c r="A531" s="232"/>
      <c r="B531" s="232"/>
      <c r="C531" s="232"/>
      <c r="D531" s="233" t="str">
        <f>IF($C531="","",VLOOKUP($C531,分類コード!$B$1:$C$26,2,0))</f>
        <v/>
      </c>
      <c r="E531" s="234"/>
      <c r="F531" s="235"/>
      <c r="G531" s="236"/>
      <c r="H531" s="235"/>
      <c r="L531" s="239"/>
      <c r="M531" s="239"/>
      <c r="N531" s="239"/>
      <c r="O531" s="239"/>
      <c r="P531" s="239"/>
      <c r="Q531" s="239"/>
      <c r="R531" s="239"/>
      <c r="S531" s="239"/>
      <c r="W531" s="239"/>
      <c r="X531" s="239"/>
      <c r="Y531" s="239"/>
    </row>
    <row r="532" spans="1:25">
      <c r="A532" s="232"/>
      <c r="B532" s="232"/>
      <c r="C532" s="232"/>
      <c r="D532" s="233" t="str">
        <f>IF($C532="","",VLOOKUP($C532,分類コード!$B$1:$C$26,2,0))</f>
        <v/>
      </c>
      <c r="E532" s="234"/>
      <c r="F532" s="235"/>
      <c r="G532" s="236"/>
      <c r="H532" s="235"/>
      <c r="L532" s="239"/>
      <c r="M532" s="239"/>
      <c r="N532" s="239"/>
      <c r="O532" s="239"/>
      <c r="P532" s="239"/>
      <c r="Q532" s="239"/>
      <c r="R532" s="239"/>
      <c r="S532" s="239"/>
      <c r="W532" s="239"/>
      <c r="X532" s="239"/>
      <c r="Y532" s="239"/>
    </row>
    <row r="533" spans="1:25">
      <c r="A533" s="232"/>
      <c r="B533" s="232"/>
      <c r="C533" s="232"/>
      <c r="D533" s="233" t="str">
        <f>IF($C533="","",VLOOKUP($C533,分類コード!$B$1:$C$26,2,0))</f>
        <v/>
      </c>
      <c r="E533" s="234"/>
      <c r="F533" s="235"/>
      <c r="G533" s="236"/>
      <c r="H533" s="235"/>
      <c r="L533" s="239"/>
      <c r="M533" s="239"/>
      <c r="N533" s="239"/>
      <c r="O533" s="239"/>
      <c r="P533" s="239"/>
      <c r="Q533" s="239"/>
      <c r="R533" s="239"/>
      <c r="S533" s="239"/>
      <c r="W533" s="239"/>
      <c r="X533" s="239"/>
      <c r="Y533" s="239"/>
    </row>
    <row r="534" spans="1:25">
      <c r="A534" s="232"/>
      <c r="B534" s="232"/>
      <c r="C534" s="232"/>
      <c r="D534" s="233" t="str">
        <f>IF($C534="","",VLOOKUP($C534,分類コード!$B$1:$C$26,2,0))</f>
        <v/>
      </c>
      <c r="E534" s="234"/>
      <c r="F534" s="235"/>
      <c r="G534" s="236"/>
      <c r="H534" s="235"/>
      <c r="L534" s="239"/>
      <c r="M534" s="239"/>
      <c r="N534" s="239"/>
      <c r="O534" s="239"/>
      <c r="P534" s="239"/>
      <c r="Q534" s="239"/>
      <c r="R534" s="239"/>
      <c r="S534" s="239"/>
      <c r="W534" s="239"/>
      <c r="X534" s="239"/>
      <c r="Y534" s="239"/>
    </row>
    <row r="535" spans="1:25">
      <c r="A535" s="232"/>
      <c r="B535" s="232"/>
      <c r="C535" s="232"/>
      <c r="D535" s="233" t="str">
        <f>IF($C535="","",VLOOKUP($C535,分類コード!$B$1:$C$26,2,0))</f>
        <v/>
      </c>
      <c r="E535" s="234"/>
      <c r="F535" s="235"/>
      <c r="G535" s="236"/>
      <c r="H535" s="235"/>
      <c r="L535" s="239"/>
      <c r="M535" s="239"/>
      <c r="N535" s="239"/>
      <c r="O535" s="239"/>
      <c r="P535" s="239"/>
      <c r="Q535" s="239"/>
      <c r="R535" s="239"/>
      <c r="S535" s="239"/>
      <c r="W535" s="239"/>
      <c r="X535" s="239"/>
      <c r="Y535" s="239"/>
    </row>
    <row r="536" spans="1:25">
      <c r="A536" s="232"/>
      <c r="B536" s="232"/>
      <c r="C536" s="232"/>
      <c r="D536" s="233" t="str">
        <f>IF($C536="","",VLOOKUP($C536,分類コード!$B$1:$C$26,2,0))</f>
        <v/>
      </c>
      <c r="E536" s="234"/>
      <c r="F536" s="235"/>
      <c r="G536" s="236"/>
      <c r="H536" s="235"/>
      <c r="L536" s="239"/>
      <c r="M536" s="239"/>
      <c r="N536" s="239"/>
      <c r="O536" s="239"/>
      <c r="P536" s="239"/>
      <c r="Q536" s="239"/>
      <c r="R536" s="239"/>
      <c r="S536" s="239"/>
      <c r="W536" s="239"/>
      <c r="X536" s="239"/>
      <c r="Y536" s="239"/>
    </row>
    <row r="537" spans="1:25">
      <c r="A537" s="232"/>
      <c r="B537" s="232"/>
      <c r="C537" s="232"/>
      <c r="D537" s="233" t="str">
        <f>IF($C537="","",VLOOKUP($C537,分類コード!$B$1:$C$26,2,0))</f>
        <v/>
      </c>
      <c r="E537" s="234"/>
      <c r="F537" s="235"/>
      <c r="G537" s="236"/>
      <c r="H537" s="235"/>
      <c r="L537" s="239"/>
      <c r="M537" s="239"/>
      <c r="N537" s="239"/>
      <c r="O537" s="239"/>
      <c r="P537" s="239"/>
      <c r="Q537" s="239"/>
      <c r="R537" s="239"/>
      <c r="S537" s="239"/>
      <c r="W537" s="239"/>
      <c r="X537" s="239"/>
      <c r="Y537" s="239"/>
    </row>
    <row r="538" spans="1:25">
      <c r="A538" s="232"/>
      <c r="B538" s="232"/>
      <c r="C538" s="232"/>
      <c r="D538" s="233" t="str">
        <f>IF($C538="","",VLOOKUP($C538,分類コード!$B$1:$C$26,2,0))</f>
        <v/>
      </c>
      <c r="E538" s="234"/>
      <c r="F538" s="235"/>
      <c r="G538" s="236"/>
      <c r="H538" s="235"/>
      <c r="L538" s="239"/>
      <c r="M538" s="239"/>
      <c r="N538" s="239"/>
      <c r="O538" s="239"/>
      <c r="P538" s="239"/>
      <c r="Q538" s="239"/>
      <c r="R538" s="239"/>
      <c r="S538" s="239"/>
      <c r="W538" s="239"/>
      <c r="X538" s="239"/>
      <c r="Y538" s="239"/>
    </row>
    <row r="539" spans="1:25">
      <c r="A539" s="232"/>
      <c r="B539" s="232"/>
      <c r="C539" s="232"/>
      <c r="D539" s="233" t="str">
        <f>IF($C539="","",VLOOKUP($C539,分類コード!$B$1:$C$26,2,0))</f>
        <v/>
      </c>
      <c r="E539" s="234"/>
      <c r="F539" s="235"/>
      <c r="G539" s="236"/>
      <c r="H539" s="235"/>
      <c r="L539" s="239"/>
      <c r="M539" s="239"/>
      <c r="N539" s="239"/>
      <c r="O539" s="239"/>
      <c r="P539" s="239"/>
      <c r="Q539" s="239"/>
      <c r="R539" s="239"/>
      <c r="S539" s="239"/>
      <c r="W539" s="239"/>
      <c r="X539" s="239"/>
      <c r="Y539" s="239"/>
    </row>
    <row r="540" spans="1:25">
      <c r="A540" s="232"/>
      <c r="B540" s="232"/>
      <c r="C540" s="232"/>
      <c r="D540" s="233" t="str">
        <f>IF($C540="","",VLOOKUP($C540,分類コード!$B$1:$C$26,2,0))</f>
        <v/>
      </c>
      <c r="E540" s="234"/>
      <c r="F540" s="235"/>
      <c r="G540" s="236"/>
      <c r="H540" s="235"/>
      <c r="L540" s="239"/>
      <c r="M540" s="239"/>
      <c r="N540" s="239"/>
      <c r="O540" s="239"/>
      <c r="P540" s="239"/>
      <c r="Q540" s="239"/>
      <c r="R540" s="239"/>
      <c r="S540" s="239"/>
      <c r="W540" s="239"/>
      <c r="X540" s="239"/>
      <c r="Y540" s="239"/>
    </row>
    <row r="541" spans="1:25">
      <c r="A541" s="232"/>
      <c r="B541" s="232"/>
      <c r="C541" s="232"/>
      <c r="D541" s="233" t="str">
        <f>IF($C541="","",VLOOKUP($C541,分類コード!$B$1:$C$26,2,0))</f>
        <v/>
      </c>
      <c r="E541" s="234"/>
      <c r="F541" s="235"/>
      <c r="G541" s="236"/>
      <c r="H541" s="235"/>
      <c r="L541" s="239"/>
      <c r="M541" s="239"/>
      <c r="N541" s="239"/>
      <c r="O541" s="239"/>
      <c r="P541" s="239"/>
      <c r="Q541" s="239"/>
      <c r="R541" s="239"/>
      <c r="S541" s="239"/>
      <c r="W541" s="239"/>
      <c r="X541" s="239"/>
      <c r="Y541" s="239"/>
    </row>
    <row r="542" spans="1:25">
      <c r="A542" s="232"/>
      <c r="B542" s="232"/>
      <c r="C542" s="232"/>
      <c r="D542" s="233" t="str">
        <f>IF($C542="","",VLOOKUP($C542,分類コード!$B$1:$C$26,2,0))</f>
        <v/>
      </c>
      <c r="E542" s="234"/>
      <c r="F542" s="235"/>
      <c r="G542" s="236"/>
      <c r="H542" s="235"/>
      <c r="L542" s="239"/>
      <c r="M542" s="239"/>
      <c r="N542" s="239"/>
      <c r="O542" s="239"/>
      <c r="P542" s="239"/>
      <c r="Q542" s="239"/>
      <c r="R542" s="239"/>
      <c r="S542" s="239"/>
      <c r="W542" s="239"/>
      <c r="X542" s="239"/>
      <c r="Y542" s="239"/>
    </row>
    <row r="543" spans="1:25">
      <c r="A543" s="232"/>
      <c r="B543" s="232"/>
      <c r="C543" s="232"/>
      <c r="D543" s="233" t="str">
        <f>IF($C543="","",VLOOKUP($C543,分類コード!$B$1:$C$26,2,0))</f>
        <v/>
      </c>
      <c r="E543" s="234"/>
      <c r="F543" s="235"/>
      <c r="G543" s="236"/>
      <c r="H543" s="235"/>
      <c r="L543" s="239"/>
      <c r="M543" s="239"/>
      <c r="N543" s="239"/>
      <c r="O543" s="239"/>
      <c r="P543" s="239"/>
      <c r="Q543" s="239"/>
      <c r="R543" s="239"/>
      <c r="S543" s="239"/>
      <c r="W543" s="239"/>
      <c r="X543" s="239"/>
      <c r="Y543" s="239"/>
    </row>
    <row r="544" spans="1:25">
      <c r="A544" s="232"/>
      <c r="B544" s="232"/>
      <c r="C544" s="232"/>
      <c r="D544" s="233" t="str">
        <f>IF($C544="","",VLOOKUP($C544,分類コード!$B$1:$C$26,2,0))</f>
        <v/>
      </c>
      <c r="E544" s="234"/>
      <c r="F544" s="235"/>
      <c r="G544" s="236"/>
      <c r="H544" s="235"/>
      <c r="L544" s="239"/>
      <c r="M544" s="239"/>
      <c r="N544" s="239"/>
      <c r="O544" s="239"/>
      <c r="P544" s="239"/>
      <c r="Q544" s="239"/>
      <c r="R544" s="239"/>
      <c r="S544" s="239"/>
      <c r="W544" s="239"/>
      <c r="X544" s="239"/>
      <c r="Y544" s="239"/>
    </row>
    <row r="545" spans="1:25">
      <c r="A545" s="232"/>
      <c r="B545" s="232"/>
      <c r="C545" s="232"/>
      <c r="D545" s="233" t="str">
        <f>IF($C545="","",VLOOKUP($C545,分類コード!$B$1:$C$26,2,0))</f>
        <v/>
      </c>
      <c r="E545" s="234"/>
      <c r="F545" s="235"/>
      <c r="G545" s="236"/>
      <c r="H545" s="235"/>
      <c r="L545" s="239"/>
      <c r="M545" s="239"/>
      <c r="N545" s="239"/>
      <c r="O545" s="239"/>
      <c r="P545" s="239"/>
      <c r="Q545" s="239"/>
      <c r="R545" s="239"/>
      <c r="S545" s="239"/>
      <c r="W545" s="239"/>
      <c r="X545" s="239"/>
      <c r="Y545" s="239"/>
    </row>
    <row r="546" spans="1:25">
      <c r="A546" s="232"/>
      <c r="B546" s="232"/>
      <c r="C546" s="232"/>
      <c r="D546" s="233" t="str">
        <f>IF($C546="","",VLOOKUP($C546,分類コード!$B$1:$C$26,2,0))</f>
        <v/>
      </c>
      <c r="E546" s="234"/>
      <c r="F546" s="235"/>
      <c r="G546" s="236"/>
      <c r="H546" s="235"/>
      <c r="L546" s="239"/>
      <c r="M546" s="239"/>
      <c r="N546" s="239"/>
      <c r="O546" s="239"/>
      <c r="P546" s="239"/>
      <c r="Q546" s="239"/>
      <c r="R546" s="239"/>
      <c r="S546" s="239"/>
      <c r="W546" s="239"/>
      <c r="X546" s="239"/>
      <c r="Y546" s="239"/>
    </row>
    <row r="547" spans="1:25">
      <c r="A547" s="232"/>
      <c r="B547" s="232"/>
      <c r="C547" s="232"/>
      <c r="D547" s="233" t="str">
        <f>IF($C547="","",VLOOKUP($C547,分類コード!$B$1:$C$26,2,0))</f>
        <v/>
      </c>
      <c r="E547" s="234"/>
      <c r="F547" s="235"/>
      <c r="G547" s="236"/>
      <c r="H547" s="235"/>
      <c r="L547" s="239"/>
      <c r="M547" s="239"/>
      <c r="N547" s="239"/>
      <c r="O547" s="239"/>
      <c r="P547" s="239"/>
      <c r="Q547" s="239"/>
      <c r="R547" s="239"/>
      <c r="S547" s="239"/>
      <c r="W547" s="239"/>
      <c r="X547" s="239"/>
      <c r="Y547" s="239"/>
    </row>
    <row r="548" spans="1:25">
      <c r="A548" s="232"/>
      <c r="B548" s="232"/>
      <c r="C548" s="232"/>
      <c r="D548" s="233" t="str">
        <f>IF($C548="","",VLOOKUP($C548,分類コード!$B$1:$C$26,2,0))</f>
        <v/>
      </c>
      <c r="E548" s="234"/>
      <c r="F548" s="235"/>
      <c r="G548" s="236"/>
      <c r="H548" s="235"/>
      <c r="L548" s="239"/>
      <c r="M548" s="239"/>
      <c r="N548" s="239"/>
      <c r="O548" s="239"/>
      <c r="P548" s="239"/>
      <c r="Q548" s="239"/>
      <c r="R548" s="239"/>
      <c r="S548" s="239"/>
      <c r="W548" s="239"/>
      <c r="X548" s="239"/>
      <c r="Y548" s="239"/>
    </row>
    <row r="549" spans="1:25">
      <c r="A549" s="232"/>
      <c r="B549" s="232"/>
      <c r="C549" s="232"/>
      <c r="D549" s="233" t="str">
        <f>IF($C549="","",VLOOKUP($C549,分類コード!$B$1:$C$26,2,0))</f>
        <v/>
      </c>
      <c r="E549" s="234"/>
      <c r="F549" s="235"/>
      <c r="G549" s="236"/>
      <c r="H549" s="235"/>
      <c r="L549" s="239"/>
      <c r="M549" s="239"/>
      <c r="N549" s="239"/>
      <c r="O549" s="239"/>
      <c r="P549" s="239"/>
      <c r="Q549" s="239"/>
      <c r="R549" s="239"/>
      <c r="S549" s="239"/>
      <c r="W549" s="239"/>
      <c r="X549" s="239"/>
      <c r="Y549" s="239"/>
    </row>
    <row r="550" spans="1:25">
      <c r="A550" s="232"/>
      <c r="B550" s="232"/>
      <c r="C550" s="232"/>
      <c r="D550" s="233" t="str">
        <f>IF($C550="","",VLOOKUP($C550,分類コード!$B$1:$C$26,2,0))</f>
        <v/>
      </c>
      <c r="E550" s="234"/>
      <c r="F550" s="235"/>
      <c r="G550" s="236"/>
      <c r="H550" s="235"/>
      <c r="L550" s="239"/>
      <c r="M550" s="239"/>
      <c r="N550" s="239"/>
      <c r="O550" s="239"/>
      <c r="P550" s="239"/>
      <c r="Q550" s="239"/>
      <c r="R550" s="239"/>
      <c r="S550" s="239"/>
      <c r="W550" s="239"/>
      <c r="X550" s="239"/>
      <c r="Y550" s="239"/>
    </row>
    <row r="551" spans="1:25">
      <c r="A551" s="232"/>
      <c r="B551" s="232"/>
      <c r="C551" s="232"/>
      <c r="D551" s="233" t="str">
        <f>IF($C551="","",VLOOKUP($C551,分類コード!$B$1:$C$26,2,0))</f>
        <v/>
      </c>
      <c r="E551" s="234"/>
      <c r="F551" s="235"/>
      <c r="G551" s="236"/>
      <c r="H551" s="235"/>
      <c r="L551" s="239"/>
      <c r="M551" s="239"/>
      <c r="N551" s="239"/>
      <c r="O551" s="239"/>
      <c r="P551" s="239"/>
      <c r="Q551" s="239"/>
      <c r="R551" s="239"/>
      <c r="S551" s="239"/>
      <c r="W551" s="239"/>
      <c r="X551" s="239"/>
      <c r="Y551" s="239"/>
    </row>
    <row r="552" spans="1:25">
      <c r="A552" s="232"/>
      <c r="B552" s="232"/>
      <c r="C552" s="232"/>
      <c r="D552" s="233" t="str">
        <f>IF($C552="","",VLOOKUP($C552,分類コード!$B$1:$C$26,2,0))</f>
        <v/>
      </c>
      <c r="E552" s="234"/>
      <c r="F552" s="235"/>
      <c r="G552" s="236"/>
      <c r="H552" s="235"/>
      <c r="L552" s="239"/>
      <c r="M552" s="239"/>
      <c r="N552" s="239"/>
      <c r="O552" s="239"/>
      <c r="P552" s="239"/>
      <c r="Q552" s="239"/>
      <c r="R552" s="239"/>
      <c r="S552" s="239"/>
      <c r="W552" s="239"/>
      <c r="X552" s="239"/>
      <c r="Y552" s="239"/>
    </row>
    <row r="553" spans="1:25">
      <c r="A553" s="232"/>
      <c r="B553" s="232"/>
      <c r="C553" s="232"/>
      <c r="D553" s="233" t="str">
        <f>IF($C553="","",VLOOKUP($C553,分類コード!$B$1:$C$26,2,0))</f>
        <v/>
      </c>
      <c r="E553" s="234"/>
      <c r="F553" s="235"/>
      <c r="G553" s="236"/>
      <c r="H553" s="235"/>
      <c r="L553" s="239"/>
      <c r="M553" s="239"/>
      <c r="N553" s="239"/>
      <c r="O553" s="239"/>
      <c r="P553" s="239"/>
      <c r="Q553" s="239"/>
      <c r="R553" s="239"/>
      <c r="S553" s="239"/>
      <c r="W553" s="239"/>
      <c r="X553" s="239"/>
      <c r="Y553" s="239"/>
    </row>
    <row r="554" spans="1:25">
      <c r="A554" s="232"/>
      <c r="B554" s="232"/>
      <c r="C554" s="232"/>
      <c r="D554" s="233" t="str">
        <f>IF($C554="","",VLOOKUP($C554,分類コード!$B$1:$C$26,2,0))</f>
        <v/>
      </c>
      <c r="E554" s="234"/>
      <c r="F554" s="235"/>
      <c r="G554" s="236"/>
      <c r="H554" s="235"/>
      <c r="L554" s="239"/>
      <c r="M554" s="239"/>
      <c r="N554" s="239"/>
      <c r="O554" s="239"/>
      <c r="P554" s="239"/>
      <c r="Q554" s="239"/>
      <c r="R554" s="239"/>
      <c r="S554" s="239"/>
      <c r="W554" s="239"/>
      <c r="X554" s="239"/>
      <c r="Y554" s="239"/>
    </row>
    <row r="555" spans="1:25">
      <c r="A555" s="232"/>
      <c r="B555" s="232"/>
      <c r="C555" s="232"/>
      <c r="D555" s="233" t="str">
        <f>IF($C555="","",VLOOKUP($C555,分類コード!$B$1:$C$26,2,0))</f>
        <v/>
      </c>
      <c r="E555" s="234"/>
      <c r="F555" s="235"/>
      <c r="G555" s="236"/>
      <c r="H555" s="235"/>
      <c r="L555" s="239"/>
      <c r="M555" s="239"/>
      <c r="N555" s="239"/>
      <c r="O555" s="239"/>
      <c r="P555" s="239"/>
      <c r="Q555" s="239"/>
      <c r="R555" s="239"/>
      <c r="S555" s="239"/>
      <c r="W555" s="239"/>
      <c r="X555" s="239"/>
      <c r="Y555" s="239"/>
    </row>
    <row r="556" spans="1:25">
      <c r="A556" s="232"/>
      <c r="B556" s="232"/>
      <c r="C556" s="232"/>
      <c r="D556" s="233" t="str">
        <f>IF($C556="","",VLOOKUP($C556,分類コード!$B$1:$C$26,2,0))</f>
        <v/>
      </c>
      <c r="E556" s="234"/>
      <c r="F556" s="235"/>
      <c r="G556" s="236"/>
      <c r="H556" s="235"/>
      <c r="L556" s="239"/>
      <c r="M556" s="239"/>
      <c r="N556" s="239"/>
      <c r="O556" s="239"/>
      <c r="P556" s="239"/>
      <c r="Q556" s="239"/>
      <c r="R556" s="239"/>
      <c r="S556" s="239"/>
      <c r="W556" s="239"/>
      <c r="X556" s="239"/>
      <c r="Y556" s="239"/>
    </row>
    <row r="557" spans="1:25">
      <c r="A557" s="232"/>
      <c r="B557" s="232"/>
      <c r="C557" s="232"/>
      <c r="D557" s="233" t="str">
        <f>IF($C557="","",VLOOKUP($C557,分類コード!$B$1:$C$26,2,0))</f>
        <v/>
      </c>
      <c r="E557" s="234"/>
      <c r="F557" s="235"/>
      <c r="G557" s="236"/>
      <c r="H557" s="235"/>
      <c r="L557" s="239"/>
      <c r="M557" s="239"/>
      <c r="N557" s="239"/>
      <c r="O557" s="239"/>
      <c r="P557" s="239"/>
      <c r="Q557" s="239"/>
      <c r="R557" s="239"/>
      <c r="S557" s="239"/>
      <c r="W557" s="239"/>
      <c r="X557" s="239"/>
      <c r="Y557" s="239"/>
    </row>
    <row r="558" spans="1:25">
      <c r="A558" s="232"/>
      <c r="B558" s="232"/>
      <c r="C558" s="232"/>
      <c r="D558" s="233" t="str">
        <f>IF($C558="","",VLOOKUP($C558,分類コード!$B$1:$C$26,2,0))</f>
        <v/>
      </c>
      <c r="E558" s="234"/>
      <c r="F558" s="235"/>
      <c r="G558" s="236"/>
      <c r="H558" s="235"/>
      <c r="L558" s="239"/>
      <c r="M558" s="239"/>
      <c r="N558" s="239"/>
      <c r="O558" s="239"/>
      <c r="P558" s="239"/>
      <c r="Q558" s="239"/>
      <c r="R558" s="239"/>
      <c r="S558" s="239"/>
      <c r="W558" s="239"/>
      <c r="X558" s="239"/>
      <c r="Y558" s="239"/>
    </row>
    <row r="559" spans="1:25">
      <c r="A559" s="232"/>
      <c r="B559" s="232"/>
      <c r="C559" s="232"/>
      <c r="D559" s="233" t="str">
        <f>IF($C559="","",VLOOKUP($C559,分類コード!$B$1:$C$26,2,0))</f>
        <v/>
      </c>
      <c r="E559" s="234"/>
      <c r="F559" s="235"/>
      <c r="G559" s="236"/>
      <c r="H559" s="235"/>
      <c r="L559" s="239"/>
      <c r="M559" s="239"/>
      <c r="N559" s="239"/>
      <c r="O559" s="239"/>
      <c r="P559" s="239"/>
      <c r="Q559" s="239"/>
      <c r="R559" s="239"/>
      <c r="S559" s="239"/>
      <c r="W559" s="239"/>
      <c r="X559" s="239"/>
      <c r="Y559" s="239"/>
    </row>
    <row r="560" spans="1:25">
      <c r="A560" s="232"/>
      <c r="B560" s="232"/>
      <c r="C560" s="232"/>
      <c r="D560" s="233" t="str">
        <f>IF($C560="","",VLOOKUP($C560,分類コード!$B$1:$C$26,2,0))</f>
        <v/>
      </c>
      <c r="E560" s="234"/>
      <c r="F560" s="235"/>
      <c r="G560" s="236"/>
      <c r="H560" s="235"/>
      <c r="L560" s="239"/>
      <c r="M560" s="239"/>
      <c r="N560" s="239"/>
      <c r="O560" s="239"/>
      <c r="P560" s="239"/>
      <c r="Q560" s="239"/>
      <c r="R560" s="239"/>
      <c r="S560" s="239"/>
      <c r="W560" s="239"/>
      <c r="X560" s="239"/>
      <c r="Y560" s="239"/>
    </row>
    <row r="561" spans="1:25">
      <c r="A561" s="232"/>
      <c r="B561" s="232"/>
      <c r="C561" s="232"/>
      <c r="D561" s="233" t="str">
        <f>IF($C561="","",VLOOKUP($C561,分類コード!$B$1:$C$26,2,0))</f>
        <v/>
      </c>
      <c r="E561" s="234"/>
      <c r="F561" s="235"/>
      <c r="G561" s="236"/>
      <c r="H561" s="235"/>
      <c r="L561" s="239"/>
      <c r="M561" s="239"/>
      <c r="N561" s="239"/>
      <c r="O561" s="239"/>
      <c r="P561" s="239"/>
      <c r="Q561" s="239"/>
      <c r="R561" s="239"/>
      <c r="S561" s="239"/>
      <c r="W561" s="239"/>
      <c r="X561" s="239"/>
      <c r="Y561" s="239"/>
    </row>
    <row r="562" spans="1:25">
      <c r="A562" s="232"/>
      <c r="B562" s="232"/>
      <c r="C562" s="232"/>
      <c r="D562" s="233" t="str">
        <f>IF($C562="","",VLOOKUP($C562,分類コード!$B$1:$C$26,2,0))</f>
        <v/>
      </c>
      <c r="E562" s="234"/>
      <c r="F562" s="235"/>
      <c r="G562" s="236"/>
      <c r="H562" s="235"/>
      <c r="L562" s="239"/>
      <c r="M562" s="239"/>
      <c r="N562" s="239"/>
      <c r="O562" s="239"/>
      <c r="P562" s="239"/>
      <c r="Q562" s="239"/>
      <c r="R562" s="239"/>
      <c r="S562" s="239"/>
      <c r="W562" s="239"/>
      <c r="X562" s="239"/>
      <c r="Y562" s="239"/>
    </row>
    <row r="563" spans="1:25">
      <c r="A563" s="232"/>
      <c r="B563" s="232"/>
      <c r="C563" s="232"/>
      <c r="D563" s="233" t="str">
        <f>IF($C563="","",VLOOKUP($C563,分類コード!$B$1:$C$26,2,0))</f>
        <v/>
      </c>
      <c r="E563" s="234"/>
      <c r="F563" s="235"/>
      <c r="G563" s="236"/>
      <c r="H563" s="235"/>
      <c r="L563" s="239"/>
      <c r="M563" s="239"/>
      <c r="N563" s="239"/>
      <c r="O563" s="239"/>
      <c r="P563" s="239"/>
      <c r="Q563" s="239"/>
      <c r="R563" s="239"/>
      <c r="S563" s="239"/>
      <c r="W563" s="239"/>
      <c r="X563" s="239"/>
      <c r="Y563" s="239"/>
    </row>
    <row r="564" spans="1:25">
      <c r="A564" s="232"/>
      <c r="B564" s="232"/>
      <c r="C564" s="232"/>
      <c r="D564" s="233" t="str">
        <f>IF($C564="","",VLOOKUP($C564,分類コード!$B$1:$C$26,2,0))</f>
        <v/>
      </c>
      <c r="E564" s="234"/>
      <c r="F564" s="235"/>
      <c r="G564" s="236"/>
      <c r="H564" s="235"/>
      <c r="L564" s="239"/>
      <c r="M564" s="239"/>
      <c r="N564" s="239"/>
      <c r="O564" s="239"/>
      <c r="P564" s="239"/>
      <c r="Q564" s="239"/>
      <c r="R564" s="239"/>
      <c r="S564" s="239"/>
      <c r="W564" s="239"/>
      <c r="X564" s="239"/>
      <c r="Y564" s="239"/>
    </row>
    <row r="565" spans="1:25">
      <c r="A565" s="232"/>
      <c r="B565" s="232"/>
      <c r="C565" s="232"/>
      <c r="D565" s="233" t="str">
        <f>IF($C565="","",VLOOKUP($C565,分類コード!$B$1:$C$26,2,0))</f>
        <v/>
      </c>
      <c r="E565" s="234"/>
      <c r="F565" s="235"/>
      <c r="G565" s="236"/>
      <c r="H565" s="235"/>
      <c r="L565" s="239"/>
      <c r="M565" s="239"/>
      <c r="N565" s="239"/>
      <c r="O565" s="239"/>
      <c r="P565" s="239"/>
      <c r="Q565" s="239"/>
      <c r="R565" s="239"/>
      <c r="S565" s="239"/>
      <c r="W565" s="239"/>
      <c r="X565" s="239"/>
      <c r="Y565" s="239"/>
    </row>
    <row r="566" spans="1:25">
      <c r="A566" s="232"/>
      <c r="B566" s="232"/>
      <c r="C566" s="232"/>
      <c r="D566" s="233" t="str">
        <f>IF($C566="","",VLOOKUP($C566,分類コード!$B$1:$C$26,2,0))</f>
        <v/>
      </c>
      <c r="E566" s="234"/>
      <c r="F566" s="235"/>
      <c r="G566" s="236"/>
      <c r="H566" s="235"/>
      <c r="L566" s="239"/>
      <c r="M566" s="239"/>
      <c r="N566" s="239"/>
      <c r="O566" s="239"/>
      <c r="P566" s="239"/>
      <c r="Q566" s="239"/>
      <c r="R566" s="239"/>
      <c r="S566" s="239"/>
      <c r="W566" s="239"/>
      <c r="X566" s="239"/>
      <c r="Y566" s="239"/>
    </row>
    <row r="567" spans="1:25">
      <c r="A567" s="232"/>
      <c r="B567" s="232"/>
      <c r="C567" s="232"/>
      <c r="D567" s="233" t="str">
        <f>IF($C567="","",VLOOKUP($C567,分類コード!$B$1:$C$26,2,0))</f>
        <v/>
      </c>
      <c r="E567" s="234"/>
      <c r="F567" s="235"/>
      <c r="G567" s="236"/>
      <c r="H567" s="235"/>
      <c r="L567" s="239"/>
      <c r="M567" s="239"/>
      <c r="N567" s="239"/>
      <c r="O567" s="239"/>
      <c r="P567" s="239"/>
      <c r="Q567" s="239"/>
      <c r="R567" s="239"/>
      <c r="S567" s="239"/>
      <c r="W567" s="239"/>
      <c r="X567" s="239"/>
      <c r="Y567" s="239"/>
    </row>
    <row r="568" spans="1:25">
      <c r="A568" s="232"/>
      <c r="B568" s="232"/>
      <c r="C568" s="232"/>
      <c r="D568" s="233" t="str">
        <f>IF($C568="","",VLOOKUP($C568,分類コード!$B$1:$C$26,2,0))</f>
        <v/>
      </c>
      <c r="E568" s="234"/>
      <c r="F568" s="235"/>
      <c r="G568" s="236"/>
      <c r="H568" s="235"/>
      <c r="L568" s="239"/>
      <c r="M568" s="239"/>
      <c r="N568" s="239"/>
      <c r="O568" s="239"/>
      <c r="P568" s="239"/>
      <c r="Q568" s="239"/>
      <c r="R568" s="239"/>
      <c r="S568" s="239"/>
      <c r="W568" s="239"/>
      <c r="X568" s="239"/>
      <c r="Y568" s="239"/>
    </row>
    <row r="569" spans="1:25">
      <c r="A569" s="232"/>
      <c r="B569" s="232"/>
      <c r="C569" s="232"/>
      <c r="D569" s="233" t="str">
        <f>IF($C569="","",VLOOKUP($C569,分類コード!$B$1:$C$26,2,0))</f>
        <v/>
      </c>
      <c r="E569" s="234"/>
      <c r="F569" s="235"/>
      <c r="G569" s="236"/>
      <c r="H569" s="235"/>
      <c r="L569" s="239"/>
      <c r="M569" s="239"/>
      <c r="N569" s="239"/>
      <c r="O569" s="239"/>
      <c r="P569" s="239"/>
      <c r="Q569" s="239"/>
      <c r="R569" s="239"/>
      <c r="S569" s="239"/>
      <c r="W569" s="239"/>
      <c r="X569" s="239"/>
      <c r="Y569" s="239"/>
    </row>
    <row r="570" spans="1:25">
      <c r="A570" s="232"/>
      <c r="B570" s="232"/>
      <c r="C570" s="232"/>
      <c r="D570" s="233" t="str">
        <f>IF($C570="","",VLOOKUP($C570,分類コード!$B$1:$C$26,2,0))</f>
        <v/>
      </c>
      <c r="E570" s="234"/>
      <c r="F570" s="235"/>
      <c r="G570" s="236"/>
      <c r="H570" s="235"/>
      <c r="L570" s="239"/>
      <c r="M570" s="239"/>
      <c r="N570" s="239"/>
      <c r="O570" s="239"/>
      <c r="P570" s="239"/>
      <c r="Q570" s="239"/>
      <c r="R570" s="239"/>
      <c r="S570" s="239"/>
      <c r="W570" s="239"/>
      <c r="X570" s="239"/>
      <c r="Y570" s="239"/>
    </row>
    <row r="571" spans="1:25">
      <c r="A571" s="232"/>
      <c r="B571" s="232"/>
      <c r="C571" s="232"/>
      <c r="D571" s="233" t="str">
        <f>IF($C571="","",VLOOKUP($C571,分類コード!$B$1:$C$26,2,0))</f>
        <v/>
      </c>
      <c r="E571" s="234"/>
      <c r="F571" s="235"/>
      <c r="G571" s="236"/>
      <c r="H571" s="235"/>
      <c r="L571" s="239"/>
      <c r="M571" s="239"/>
      <c r="N571" s="239"/>
      <c r="O571" s="239"/>
      <c r="P571" s="239"/>
      <c r="Q571" s="239"/>
      <c r="R571" s="239"/>
      <c r="S571" s="239"/>
      <c r="W571" s="239"/>
      <c r="X571" s="239"/>
      <c r="Y571" s="239"/>
    </row>
    <row r="572" spans="1:25">
      <c r="A572" s="232"/>
      <c r="B572" s="232"/>
      <c r="C572" s="232"/>
      <c r="D572" s="233" t="str">
        <f>IF($C572="","",VLOOKUP($C572,分類コード!$B$1:$C$26,2,0))</f>
        <v/>
      </c>
      <c r="E572" s="234"/>
      <c r="F572" s="235"/>
      <c r="G572" s="236"/>
      <c r="H572" s="235"/>
      <c r="L572" s="239"/>
      <c r="M572" s="239"/>
      <c r="N572" s="239"/>
      <c r="O572" s="239"/>
      <c r="P572" s="239"/>
      <c r="Q572" s="239"/>
      <c r="R572" s="239"/>
      <c r="S572" s="239"/>
      <c r="W572" s="239"/>
      <c r="X572" s="239"/>
      <c r="Y572" s="239"/>
    </row>
    <row r="573" spans="1:25">
      <c r="A573" s="232"/>
      <c r="B573" s="232"/>
      <c r="C573" s="232"/>
      <c r="D573" s="233" t="str">
        <f>IF($C573="","",VLOOKUP($C573,分類コード!$B$1:$C$26,2,0))</f>
        <v/>
      </c>
      <c r="E573" s="234"/>
      <c r="F573" s="235"/>
      <c r="G573" s="236"/>
      <c r="H573" s="235"/>
      <c r="L573" s="239"/>
      <c r="M573" s="239"/>
      <c r="N573" s="239"/>
      <c r="O573" s="239"/>
      <c r="P573" s="239"/>
      <c r="Q573" s="239"/>
      <c r="R573" s="239"/>
      <c r="S573" s="239"/>
      <c r="W573" s="239"/>
      <c r="X573" s="239"/>
      <c r="Y573" s="239"/>
    </row>
    <row r="574" spans="1:25">
      <c r="A574" s="232"/>
      <c r="B574" s="232"/>
      <c r="C574" s="232"/>
      <c r="D574" s="233" t="str">
        <f>IF($C574="","",VLOOKUP($C574,分類コード!$B$1:$C$26,2,0))</f>
        <v/>
      </c>
      <c r="E574" s="234"/>
      <c r="F574" s="235"/>
      <c r="G574" s="236"/>
      <c r="H574" s="235"/>
      <c r="L574" s="239"/>
      <c r="M574" s="239"/>
      <c r="N574" s="239"/>
      <c r="O574" s="239"/>
      <c r="P574" s="239"/>
      <c r="Q574" s="239"/>
      <c r="R574" s="239"/>
      <c r="S574" s="239"/>
      <c r="W574" s="239"/>
      <c r="X574" s="239"/>
      <c r="Y574" s="239"/>
    </row>
    <row r="575" spans="1:25">
      <c r="A575" s="232"/>
      <c r="B575" s="232"/>
      <c r="C575" s="232"/>
      <c r="D575" s="233" t="str">
        <f>IF($C575="","",VLOOKUP($C575,分類コード!$B$1:$C$26,2,0))</f>
        <v/>
      </c>
      <c r="E575" s="234"/>
      <c r="F575" s="235"/>
      <c r="G575" s="236"/>
      <c r="H575" s="235"/>
      <c r="L575" s="239"/>
      <c r="M575" s="239"/>
      <c r="N575" s="239"/>
      <c r="O575" s="239"/>
      <c r="P575" s="239"/>
      <c r="Q575" s="239"/>
      <c r="R575" s="239"/>
      <c r="S575" s="239"/>
      <c r="W575" s="239"/>
      <c r="X575" s="239"/>
      <c r="Y575" s="239"/>
    </row>
    <row r="576" spans="1:25">
      <c r="A576" s="232"/>
      <c r="B576" s="232"/>
      <c r="C576" s="232"/>
      <c r="D576" s="233" t="str">
        <f>IF($C576="","",VLOOKUP($C576,分類コード!$B$1:$C$26,2,0))</f>
        <v/>
      </c>
      <c r="E576" s="234"/>
      <c r="F576" s="235"/>
      <c r="G576" s="236"/>
      <c r="H576" s="235"/>
      <c r="L576" s="239"/>
      <c r="M576" s="239"/>
      <c r="N576" s="239"/>
      <c r="O576" s="239"/>
      <c r="P576" s="239"/>
      <c r="Q576" s="239"/>
      <c r="R576" s="239"/>
      <c r="S576" s="239"/>
      <c r="W576" s="239"/>
      <c r="X576" s="239"/>
      <c r="Y576" s="239"/>
    </row>
    <row r="577" spans="1:25">
      <c r="A577" s="232"/>
      <c r="B577" s="232"/>
      <c r="C577" s="232"/>
      <c r="D577" s="233" t="str">
        <f>IF($C577="","",VLOOKUP($C577,分類コード!$B$1:$C$26,2,0))</f>
        <v/>
      </c>
      <c r="E577" s="234"/>
      <c r="F577" s="235"/>
      <c r="G577" s="236"/>
      <c r="H577" s="235"/>
      <c r="L577" s="239"/>
      <c r="M577" s="239"/>
      <c r="N577" s="239"/>
      <c r="O577" s="239"/>
      <c r="P577" s="239"/>
      <c r="Q577" s="239"/>
      <c r="R577" s="239"/>
      <c r="S577" s="239"/>
      <c r="W577" s="239"/>
      <c r="X577" s="239"/>
      <c r="Y577" s="239"/>
    </row>
    <row r="578" spans="1:25">
      <c r="A578" s="232"/>
      <c r="B578" s="232"/>
      <c r="C578" s="232"/>
      <c r="D578" s="233" t="str">
        <f>IF($C578="","",VLOOKUP($C578,分類コード!$B$1:$C$26,2,0))</f>
        <v/>
      </c>
      <c r="E578" s="234"/>
      <c r="F578" s="235"/>
      <c r="G578" s="236"/>
      <c r="H578" s="235"/>
      <c r="L578" s="239"/>
      <c r="M578" s="239"/>
      <c r="N578" s="239"/>
      <c r="O578" s="239"/>
      <c r="P578" s="239"/>
      <c r="Q578" s="239"/>
      <c r="R578" s="239"/>
      <c r="S578" s="239"/>
      <c r="W578" s="239"/>
      <c r="X578" s="239"/>
      <c r="Y578" s="239"/>
    </row>
    <row r="579" spans="1:25">
      <c r="A579" s="232"/>
      <c r="B579" s="232"/>
      <c r="C579" s="232"/>
      <c r="D579" s="233" t="str">
        <f>IF($C579="","",VLOOKUP($C579,分類コード!$B$1:$C$26,2,0))</f>
        <v/>
      </c>
      <c r="E579" s="234"/>
      <c r="F579" s="235"/>
      <c r="G579" s="236"/>
      <c r="H579" s="235"/>
      <c r="L579" s="239"/>
      <c r="M579" s="239"/>
      <c r="N579" s="239"/>
      <c r="O579" s="239"/>
      <c r="P579" s="239"/>
      <c r="Q579" s="239"/>
      <c r="R579" s="239"/>
      <c r="S579" s="239"/>
      <c r="W579" s="239"/>
      <c r="X579" s="239"/>
      <c r="Y579" s="239"/>
    </row>
    <row r="580" spans="1:25">
      <c r="A580" s="232"/>
      <c r="B580" s="232"/>
      <c r="C580" s="232"/>
      <c r="D580" s="233" t="str">
        <f>IF($C580="","",VLOOKUP($C580,分類コード!$B$1:$C$26,2,0))</f>
        <v/>
      </c>
      <c r="E580" s="234"/>
      <c r="F580" s="235"/>
      <c r="G580" s="236"/>
      <c r="H580" s="235"/>
      <c r="L580" s="239"/>
      <c r="M580" s="239"/>
      <c r="N580" s="239"/>
      <c r="O580" s="239"/>
      <c r="P580" s="239"/>
      <c r="Q580" s="239"/>
      <c r="R580" s="239"/>
      <c r="S580" s="239"/>
      <c r="W580" s="239"/>
      <c r="X580" s="239"/>
      <c r="Y580" s="239"/>
    </row>
    <row r="581" spans="1:25">
      <c r="A581" s="232"/>
      <c r="B581" s="232"/>
      <c r="C581" s="232"/>
      <c r="D581" s="233" t="str">
        <f>IF($C581="","",VLOOKUP($C581,分類コード!$B$1:$C$26,2,0))</f>
        <v/>
      </c>
      <c r="E581" s="234"/>
      <c r="F581" s="235"/>
      <c r="G581" s="236"/>
      <c r="H581" s="235"/>
      <c r="L581" s="239"/>
      <c r="M581" s="239"/>
      <c r="N581" s="239"/>
      <c r="O581" s="239"/>
      <c r="P581" s="239"/>
      <c r="Q581" s="239"/>
      <c r="R581" s="239"/>
      <c r="S581" s="239"/>
      <c r="W581" s="239"/>
      <c r="X581" s="239"/>
      <c r="Y581" s="239"/>
    </row>
    <row r="582" spans="1:25">
      <c r="A582" s="232"/>
      <c r="B582" s="232"/>
      <c r="C582" s="232"/>
      <c r="D582" s="233" t="str">
        <f>IF($C582="","",VLOOKUP($C582,分類コード!$B$1:$C$26,2,0))</f>
        <v/>
      </c>
      <c r="E582" s="234"/>
      <c r="F582" s="235"/>
      <c r="G582" s="236"/>
      <c r="H582" s="235"/>
      <c r="L582" s="239"/>
      <c r="M582" s="239"/>
      <c r="N582" s="239"/>
      <c r="O582" s="239"/>
      <c r="P582" s="239"/>
      <c r="Q582" s="239"/>
      <c r="R582" s="239"/>
      <c r="S582" s="239"/>
      <c r="W582" s="239"/>
      <c r="X582" s="239"/>
      <c r="Y582" s="239"/>
    </row>
    <row r="583" spans="1:25">
      <c r="A583" s="232"/>
      <c r="B583" s="232"/>
      <c r="C583" s="232"/>
      <c r="D583" s="233" t="str">
        <f>IF($C583="","",VLOOKUP($C583,分類コード!$B$1:$C$26,2,0))</f>
        <v/>
      </c>
      <c r="E583" s="234"/>
      <c r="F583" s="235"/>
      <c r="G583" s="236"/>
      <c r="H583" s="235"/>
      <c r="L583" s="239"/>
      <c r="M583" s="239"/>
      <c r="N583" s="239"/>
      <c r="O583" s="239"/>
      <c r="P583" s="239"/>
      <c r="Q583" s="239"/>
      <c r="R583" s="239"/>
      <c r="S583" s="239"/>
      <c r="W583" s="239"/>
      <c r="X583" s="239"/>
      <c r="Y583" s="239"/>
    </row>
    <row r="584" spans="1:25">
      <c r="A584" s="232"/>
      <c r="B584" s="232"/>
      <c r="C584" s="232"/>
      <c r="D584" s="233" t="str">
        <f>IF($C584="","",VLOOKUP($C584,分類コード!$B$1:$C$26,2,0))</f>
        <v/>
      </c>
      <c r="E584" s="234"/>
      <c r="F584" s="235"/>
      <c r="G584" s="236"/>
      <c r="H584" s="235"/>
      <c r="L584" s="239"/>
      <c r="M584" s="239"/>
      <c r="N584" s="239"/>
      <c r="O584" s="239"/>
      <c r="P584" s="239"/>
      <c r="Q584" s="239"/>
      <c r="R584" s="239"/>
      <c r="S584" s="239"/>
      <c r="W584" s="239"/>
      <c r="X584" s="239"/>
      <c r="Y584" s="239"/>
    </row>
    <row r="585" spans="1:25">
      <c r="A585" s="232"/>
      <c r="B585" s="232"/>
      <c r="C585" s="232"/>
      <c r="D585" s="233" t="str">
        <f>IF($C585="","",VLOOKUP($C585,分類コード!$B$1:$C$26,2,0))</f>
        <v/>
      </c>
      <c r="E585" s="234"/>
      <c r="F585" s="235"/>
      <c r="G585" s="236"/>
      <c r="H585" s="235"/>
      <c r="L585" s="239"/>
      <c r="M585" s="239"/>
      <c r="N585" s="239"/>
      <c r="O585" s="239"/>
      <c r="P585" s="239"/>
      <c r="Q585" s="239"/>
      <c r="R585" s="239"/>
      <c r="S585" s="239"/>
      <c r="W585" s="239"/>
      <c r="X585" s="239"/>
      <c r="Y585" s="239"/>
    </row>
    <row r="586" spans="1:25">
      <c r="A586" s="232"/>
      <c r="B586" s="232"/>
      <c r="C586" s="232"/>
      <c r="D586" s="233" t="str">
        <f>IF($C586="","",VLOOKUP($C586,分類コード!$B$1:$C$26,2,0))</f>
        <v/>
      </c>
      <c r="E586" s="234"/>
      <c r="F586" s="235"/>
      <c r="G586" s="236"/>
      <c r="H586" s="235"/>
      <c r="L586" s="239"/>
      <c r="M586" s="239"/>
      <c r="N586" s="239"/>
      <c r="O586" s="239"/>
      <c r="P586" s="239"/>
      <c r="Q586" s="239"/>
      <c r="R586" s="239"/>
      <c r="S586" s="239"/>
      <c r="W586" s="239"/>
      <c r="X586" s="239"/>
      <c r="Y586" s="239"/>
    </row>
    <row r="587" spans="1:25">
      <c r="A587" s="232"/>
      <c r="B587" s="232"/>
      <c r="C587" s="232"/>
      <c r="D587" s="233" t="str">
        <f>IF($C587="","",VLOOKUP($C587,分類コード!$B$1:$C$26,2,0))</f>
        <v/>
      </c>
      <c r="E587" s="234"/>
      <c r="F587" s="235"/>
      <c r="G587" s="236"/>
      <c r="H587" s="235"/>
      <c r="L587" s="239"/>
      <c r="M587" s="239"/>
      <c r="N587" s="239"/>
      <c r="O587" s="239"/>
      <c r="P587" s="239"/>
      <c r="Q587" s="239"/>
      <c r="R587" s="239"/>
      <c r="S587" s="239"/>
      <c r="W587" s="239"/>
      <c r="X587" s="239"/>
      <c r="Y587" s="239"/>
    </row>
    <row r="588" spans="1:25">
      <c r="A588" s="232"/>
      <c r="B588" s="232"/>
      <c r="C588" s="232"/>
      <c r="D588" s="233" t="str">
        <f>IF($C588="","",VLOOKUP($C588,分類コード!$B$1:$C$26,2,0))</f>
        <v/>
      </c>
      <c r="E588" s="234"/>
      <c r="F588" s="235"/>
      <c r="G588" s="236"/>
      <c r="H588" s="235"/>
      <c r="L588" s="239"/>
      <c r="M588" s="239"/>
      <c r="N588" s="239"/>
      <c r="O588" s="239"/>
      <c r="P588" s="239"/>
      <c r="Q588" s="239"/>
      <c r="R588" s="239"/>
      <c r="S588" s="239"/>
      <c r="W588" s="239"/>
      <c r="X588" s="239"/>
      <c r="Y588" s="239"/>
    </row>
    <row r="589" spans="1:25">
      <c r="A589" s="232"/>
      <c r="B589" s="232"/>
      <c r="C589" s="232"/>
      <c r="D589" s="233" t="str">
        <f>IF($C589="","",VLOOKUP($C589,分類コード!$B$1:$C$26,2,0))</f>
        <v/>
      </c>
      <c r="E589" s="234"/>
      <c r="F589" s="235"/>
      <c r="G589" s="236"/>
      <c r="H589" s="235"/>
      <c r="L589" s="239"/>
      <c r="M589" s="239"/>
      <c r="N589" s="239"/>
      <c r="O589" s="239"/>
      <c r="P589" s="239"/>
      <c r="Q589" s="239"/>
      <c r="R589" s="239"/>
      <c r="S589" s="239"/>
      <c r="W589" s="239"/>
      <c r="X589" s="239"/>
      <c r="Y589" s="239"/>
    </row>
    <row r="590" spans="1:25">
      <c r="A590" s="232"/>
      <c r="B590" s="232"/>
      <c r="C590" s="232"/>
      <c r="D590" s="233" t="str">
        <f>IF($C590="","",VLOOKUP($C590,分類コード!$B$1:$C$26,2,0))</f>
        <v/>
      </c>
      <c r="E590" s="234"/>
      <c r="F590" s="235"/>
      <c r="G590" s="236"/>
      <c r="H590" s="235"/>
      <c r="L590" s="239"/>
      <c r="M590" s="239"/>
      <c r="N590" s="239"/>
      <c r="O590" s="239"/>
      <c r="P590" s="239"/>
      <c r="Q590" s="239"/>
      <c r="R590" s="239"/>
      <c r="S590" s="239"/>
      <c r="W590" s="239"/>
      <c r="X590" s="239"/>
      <c r="Y590" s="239"/>
    </row>
    <row r="591" spans="1:25">
      <c r="A591" s="232"/>
      <c r="B591" s="232"/>
      <c r="C591" s="232"/>
      <c r="D591" s="233" t="str">
        <f>IF($C591="","",VLOOKUP($C591,分類コード!$B$1:$C$26,2,0))</f>
        <v/>
      </c>
      <c r="E591" s="234"/>
      <c r="F591" s="235"/>
      <c r="G591" s="236"/>
      <c r="H591" s="235"/>
      <c r="L591" s="239"/>
      <c r="M591" s="239"/>
      <c r="N591" s="239"/>
      <c r="O591" s="239"/>
      <c r="P591" s="239"/>
      <c r="Q591" s="239"/>
      <c r="R591" s="239"/>
      <c r="S591" s="239"/>
      <c r="W591" s="239"/>
      <c r="X591" s="239"/>
      <c r="Y591" s="239"/>
    </row>
    <row r="592" spans="1:25">
      <c r="A592" s="232"/>
      <c r="B592" s="232"/>
      <c r="C592" s="232"/>
      <c r="D592" s="233" t="str">
        <f>IF($C592="","",VLOOKUP($C592,分類コード!$B$1:$C$26,2,0))</f>
        <v/>
      </c>
      <c r="E592" s="234"/>
      <c r="F592" s="235"/>
      <c r="G592" s="236"/>
      <c r="H592" s="235"/>
      <c r="L592" s="239"/>
      <c r="M592" s="239"/>
      <c r="N592" s="239"/>
      <c r="O592" s="239"/>
      <c r="P592" s="239"/>
      <c r="Q592" s="239"/>
      <c r="R592" s="239"/>
      <c r="S592" s="239"/>
      <c r="W592" s="239"/>
      <c r="X592" s="239"/>
      <c r="Y592" s="239"/>
    </row>
    <row r="593" spans="1:25">
      <c r="A593" s="232"/>
      <c r="B593" s="232"/>
      <c r="C593" s="232"/>
      <c r="D593" s="233" t="str">
        <f>IF($C593="","",VLOOKUP($C593,分類コード!$B$1:$C$26,2,0))</f>
        <v/>
      </c>
      <c r="E593" s="234"/>
      <c r="F593" s="235"/>
      <c r="G593" s="236"/>
      <c r="H593" s="235"/>
      <c r="L593" s="239"/>
      <c r="M593" s="239"/>
      <c r="N593" s="239"/>
      <c r="O593" s="239"/>
      <c r="P593" s="239"/>
      <c r="Q593" s="239"/>
      <c r="R593" s="239"/>
      <c r="S593" s="239"/>
      <c r="W593" s="239"/>
      <c r="X593" s="239"/>
      <c r="Y593" s="239"/>
    </row>
    <row r="594" spans="1:25">
      <c r="A594" s="232"/>
      <c r="B594" s="232"/>
      <c r="C594" s="232"/>
      <c r="D594" s="233" t="str">
        <f>IF($C594="","",VLOOKUP($C594,分類コード!$B$1:$C$26,2,0))</f>
        <v/>
      </c>
      <c r="E594" s="234"/>
      <c r="F594" s="235"/>
      <c r="G594" s="236"/>
      <c r="H594" s="235"/>
      <c r="L594" s="239"/>
      <c r="M594" s="239"/>
      <c r="N594" s="239"/>
      <c r="O594" s="239"/>
      <c r="P594" s="239"/>
      <c r="Q594" s="239"/>
      <c r="R594" s="239"/>
      <c r="S594" s="239"/>
      <c r="W594" s="239"/>
      <c r="X594" s="239"/>
      <c r="Y594" s="239"/>
    </row>
    <row r="595" spans="1:25">
      <c r="A595" s="232"/>
      <c r="B595" s="232"/>
      <c r="C595" s="232"/>
      <c r="D595" s="233" t="str">
        <f>IF($C595="","",VLOOKUP($C595,分類コード!$B$1:$C$26,2,0))</f>
        <v/>
      </c>
      <c r="E595" s="234"/>
      <c r="F595" s="235"/>
      <c r="G595" s="236"/>
      <c r="H595" s="235"/>
      <c r="L595" s="239"/>
      <c r="M595" s="239"/>
      <c r="N595" s="239"/>
      <c r="O595" s="239"/>
      <c r="P595" s="239"/>
      <c r="Q595" s="239"/>
      <c r="R595" s="239"/>
      <c r="S595" s="239"/>
      <c r="W595" s="239"/>
      <c r="X595" s="239"/>
      <c r="Y595" s="239"/>
    </row>
    <row r="596" spans="1:25">
      <c r="A596" s="232"/>
      <c r="B596" s="232"/>
      <c r="C596" s="232"/>
      <c r="D596" s="233" t="str">
        <f>IF($C596="","",VLOOKUP($C596,分類コード!$B$1:$C$26,2,0))</f>
        <v/>
      </c>
      <c r="E596" s="234"/>
      <c r="F596" s="235"/>
      <c r="G596" s="236"/>
      <c r="H596" s="235"/>
      <c r="L596" s="239"/>
      <c r="M596" s="239"/>
      <c r="N596" s="239"/>
      <c r="O596" s="239"/>
      <c r="P596" s="239"/>
      <c r="Q596" s="239"/>
      <c r="R596" s="239"/>
      <c r="S596" s="239"/>
      <c r="W596" s="239"/>
      <c r="X596" s="239"/>
      <c r="Y596" s="239"/>
    </row>
    <row r="597" spans="1:25">
      <c r="A597" s="232"/>
      <c r="B597" s="232"/>
      <c r="C597" s="232"/>
      <c r="D597" s="233" t="str">
        <f>IF($C597="","",VLOOKUP($C597,分類コード!$B$1:$C$26,2,0))</f>
        <v/>
      </c>
      <c r="E597" s="234"/>
      <c r="F597" s="235"/>
      <c r="G597" s="236"/>
      <c r="H597" s="235"/>
      <c r="L597" s="239"/>
      <c r="M597" s="239"/>
      <c r="N597" s="239"/>
      <c r="O597" s="239"/>
      <c r="P597" s="239"/>
      <c r="Q597" s="239"/>
      <c r="R597" s="239"/>
      <c r="S597" s="239"/>
      <c r="W597" s="239"/>
      <c r="X597" s="239"/>
      <c r="Y597" s="239"/>
    </row>
    <row r="598" spans="1:25">
      <c r="A598" s="232"/>
      <c r="B598" s="232"/>
      <c r="C598" s="232"/>
      <c r="D598" s="233" t="str">
        <f>IF($C598="","",VLOOKUP($C598,分類コード!$B$1:$C$26,2,0))</f>
        <v/>
      </c>
      <c r="E598" s="234"/>
      <c r="F598" s="235"/>
      <c r="G598" s="236"/>
      <c r="H598" s="235"/>
      <c r="L598" s="239"/>
      <c r="M598" s="239"/>
      <c r="N598" s="239"/>
      <c r="O598" s="239"/>
      <c r="P598" s="239"/>
      <c r="Q598" s="239"/>
      <c r="R598" s="239"/>
      <c r="S598" s="239"/>
      <c r="W598" s="239"/>
      <c r="X598" s="239"/>
      <c r="Y598" s="239"/>
    </row>
    <row r="599" spans="1:25">
      <c r="A599" s="232"/>
      <c r="B599" s="232"/>
      <c r="C599" s="232"/>
      <c r="D599" s="233" t="str">
        <f>IF($C599="","",VLOOKUP($C599,分類コード!$B$1:$C$26,2,0))</f>
        <v/>
      </c>
      <c r="E599" s="234"/>
      <c r="F599" s="235"/>
      <c r="G599" s="236"/>
      <c r="H599" s="235"/>
      <c r="L599" s="239"/>
      <c r="M599" s="239"/>
      <c r="N599" s="239"/>
      <c r="O599" s="239"/>
      <c r="P599" s="239"/>
      <c r="Q599" s="239"/>
      <c r="R599" s="239"/>
      <c r="S599" s="239"/>
      <c r="W599" s="239"/>
      <c r="X599" s="239"/>
      <c r="Y599" s="239"/>
    </row>
    <row r="600" spans="1:25">
      <c r="A600" s="232"/>
      <c r="B600" s="232"/>
      <c r="C600" s="232"/>
      <c r="D600" s="233" t="str">
        <f>IF($C600="","",VLOOKUP($C600,分類コード!$B$1:$C$26,2,0))</f>
        <v/>
      </c>
      <c r="E600" s="234"/>
      <c r="F600" s="235"/>
      <c r="G600" s="236"/>
      <c r="H600" s="235"/>
      <c r="L600" s="239"/>
      <c r="M600" s="239"/>
      <c r="N600" s="239"/>
      <c r="O600" s="239"/>
      <c r="P600" s="239"/>
      <c r="Q600" s="239"/>
      <c r="R600" s="239"/>
      <c r="S600" s="239"/>
      <c r="W600" s="239"/>
      <c r="X600" s="239"/>
      <c r="Y600" s="239"/>
    </row>
    <row r="601" spans="1:25">
      <c r="A601" s="232"/>
      <c r="B601" s="232"/>
      <c r="C601" s="232"/>
      <c r="D601" s="233" t="str">
        <f>IF($C601="","",VLOOKUP($C601,分類コード!$B$1:$C$26,2,0))</f>
        <v/>
      </c>
      <c r="E601" s="234"/>
      <c r="F601" s="235"/>
      <c r="G601" s="236"/>
      <c r="H601" s="235"/>
      <c r="L601" s="239"/>
      <c r="M601" s="239"/>
      <c r="N601" s="239"/>
      <c r="O601" s="239"/>
      <c r="P601" s="239"/>
      <c r="Q601" s="239"/>
      <c r="R601" s="239"/>
      <c r="S601" s="239"/>
      <c r="W601" s="239"/>
      <c r="X601" s="239"/>
      <c r="Y601" s="239"/>
    </row>
    <row r="602" spans="1:25">
      <c r="A602" s="232"/>
      <c r="B602" s="232"/>
      <c r="C602" s="232"/>
      <c r="D602" s="233" t="str">
        <f>IF($C602="","",VLOOKUP($C602,分類コード!$B$1:$C$26,2,0))</f>
        <v/>
      </c>
      <c r="E602" s="234"/>
      <c r="F602" s="235"/>
      <c r="G602" s="236"/>
      <c r="H602" s="235"/>
      <c r="L602" s="239"/>
      <c r="M602" s="239"/>
      <c r="N602" s="239"/>
      <c r="O602" s="239"/>
      <c r="P602" s="239"/>
      <c r="Q602" s="239"/>
      <c r="R602" s="239"/>
      <c r="S602" s="239"/>
      <c r="W602" s="239"/>
      <c r="X602" s="239"/>
      <c r="Y602" s="239"/>
    </row>
    <row r="603" spans="1:25">
      <c r="A603" s="232"/>
      <c r="B603" s="232"/>
      <c r="C603" s="232"/>
      <c r="D603" s="233" t="str">
        <f>IF($C603="","",VLOOKUP($C603,分類コード!$B$1:$C$26,2,0))</f>
        <v/>
      </c>
      <c r="E603" s="234"/>
      <c r="F603" s="235"/>
      <c r="G603" s="236"/>
      <c r="H603" s="235"/>
      <c r="L603" s="239"/>
      <c r="M603" s="239"/>
      <c r="N603" s="239"/>
      <c r="O603" s="239"/>
      <c r="P603" s="239"/>
      <c r="Q603" s="239"/>
      <c r="R603" s="239"/>
      <c r="S603" s="239"/>
      <c r="W603" s="239"/>
      <c r="X603" s="239"/>
      <c r="Y603" s="239"/>
    </row>
    <row r="604" spans="1:25">
      <c r="A604" s="232"/>
      <c r="B604" s="232"/>
      <c r="C604" s="232"/>
      <c r="D604" s="233" t="str">
        <f>IF($C604="","",VLOOKUP($C604,分類コード!$B$1:$C$26,2,0))</f>
        <v/>
      </c>
      <c r="E604" s="234"/>
      <c r="F604" s="235"/>
      <c r="G604" s="236"/>
      <c r="H604" s="235"/>
      <c r="L604" s="239"/>
      <c r="M604" s="239"/>
      <c r="N604" s="239"/>
      <c r="O604" s="239"/>
      <c r="P604" s="239"/>
      <c r="Q604" s="239"/>
      <c r="R604" s="239"/>
      <c r="S604" s="239"/>
      <c r="W604" s="239"/>
      <c r="X604" s="239"/>
      <c r="Y604" s="239"/>
    </row>
    <row r="605" spans="1:25">
      <c r="A605" s="232"/>
      <c r="B605" s="232"/>
      <c r="C605" s="232"/>
      <c r="D605" s="233" t="str">
        <f>IF($C605="","",VLOOKUP($C605,分類コード!$B$1:$C$26,2,0))</f>
        <v/>
      </c>
      <c r="E605" s="234"/>
      <c r="F605" s="235"/>
      <c r="G605" s="236"/>
      <c r="H605" s="235"/>
      <c r="L605" s="239"/>
      <c r="M605" s="239"/>
      <c r="N605" s="239"/>
      <c r="O605" s="239"/>
      <c r="P605" s="239"/>
      <c r="Q605" s="239"/>
      <c r="R605" s="239"/>
      <c r="S605" s="239"/>
      <c r="W605" s="239"/>
      <c r="X605" s="239"/>
      <c r="Y605" s="239"/>
    </row>
    <row r="606" spans="1:25">
      <c r="A606" s="232"/>
      <c r="B606" s="232"/>
      <c r="C606" s="232"/>
      <c r="D606" s="233" t="str">
        <f>IF($C606="","",VLOOKUP($C606,分類コード!$B$1:$C$26,2,0))</f>
        <v/>
      </c>
      <c r="E606" s="234"/>
      <c r="F606" s="235"/>
      <c r="G606" s="236"/>
      <c r="H606" s="235"/>
      <c r="L606" s="239"/>
      <c r="M606" s="239"/>
      <c r="N606" s="239"/>
      <c r="O606" s="239"/>
      <c r="P606" s="239"/>
      <c r="Q606" s="239"/>
      <c r="R606" s="239"/>
      <c r="S606" s="239"/>
      <c r="W606" s="239"/>
      <c r="X606" s="239"/>
      <c r="Y606" s="239"/>
    </row>
    <row r="607" spans="1:25">
      <c r="A607" s="232"/>
      <c r="B607" s="232"/>
      <c r="C607" s="232"/>
      <c r="D607" s="233" t="str">
        <f>IF($C607="","",VLOOKUP($C607,分類コード!$B$1:$C$26,2,0))</f>
        <v/>
      </c>
      <c r="E607" s="234"/>
      <c r="F607" s="235"/>
      <c r="G607" s="236"/>
      <c r="H607" s="235"/>
      <c r="L607" s="239"/>
      <c r="M607" s="239"/>
      <c r="N607" s="239"/>
      <c r="O607" s="239"/>
      <c r="P607" s="239"/>
      <c r="Q607" s="239"/>
      <c r="R607" s="239"/>
      <c r="S607" s="239"/>
      <c r="W607" s="239"/>
      <c r="X607" s="239"/>
      <c r="Y607" s="239"/>
    </row>
    <row r="608" spans="1:25">
      <c r="A608" s="232"/>
      <c r="B608" s="232"/>
      <c r="C608" s="232"/>
      <c r="D608" s="233" t="str">
        <f>IF($C608="","",VLOOKUP($C608,分類コード!$B$1:$C$26,2,0))</f>
        <v/>
      </c>
      <c r="E608" s="234"/>
      <c r="F608" s="235"/>
      <c r="G608" s="236"/>
      <c r="H608" s="235"/>
      <c r="L608" s="239"/>
      <c r="M608" s="239"/>
      <c r="N608" s="239"/>
      <c r="O608" s="239"/>
      <c r="P608" s="239"/>
      <c r="Q608" s="239"/>
      <c r="R608" s="239"/>
      <c r="S608" s="239"/>
      <c r="W608" s="239"/>
      <c r="X608" s="239"/>
      <c r="Y608" s="239"/>
    </row>
    <row r="609" spans="1:25">
      <c r="A609" s="232"/>
      <c r="B609" s="232"/>
      <c r="C609" s="232"/>
      <c r="D609" s="233" t="str">
        <f>IF($C609="","",VLOOKUP($C609,分類コード!$B$1:$C$26,2,0))</f>
        <v/>
      </c>
      <c r="E609" s="234"/>
      <c r="F609" s="235"/>
      <c r="G609" s="236"/>
      <c r="H609" s="235"/>
      <c r="L609" s="239"/>
      <c r="M609" s="239"/>
      <c r="N609" s="239"/>
      <c r="O609" s="239"/>
      <c r="P609" s="239"/>
      <c r="Q609" s="239"/>
      <c r="R609" s="239"/>
      <c r="S609" s="239"/>
      <c r="W609" s="239"/>
      <c r="X609" s="239"/>
      <c r="Y609" s="239"/>
    </row>
    <row r="610" spans="1:25">
      <c r="A610" s="232"/>
      <c r="B610" s="232"/>
      <c r="C610" s="232"/>
      <c r="D610" s="233" t="str">
        <f>IF($C610="","",VLOOKUP($C610,分類コード!$B$1:$C$26,2,0))</f>
        <v/>
      </c>
      <c r="E610" s="234"/>
      <c r="F610" s="235"/>
      <c r="G610" s="236"/>
      <c r="H610" s="235"/>
      <c r="L610" s="239"/>
      <c r="M610" s="239"/>
      <c r="N610" s="239"/>
      <c r="O610" s="239"/>
      <c r="P610" s="239"/>
      <c r="Q610" s="239"/>
      <c r="R610" s="239"/>
      <c r="S610" s="239"/>
      <c r="W610" s="239"/>
      <c r="X610" s="239"/>
      <c r="Y610" s="239"/>
    </row>
    <row r="611" spans="1:25">
      <c r="A611" s="232"/>
      <c r="B611" s="232"/>
      <c r="C611" s="232"/>
      <c r="D611" s="233" t="str">
        <f>IF($C611="","",VLOOKUP($C611,分類コード!$B$1:$C$26,2,0))</f>
        <v/>
      </c>
      <c r="E611" s="234"/>
      <c r="F611" s="235"/>
      <c r="G611" s="236"/>
      <c r="H611" s="235"/>
      <c r="L611" s="239"/>
      <c r="M611" s="239"/>
      <c r="N611" s="239"/>
      <c r="O611" s="239"/>
      <c r="P611" s="239"/>
      <c r="Q611" s="239"/>
      <c r="R611" s="239"/>
      <c r="S611" s="239"/>
      <c r="W611" s="239"/>
      <c r="X611" s="239"/>
      <c r="Y611" s="239"/>
    </row>
    <row r="612" spans="1:25">
      <c r="A612" s="232"/>
      <c r="B612" s="232"/>
      <c r="C612" s="232"/>
      <c r="D612" s="233" t="str">
        <f>IF($C612="","",VLOOKUP($C612,分類コード!$B$1:$C$26,2,0))</f>
        <v/>
      </c>
      <c r="E612" s="234"/>
      <c r="F612" s="235"/>
      <c r="G612" s="236"/>
      <c r="H612" s="235"/>
      <c r="L612" s="239"/>
      <c r="M612" s="239"/>
      <c r="N612" s="239"/>
      <c r="O612" s="239"/>
      <c r="P612" s="239"/>
      <c r="Q612" s="239"/>
      <c r="R612" s="239"/>
      <c r="S612" s="239"/>
      <c r="W612" s="239"/>
      <c r="X612" s="239"/>
      <c r="Y612" s="239"/>
    </row>
    <row r="613" spans="1:25">
      <c r="A613" s="232"/>
      <c r="B613" s="232"/>
      <c r="C613" s="232"/>
      <c r="D613" s="233" t="str">
        <f>IF($C613="","",VLOOKUP($C613,分類コード!$B$1:$C$26,2,0))</f>
        <v/>
      </c>
      <c r="E613" s="234"/>
      <c r="F613" s="235"/>
      <c r="G613" s="236"/>
      <c r="H613" s="235"/>
      <c r="L613" s="239"/>
      <c r="M613" s="239"/>
      <c r="N613" s="239"/>
      <c r="O613" s="239"/>
      <c r="P613" s="239"/>
      <c r="Q613" s="239"/>
      <c r="R613" s="239"/>
      <c r="S613" s="239"/>
      <c r="W613" s="239"/>
      <c r="X613" s="239"/>
      <c r="Y613" s="239"/>
    </row>
    <row r="614" spans="1:25">
      <c r="A614" s="232"/>
      <c r="B614" s="232"/>
      <c r="C614" s="232"/>
      <c r="D614" s="233" t="str">
        <f>IF($C614="","",VLOOKUP($C614,分類コード!$B$1:$C$26,2,0))</f>
        <v/>
      </c>
      <c r="E614" s="234"/>
      <c r="F614" s="235"/>
      <c r="G614" s="236"/>
      <c r="H614" s="235"/>
      <c r="L614" s="239"/>
      <c r="M614" s="239"/>
      <c r="N614" s="239"/>
      <c r="O614" s="239"/>
      <c r="P614" s="239"/>
      <c r="Q614" s="239"/>
      <c r="R614" s="239"/>
      <c r="S614" s="239"/>
      <c r="W614" s="239"/>
      <c r="X614" s="239"/>
      <c r="Y614" s="239"/>
    </row>
    <row r="615" spans="1:25">
      <c r="A615" s="232"/>
      <c r="B615" s="232"/>
      <c r="C615" s="232"/>
      <c r="D615" s="233" t="str">
        <f>IF($C615="","",VLOOKUP($C615,分類コード!$B$1:$C$26,2,0))</f>
        <v/>
      </c>
      <c r="E615" s="234"/>
      <c r="F615" s="235"/>
      <c r="G615" s="236"/>
      <c r="H615" s="235"/>
      <c r="L615" s="239"/>
      <c r="M615" s="239"/>
      <c r="N615" s="239"/>
      <c r="O615" s="239"/>
      <c r="P615" s="239"/>
      <c r="Q615" s="239"/>
      <c r="R615" s="239"/>
      <c r="S615" s="239"/>
      <c r="W615" s="239"/>
      <c r="X615" s="239"/>
      <c r="Y615" s="239"/>
    </row>
    <row r="616" spans="1:25">
      <c r="A616" s="232"/>
      <c r="B616" s="232"/>
      <c r="C616" s="232"/>
      <c r="D616" s="233" t="str">
        <f>IF($C616="","",VLOOKUP($C616,分類コード!$B$1:$C$26,2,0))</f>
        <v/>
      </c>
      <c r="E616" s="234"/>
      <c r="F616" s="235"/>
      <c r="G616" s="236"/>
      <c r="H616" s="235"/>
      <c r="L616" s="239"/>
      <c r="M616" s="239"/>
      <c r="N616" s="239"/>
      <c r="O616" s="239"/>
      <c r="P616" s="239"/>
      <c r="Q616" s="239"/>
      <c r="R616" s="239"/>
      <c r="S616" s="239"/>
      <c r="W616" s="239"/>
      <c r="X616" s="239"/>
      <c r="Y616" s="239"/>
    </row>
    <row r="617" spans="1:25">
      <c r="A617" s="232"/>
      <c r="B617" s="232"/>
      <c r="C617" s="232"/>
      <c r="D617" s="233" t="str">
        <f>IF($C617="","",VLOOKUP($C617,分類コード!$B$1:$C$26,2,0))</f>
        <v/>
      </c>
      <c r="E617" s="234"/>
      <c r="F617" s="235"/>
      <c r="G617" s="236"/>
      <c r="H617" s="235"/>
      <c r="L617" s="239"/>
      <c r="M617" s="239"/>
      <c r="N617" s="239"/>
      <c r="O617" s="239"/>
      <c r="P617" s="239"/>
      <c r="Q617" s="239"/>
      <c r="R617" s="239"/>
      <c r="S617" s="239"/>
      <c r="W617" s="239"/>
      <c r="X617" s="239"/>
      <c r="Y617" s="239"/>
    </row>
    <row r="618" spans="1:25">
      <c r="A618" s="232"/>
      <c r="B618" s="232"/>
      <c r="C618" s="232"/>
      <c r="D618" s="233" t="str">
        <f>IF($C618="","",VLOOKUP($C618,分類コード!$B$1:$C$26,2,0))</f>
        <v/>
      </c>
      <c r="E618" s="234"/>
      <c r="F618" s="235"/>
      <c r="G618" s="236"/>
      <c r="H618" s="235"/>
      <c r="L618" s="239"/>
      <c r="M618" s="239"/>
      <c r="N618" s="239"/>
      <c r="O618" s="239"/>
      <c r="P618" s="239"/>
      <c r="Q618" s="239"/>
      <c r="R618" s="239"/>
      <c r="S618" s="239"/>
      <c r="W618" s="239"/>
      <c r="X618" s="239"/>
      <c r="Y618" s="239"/>
    </row>
    <row r="619" spans="1:25">
      <c r="A619" s="232"/>
      <c r="B619" s="232"/>
      <c r="C619" s="232"/>
      <c r="D619" s="233" t="str">
        <f>IF($C619="","",VLOOKUP($C619,分類コード!$B$1:$C$26,2,0))</f>
        <v/>
      </c>
      <c r="E619" s="234"/>
      <c r="F619" s="235"/>
      <c r="G619" s="236"/>
      <c r="H619" s="235"/>
      <c r="L619" s="239"/>
      <c r="M619" s="239"/>
      <c r="N619" s="239"/>
      <c r="O619" s="239"/>
      <c r="P619" s="239"/>
      <c r="Q619" s="239"/>
      <c r="R619" s="239"/>
      <c r="S619" s="239"/>
      <c r="W619" s="239"/>
      <c r="X619" s="239"/>
      <c r="Y619" s="239"/>
    </row>
    <row r="620" spans="1:25">
      <c r="A620" s="232"/>
      <c r="B620" s="232"/>
      <c r="C620" s="232"/>
      <c r="D620" s="233" t="str">
        <f>IF($C620="","",VLOOKUP($C620,分類コード!$B$1:$C$26,2,0))</f>
        <v/>
      </c>
      <c r="E620" s="234"/>
      <c r="F620" s="235"/>
      <c r="G620" s="236"/>
      <c r="H620" s="235"/>
      <c r="L620" s="239"/>
      <c r="M620" s="239"/>
      <c r="N620" s="239"/>
      <c r="O620" s="239"/>
      <c r="P620" s="239"/>
      <c r="Q620" s="239"/>
      <c r="R620" s="239"/>
      <c r="S620" s="239"/>
      <c r="W620" s="239"/>
      <c r="X620" s="239"/>
      <c r="Y620" s="239"/>
    </row>
    <row r="621" spans="1:25">
      <c r="A621" s="232"/>
      <c r="B621" s="232"/>
      <c r="C621" s="232"/>
      <c r="D621" s="233" t="str">
        <f>IF($C621="","",VLOOKUP($C621,分類コード!$B$1:$C$26,2,0))</f>
        <v/>
      </c>
      <c r="E621" s="234"/>
      <c r="F621" s="235"/>
      <c r="G621" s="236"/>
      <c r="H621" s="235"/>
      <c r="L621" s="239"/>
      <c r="M621" s="239"/>
      <c r="N621" s="239"/>
      <c r="O621" s="239"/>
      <c r="P621" s="239"/>
      <c r="Q621" s="239"/>
      <c r="R621" s="239"/>
      <c r="S621" s="239"/>
      <c r="W621" s="239"/>
      <c r="X621" s="239"/>
      <c r="Y621" s="239"/>
    </row>
    <row r="622" spans="1:25">
      <c r="A622" s="232"/>
      <c r="B622" s="232"/>
      <c r="C622" s="232"/>
      <c r="D622" s="233" t="str">
        <f>IF($C622="","",VLOOKUP($C622,分類コード!$B$1:$C$26,2,0))</f>
        <v/>
      </c>
      <c r="E622" s="234"/>
      <c r="F622" s="235"/>
      <c r="G622" s="236"/>
      <c r="H622" s="235"/>
      <c r="L622" s="239"/>
      <c r="M622" s="239"/>
      <c r="N622" s="239"/>
      <c r="O622" s="239"/>
      <c r="P622" s="239"/>
      <c r="Q622" s="239"/>
      <c r="R622" s="239"/>
      <c r="S622" s="239"/>
      <c r="W622" s="239"/>
      <c r="X622" s="239"/>
      <c r="Y622" s="239"/>
    </row>
    <row r="623" spans="1:25">
      <c r="A623" s="232"/>
      <c r="B623" s="232"/>
      <c r="C623" s="232"/>
      <c r="D623" s="233" t="str">
        <f>IF($C623="","",VLOOKUP($C623,分類コード!$B$1:$C$26,2,0))</f>
        <v/>
      </c>
      <c r="E623" s="234"/>
      <c r="F623" s="235"/>
      <c r="G623" s="236"/>
      <c r="H623" s="235"/>
      <c r="L623" s="239"/>
      <c r="M623" s="239"/>
      <c r="N623" s="239"/>
      <c r="O623" s="239"/>
      <c r="P623" s="239"/>
      <c r="Q623" s="239"/>
      <c r="R623" s="239"/>
      <c r="S623" s="239"/>
      <c r="W623" s="239"/>
      <c r="X623" s="239"/>
      <c r="Y623" s="239"/>
    </row>
    <row r="624" spans="1:25">
      <c r="A624" s="232"/>
      <c r="B624" s="232"/>
      <c r="C624" s="232"/>
      <c r="D624" s="233" t="str">
        <f>IF($C624="","",VLOOKUP($C624,分類コード!$B$1:$C$26,2,0))</f>
        <v/>
      </c>
      <c r="E624" s="234"/>
      <c r="F624" s="235"/>
      <c r="G624" s="236"/>
      <c r="H624" s="235"/>
      <c r="L624" s="239"/>
      <c r="M624" s="239"/>
      <c r="N624" s="239"/>
      <c r="O624" s="239"/>
      <c r="P624" s="239"/>
      <c r="Q624" s="239"/>
      <c r="R624" s="239"/>
      <c r="S624" s="239"/>
      <c r="W624" s="239"/>
      <c r="X624" s="239"/>
      <c r="Y624" s="239"/>
    </row>
    <row r="625" spans="1:25">
      <c r="A625" s="232"/>
      <c r="B625" s="232"/>
      <c r="C625" s="232"/>
      <c r="D625" s="233" t="str">
        <f>IF($C625="","",VLOOKUP($C625,分類コード!$B$1:$C$26,2,0))</f>
        <v/>
      </c>
      <c r="E625" s="234"/>
      <c r="F625" s="235"/>
      <c r="G625" s="236"/>
      <c r="H625" s="235"/>
      <c r="L625" s="239"/>
      <c r="M625" s="239"/>
      <c r="N625" s="239"/>
      <c r="O625" s="239"/>
      <c r="P625" s="239"/>
      <c r="Q625" s="239"/>
      <c r="R625" s="239"/>
      <c r="S625" s="239"/>
      <c r="W625" s="239"/>
      <c r="X625" s="239"/>
      <c r="Y625" s="239"/>
    </row>
    <row r="626" spans="1:25">
      <c r="A626" s="232"/>
      <c r="B626" s="232"/>
      <c r="C626" s="232"/>
      <c r="D626" s="233" t="str">
        <f>IF($C626="","",VLOOKUP($C626,分類コード!$B$1:$C$26,2,0))</f>
        <v/>
      </c>
      <c r="E626" s="234"/>
      <c r="F626" s="235"/>
      <c r="G626" s="236"/>
      <c r="H626" s="235"/>
      <c r="L626" s="239"/>
      <c r="M626" s="239"/>
      <c r="N626" s="239"/>
      <c r="O626" s="239"/>
      <c r="P626" s="239"/>
      <c r="Q626" s="239"/>
      <c r="R626" s="239"/>
      <c r="S626" s="239"/>
      <c r="W626" s="239"/>
      <c r="X626" s="239"/>
      <c r="Y626" s="239"/>
    </row>
    <row r="627" spans="1:25">
      <c r="A627" s="232"/>
      <c r="B627" s="232"/>
      <c r="C627" s="232"/>
      <c r="D627" s="233" t="str">
        <f>IF($C627="","",VLOOKUP($C627,分類コード!$B$1:$C$26,2,0))</f>
        <v/>
      </c>
      <c r="E627" s="234"/>
      <c r="F627" s="235"/>
      <c r="G627" s="236"/>
      <c r="H627" s="235"/>
      <c r="L627" s="239"/>
      <c r="M627" s="239"/>
      <c r="N627" s="239"/>
      <c r="O627" s="239"/>
      <c r="P627" s="239"/>
      <c r="Q627" s="239"/>
      <c r="R627" s="239"/>
      <c r="S627" s="239"/>
      <c r="W627" s="239"/>
      <c r="X627" s="239"/>
      <c r="Y627" s="239"/>
    </row>
    <row r="628" spans="1:25">
      <c r="A628" s="232"/>
      <c r="B628" s="232"/>
      <c r="C628" s="232"/>
      <c r="D628" s="233" t="str">
        <f>IF($C628="","",VLOOKUP($C628,分類コード!$B$1:$C$26,2,0))</f>
        <v/>
      </c>
      <c r="E628" s="234"/>
      <c r="F628" s="235"/>
      <c r="G628" s="236"/>
      <c r="H628" s="235"/>
      <c r="L628" s="239"/>
      <c r="M628" s="239"/>
      <c r="N628" s="239"/>
      <c r="O628" s="239"/>
      <c r="P628" s="239"/>
      <c r="Q628" s="239"/>
      <c r="R628" s="239"/>
      <c r="S628" s="239"/>
      <c r="W628" s="239"/>
      <c r="X628" s="239"/>
      <c r="Y628" s="239"/>
    </row>
    <row r="629" spans="1:25">
      <c r="A629" s="232"/>
      <c r="B629" s="232"/>
      <c r="C629" s="232"/>
      <c r="D629" s="233" t="str">
        <f>IF($C629="","",VLOOKUP($C629,分類コード!$B$1:$C$26,2,0))</f>
        <v/>
      </c>
      <c r="E629" s="234"/>
      <c r="F629" s="235"/>
      <c r="G629" s="236"/>
      <c r="H629" s="235"/>
      <c r="L629" s="239"/>
      <c r="M629" s="239"/>
      <c r="N629" s="239"/>
      <c r="O629" s="239"/>
      <c r="P629" s="239"/>
      <c r="Q629" s="239"/>
      <c r="R629" s="239"/>
      <c r="S629" s="239"/>
      <c r="W629" s="239"/>
      <c r="X629" s="239"/>
      <c r="Y629" s="239"/>
    </row>
    <row r="630" spans="1:25">
      <c r="A630" s="232"/>
      <c r="B630" s="232"/>
      <c r="C630" s="232"/>
      <c r="D630" s="233" t="str">
        <f>IF($C630="","",VLOOKUP($C630,分類コード!$B$1:$C$26,2,0))</f>
        <v/>
      </c>
      <c r="E630" s="234"/>
      <c r="F630" s="235"/>
      <c r="G630" s="236"/>
      <c r="H630" s="235"/>
      <c r="L630" s="239"/>
      <c r="M630" s="239"/>
      <c r="N630" s="239"/>
      <c r="O630" s="239"/>
      <c r="P630" s="239"/>
      <c r="Q630" s="239"/>
      <c r="R630" s="239"/>
      <c r="S630" s="239"/>
      <c r="W630" s="239"/>
      <c r="X630" s="239"/>
      <c r="Y630" s="239"/>
    </row>
    <row r="631" spans="1:25">
      <c r="A631" s="232"/>
      <c r="B631" s="232"/>
      <c r="C631" s="232"/>
      <c r="D631" s="233" t="str">
        <f>IF($C631="","",VLOOKUP($C631,分類コード!$B$1:$C$26,2,0))</f>
        <v/>
      </c>
      <c r="E631" s="234"/>
      <c r="F631" s="235"/>
      <c r="G631" s="236"/>
      <c r="H631" s="235"/>
      <c r="L631" s="239"/>
      <c r="M631" s="239"/>
      <c r="N631" s="239"/>
      <c r="O631" s="239"/>
      <c r="P631" s="239"/>
      <c r="Q631" s="239"/>
      <c r="R631" s="239"/>
      <c r="S631" s="239"/>
      <c r="W631" s="239"/>
      <c r="X631" s="239"/>
      <c r="Y631" s="239"/>
    </row>
    <row r="632" spans="1:25">
      <c r="A632" s="232"/>
      <c r="B632" s="232"/>
      <c r="C632" s="232"/>
      <c r="D632" s="233" t="str">
        <f>IF($C632="","",VLOOKUP($C632,分類コード!$B$1:$C$26,2,0))</f>
        <v/>
      </c>
      <c r="E632" s="234"/>
      <c r="F632" s="235"/>
      <c r="G632" s="236"/>
      <c r="H632" s="235"/>
      <c r="L632" s="239"/>
      <c r="M632" s="239"/>
      <c r="N632" s="239"/>
      <c r="O632" s="239"/>
      <c r="P632" s="239"/>
      <c r="Q632" s="239"/>
      <c r="R632" s="239"/>
      <c r="S632" s="239"/>
      <c r="W632" s="239"/>
      <c r="X632" s="239"/>
      <c r="Y632" s="239"/>
    </row>
    <row r="633" spans="1:25">
      <c r="A633" s="232"/>
      <c r="B633" s="232"/>
      <c r="C633" s="232"/>
      <c r="D633" s="233" t="str">
        <f>IF($C633="","",VLOOKUP($C633,分類コード!$B$1:$C$26,2,0))</f>
        <v/>
      </c>
      <c r="E633" s="234"/>
      <c r="F633" s="235"/>
      <c r="G633" s="236"/>
      <c r="H633" s="235"/>
      <c r="L633" s="239"/>
      <c r="M633" s="239"/>
      <c r="N633" s="239"/>
      <c r="O633" s="239"/>
      <c r="P633" s="239"/>
      <c r="Q633" s="239"/>
      <c r="R633" s="239"/>
      <c r="S633" s="239"/>
      <c r="W633" s="239"/>
      <c r="X633" s="239"/>
      <c r="Y633" s="239"/>
    </row>
    <row r="634" spans="1:25">
      <c r="A634" s="232"/>
      <c r="B634" s="232"/>
      <c r="C634" s="232"/>
      <c r="D634" s="233" t="str">
        <f>IF($C634="","",VLOOKUP($C634,分類コード!$B$1:$C$26,2,0))</f>
        <v/>
      </c>
      <c r="E634" s="234"/>
      <c r="F634" s="235"/>
      <c r="G634" s="236"/>
      <c r="H634" s="235"/>
      <c r="L634" s="239"/>
      <c r="M634" s="239"/>
      <c r="N634" s="239"/>
      <c r="O634" s="239"/>
      <c r="P634" s="239"/>
      <c r="Q634" s="239"/>
      <c r="R634" s="239"/>
      <c r="S634" s="239"/>
      <c r="W634" s="239"/>
      <c r="X634" s="239"/>
      <c r="Y634" s="239"/>
    </row>
    <row r="635" spans="1:25">
      <c r="A635" s="232"/>
      <c r="B635" s="232"/>
      <c r="C635" s="232"/>
      <c r="D635" s="233" t="str">
        <f>IF($C635="","",VLOOKUP($C635,分類コード!$B$1:$C$26,2,0))</f>
        <v/>
      </c>
      <c r="E635" s="234"/>
      <c r="F635" s="235"/>
      <c r="G635" s="236"/>
      <c r="H635" s="235"/>
      <c r="L635" s="239"/>
      <c r="M635" s="239"/>
      <c r="N635" s="239"/>
      <c r="O635" s="239"/>
      <c r="P635" s="239"/>
      <c r="Q635" s="239"/>
      <c r="R635" s="239"/>
      <c r="S635" s="239"/>
      <c r="W635" s="239"/>
      <c r="X635" s="239"/>
      <c r="Y635" s="239"/>
    </row>
    <row r="636" spans="1:25">
      <c r="A636" s="232"/>
      <c r="B636" s="232"/>
      <c r="C636" s="232"/>
      <c r="D636" s="233" t="str">
        <f>IF($C636="","",VLOOKUP($C636,分類コード!$B$1:$C$26,2,0))</f>
        <v/>
      </c>
      <c r="E636" s="234"/>
      <c r="F636" s="235"/>
      <c r="G636" s="236"/>
      <c r="H636" s="235"/>
      <c r="L636" s="239"/>
      <c r="M636" s="239"/>
      <c r="N636" s="239"/>
      <c r="O636" s="239"/>
      <c r="P636" s="239"/>
      <c r="Q636" s="239"/>
      <c r="R636" s="239"/>
      <c r="S636" s="239"/>
      <c r="W636" s="239"/>
      <c r="X636" s="239"/>
      <c r="Y636" s="239"/>
    </row>
    <row r="637" spans="1:25">
      <c r="A637" s="232"/>
      <c r="B637" s="232"/>
      <c r="C637" s="232"/>
      <c r="D637" s="233" t="str">
        <f>IF($C637="","",VLOOKUP($C637,分類コード!$B$1:$C$26,2,0))</f>
        <v/>
      </c>
      <c r="E637" s="234"/>
      <c r="F637" s="235"/>
      <c r="G637" s="236"/>
      <c r="H637" s="235"/>
      <c r="L637" s="239"/>
      <c r="M637" s="239"/>
      <c r="N637" s="239"/>
      <c r="O637" s="239"/>
      <c r="P637" s="239"/>
      <c r="Q637" s="239"/>
      <c r="R637" s="239"/>
      <c r="S637" s="239"/>
      <c r="W637" s="239"/>
      <c r="X637" s="239"/>
      <c r="Y637" s="239"/>
    </row>
    <row r="638" spans="1:25">
      <c r="A638" s="232"/>
      <c r="B638" s="232"/>
      <c r="C638" s="232"/>
      <c r="D638" s="233" t="str">
        <f>IF($C638="","",VLOOKUP($C638,分類コード!$B$1:$C$26,2,0))</f>
        <v/>
      </c>
      <c r="E638" s="234"/>
      <c r="F638" s="235"/>
      <c r="G638" s="236"/>
      <c r="H638" s="235"/>
      <c r="L638" s="239"/>
      <c r="M638" s="239"/>
      <c r="N638" s="239"/>
      <c r="O638" s="239"/>
      <c r="P638" s="239"/>
      <c r="Q638" s="239"/>
      <c r="R638" s="239"/>
      <c r="S638" s="239"/>
      <c r="W638" s="239"/>
      <c r="X638" s="239"/>
      <c r="Y638" s="239"/>
    </row>
    <row r="639" spans="1:25">
      <c r="A639" s="232"/>
      <c r="B639" s="232"/>
      <c r="C639" s="232"/>
      <c r="D639" s="233" t="str">
        <f>IF($C639="","",VLOOKUP($C639,分類コード!$B$1:$C$26,2,0))</f>
        <v/>
      </c>
      <c r="E639" s="234"/>
      <c r="F639" s="235"/>
      <c r="G639" s="236"/>
      <c r="H639" s="235"/>
      <c r="L639" s="239"/>
      <c r="M639" s="239"/>
      <c r="N639" s="239"/>
      <c r="O639" s="239"/>
      <c r="P639" s="239"/>
      <c r="Q639" s="239"/>
      <c r="R639" s="239"/>
      <c r="S639" s="239"/>
      <c r="W639" s="239"/>
      <c r="X639" s="239"/>
      <c r="Y639" s="239"/>
    </row>
    <row r="640" spans="1:25">
      <c r="A640" s="232"/>
      <c r="B640" s="232"/>
      <c r="C640" s="232"/>
      <c r="D640" s="233" t="str">
        <f>IF($C640="","",VLOOKUP($C640,分類コード!$B$1:$C$26,2,0))</f>
        <v/>
      </c>
      <c r="E640" s="234"/>
      <c r="F640" s="235"/>
      <c r="G640" s="236"/>
      <c r="H640" s="235"/>
      <c r="L640" s="239"/>
      <c r="M640" s="239"/>
      <c r="N640" s="239"/>
      <c r="O640" s="239"/>
      <c r="P640" s="239"/>
      <c r="Q640" s="239"/>
      <c r="R640" s="239"/>
      <c r="S640" s="239"/>
      <c r="W640" s="239"/>
      <c r="X640" s="239"/>
      <c r="Y640" s="239"/>
    </row>
    <row r="641" spans="1:25">
      <c r="A641" s="232"/>
      <c r="B641" s="232"/>
      <c r="C641" s="232"/>
      <c r="D641" s="233" t="str">
        <f>IF($C641="","",VLOOKUP($C641,分類コード!$B$1:$C$26,2,0))</f>
        <v/>
      </c>
      <c r="E641" s="234"/>
      <c r="F641" s="235"/>
      <c r="G641" s="236"/>
      <c r="H641" s="235"/>
      <c r="L641" s="239"/>
      <c r="M641" s="239"/>
      <c r="N641" s="239"/>
      <c r="O641" s="239"/>
      <c r="P641" s="239"/>
      <c r="Q641" s="239"/>
      <c r="R641" s="239"/>
      <c r="S641" s="239"/>
      <c r="W641" s="239"/>
      <c r="X641" s="239"/>
      <c r="Y641" s="239"/>
    </row>
    <row r="642" spans="1:25">
      <c r="A642" s="232"/>
      <c r="B642" s="232"/>
      <c r="C642" s="232"/>
      <c r="D642" s="233" t="str">
        <f>IF($C642="","",VLOOKUP($C642,分類コード!$B$1:$C$26,2,0))</f>
        <v/>
      </c>
      <c r="E642" s="234"/>
      <c r="F642" s="235"/>
      <c r="G642" s="236"/>
      <c r="H642" s="235"/>
      <c r="L642" s="239"/>
      <c r="M642" s="239"/>
      <c r="N642" s="239"/>
      <c r="O642" s="239"/>
      <c r="P642" s="239"/>
      <c r="Q642" s="239"/>
      <c r="R642" s="239"/>
      <c r="S642" s="239"/>
      <c r="W642" s="239"/>
      <c r="X642" s="239"/>
      <c r="Y642" s="239"/>
    </row>
    <row r="643" spans="1:25">
      <c r="A643" s="232"/>
      <c r="B643" s="232"/>
      <c r="C643" s="232"/>
      <c r="D643" s="233" t="str">
        <f>IF($C643="","",VLOOKUP($C643,分類コード!$B$1:$C$26,2,0))</f>
        <v/>
      </c>
      <c r="E643" s="234"/>
      <c r="F643" s="235"/>
      <c r="G643" s="236"/>
      <c r="H643" s="235"/>
      <c r="L643" s="239"/>
      <c r="M643" s="239"/>
      <c r="N643" s="239"/>
      <c r="O643" s="239"/>
      <c r="P643" s="239"/>
      <c r="Q643" s="239"/>
      <c r="R643" s="239"/>
      <c r="S643" s="239"/>
      <c r="W643" s="239"/>
      <c r="X643" s="239"/>
      <c r="Y643" s="239"/>
    </row>
    <row r="644" spans="1:25">
      <c r="A644" s="232"/>
      <c r="B644" s="232"/>
      <c r="C644" s="232"/>
      <c r="D644" s="233" t="str">
        <f>IF($C644="","",VLOOKUP($C644,分類コード!$B$1:$C$26,2,0))</f>
        <v/>
      </c>
      <c r="E644" s="234"/>
      <c r="F644" s="235"/>
      <c r="G644" s="236"/>
      <c r="H644" s="235"/>
      <c r="L644" s="239"/>
      <c r="M644" s="239"/>
      <c r="N644" s="239"/>
      <c r="O644" s="239"/>
      <c r="P644" s="239"/>
      <c r="Q644" s="239"/>
      <c r="R644" s="239"/>
      <c r="S644" s="239"/>
      <c r="W644" s="239"/>
      <c r="X644" s="239"/>
      <c r="Y644" s="239"/>
    </row>
    <row r="645" spans="1:25">
      <c r="A645" s="232"/>
      <c r="B645" s="232"/>
      <c r="C645" s="232"/>
      <c r="D645" s="233" t="str">
        <f>IF($C645="","",VLOOKUP($C645,分類コード!$B$1:$C$26,2,0))</f>
        <v/>
      </c>
      <c r="E645" s="234"/>
      <c r="F645" s="235"/>
      <c r="G645" s="236"/>
      <c r="H645" s="235"/>
      <c r="L645" s="239"/>
      <c r="M645" s="239"/>
      <c r="N645" s="239"/>
      <c r="O645" s="239"/>
      <c r="P645" s="239"/>
      <c r="Q645" s="239"/>
      <c r="R645" s="239"/>
      <c r="S645" s="239"/>
      <c r="W645" s="239"/>
      <c r="X645" s="239"/>
      <c r="Y645" s="239"/>
    </row>
    <row r="646" spans="1:25">
      <c r="A646" s="232"/>
      <c r="B646" s="232"/>
      <c r="C646" s="232"/>
      <c r="D646" s="233" t="str">
        <f>IF($C646="","",VLOOKUP($C646,分類コード!$B$1:$C$26,2,0))</f>
        <v/>
      </c>
      <c r="E646" s="234"/>
      <c r="F646" s="235"/>
      <c r="G646" s="236"/>
      <c r="H646" s="235"/>
      <c r="L646" s="239"/>
      <c r="M646" s="239"/>
      <c r="N646" s="239"/>
      <c r="O646" s="239"/>
      <c r="P646" s="239"/>
      <c r="Q646" s="239"/>
      <c r="R646" s="239"/>
      <c r="S646" s="239"/>
      <c r="W646" s="239"/>
      <c r="X646" s="239"/>
      <c r="Y646" s="239"/>
    </row>
    <row r="647" spans="1:25">
      <c r="A647" s="232"/>
      <c r="B647" s="232"/>
      <c r="C647" s="232"/>
      <c r="D647" s="233" t="str">
        <f>IF($C647="","",VLOOKUP($C647,分類コード!$B$1:$C$26,2,0))</f>
        <v/>
      </c>
      <c r="E647" s="234"/>
      <c r="F647" s="235"/>
      <c r="G647" s="236"/>
      <c r="H647" s="235"/>
      <c r="L647" s="239"/>
      <c r="M647" s="239"/>
      <c r="N647" s="239"/>
      <c r="O647" s="239"/>
      <c r="P647" s="239"/>
      <c r="Q647" s="239"/>
      <c r="R647" s="239"/>
      <c r="S647" s="239"/>
      <c r="W647" s="239"/>
      <c r="X647" s="239"/>
      <c r="Y647" s="239"/>
    </row>
    <row r="648" spans="1:25">
      <c r="A648" s="232"/>
      <c r="B648" s="232"/>
      <c r="C648" s="232"/>
      <c r="D648" s="233" t="str">
        <f>IF($C648="","",VLOOKUP($C648,分類コード!$B$1:$C$26,2,0))</f>
        <v/>
      </c>
      <c r="E648" s="234"/>
      <c r="F648" s="235"/>
      <c r="G648" s="236"/>
      <c r="H648" s="235"/>
      <c r="L648" s="239"/>
      <c r="M648" s="239"/>
      <c r="N648" s="239"/>
      <c r="O648" s="239"/>
      <c r="P648" s="239"/>
      <c r="Q648" s="239"/>
      <c r="R648" s="239"/>
      <c r="S648" s="239"/>
      <c r="W648" s="239"/>
      <c r="X648" s="239"/>
      <c r="Y648" s="239"/>
    </row>
    <row r="649" spans="1:25">
      <c r="A649" s="232"/>
      <c r="B649" s="232"/>
      <c r="C649" s="232"/>
      <c r="D649" s="233" t="str">
        <f>IF($C649="","",VLOOKUP($C649,分類コード!$B$1:$C$26,2,0))</f>
        <v/>
      </c>
      <c r="E649" s="234"/>
      <c r="F649" s="235"/>
      <c r="G649" s="236"/>
      <c r="H649" s="235"/>
      <c r="L649" s="239"/>
      <c r="M649" s="239"/>
      <c r="N649" s="239"/>
      <c r="O649" s="239"/>
      <c r="P649" s="239"/>
      <c r="Q649" s="239"/>
      <c r="R649" s="239"/>
      <c r="S649" s="239"/>
      <c r="W649" s="239"/>
      <c r="X649" s="239"/>
      <c r="Y649" s="239"/>
    </row>
    <row r="650" spans="1:25">
      <c r="A650" s="232"/>
      <c r="B650" s="232"/>
      <c r="C650" s="232"/>
      <c r="D650" s="233" t="str">
        <f>IF($C650="","",VLOOKUP($C650,分類コード!$B$1:$C$26,2,0))</f>
        <v/>
      </c>
      <c r="E650" s="234"/>
      <c r="F650" s="235"/>
      <c r="G650" s="236"/>
      <c r="H650" s="235"/>
      <c r="L650" s="239"/>
      <c r="M650" s="239"/>
      <c r="N650" s="239"/>
      <c r="O650" s="239"/>
      <c r="P650" s="239"/>
      <c r="Q650" s="239"/>
      <c r="R650" s="239"/>
      <c r="S650" s="239"/>
      <c r="W650" s="239"/>
      <c r="X650" s="239"/>
      <c r="Y650" s="239"/>
    </row>
    <row r="651" spans="1:25">
      <c r="A651" s="232"/>
      <c r="B651" s="232"/>
      <c r="C651" s="232"/>
      <c r="D651" s="233" t="str">
        <f>IF($C651="","",VLOOKUP($C651,分類コード!$B$1:$C$26,2,0))</f>
        <v/>
      </c>
      <c r="E651" s="234"/>
      <c r="F651" s="235"/>
      <c r="G651" s="236"/>
      <c r="H651" s="235"/>
      <c r="L651" s="239"/>
      <c r="M651" s="239"/>
      <c r="N651" s="239"/>
      <c r="O651" s="239"/>
      <c r="P651" s="239"/>
      <c r="Q651" s="239"/>
      <c r="R651" s="239"/>
      <c r="S651" s="239"/>
      <c r="W651" s="239"/>
      <c r="X651" s="239"/>
      <c r="Y651" s="239"/>
    </row>
    <row r="652" spans="1:25">
      <c r="A652" s="232"/>
      <c r="B652" s="232"/>
      <c r="C652" s="232"/>
      <c r="D652" s="233" t="str">
        <f>IF($C652="","",VLOOKUP($C652,分類コード!$B$1:$C$26,2,0))</f>
        <v/>
      </c>
      <c r="E652" s="234"/>
      <c r="F652" s="235"/>
      <c r="G652" s="236"/>
      <c r="H652" s="235"/>
      <c r="L652" s="239"/>
      <c r="M652" s="239"/>
      <c r="N652" s="239"/>
      <c r="O652" s="239"/>
      <c r="P652" s="239"/>
      <c r="Q652" s="239"/>
      <c r="R652" s="239"/>
      <c r="S652" s="239"/>
      <c r="W652" s="239"/>
      <c r="X652" s="239"/>
      <c r="Y652" s="239"/>
    </row>
    <row r="653" spans="1:25">
      <c r="A653" s="232"/>
      <c r="B653" s="232"/>
      <c r="C653" s="232"/>
      <c r="D653" s="233" t="str">
        <f>IF($C653="","",VLOOKUP($C653,分類コード!$B$1:$C$26,2,0))</f>
        <v/>
      </c>
      <c r="E653" s="234"/>
      <c r="F653" s="235"/>
      <c r="G653" s="236"/>
      <c r="H653" s="235"/>
      <c r="L653" s="239"/>
      <c r="M653" s="239"/>
      <c r="N653" s="239"/>
      <c r="O653" s="239"/>
      <c r="P653" s="239"/>
      <c r="Q653" s="239"/>
      <c r="R653" s="239"/>
      <c r="S653" s="239"/>
      <c r="W653" s="239"/>
      <c r="X653" s="239"/>
      <c r="Y653" s="239"/>
    </row>
    <row r="654" spans="1:25">
      <c r="A654" s="232"/>
      <c r="B654" s="232"/>
      <c r="C654" s="232"/>
      <c r="D654" s="233" t="str">
        <f>IF($C654="","",VLOOKUP($C654,分類コード!$B$1:$C$26,2,0))</f>
        <v/>
      </c>
      <c r="E654" s="234"/>
      <c r="F654" s="235"/>
      <c r="G654" s="236"/>
      <c r="H654" s="235"/>
      <c r="L654" s="239"/>
      <c r="M654" s="239"/>
      <c r="N654" s="239"/>
      <c r="O654" s="239"/>
      <c r="P654" s="239"/>
      <c r="Q654" s="239"/>
      <c r="R654" s="239"/>
      <c r="S654" s="239"/>
      <c r="W654" s="239"/>
      <c r="X654" s="239"/>
      <c r="Y654" s="239"/>
    </row>
    <row r="655" spans="1:25">
      <c r="A655" s="232"/>
      <c r="B655" s="232"/>
      <c r="C655" s="232"/>
      <c r="D655" s="233" t="str">
        <f>IF($C655="","",VLOOKUP($C655,分類コード!$B$1:$C$26,2,0))</f>
        <v/>
      </c>
      <c r="E655" s="234"/>
      <c r="F655" s="235"/>
      <c r="G655" s="236"/>
      <c r="H655" s="235"/>
      <c r="L655" s="239"/>
      <c r="M655" s="239"/>
      <c r="N655" s="239"/>
      <c r="O655" s="239"/>
      <c r="P655" s="239"/>
      <c r="Q655" s="239"/>
      <c r="R655" s="239"/>
      <c r="S655" s="239"/>
      <c r="W655" s="239"/>
      <c r="X655" s="239"/>
      <c r="Y655" s="239"/>
    </row>
    <row r="656" spans="1:25">
      <c r="A656" s="232"/>
      <c r="B656" s="232"/>
      <c r="C656" s="232"/>
      <c r="D656" s="233" t="str">
        <f>IF($C656="","",VLOOKUP($C656,分類コード!$B$1:$C$26,2,0))</f>
        <v/>
      </c>
      <c r="E656" s="234"/>
      <c r="F656" s="235"/>
      <c r="G656" s="236"/>
      <c r="H656" s="235"/>
      <c r="L656" s="239"/>
      <c r="M656" s="239"/>
      <c r="N656" s="239"/>
      <c r="O656" s="239"/>
      <c r="P656" s="239"/>
      <c r="Q656" s="239"/>
      <c r="R656" s="239"/>
      <c r="S656" s="239"/>
      <c r="W656" s="239"/>
      <c r="X656" s="239"/>
      <c r="Y656" s="239"/>
    </row>
    <row r="657" spans="1:25">
      <c r="A657" s="232"/>
      <c r="B657" s="232"/>
      <c r="C657" s="232"/>
      <c r="D657" s="233" t="str">
        <f>IF($C657="","",VLOOKUP($C657,分類コード!$B$1:$C$26,2,0))</f>
        <v/>
      </c>
      <c r="E657" s="234"/>
      <c r="F657" s="235"/>
      <c r="G657" s="236"/>
      <c r="H657" s="235"/>
      <c r="L657" s="239"/>
      <c r="M657" s="239"/>
      <c r="N657" s="239"/>
      <c r="O657" s="239"/>
      <c r="P657" s="239"/>
      <c r="Q657" s="239"/>
      <c r="R657" s="239"/>
      <c r="S657" s="239"/>
      <c r="W657" s="239"/>
      <c r="X657" s="239"/>
      <c r="Y657" s="239"/>
    </row>
    <row r="658" spans="1:25">
      <c r="A658" s="232"/>
      <c r="B658" s="232"/>
      <c r="C658" s="232"/>
      <c r="D658" s="233" t="str">
        <f>IF($C658="","",VLOOKUP($C658,分類コード!$B$1:$C$26,2,0))</f>
        <v/>
      </c>
      <c r="E658" s="234"/>
      <c r="F658" s="235"/>
      <c r="G658" s="236"/>
      <c r="H658" s="235"/>
      <c r="L658" s="239"/>
      <c r="M658" s="239"/>
      <c r="N658" s="239"/>
      <c r="O658" s="239"/>
      <c r="P658" s="239"/>
      <c r="Q658" s="239"/>
      <c r="R658" s="239"/>
      <c r="S658" s="239"/>
      <c r="W658" s="239"/>
      <c r="X658" s="239"/>
      <c r="Y658" s="239"/>
    </row>
    <row r="659" spans="1:25">
      <c r="A659" s="232"/>
      <c r="B659" s="232"/>
      <c r="C659" s="232"/>
      <c r="D659" s="233" t="str">
        <f>IF($C659="","",VLOOKUP($C659,分類コード!$B$1:$C$26,2,0))</f>
        <v/>
      </c>
      <c r="E659" s="234"/>
      <c r="F659" s="235"/>
      <c r="G659" s="236"/>
      <c r="H659" s="235"/>
      <c r="L659" s="239"/>
      <c r="M659" s="239"/>
      <c r="N659" s="239"/>
      <c r="O659" s="239"/>
      <c r="P659" s="239"/>
      <c r="Q659" s="239"/>
      <c r="R659" s="239"/>
      <c r="S659" s="239"/>
      <c r="W659" s="239"/>
      <c r="X659" s="239"/>
      <c r="Y659" s="239"/>
    </row>
    <row r="660" spans="1:25">
      <c r="A660" s="232"/>
      <c r="B660" s="232"/>
      <c r="C660" s="232"/>
      <c r="D660" s="233" t="str">
        <f>IF($C660="","",VLOOKUP($C660,分類コード!$B$1:$C$26,2,0))</f>
        <v/>
      </c>
      <c r="E660" s="234"/>
      <c r="F660" s="235"/>
      <c r="G660" s="236"/>
      <c r="H660" s="235"/>
      <c r="L660" s="239"/>
      <c r="M660" s="239"/>
      <c r="N660" s="239"/>
      <c r="O660" s="239"/>
      <c r="P660" s="239"/>
      <c r="Q660" s="239"/>
      <c r="R660" s="239"/>
      <c r="S660" s="239"/>
      <c r="W660" s="239"/>
      <c r="X660" s="239"/>
      <c r="Y660" s="239"/>
    </row>
    <row r="661" spans="1:25">
      <c r="A661" s="232"/>
      <c r="B661" s="232"/>
      <c r="C661" s="232"/>
      <c r="D661" s="233" t="str">
        <f>IF($C661="","",VLOOKUP($C661,分類コード!$B$1:$C$26,2,0))</f>
        <v/>
      </c>
      <c r="E661" s="234"/>
      <c r="F661" s="235"/>
      <c r="G661" s="236"/>
      <c r="H661" s="235"/>
      <c r="L661" s="239"/>
      <c r="M661" s="239"/>
      <c r="N661" s="239"/>
      <c r="O661" s="239"/>
      <c r="P661" s="239"/>
      <c r="Q661" s="239"/>
      <c r="R661" s="239"/>
      <c r="S661" s="239"/>
      <c r="W661" s="239"/>
      <c r="X661" s="239"/>
      <c r="Y661" s="239"/>
    </row>
    <row r="662" spans="1:25">
      <c r="A662" s="232"/>
      <c r="B662" s="232"/>
      <c r="C662" s="232"/>
      <c r="D662" s="233" t="str">
        <f>IF($C662="","",VLOOKUP($C662,分類コード!$B$1:$C$26,2,0))</f>
        <v/>
      </c>
      <c r="E662" s="234"/>
      <c r="F662" s="235"/>
      <c r="G662" s="236"/>
      <c r="H662" s="235"/>
      <c r="L662" s="239"/>
      <c r="M662" s="239"/>
      <c r="N662" s="239"/>
      <c r="O662" s="239"/>
      <c r="P662" s="239"/>
      <c r="Q662" s="239"/>
      <c r="R662" s="239"/>
      <c r="S662" s="239"/>
      <c r="W662" s="239"/>
      <c r="X662" s="239"/>
      <c r="Y662" s="239"/>
    </row>
    <row r="663" spans="1:25">
      <c r="A663" s="232"/>
      <c r="B663" s="232"/>
      <c r="C663" s="232"/>
      <c r="D663" s="233" t="str">
        <f>IF($C663="","",VLOOKUP($C663,分類コード!$B$1:$C$26,2,0))</f>
        <v/>
      </c>
      <c r="E663" s="234"/>
      <c r="F663" s="235"/>
      <c r="G663" s="236"/>
      <c r="H663" s="235"/>
      <c r="L663" s="239"/>
      <c r="M663" s="239"/>
      <c r="N663" s="239"/>
      <c r="O663" s="239"/>
      <c r="P663" s="239"/>
      <c r="Q663" s="239"/>
      <c r="R663" s="239"/>
      <c r="S663" s="239"/>
      <c r="W663" s="239"/>
      <c r="X663" s="239"/>
      <c r="Y663" s="239"/>
    </row>
    <row r="664" spans="1:25">
      <c r="A664" s="232"/>
      <c r="B664" s="232"/>
      <c r="C664" s="232"/>
      <c r="D664" s="233" t="str">
        <f>IF($C664="","",VLOOKUP($C664,分類コード!$B$1:$C$26,2,0))</f>
        <v/>
      </c>
      <c r="E664" s="234"/>
      <c r="F664" s="235"/>
      <c r="G664" s="236"/>
      <c r="H664" s="235"/>
      <c r="L664" s="239"/>
      <c r="M664" s="239"/>
      <c r="N664" s="239"/>
      <c r="O664" s="239"/>
      <c r="P664" s="239"/>
      <c r="Q664" s="239"/>
      <c r="R664" s="239"/>
      <c r="S664" s="239"/>
      <c r="W664" s="239"/>
      <c r="X664" s="239"/>
      <c r="Y664" s="239"/>
    </row>
    <row r="665" spans="1:25">
      <c r="A665" s="232"/>
      <c r="B665" s="232"/>
      <c r="C665" s="232"/>
      <c r="D665" s="233" t="str">
        <f>IF($C665="","",VLOOKUP($C665,分類コード!$B$1:$C$26,2,0))</f>
        <v/>
      </c>
      <c r="E665" s="234"/>
      <c r="F665" s="235"/>
      <c r="G665" s="236"/>
      <c r="H665" s="235"/>
      <c r="L665" s="239"/>
      <c r="M665" s="239"/>
      <c r="N665" s="239"/>
      <c r="O665" s="239"/>
      <c r="P665" s="239"/>
      <c r="Q665" s="239"/>
      <c r="R665" s="239"/>
      <c r="S665" s="239"/>
      <c r="W665" s="239"/>
      <c r="X665" s="239"/>
      <c r="Y665" s="239"/>
    </row>
    <row r="666" spans="1:25">
      <c r="A666" s="232"/>
      <c r="B666" s="232"/>
      <c r="C666" s="232"/>
      <c r="D666" s="233" t="str">
        <f>IF($C666="","",VLOOKUP($C666,分類コード!$B$1:$C$26,2,0))</f>
        <v/>
      </c>
      <c r="E666" s="234"/>
      <c r="F666" s="235"/>
      <c r="G666" s="236"/>
      <c r="H666" s="235"/>
      <c r="L666" s="239"/>
      <c r="M666" s="239"/>
      <c r="N666" s="239"/>
      <c r="O666" s="239"/>
      <c r="P666" s="239"/>
      <c r="Q666" s="239"/>
      <c r="R666" s="239"/>
      <c r="S666" s="239"/>
      <c r="W666" s="239"/>
      <c r="X666" s="239"/>
      <c r="Y666" s="239"/>
    </row>
    <row r="667" spans="1:25">
      <c r="A667" s="232"/>
      <c r="B667" s="232"/>
      <c r="C667" s="232"/>
      <c r="D667" s="233" t="str">
        <f>IF($C667="","",VLOOKUP($C667,分類コード!$B$1:$C$26,2,0))</f>
        <v/>
      </c>
      <c r="E667" s="234"/>
      <c r="F667" s="235"/>
      <c r="G667" s="236"/>
      <c r="H667" s="235"/>
      <c r="L667" s="239"/>
      <c r="M667" s="239"/>
      <c r="N667" s="239"/>
      <c r="O667" s="239"/>
      <c r="P667" s="239"/>
      <c r="Q667" s="239"/>
      <c r="R667" s="239"/>
      <c r="S667" s="239"/>
      <c r="W667" s="239"/>
      <c r="X667" s="239"/>
      <c r="Y667" s="239"/>
    </row>
    <row r="668" spans="1:25">
      <c r="A668" s="232"/>
      <c r="B668" s="232"/>
      <c r="C668" s="232"/>
      <c r="D668" s="233" t="str">
        <f>IF($C668="","",VLOOKUP($C668,分類コード!$B$1:$C$26,2,0))</f>
        <v/>
      </c>
      <c r="E668" s="234"/>
      <c r="F668" s="235"/>
      <c r="G668" s="236"/>
      <c r="H668" s="235"/>
      <c r="L668" s="239"/>
      <c r="M668" s="239"/>
      <c r="N668" s="239"/>
      <c r="O668" s="239"/>
      <c r="P668" s="239"/>
      <c r="Q668" s="239"/>
      <c r="R668" s="239"/>
      <c r="S668" s="239"/>
      <c r="W668" s="239"/>
      <c r="X668" s="239"/>
      <c r="Y668" s="239"/>
    </row>
    <row r="669" spans="1:25">
      <c r="A669" s="232"/>
      <c r="B669" s="232"/>
      <c r="C669" s="232"/>
      <c r="D669" s="233" t="str">
        <f>IF($C669="","",VLOOKUP($C669,分類コード!$B$1:$C$26,2,0))</f>
        <v/>
      </c>
      <c r="E669" s="234"/>
      <c r="F669" s="235"/>
      <c r="G669" s="236"/>
      <c r="H669" s="235"/>
      <c r="L669" s="239"/>
      <c r="M669" s="239"/>
      <c r="N669" s="239"/>
      <c r="O669" s="239"/>
      <c r="P669" s="239"/>
      <c r="Q669" s="239"/>
      <c r="R669" s="239"/>
      <c r="S669" s="239"/>
      <c r="W669" s="239"/>
      <c r="X669" s="239"/>
      <c r="Y669" s="239"/>
    </row>
    <row r="670" spans="1:25">
      <c r="A670" s="232"/>
      <c r="B670" s="232"/>
      <c r="C670" s="232"/>
      <c r="D670" s="233" t="str">
        <f>IF($C670="","",VLOOKUP($C670,分類コード!$B$1:$C$26,2,0))</f>
        <v/>
      </c>
      <c r="E670" s="234"/>
      <c r="F670" s="235"/>
      <c r="G670" s="236"/>
      <c r="H670" s="235"/>
      <c r="L670" s="239"/>
      <c r="M670" s="239"/>
      <c r="N670" s="239"/>
      <c r="O670" s="239"/>
      <c r="P670" s="239"/>
      <c r="Q670" s="239"/>
      <c r="R670" s="239"/>
      <c r="S670" s="239"/>
      <c r="W670" s="239"/>
      <c r="X670" s="239"/>
      <c r="Y670" s="239"/>
    </row>
    <row r="671" spans="1:25">
      <c r="A671" s="232"/>
      <c r="B671" s="232"/>
      <c r="C671" s="232"/>
      <c r="D671" s="233" t="str">
        <f>IF($C671="","",VLOOKUP($C671,分類コード!$B$1:$C$26,2,0))</f>
        <v/>
      </c>
      <c r="E671" s="234"/>
      <c r="F671" s="235"/>
      <c r="G671" s="236"/>
      <c r="H671" s="235"/>
      <c r="L671" s="239"/>
      <c r="M671" s="239"/>
      <c r="N671" s="239"/>
      <c r="O671" s="239"/>
      <c r="P671" s="239"/>
      <c r="Q671" s="239"/>
      <c r="R671" s="239"/>
      <c r="S671" s="239"/>
      <c r="W671" s="239"/>
      <c r="X671" s="239"/>
      <c r="Y671" s="239"/>
    </row>
    <row r="672" spans="1:25">
      <c r="A672" s="232"/>
      <c r="B672" s="232"/>
      <c r="C672" s="232"/>
      <c r="D672" s="233" t="str">
        <f>IF($C672="","",VLOOKUP($C672,分類コード!$B$1:$C$26,2,0))</f>
        <v/>
      </c>
      <c r="E672" s="234"/>
      <c r="F672" s="235"/>
      <c r="G672" s="236"/>
      <c r="H672" s="235"/>
      <c r="L672" s="239"/>
      <c r="M672" s="239"/>
      <c r="N672" s="239"/>
      <c r="O672" s="239"/>
      <c r="P672" s="239"/>
      <c r="Q672" s="239"/>
      <c r="R672" s="239"/>
      <c r="S672" s="239"/>
      <c r="W672" s="239"/>
      <c r="X672" s="239"/>
      <c r="Y672" s="239"/>
    </row>
    <row r="673" spans="1:25">
      <c r="A673" s="232"/>
      <c r="B673" s="232"/>
      <c r="C673" s="232"/>
      <c r="D673" s="233" t="str">
        <f>IF($C673="","",VLOOKUP($C673,分類コード!$B$1:$C$26,2,0))</f>
        <v/>
      </c>
      <c r="E673" s="234"/>
      <c r="F673" s="235"/>
      <c r="G673" s="236"/>
      <c r="H673" s="235"/>
      <c r="L673" s="239"/>
      <c r="M673" s="239"/>
      <c r="N673" s="239"/>
      <c r="O673" s="239"/>
      <c r="P673" s="239"/>
      <c r="Q673" s="239"/>
      <c r="R673" s="239"/>
      <c r="S673" s="239"/>
      <c r="W673" s="239"/>
      <c r="X673" s="239"/>
      <c r="Y673" s="239"/>
    </row>
    <row r="674" spans="1:25">
      <c r="A674" s="232"/>
      <c r="B674" s="232"/>
      <c r="C674" s="232"/>
      <c r="D674" s="233" t="str">
        <f>IF($C674="","",VLOOKUP($C674,分類コード!$B$1:$C$26,2,0))</f>
        <v/>
      </c>
      <c r="E674" s="234"/>
      <c r="F674" s="235"/>
      <c r="G674" s="236"/>
      <c r="H674" s="235"/>
      <c r="L674" s="239"/>
      <c r="M674" s="239"/>
      <c r="N674" s="239"/>
      <c r="O674" s="239"/>
      <c r="P674" s="239"/>
      <c r="Q674" s="239"/>
      <c r="R674" s="239"/>
      <c r="S674" s="239"/>
      <c r="W674" s="239"/>
      <c r="X674" s="239"/>
      <c r="Y674" s="239"/>
    </row>
    <row r="675" spans="1:25">
      <c r="A675" s="232"/>
      <c r="B675" s="232"/>
      <c r="C675" s="232"/>
      <c r="D675" s="233" t="str">
        <f>IF($C675="","",VLOOKUP($C675,分類コード!$B$1:$C$26,2,0))</f>
        <v/>
      </c>
      <c r="E675" s="234"/>
      <c r="F675" s="235"/>
      <c r="G675" s="236"/>
      <c r="H675" s="235"/>
      <c r="L675" s="239"/>
      <c r="M675" s="239"/>
      <c r="N675" s="239"/>
      <c r="O675" s="239"/>
      <c r="P675" s="239"/>
      <c r="Q675" s="239"/>
      <c r="R675" s="239"/>
      <c r="S675" s="239"/>
      <c r="W675" s="239"/>
      <c r="X675" s="239"/>
      <c r="Y675" s="239"/>
    </row>
    <row r="676" spans="1:25">
      <c r="A676" s="232"/>
      <c r="B676" s="232"/>
      <c r="C676" s="232"/>
      <c r="D676" s="233" t="str">
        <f>IF($C676="","",VLOOKUP($C676,分類コード!$B$1:$C$26,2,0))</f>
        <v/>
      </c>
      <c r="E676" s="234"/>
      <c r="F676" s="235"/>
      <c r="G676" s="236"/>
      <c r="H676" s="235"/>
      <c r="L676" s="239"/>
      <c r="M676" s="239"/>
      <c r="N676" s="239"/>
      <c r="O676" s="239"/>
      <c r="P676" s="239"/>
      <c r="Q676" s="239"/>
      <c r="R676" s="239"/>
      <c r="S676" s="239"/>
      <c r="W676" s="239"/>
      <c r="X676" s="239"/>
      <c r="Y676" s="239"/>
    </row>
    <row r="677" spans="1:25">
      <c r="A677" s="232"/>
      <c r="B677" s="232"/>
      <c r="C677" s="232"/>
      <c r="D677" s="233" t="str">
        <f>IF($C677="","",VLOOKUP($C677,分類コード!$B$1:$C$26,2,0))</f>
        <v/>
      </c>
      <c r="E677" s="234"/>
      <c r="F677" s="235"/>
      <c r="G677" s="236"/>
      <c r="H677" s="235"/>
      <c r="L677" s="239"/>
      <c r="M677" s="239"/>
      <c r="N677" s="239"/>
      <c r="O677" s="239"/>
      <c r="P677" s="239"/>
      <c r="Q677" s="239"/>
      <c r="R677" s="239"/>
      <c r="S677" s="239"/>
      <c r="W677" s="239"/>
      <c r="X677" s="239"/>
      <c r="Y677" s="239"/>
    </row>
    <row r="678" spans="1:25">
      <c r="A678" s="232"/>
      <c r="B678" s="232"/>
      <c r="C678" s="232"/>
      <c r="D678" s="233" t="str">
        <f>IF($C678="","",VLOOKUP($C678,分類コード!$B$1:$C$26,2,0))</f>
        <v/>
      </c>
      <c r="E678" s="234"/>
      <c r="F678" s="235"/>
      <c r="G678" s="236"/>
      <c r="H678" s="235"/>
      <c r="L678" s="239"/>
      <c r="M678" s="239"/>
      <c r="N678" s="239"/>
      <c r="O678" s="239"/>
      <c r="P678" s="239"/>
      <c r="Q678" s="239"/>
      <c r="R678" s="239"/>
      <c r="S678" s="239"/>
      <c r="W678" s="239"/>
      <c r="X678" s="239"/>
      <c r="Y678" s="239"/>
    </row>
    <row r="679" spans="1:25">
      <c r="A679" s="232"/>
      <c r="B679" s="232"/>
      <c r="C679" s="232"/>
      <c r="D679" s="233" t="str">
        <f>IF($C679="","",VLOOKUP($C679,分類コード!$B$1:$C$26,2,0))</f>
        <v/>
      </c>
      <c r="E679" s="234"/>
      <c r="F679" s="235"/>
      <c r="G679" s="236"/>
      <c r="H679" s="235"/>
      <c r="L679" s="239"/>
      <c r="M679" s="239"/>
      <c r="N679" s="239"/>
      <c r="O679" s="239"/>
      <c r="P679" s="239"/>
      <c r="Q679" s="239"/>
      <c r="R679" s="239"/>
      <c r="S679" s="239"/>
      <c r="W679" s="239"/>
      <c r="X679" s="239"/>
      <c r="Y679" s="239"/>
    </row>
    <row r="680" spans="1:25">
      <c r="A680" s="232"/>
      <c r="B680" s="232"/>
      <c r="C680" s="232"/>
      <c r="D680" s="233" t="str">
        <f>IF($C680="","",VLOOKUP($C680,分類コード!$B$1:$C$26,2,0))</f>
        <v/>
      </c>
      <c r="E680" s="234"/>
      <c r="F680" s="235"/>
      <c r="G680" s="236"/>
      <c r="H680" s="235"/>
      <c r="L680" s="239"/>
      <c r="M680" s="239"/>
      <c r="N680" s="239"/>
      <c r="O680" s="239"/>
      <c r="P680" s="239"/>
      <c r="Q680" s="239"/>
      <c r="R680" s="239"/>
      <c r="S680" s="239"/>
      <c r="W680" s="239"/>
      <c r="X680" s="239"/>
      <c r="Y680" s="239"/>
    </row>
    <row r="681" spans="1:25">
      <c r="A681" s="232"/>
      <c r="B681" s="232"/>
      <c r="C681" s="232"/>
      <c r="D681" s="233" t="str">
        <f>IF($C681="","",VLOOKUP($C681,分類コード!$B$1:$C$26,2,0))</f>
        <v/>
      </c>
      <c r="E681" s="234"/>
      <c r="F681" s="235"/>
      <c r="G681" s="236"/>
      <c r="H681" s="235"/>
      <c r="L681" s="239"/>
      <c r="M681" s="239"/>
      <c r="N681" s="239"/>
      <c r="O681" s="239"/>
      <c r="P681" s="239"/>
      <c r="Q681" s="239"/>
      <c r="R681" s="239"/>
      <c r="S681" s="239"/>
      <c r="W681" s="239"/>
      <c r="X681" s="239"/>
      <c r="Y681" s="239"/>
    </row>
    <row r="682" spans="1:25">
      <c r="A682" s="232"/>
      <c r="B682" s="232"/>
      <c r="C682" s="232"/>
      <c r="D682" s="233" t="str">
        <f>IF($C682="","",VLOOKUP($C682,分類コード!$B$1:$C$26,2,0))</f>
        <v/>
      </c>
      <c r="E682" s="234"/>
      <c r="F682" s="235"/>
      <c r="G682" s="236"/>
      <c r="H682" s="235"/>
      <c r="L682" s="239"/>
      <c r="M682" s="239"/>
      <c r="N682" s="239"/>
      <c r="O682" s="239"/>
      <c r="P682" s="239"/>
      <c r="Q682" s="239"/>
      <c r="R682" s="239"/>
      <c r="S682" s="239"/>
      <c r="W682" s="239"/>
      <c r="X682" s="239"/>
      <c r="Y682" s="239"/>
    </row>
    <row r="683" spans="1:25">
      <c r="A683" s="232"/>
      <c r="B683" s="232"/>
      <c r="C683" s="232"/>
      <c r="D683" s="233" t="str">
        <f>IF($C683="","",VLOOKUP($C683,分類コード!$B$1:$C$26,2,0))</f>
        <v/>
      </c>
      <c r="E683" s="234"/>
      <c r="F683" s="235"/>
      <c r="G683" s="236"/>
      <c r="H683" s="235"/>
      <c r="L683" s="239"/>
      <c r="M683" s="239"/>
      <c r="N683" s="239"/>
      <c r="O683" s="239"/>
      <c r="P683" s="239"/>
      <c r="Q683" s="239"/>
      <c r="R683" s="239"/>
      <c r="S683" s="239"/>
      <c r="W683" s="239"/>
      <c r="X683" s="239"/>
      <c r="Y683" s="239"/>
    </row>
    <row r="684" spans="1:25">
      <c r="A684" s="232"/>
      <c r="B684" s="232"/>
      <c r="C684" s="232"/>
      <c r="D684" s="233" t="str">
        <f>IF($C684="","",VLOOKUP($C684,分類コード!$B$1:$C$26,2,0))</f>
        <v/>
      </c>
      <c r="E684" s="234"/>
      <c r="F684" s="235"/>
      <c r="G684" s="236"/>
      <c r="H684" s="235"/>
      <c r="L684" s="239"/>
      <c r="M684" s="239"/>
      <c r="N684" s="239"/>
      <c r="O684" s="239"/>
      <c r="P684" s="239"/>
      <c r="Q684" s="239"/>
      <c r="R684" s="239"/>
      <c r="S684" s="239"/>
      <c r="W684" s="239"/>
      <c r="X684" s="239"/>
      <c r="Y684" s="239"/>
    </row>
    <row r="685" spans="1:25">
      <c r="A685" s="232"/>
      <c r="B685" s="232"/>
      <c r="C685" s="232"/>
      <c r="D685" s="233" t="str">
        <f>IF($C685="","",VLOOKUP($C685,分類コード!$B$1:$C$26,2,0))</f>
        <v/>
      </c>
      <c r="E685" s="234"/>
      <c r="F685" s="235"/>
      <c r="G685" s="236"/>
      <c r="H685" s="235"/>
      <c r="L685" s="239"/>
      <c r="M685" s="239"/>
      <c r="N685" s="239"/>
      <c r="O685" s="239"/>
      <c r="P685" s="239"/>
      <c r="Q685" s="239"/>
      <c r="R685" s="239"/>
      <c r="S685" s="239"/>
      <c r="W685" s="239"/>
      <c r="X685" s="239"/>
      <c r="Y685" s="239"/>
    </row>
    <row r="686" spans="1:25">
      <c r="A686" s="232"/>
      <c r="B686" s="232"/>
      <c r="C686" s="232"/>
      <c r="D686" s="233" t="str">
        <f>IF($C686="","",VLOOKUP($C686,分類コード!$B$1:$C$26,2,0))</f>
        <v/>
      </c>
      <c r="E686" s="234"/>
      <c r="F686" s="235"/>
      <c r="G686" s="236"/>
      <c r="H686" s="235"/>
      <c r="L686" s="239"/>
      <c r="M686" s="239"/>
      <c r="N686" s="239"/>
      <c r="O686" s="239"/>
      <c r="P686" s="239"/>
      <c r="Q686" s="239"/>
      <c r="R686" s="239"/>
      <c r="S686" s="239"/>
      <c r="W686" s="239"/>
      <c r="X686" s="239"/>
      <c r="Y686" s="239"/>
    </row>
    <row r="687" spans="1:25">
      <c r="A687" s="232"/>
      <c r="B687" s="232"/>
      <c r="C687" s="232"/>
      <c r="D687" s="233" t="str">
        <f>IF($C687="","",VLOOKUP($C687,分類コード!$B$1:$C$26,2,0))</f>
        <v/>
      </c>
      <c r="E687" s="234"/>
      <c r="F687" s="235"/>
      <c r="G687" s="236"/>
      <c r="H687" s="235"/>
      <c r="L687" s="239"/>
      <c r="M687" s="239"/>
      <c r="N687" s="239"/>
      <c r="O687" s="239"/>
      <c r="P687" s="239"/>
      <c r="Q687" s="239"/>
      <c r="R687" s="239"/>
      <c r="S687" s="239"/>
      <c r="W687" s="239"/>
      <c r="X687" s="239"/>
      <c r="Y687" s="239"/>
    </row>
    <row r="688" spans="1:25">
      <c r="A688" s="232"/>
      <c r="B688" s="232"/>
      <c r="C688" s="232"/>
      <c r="D688" s="233" t="str">
        <f>IF($C688="","",VLOOKUP($C688,分類コード!$B$1:$C$26,2,0))</f>
        <v/>
      </c>
      <c r="E688" s="234"/>
      <c r="F688" s="235"/>
      <c r="G688" s="236"/>
      <c r="H688" s="235"/>
      <c r="L688" s="239"/>
      <c r="M688" s="239"/>
      <c r="N688" s="239"/>
      <c r="O688" s="239"/>
      <c r="P688" s="239"/>
      <c r="Q688" s="239"/>
      <c r="R688" s="239"/>
      <c r="S688" s="239"/>
      <c r="W688" s="239"/>
      <c r="X688" s="239"/>
      <c r="Y688" s="239"/>
    </row>
    <row r="689" spans="1:25">
      <c r="A689" s="232"/>
      <c r="B689" s="232"/>
      <c r="C689" s="232"/>
      <c r="D689" s="233" t="str">
        <f>IF($C689="","",VLOOKUP($C689,分類コード!$B$1:$C$26,2,0))</f>
        <v/>
      </c>
      <c r="E689" s="234"/>
      <c r="F689" s="235"/>
      <c r="G689" s="236"/>
      <c r="H689" s="235"/>
      <c r="L689" s="239"/>
      <c r="M689" s="239"/>
      <c r="N689" s="239"/>
      <c r="O689" s="239"/>
      <c r="P689" s="239"/>
      <c r="Q689" s="239"/>
      <c r="R689" s="239"/>
      <c r="S689" s="239"/>
      <c r="W689" s="239"/>
      <c r="X689" s="239"/>
      <c r="Y689" s="239"/>
    </row>
    <row r="690" spans="1:25">
      <c r="A690" s="232"/>
      <c r="B690" s="232"/>
      <c r="C690" s="232"/>
      <c r="D690" s="233" t="str">
        <f>IF($C690="","",VLOOKUP($C690,分類コード!$B$1:$C$26,2,0))</f>
        <v/>
      </c>
      <c r="E690" s="234"/>
      <c r="F690" s="235"/>
      <c r="G690" s="236"/>
      <c r="H690" s="235"/>
      <c r="L690" s="239"/>
      <c r="M690" s="239"/>
      <c r="N690" s="239"/>
      <c r="O690" s="239"/>
      <c r="P690" s="239"/>
      <c r="Q690" s="239"/>
      <c r="R690" s="239"/>
      <c r="S690" s="239"/>
      <c r="W690" s="239"/>
      <c r="X690" s="239"/>
      <c r="Y690" s="239"/>
    </row>
    <row r="691" spans="1:25">
      <c r="A691" s="232"/>
      <c r="B691" s="232"/>
      <c r="C691" s="232"/>
      <c r="D691" s="233" t="str">
        <f>IF($C691="","",VLOOKUP($C691,分類コード!$B$1:$C$26,2,0))</f>
        <v/>
      </c>
      <c r="E691" s="234"/>
      <c r="F691" s="235"/>
      <c r="G691" s="236"/>
      <c r="H691" s="235"/>
      <c r="L691" s="239"/>
      <c r="M691" s="239"/>
      <c r="N691" s="239"/>
      <c r="O691" s="239"/>
      <c r="P691" s="239"/>
      <c r="Q691" s="239"/>
      <c r="R691" s="239"/>
      <c r="S691" s="239"/>
      <c r="W691" s="239"/>
      <c r="X691" s="239"/>
      <c r="Y691" s="239"/>
    </row>
    <row r="692" spans="1:25">
      <c r="A692" s="232"/>
      <c r="B692" s="232"/>
      <c r="C692" s="232"/>
      <c r="D692" s="233" t="str">
        <f>IF($C692="","",VLOOKUP($C692,分類コード!$B$1:$C$26,2,0))</f>
        <v/>
      </c>
      <c r="E692" s="234"/>
      <c r="F692" s="235"/>
      <c r="G692" s="236"/>
      <c r="H692" s="235"/>
      <c r="L692" s="239"/>
      <c r="M692" s="239"/>
      <c r="N692" s="239"/>
      <c r="O692" s="239"/>
      <c r="P692" s="239"/>
      <c r="Q692" s="239"/>
      <c r="R692" s="239"/>
      <c r="S692" s="239"/>
      <c r="W692" s="239"/>
      <c r="X692" s="239"/>
      <c r="Y692" s="239"/>
    </row>
    <row r="693" spans="1:25">
      <c r="A693" s="232"/>
      <c r="B693" s="232"/>
      <c r="C693" s="232"/>
      <c r="D693" s="233" t="str">
        <f>IF($C693="","",VLOOKUP($C693,分類コード!$B$1:$C$26,2,0))</f>
        <v/>
      </c>
      <c r="E693" s="234"/>
      <c r="F693" s="235"/>
      <c r="G693" s="236"/>
      <c r="H693" s="235"/>
      <c r="L693" s="239"/>
      <c r="M693" s="239"/>
      <c r="N693" s="239"/>
      <c r="O693" s="239"/>
      <c r="P693" s="239"/>
      <c r="Q693" s="239"/>
      <c r="R693" s="239"/>
      <c r="S693" s="239"/>
      <c r="W693" s="239"/>
      <c r="X693" s="239"/>
      <c r="Y693" s="239"/>
    </row>
    <row r="694" spans="1:25">
      <c r="A694" s="232"/>
      <c r="B694" s="232"/>
      <c r="C694" s="232"/>
      <c r="D694" s="233" t="str">
        <f>IF($C694="","",VLOOKUP($C694,分類コード!$B$1:$C$26,2,0))</f>
        <v/>
      </c>
      <c r="E694" s="234"/>
      <c r="F694" s="235"/>
      <c r="G694" s="236"/>
      <c r="H694" s="235"/>
      <c r="L694" s="239"/>
      <c r="M694" s="239"/>
      <c r="N694" s="239"/>
      <c r="O694" s="239"/>
      <c r="P694" s="239"/>
      <c r="Q694" s="239"/>
      <c r="R694" s="239"/>
      <c r="S694" s="239"/>
      <c r="W694" s="239"/>
      <c r="X694" s="239"/>
      <c r="Y694" s="239"/>
    </row>
    <row r="695" spans="1:25">
      <c r="A695" s="232"/>
      <c r="B695" s="232"/>
      <c r="C695" s="232"/>
      <c r="D695" s="233" t="str">
        <f>IF($C695="","",VLOOKUP($C695,分類コード!$B$1:$C$26,2,0))</f>
        <v/>
      </c>
      <c r="E695" s="234"/>
      <c r="F695" s="235"/>
      <c r="G695" s="236"/>
      <c r="H695" s="235"/>
      <c r="L695" s="239"/>
      <c r="M695" s="239"/>
      <c r="N695" s="239"/>
      <c r="O695" s="239"/>
      <c r="P695" s="239"/>
      <c r="Q695" s="239"/>
      <c r="R695" s="239"/>
      <c r="S695" s="239"/>
      <c r="W695" s="239"/>
      <c r="X695" s="239"/>
      <c r="Y695" s="239"/>
    </row>
    <row r="696" spans="1:25">
      <c r="A696" s="232"/>
      <c r="B696" s="232"/>
      <c r="C696" s="232"/>
      <c r="D696" s="233" t="str">
        <f>IF($C696="","",VLOOKUP($C696,分類コード!$B$1:$C$26,2,0))</f>
        <v/>
      </c>
      <c r="E696" s="234"/>
      <c r="F696" s="235"/>
      <c r="G696" s="236"/>
      <c r="H696" s="235"/>
      <c r="L696" s="239"/>
      <c r="M696" s="239"/>
      <c r="N696" s="239"/>
      <c r="O696" s="239"/>
      <c r="P696" s="239"/>
      <c r="Q696" s="239"/>
      <c r="R696" s="239"/>
      <c r="S696" s="239"/>
      <c r="W696" s="239"/>
      <c r="X696" s="239"/>
      <c r="Y696" s="239"/>
    </row>
    <row r="697" spans="1:25">
      <c r="A697" s="232"/>
      <c r="B697" s="232"/>
      <c r="C697" s="232"/>
      <c r="D697" s="233" t="str">
        <f>IF($C697="","",VLOOKUP($C697,分類コード!$B$1:$C$26,2,0))</f>
        <v/>
      </c>
      <c r="E697" s="234"/>
      <c r="F697" s="235"/>
      <c r="G697" s="236"/>
      <c r="H697" s="235"/>
      <c r="L697" s="239"/>
      <c r="M697" s="239"/>
      <c r="N697" s="239"/>
      <c r="O697" s="239"/>
      <c r="P697" s="239"/>
      <c r="Q697" s="239"/>
      <c r="R697" s="239"/>
      <c r="S697" s="239"/>
      <c r="W697" s="239"/>
      <c r="X697" s="239"/>
      <c r="Y697" s="239"/>
    </row>
    <row r="698" spans="1:25">
      <c r="A698" s="232"/>
      <c r="B698" s="232"/>
      <c r="C698" s="232"/>
      <c r="D698" s="233" t="str">
        <f>IF($C698="","",VLOOKUP($C698,分類コード!$B$1:$C$26,2,0))</f>
        <v/>
      </c>
      <c r="E698" s="234"/>
      <c r="F698" s="235"/>
      <c r="G698" s="236"/>
      <c r="H698" s="235"/>
      <c r="L698" s="239"/>
      <c r="M698" s="239"/>
      <c r="N698" s="239"/>
      <c r="O698" s="239"/>
      <c r="P698" s="239"/>
      <c r="Q698" s="239"/>
      <c r="R698" s="239"/>
      <c r="S698" s="239"/>
      <c r="W698" s="239"/>
      <c r="X698" s="239"/>
      <c r="Y698" s="239"/>
    </row>
    <row r="699" spans="1:25">
      <c r="A699" s="232"/>
      <c r="B699" s="232"/>
      <c r="C699" s="232"/>
      <c r="D699" s="233" t="str">
        <f>IF($C699="","",VLOOKUP($C699,分類コード!$B$1:$C$26,2,0))</f>
        <v/>
      </c>
      <c r="E699" s="234"/>
      <c r="F699" s="235"/>
      <c r="G699" s="236"/>
      <c r="H699" s="235"/>
      <c r="L699" s="239"/>
      <c r="M699" s="239"/>
      <c r="N699" s="239"/>
      <c r="O699" s="239"/>
      <c r="P699" s="239"/>
      <c r="Q699" s="239"/>
      <c r="R699" s="239"/>
      <c r="S699" s="239"/>
      <c r="W699" s="239"/>
      <c r="X699" s="239"/>
      <c r="Y699" s="239"/>
    </row>
    <row r="700" spans="1:25">
      <c r="A700" s="232"/>
      <c r="B700" s="232"/>
      <c r="C700" s="232"/>
      <c r="D700" s="233" t="str">
        <f>IF($C700="","",VLOOKUP($C700,分類コード!$B$1:$C$26,2,0))</f>
        <v/>
      </c>
      <c r="E700" s="234"/>
      <c r="F700" s="235"/>
      <c r="G700" s="236"/>
      <c r="H700" s="235"/>
      <c r="L700" s="239"/>
      <c r="M700" s="239"/>
      <c r="N700" s="239"/>
      <c r="O700" s="239"/>
      <c r="P700" s="239"/>
      <c r="Q700" s="239"/>
      <c r="R700" s="239"/>
      <c r="S700" s="239"/>
      <c r="W700" s="239"/>
      <c r="X700" s="239"/>
      <c r="Y700" s="239"/>
    </row>
    <row r="701" spans="1:25">
      <c r="A701" s="232"/>
      <c r="B701" s="232"/>
      <c r="C701" s="232"/>
      <c r="D701" s="233" t="str">
        <f>IF($C701="","",VLOOKUP($C701,分類コード!$B$1:$C$26,2,0))</f>
        <v/>
      </c>
      <c r="E701" s="234"/>
      <c r="F701" s="235"/>
      <c r="G701" s="236"/>
      <c r="H701" s="235"/>
      <c r="L701" s="239"/>
      <c r="M701" s="239"/>
      <c r="N701" s="239"/>
      <c r="O701" s="239"/>
      <c r="P701" s="239"/>
      <c r="Q701" s="239"/>
      <c r="R701" s="239"/>
      <c r="S701" s="239"/>
      <c r="W701" s="239"/>
      <c r="X701" s="239"/>
      <c r="Y701" s="239"/>
    </row>
    <row r="702" spans="1:25">
      <c r="A702" s="232"/>
      <c r="B702" s="232"/>
      <c r="C702" s="232"/>
      <c r="D702" s="233" t="str">
        <f>IF($C702="","",VLOOKUP($C702,分類コード!$B$1:$C$26,2,0))</f>
        <v/>
      </c>
      <c r="E702" s="234"/>
      <c r="F702" s="235"/>
      <c r="G702" s="236"/>
      <c r="H702" s="235"/>
      <c r="L702" s="239"/>
      <c r="M702" s="239"/>
      <c r="N702" s="239"/>
      <c r="O702" s="239"/>
      <c r="P702" s="239"/>
      <c r="Q702" s="239"/>
      <c r="R702" s="239"/>
      <c r="S702" s="239"/>
      <c r="W702" s="239"/>
      <c r="X702" s="239"/>
      <c r="Y702" s="239"/>
    </row>
    <row r="703" spans="1:25">
      <c r="A703" s="232"/>
      <c r="B703" s="232"/>
      <c r="C703" s="232"/>
      <c r="D703" s="233" t="str">
        <f>IF($C703="","",VLOOKUP($C703,分類コード!$B$1:$C$26,2,0))</f>
        <v/>
      </c>
      <c r="E703" s="234"/>
      <c r="F703" s="235"/>
      <c r="G703" s="236"/>
      <c r="H703" s="235"/>
      <c r="L703" s="239"/>
      <c r="M703" s="239"/>
      <c r="N703" s="239"/>
      <c r="O703" s="239"/>
      <c r="P703" s="239"/>
      <c r="Q703" s="239"/>
      <c r="R703" s="239"/>
      <c r="S703" s="239"/>
      <c r="W703" s="239"/>
      <c r="X703" s="239"/>
      <c r="Y703" s="239"/>
    </row>
    <row r="704" spans="1:25">
      <c r="A704" s="232"/>
      <c r="B704" s="232"/>
      <c r="C704" s="232"/>
      <c r="D704" s="233" t="str">
        <f>IF($C704="","",VLOOKUP($C704,分類コード!$B$1:$C$26,2,0))</f>
        <v/>
      </c>
      <c r="E704" s="234"/>
      <c r="F704" s="235"/>
      <c r="G704" s="236"/>
      <c r="H704" s="235"/>
      <c r="L704" s="239"/>
      <c r="M704" s="239"/>
      <c r="N704" s="239"/>
      <c r="O704" s="239"/>
      <c r="P704" s="239"/>
      <c r="Q704" s="239"/>
      <c r="R704" s="239"/>
      <c r="S704" s="239"/>
      <c r="W704" s="239"/>
      <c r="X704" s="239"/>
      <c r="Y704" s="239"/>
    </row>
    <row r="705" spans="1:25">
      <c r="A705" s="232"/>
      <c r="B705" s="232"/>
      <c r="C705" s="232"/>
      <c r="D705" s="233" t="str">
        <f>IF($C705="","",VLOOKUP($C705,分類コード!$B$1:$C$26,2,0))</f>
        <v/>
      </c>
      <c r="E705" s="234"/>
      <c r="F705" s="235"/>
      <c r="G705" s="236"/>
      <c r="H705" s="235"/>
      <c r="L705" s="239"/>
      <c r="M705" s="239"/>
      <c r="N705" s="239"/>
      <c r="O705" s="239"/>
      <c r="P705" s="239"/>
      <c r="Q705" s="239"/>
      <c r="R705" s="239"/>
      <c r="S705" s="239"/>
      <c r="W705" s="239"/>
      <c r="X705" s="239"/>
      <c r="Y705" s="239"/>
    </row>
    <row r="706" spans="1:25">
      <c r="A706" s="232"/>
      <c r="B706" s="232"/>
      <c r="C706" s="232"/>
      <c r="D706" s="233" t="str">
        <f>IF($C706="","",VLOOKUP($C706,分類コード!$B$1:$C$26,2,0))</f>
        <v/>
      </c>
      <c r="E706" s="234"/>
      <c r="F706" s="235"/>
      <c r="G706" s="236"/>
      <c r="H706" s="235"/>
      <c r="L706" s="239"/>
      <c r="M706" s="239"/>
      <c r="N706" s="239"/>
      <c r="O706" s="239"/>
      <c r="P706" s="239"/>
      <c r="Q706" s="239"/>
      <c r="R706" s="239"/>
      <c r="S706" s="239"/>
      <c r="W706" s="239"/>
      <c r="X706" s="239"/>
      <c r="Y706" s="239"/>
    </row>
    <row r="707" spans="1:25">
      <c r="A707" s="232"/>
      <c r="B707" s="232"/>
      <c r="C707" s="232"/>
      <c r="D707" s="233" t="str">
        <f>IF($C707="","",VLOOKUP($C707,分類コード!$B$1:$C$26,2,0))</f>
        <v/>
      </c>
      <c r="E707" s="234"/>
      <c r="F707" s="235"/>
      <c r="G707" s="236"/>
      <c r="H707" s="235"/>
      <c r="L707" s="239"/>
      <c r="M707" s="239"/>
      <c r="N707" s="239"/>
      <c r="O707" s="239"/>
      <c r="P707" s="239"/>
      <c r="Q707" s="239"/>
      <c r="R707" s="239"/>
      <c r="S707" s="239"/>
      <c r="W707" s="239"/>
      <c r="X707" s="239"/>
      <c r="Y707" s="239"/>
    </row>
    <row r="708" spans="1:25">
      <c r="A708" s="232"/>
      <c r="B708" s="232"/>
      <c r="C708" s="232"/>
      <c r="D708" s="233" t="str">
        <f>IF($C708="","",VLOOKUP($C708,分類コード!$B$1:$C$26,2,0))</f>
        <v/>
      </c>
      <c r="E708" s="234"/>
      <c r="F708" s="235"/>
      <c r="G708" s="236"/>
      <c r="H708" s="235"/>
      <c r="L708" s="239"/>
      <c r="M708" s="239"/>
      <c r="N708" s="239"/>
      <c r="O708" s="239"/>
      <c r="P708" s="239"/>
      <c r="Q708" s="239"/>
      <c r="R708" s="239"/>
      <c r="S708" s="239"/>
      <c r="W708" s="239"/>
      <c r="X708" s="239"/>
      <c r="Y708" s="239"/>
    </row>
    <row r="709" spans="1:25">
      <c r="A709" s="232"/>
      <c r="B709" s="232"/>
      <c r="C709" s="232"/>
      <c r="D709" s="233" t="str">
        <f>IF($C709="","",VLOOKUP($C709,分類コード!$B$1:$C$26,2,0))</f>
        <v/>
      </c>
      <c r="E709" s="234"/>
      <c r="F709" s="235"/>
      <c r="G709" s="236"/>
      <c r="H709" s="235"/>
      <c r="L709" s="239"/>
      <c r="M709" s="239"/>
      <c r="N709" s="239"/>
      <c r="O709" s="239"/>
      <c r="P709" s="239"/>
      <c r="Q709" s="239"/>
      <c r="R709" s="239"/>
      <c r="S709" s="239"/>
      <c r="W709" s="239"/>
      <c r="X709" s="239"/>
      <c r="Y709" s="239"/>
    </row>
    <row r="710" spans="1:25">
      <c r="A710" s="232"/>
      <c r="B710" s="232"/>
      <c r="C710" s="232"/>
      <c r="D710" s="233" t="str">
        <f>IF($C710="","",VLOOKUP($C710,分類コード!$B$1:$C$26,2,0))</f>
        <v/>
      </c>
      <c r="E710" s="234"/>
      <c r="F710" s="235"/>
      <c r="G710" s="236"/>
      <c r="H710" s="235"/>
      <c r="L710" s="239"/>
      <c r="M710" s="239"/>
      <c r="N710" s="239"/>
      <c r="O710" s="239"/>
      <c r="P710" s="239"/>
      <c r="Q710" s="239"/>
      <c r="R710" s="239"/>
      <c r="S710" s="239"/>
      <c r="W710" s="239"/>
      <c r="X710" s="239"/>
      <c r="Y710" s="239"/>
    </row>
    <row r="711" spans="1:25">
      <c r="A711" s="232"/>
      <c r="B711" s="232"/>
      <c r="C711" s="232"/>
      <c r="D711" s="233" t="str">
        <f>IF($C711="","",VLOOKUP($C711,分類コード!$B$1:$C$26,2,0))</f>
        <v/>
      </c>
      <c r="E711" s="234"/>
      <c r="F711" s="235"/>
      <c r="G711" s="236"/>
      <c r="H711" s="235"/>
      <c r="L711" s="239"/>
      <c r="M711" s="239"/>
      <c r="N711" s="239"/>
      <c r="O711" s="239"/>
      <c r="P711" s="239"/>
      <c r="Q711" s="239"/>
      <c r="R711" s="239"/>
      <c r="S711" s="239"/>
      <c r="W711" s="239"/>
      <c r="X711" s="239"/>
      <c r="Y711" s="239"/>
    </row>
    <row r="712" spans="1:25">
      <c r="A712" s="232"/>
      <c r="B712" s="232"/>
      <c r="C712" s="232"/>
      <c r="D712" s="233" t="str">
        <f>IF($C712="","",VLOOKUP($C712,分類コード!$B$1:$C$26,2,0))</f>
        <v/>
      </c>
      <c r="E712" s="234"/>
      <c r="F712" s="235"/>
      <c r="G712" s="236"/>
      <c r="H712" s="235"/>
      <c r="L712" s="239"/>
      <c r="M712" s="239"/>
      <c r="N712" s="239"/>
      <c r="O712" s="239"/>
      <c r="P712" s="239"/>
      <c r="Q712" s="239"/>
      <c r="R712" s="239"/>
      <c r="S712" s="239"/>
      <c r="W712" s="239"/>
      <c r="X712" s="239"/>
      <c r="Y712" s="239"/>
    </row>
    <row r="713" spans="1:25">
      <c r="A713" s="232"/>
      <c r="B713" s="232"/>
      <c r="C713" s="232"/>
      <c r="D713" s="233" t="str">
        <f>IF($C713="","",VLOOKUP($C713,分類コード!$B$1:$C$26,2,0))</f>
        <v/>
      </c>
      <c r="E713" s="234"/>
      <c r="F713" s="235"/>
      <c r="G713" s="236"/>
      <c r="H713" s="235"/>
      <c r="L713" s="239"/>
      <c r="M713" s="239"/>
      <c r="N713" s="239"/>
      <c r="O713" s="239"/>
      <c r="P713" s="239"/>
      <c r="Q713" s="239"/>
      <c r="R713" s="239"/>
      <c r="S713" s="239"/>
      <c r="W713" s="239"/>
      <c r="X713" s="239"/>
      <c r="Y713" s="239"/>
    </row>
    <row r="714" spans="1:25">
      <c r="A714" s="232"/>
      <c r="B714" s="232"/>
      <c r="C714" s="232"/>
      <c r="D714" s="233" t="str">
        <f>IF($C714="","",VLOOKUP($C714,分類コード!$B$1:$C$26,2,0))</f>
        <v/>
      </c>
      <c r="E714" s="234"/>
      <c r="F714" s="235"/>
      <c r="G714" s="236"/>
      <c r="H714" s="235"/>
      <c r="L714" s="239"/>
      <c r="M714" s="239"/>
      <c r="N714" s="239"/>
      <c r="O714" s="239"/>
      <c r="P714" s="239"/>
      <c r="Q714" s="239"/>
      <c r="R714" s="239"/>
      <c r="S714" s="239"/>
      <c r="W714" s="239"/>
      <c r="X714" s="239"/>
      <c r="Y714" s="239"/>
    </row>
    <row r="715" spans="1:25">
      <c r="A715" s="232"/>
      <c r="B715" s="232"/>
      <c r="C715" s="232"/>
      <c r="D715" s="233" t="str">
        <f>IF($C715="","",VLOOKUP($C715,分類コード!$B$1:$C$26,2,0))</f>
        <v/>
      </c>
      <c r="E715" s="234"/>
      <c r="F715" s="235"/>
      <c r="G715" s="236"/>
      <c r="H715" s="235"/>
      <c r="L715" s="239"/>
      <c r="M715" s="239"/>
      <c r="N715" s="239"/>
      <c r="O715" s="239"/>
      <c r="P715" s="239"/>
      <c r="Q715" s="239"/>
      <c r="R715" s="239"/>
      <c r="S715" s="239"/>
      <c r="W715" s="239"/>
      <c r="X715" s="239"/>
      <c r="Y715" s="239"/>
    </row>
    <row r="716" spans="1:25">
      <c r="A716" s="232"/>
      <c r="B716" s="232"/>
      <c r="C716" s="232"/>
      <c r="D716" s="233" t="str">
        <f>IF($C716="","",VLOOKUP($C716,分類コード!$B$1:$C$26,2,0))</f>
        <v/>
      </c>
      <c r="E716" s="234"/>
      <c r="F716" s="235"/>
      <c r="G716" s="236"/>
      <c r="H716" s="235"/>
      <c r="L716" s="239"/>
      <c r="M716" s="239"/>
      <c r="N716" s="239"/>
      <c r="O716" s="239"/>
      <c r="P716" s="239"/>
      <c r="Q716" s="239"/>
      <c r="R716" s="239"/>
      <c r="S716" s="239"/>
      <c r="W716" s="239"/>
      <c r="X716" s="239"/>
      <c r="Y716" s="239"/>
    </row>
    <row r="717" spans="1:25">
      <c r="A717" s="232"/>
      <c r="B717" s="232"/>
      <c r="C717" s="232"/>
      <c r="D717" s="233" t="str">
        <f>IF($C717="","",VLOOKUP($C717,分類コード!$B$1:$C$26,2,0))</f>
        <v/>
      </c>
      <c r="E717" s="234"/>
      <c r="F717" s="235"/>
      <c r="G717" s="236"/>
      <c r="H717" s="235"/>
      <c r="L717" s="239"/>
      <c r="M717" s="239"/>
      <c r="N717" s="239"/>
      <c r="O717" s="239"/>
      <c r="P717" s="239"/>
      <c r="Q717" s="239"/>
      <c r="R717" s="239"/>
      <c r="S717" s="239"/>
      <c r="W717" s="239"/>
      <c r="X717" s="239"/>
      <c r="Y717" s="239"/>
    </row>
    <row r="718" spans="1:25">
      <c r="A718" s="232"/>
      <c r="B718" s="232"/>
      <c r="C718" s="232"/>
      <c r="D718" s="233" t="str">
        <f>IF($C718="","",VLOOKUP($C718,分類コード!$B$1:$C$26,2,0))</f>
        <v/>
      </c>
      <c r="E718" s="234"/>
      <c r="F718" s="235"/>
      <c r="G718" s="236"/>
      <c r="H718" s="235"/>
      <c r="L718" s="239"/>
      <c r="M718" s="239"/>
      <c r="N718" s="239"/>
      <c r="O718" s="239"/>
      <c r="P718" s="239"/>
      <c r="Q718" s="239"/>
      <c r="R718" s="239"/>
      <c r="S718" s="239"/>
      <c r="W718" s="239"/>
      <c r="X718" s="239"/>
      <c r="Y718" s="239"/>
    </row>
    <row r="719" spans="1:25">
      <c r="A719" s="232"/>
      <c r="B719" s="232"/>
      <c r="C719" s="232"/>
      <c r="D719" s="233" t="str">
        <f>IF($C719="","",VLOOKUP($C719,分類コード!$B$1:$C$26,2,0))</f>
        <v/>
      </c>
      <c r="E719" s="234"/>
      <c r="F719" s="235"/>
      <c r="G719" s="236"/>
      <c r="H719" s="235"/>
      <c r="L719" s="239"/>
      <c r="M719" s="239"/>
      <c r="N719" s="239"/>
      <c r="O719" s="239"/>
      <c r="P719" s="239"/>
      <c r="Q719" s="239"/>
      <c r="R719" s="239"/>
      <c r="S719" s="239"/>
      <c r="W719" s="239"/>
      <c r="X719" s="239"/>
      <c r="Y719" s="239"/>
    </row>
    <row r="720" spans="1:25">
      <c r="A720" s="232"/>
      <c r="B720" s="232"/>
      <c r="C720" s="232"/>
      <c r="D720" s="233" t="str">
        <f>IF($C720="","",VLOOKUP($C720,分類コード!$B$1:$C$26,2,0))</f>
        <v/>
      </c>
      <c r="E720" s="234"/>
      <c r="F720" s="235"/>
      <c r="G720" s="236"/>
      <c r="H720" s="235"/>
      <c r="L720" s="239"/>
      <c r="M720" s="239"/>
      <c r="N720" s="239"/>
      <c r="O720" s="239"/>
      <c r="P720" s="239"/>
      <c r="Q720" s="239"/>
      <c r="R720" s="239"/>
      <c r="S720" s="239"/>
      <c r="W720" s="239"/>
      <c r="X720" s="239"/>
      <c r="Y720" s="239"/>
    </row>
    <row r="721" spans="1:25">
      <c r="A721" s="232"/>
      <c r="B721" s="232"/>
      <c r="C721" s="232"/>
      <c r="D721" s="233" t="str">
        <f>IF($C721="","",VLOOKUP($C721,分類コード!$B$1:$C$26,2,0))</f>
        <v/>
      </c>
      <c r="E721" s="234"/>
      <c r="F721" s="235"/>
      <c r="G721" s="236"/>
      <c r="H721" s="235"/>
      <c r="L721" s="239"/>
      <c r="M721" s="239"/>
      <c r="N721" s="239"/>
      <c r="O721" s="239"/>
      <c r="P721" s="239"/>
      <c r="Q721" s="239"/>
      <c r="R721" s="239"/>
      <c r="S721" s="239"/>
      <c r="W721" s="239"/>
      <c r="X721" s="239"/>
      <c r="Y721" s="239"/>
    </row>
    <row r="722" spans="1:25">
      <c r="A722" s="232"/>
      <c r="B722" s="232"/>
      <c r="C722" s="232"/>
      <c r="D722" s="233" t="str">
        <f>IF($C722="","",VLOOKUP($C722,分類コード!$B$1:$C$26,2,0))</f>
        <v/>
      </c>
      <c r="E722" s="234"/>
      <c r="F722" s="235"/>
      <c r="G722" s="236"/>
      <c r="H722" s="235"/>
      <c r="L722" s="239"/>
      <c r="M722" s="239"/>
      <c r="N722" s="239"/>
      <c r="O722" s="239"/>
      <c r="P722" s="239"/>
      <c r="Q722" s="239"/>
      <c r="R722" s="239"/>
      <c r="S722" s="239"/>
      <c r="W722" s="239"/>
      <c r="X722" s="239"/>
      <c r="Y722" s="239"/>
    </row>
    <row r="723" spans="1:25">
      <c r="A723" s="232"/>
      <c r="B723" s="232"/>
      <c r="C723" s="232"/>
      <c r="D723" s="233" t="str">
        <f>IF($C723="","",VLOOKUP($C723,分類コード!$B$1:$C$26,2,0))</f>
        <v/>
      </c>
      <c r="E723" s="234"/>
      <c r="F723" s="235"/>
      <c r="G723" s="236"/>
      <c r="H723" s="235"/>
      <c r="L723" s="239"/>
      <c r="M723" s="239"/>
      <c r="N723" s="239"/>
      <c r="O723" s="239"/>
      <c r="P723" s="239"/>
      <c r="Q723" s="239"/>
      <c r="R723" s="239"/>
      <c r="S723" s="239"/>
      <c r="W723" s="239"/>
      <c r="X723" s="239"/>
      <c r="Y723" s="239"/>
    </row>
    <row r="724" spans="1:25">
      <c r="A724" s="232"/>
      <c r="B724" s="232"/>
      <c r="C724" s="232"/>
      <c r="D724" s="233" t="str">
        <f>IF($C724="","",VLOOKUP($C724,分類コード!$B$1:$C$26,2,0))</f>
        <v/>
      </c>
      <c r="E724" s="234"/>
      <c r="F724" s="235"/>
      <c r="G724" s="236"/>
      <c r="H724" s="235"/>
      <c r="L724" s="239"/>
      <c r="M724" s="239"/>
      <c r="N724" s="239"/>
      <c r="O724" s="239"/>
      <c r="P724" s="239"/>
      <c r="Q724" s="239"/>
      <c r="R724" s="239"/>
      <c r="S724" s="239"/>
      <c r="W724" s="239"/>
      <c r="X724" s="239"/>
      <c r="Y724" s="239"/>
    </row>
    <row r="725" spans="1:25">
      <c r="A725" s="232"/>
      <c r="B725" s="232"/>
      <c r="C725" s="232"/>
      <c r="D725" s="233" t="str">
        <f>IF($C725="","",VLOOKUP($C725,分類コード!$B$1:$C$26,2,0))</f>
        <v/>
      </c>
      <c r="E725" s="234"/>
      <c r="F725" s="235"/>
      <c r="G725" s="236"/>
      <c r="H725" s="235"/>
      <c r="L725" s="239"/>
      <c r="M725" s="239"/>
      <c r="N725" s="239"/>
      <c r="O725" s="239"/>
      <c r="P725" s="239"/>
      <c r="Q725" s="239"/>
      <c r="R725" s="239"/>
      <c r="S725" s="239"/>
      <c r="W725" s="239"/>
      <c r="X725" s="239"/>
      <c r="Y725" s="239"/>
    </row>
    <row r="726" spans="1:25">
      <c r="A726" s="232"/>
      <c r="B726" s="232"/>
      <c r="C726" s="232"/>
      <c r="D726" s="233" t="str">
        <f>IF($C726="","",VLOOKUP($C726,分類コード!$B$1:$C$26,2,0))</f>
        <v/>
      </c>
      <c r="E726" s="234"/>
      <c r="F726" s="235"/>
      <c r="G726" s="236"/>
      <c r="H726" s="235"/>
      <c r="L726" s="239"/>
      <c r="M726" s="239"/>
      <c r="N726" s="239"/>
      <c r="O726" s="239"/>
      <c r="P726" s="239"/>
      <c r="Q726" s="239"/>
      <c r="R726" s="239"/>
      <c r="S726" s="239"/>
      <c r="W726" s="239"/>
      <c r="X726" s="239"/>
      <c r="Y726" s="239"/>
    </row>
    <row r="727" spans="1:25">
      <c r="A727" s="232"/>
      <c r="B727" s="232"/>
      <c r="C727" s="232"/>
      <c r="D727" s="233" t="str">
        <f>IF($C727="","",VLOOKUP($C727,分類コード!$B$1:$C$26,2,0))</f>
        <v/>
      </c>
      <c r="E727" s="234"/>
      <c r="F727" s="235"/>
      <c r="G727" s="236"/>
      <c r="H727" s="235"/>
      <c r="L727" s="239"/>
      <c r="M727" s="239"/>
      <c r="N727" s="239"/>
      <c r="O727" s="239"/>
      <c r="P727" s="239"/>
      <c r="Q727" s="239"/>
      <c r="R727" s="239"/>
      <c r="S727" s="239"/>
      <c r="W727" s="239"/>
      <c r="X727" s="239"/>
      <c r="Y727" s="239"/>
    </row>
    <row r="728" spans="1:25">
      <c r="A728" s="232"/>
      <c r="B728" s="232"/>
      <c r="C728" s="232"/>
      <c r="D728" s="233" t="str">
        <f>IF($C728="","",VLOOKUP($C728,分類コード!$B$1:$C$26,2,0))</f>
        <v/>
      </c>
      <c r="E728" s="234"/>
      <c r="F728" s="235"/>
      <c r="G728" s="236"/>
      <c r="H728" s="235"/>
      <c r="L728" s="239"/>
      <c r="M728" s="239"/>
      <c r="N728" s="239"/>
      <c r="O728" s="239"/>
      <c r="P728" s="239"/>
      <c r="Q728" s="239"/>
      <c r="R728" s="239"/>
      <c r="S728" s="239"/>
      <c r="W728" s="239"/>
      <c r="X728" s="239"/>
      <c r="Y728" s="239"/>
    </row>
    <row r="729" spans="1:25">
      <c r="A729" s="232"/>
      <c r="B729" s="232"/>
      <c r="C729" s="232"/>
      <c r="D729" s="233" t="str">
        <f>IF($C729="","",VLOOKUP($C729,分類コード!$B$1:$C$26,2,0))</f>
        <v/>
      </c>
      <c r="E729" s="234"/>
      <c r="F729" s="235"/>
      <c r="G729" s="236"/>
      <c r="H729" s="235"/>
      <c r="L729" s="239"/>
      <c r="M729" s="239"/>
      <c r="N729" s="239"/>
      <c r="O729" s="239"/>
      <c r="P729" s="239"/>
      <c r="Q729" s="239"/>
      <c r="R729" s="239"/>
      <c r="S729" s="239"/>
      <c r="W729" s="239"/>
      <c r="X729" s="239"/>
      <c r="Y729" s="239"/>
    </row>
    <row r="730" spans="1:25">
      <c r="A730" s="232"/>
      <c r="B730" s="232"/>
      <c r="C730" s="232"/>
      <c r="D730" s="233" t="str">
        <f>IF($C730="","",VLOOKUP($C730,分類コード!$B$1:$C$26,2,0))</f>
        <v/>
      </c>
      <c r="E730" s="234"/>
      <c r="F730" s="235"/>
      <c r="G730" s="236"/>
      <c r="H730" s="235"/>
      <c r="L730" s="239"/>
      <c r="M730" s="239"/>
      <c r="N730" s="239"/>
      <c r="O730" s="239"/>
      <c r="P730" s="239"/>
      <c r="Q730" s="239"/>
      <c r="R730" s="239"/>
      <c r="S730" s="239"/>
      <c r="W730" s="239"/>
      <c r="X730" s="239"/>
      <c r="Y730" s="239"/>
    </row>
    <row r="731" spans="1:25">
      <c r="A731" s="232"/>
      <c r="B731" s="232"/>
      <c r="C731" s="232"/>
      <c r="D731" s="233" t="str">
        <f>IF($C731="","",VLOOKUP($C731,分類コード!$B$1:$C$26,2,0))</f>
        <v/>
      </c>
      <c r="E731" s="234"/>
      <c r="F731" s="235"/>
      <c r="G731" s="236"/>
      <c r="H731" s="235"/>
      <c r="L731" s="239"/>
      <c r="M731" s="239"/>
      <c r="N731" s="239"/>
      <c r="O731" s="239"/>
      <c r="P731" s="239"/>
      <c r="Q731" s="239"/>
      <c r="R731" s="239"/>
      <c r="S731" s="239"/>
      <c r="W731" s="239"/>
      <c r="X731" s="239"/>
      <c r="Y731" s="239"/>
    </row>
    <row r="732" spans="1:25">
      <c r="A732" s="232"/>
      <c r="B732" s="232"/>
      <c r="C732" s="232"/>
      <c r="D732" s="233" t="str">
        <f>IF($C732="","",VLOOKUP($C732,分類コード!$B$1:$C$26,2,0))</f>
        <v/>
      </c>
      <c r="E732" s="234"/>
      <c r="F732" s="235"/>
      <c r="G732" s="236"/>
      <c r="H732" s="235"/>
      <c r="L732" s="239"/>
      <c r="M732" s="239"/>
      <c r="N732" s="239"/>
      <c r="O732" s="239"/>
      <c r="P732" s="239"/>
      <c r="Q732" s="239"/>
      <c r="R732" s="239"/>
      <c r="S732" s="239"/>
      <c r="W732" s="239"/>
      <c r="X732" s="239"/>
      <c r="Y732" s="239"/>
    </row>
    <row r="733" spans="1:25">
      <c r="A733" s="232"/>
      <c r="B733" s="232"/>
      <c r="C733" s="232"/>
      <c r="D733" s="233" t="str">
        <f>IF($C733="","",VLOOKUP($C733,分類コード!$B$1:$C$26,2,0))</f>
        <v/>
      </c>
      <c r="E733" s="234"/>
      <c r="F733" s="235"/>
      <c r="G733" s="236"/>
      <c r="H733" s="235"/>
      <c r="L733" s="239"/>
      <c r="M733" s="239"/>
      <c r="N733" s="239"/>
      <c r="O733" s="239"/>
      <c r="P733" s="239"/>
      <c r="Q733" s="239"/>
      <c r="R733" s="239"/>
      <c r="S733" s="239"/>
      <c r="W733" s="239"/>
      <c r="X733" s="239"/>
      <c r="Y733" s="239"/>
    </row>
    <row r="734" spans="1:25">
      <c r="A734" s="232"/>
      <c r="B734" s="232"/>
      <c r="C734" s="232"/>
      <c r="D734" s="233" t="str">
        <f>IF($C734="","",VLOOKUP($C734,分類コード!$B$1:$C$26,2,0))</f>
        <v/>
      </c>
      <c r="E734" s="234"/>
      <c r="F734" s="235"/>
      <c r="G734" s="236"/>
      <c r="H734" s="235"/>
      <c r="L734" s="239"/>
      <c r="M734" s="239"/>
      <c r="N734" s="239"/>
      <c r="O734" s="239"/>
      <c r="P734" s="239"/>
      <c r="Q734" s="239"/>
      <c r="R734" s="239"/>
      <c r="S734" s="239"/>
      <c r="W734" s="239"/>
      <c r="X734" s="239"/>
      <c r="Y734" s="239"/>
    </row>
    <row r="735" spans="1:25">
      <c r="A735" s="232"/>
      <c r="B735" s="232"/>
      <c r="C735" s="232"/>
      <c r="D735" s="233" t="str">
        <f>IF($C735="","",VLOOKUP($C735,分類コード!$B$1:$C$26,2,0))</f>
        <v/>
      </c>
      <c r="E735" s="234"/>
      <c r="F735" s="235"/>
      <c r="G735" s="236"/>
      <c r="H735" s="235"/>
      <c r="L735" s="239"/>
      <c r="M735" s="239"/>
      <c r="N735" s="239"/>
      <c r="O735" s="239"/>
      <c r="P735" s="239"/>
      <c r="Q735" s="239"/>
      <c r="R735" s="239"/>
      <c r="S735" s="239"/>
      <c r="W735" s="239"/>
      <c r="X735" s="239"/>
      <c r="Y735" s="239"/>
    </row>
    <row r="736" spans="1:25">
      <c r="A736" s="232"/>
      <c r="B736" s="232"/>
      <c r="C736" s="232"/>
      <c r="D736" s="233" t="str">
        <f>IF($C736="","",VLOOKUP($C736,分類コード!$B$1:$C$26,2,0))</f>
        <v/>
      </c>
      <c r="E736" s="234"/>
      <c r="F736" s="235"/>
      <c r="G736" s="236"/>
      <c r="H736" s="235"/>
      <c r="L736" s="239"/>
      <c r="M736" s="239"/>
      <c r="N736" s="239"/>
      <c r="O736" s="239"/>
      <c r="P736" s="239"/>
      <c r="Q736" s="239"/>
      <c r="R736" s="239"/>
      <c r="S736" s="239"/>
      <c r="W736" s="239"/>
      <c r="X736" s="239"/>
      <c r="Y736" s="239"/>
    </row>
    <row r="737" spans="1:25">
      <c r="A737" s="232"/>
      <c r="B737" s="232"/>
      <c r="C737" s="232"/>
      <c r="D737" s="233" t="str">
        <f>IF($C737="","",VLOOKUP($C737,分類コード!$B$1:$C$26,2,0))</f>
        <v/>
      </c>
      <c r="E737" s="234"/>
      <c r="F737" s="235"/>
      <c r="G737" s="236"/>
      <c r="H737" s="235"/>
      <c r="L737" s="239"/>
      <c r="M737" s="239"/>
      <c r="N737" s="239"/>
      <c r="O737" s="239"/>
      <c r="P737" s="239"/>
      <c r="Q737" s="239"/>
      <c r="R737" s="239"/>
      <c r="S737" s="239"/>
      <c r="W737" s="239"/>
      <c r="X737" s="239"/>
      <c r="Y737" s="239"/>
    </row>
    <row r="738" spans="1:25">
      <c r="A738" s="232"/>
      <c r="B738" s="232"/>
      <c r="C738" s="232"/>
      <c r="D738" s="233" t="str">
        <f>IF($C738="","",VLOOKUP($C738,分類コード!$B$1:$C$26,2,0))</f>
        <v/>
      </c>
      <c r="E738" s="234"/>
      <c r="F738" s="235"/>
      <c r="G738" s="236"/>
      <c r="H738" s="235"/>
      <c r="L738" s="239"/>
      <c r="M738" s="239"/>
      <c r="N738" s="239"/>
      <c r="O738" s="239"/>
      <c r="P738" s="239"/>
      <c r="Q738" s="239"/>
      <c r="R738" s="239"/>
      <c r="S738" s="239"/>
      <c r="W738" s="239"/>
      <c r="X738" s="239"/>
      <c r="Y738" s="239"/>
    </row>
    <row r="739" spans="1:25">
      <c r="A739" s="232"/>
      <c r="B739" s="232"/>
      <c r="C739" s="232"/>
      <c r="D739" s="233" t="str">
        <f>IF($C739="","",VLOOKUP($C739,分類コード!$B$1:$C$26,2,0))</f>
        <v/>
      </c>
      <c r="E739" s="234"/>
      <c r="F739" s="235"/>
      <c r="G739" s="236"/>
      <c r="H739" s="235"/>
      <c r="L739" s="239"/>
      <c r="M739" s="239"/>
      <c r="N739" s="239"/>
      <c r="O739" s="239"/>
      <c r="P739" s="239"/>
      <c r="Q739" s="239"/>
      <c r="R739" s="239"/>
      <c r="S739" s="239"/>
      <c r="W739" s="239"/>
      <c r="X739" s="239"/>
      <c r="Y739" s="239"/>
    </row>
    <row r="740" spans="1:25">
      <c r="A740" s="232"/>
      <c r="B740" s="232"/>
      <c r="C740" s="232"/>
      <c r="D740" s="233" t="str">
        <f>IF($C740="","",VLOOKUP($C740,分類コード!$B$1:$C$26,2,0))</f>
        <v/>
      </c>
      <c r="E740" s="234"/>
      <c r="F740" s="235"/>
      <c r="G740" s="236"/>
      <c r="H740" s="235"/>
      <c r="L740" s="239"/>
      <c r="M740" s="239"/>
      <c r="N740" s="239"/>
      <c r="O740" s="239"/>
      <c r="P740" s="239"/>
      <c r="Q740" s="239"/>
      <c r="R740" s="239"/>
      <c r="S740" s="239"/>
      <c r="W740" s="239"/>
      <c r="X740" s="239"/>
      <c r="Y740" s="239"/>
    </row>
    <row r="741" spans="1:25">
      <c r="A741" s="232"/>
      <c r="B741" s="232"/>
      <c r="C741" s="232"/>
      <c r="D741" s="233" t="str">
        <f>IF($C741="","",VLOOKUP($C741,分類コード!$B$1:$C$26,2,0))</f>
        <v/>
      </c>
      <c r="E741" s="234"/>
      <c r="F741" s="235"/>
      <c r="G741" s="236"/>
      <c r="H741" s="235"/>
      <c r="L741" s="239"/>
      <c r="M741" s="239"/>
      <c r="N741" s="239"/>
      <c r="O741" s="239"/>
      <c r="P741" s="239"/>
      <c r="Q741" s="239"/>
      <c r="R741" s="239"/>
      <c r="S741" s="239"/>
      <c r="W741" s="239"/>
      <c r="X741" s="239"/>
      <c r="Y741" s="239"/>
    </row>
    <row r="742" spans="1:25">
      <c r="A742" s="232"/>
      <c r="B742" s="232"/>
      <c r="C742" s="232"/>
      <c r="D742" s="233" t="str">
        <f>IF($C742="","",VLOOKUP($C742,分類コード!$B$1:$C$26,2,0))</f>
        <v/>
      </c>
      <c r="E742" s="234"/>
      <c r="F742" s="235"/>
      <c r="G742" s="236"/>
      <c r="H742" s="235"/>
      <c r="L742" s="239"/>
      <c r="M742" s="239"/>
      <c r="N742" s="239"/>
      <c r="O742" s="239"/>
      <c r="P742" s="239"/>
      <c r="Q742" s="239"/>
      <c r="R742" s="239"/>
      <c r="S742" s="239"/>
      <c r="W742" s="239"/>
      <c r="X742" s="239"/>
      <c r="Y742" s="239"/>
    </row>
    <row r="743" spans="1:25">
      <c r="A743" s="232"/>
      <c r="B743" s="232"/>
      <c r="C743" s="232"/>
      <c r="D743" s="233" t="str">
        <f>IF($C743="","",VLOOKUP($C743,分類コード!$B$1:$C$26,2,0))</f>
        <v/>
      </c>
      <c r="E743" s="234"/>
      <c r="F743" s="235"/>
      <c r="G743" s="236"/>
      <c r="H743" s="235"/>
      <c r="L743" s="239"/>
      <c r="M743" s="239"/>
      <c r="N743" s="239"/>
      <c r="O743" s="239"/>
      <c r="P743" s="239"/>
      <c r="Q743" s="239"/>
      <c r="R743" s="239"/>
      <c r="S743" s="239"/>
      <c r="W743" s="239"/>
      <c r="X743" s="239"/>
      <c r="Y743" s="239"/>
    </row>
    <row r="744" spans="1:25">
      <c r="A744" s="232"/>
      <c r="B744" s="232"/>
      <c r="C744" s="232"/>
      <c r="D744" s="233" t="str">
        <f>IF($C744="","",VLOOKUP($C744,分類コード!$B$1:$C$26,2,0))</f>
        <v/>
      </c>
      <c r="E744" s="234"/>
      <c r="F744" s="235"/>
      <c r="G744" s="236"/>
      <c r="H744" s="235"/>
      <c r="L744" s="239"/>
      <c r="M744" s="239"/>
      <c r="N744" s="239"/>
      <c r="O744" s="239"/>
      <c r="P744" s="239"/>
      <c r="Q744" s="239"/>
      <c r="R744" s="239"/>
      <c r="S744" s="239"/>
      <c r="W744" s="239"/>
      <c r="X744" s="239"/>
      <c r="Y744" s="239"/>
    </row>
    <row r="745" spans="1:25">
      <c r="A745" s="232"/>
      <c r="B745" s="232"/>
      <c r="C745" s="232"/>
      <c r="D745" s="233" t="str">
        <f>IF($C745="","",VLOOKUP($C745,分類コード!$B$1:$C$26,2,0))</f>
        <v/>
      </c>
      <c r="E745" s="234"/>
      <c r="F745" s="235"/>
      <c r="G745" s="236"/>
      <c r="H745" s="235"/>
      <c r="L745" s="239"/>
      <c r="M745" s="239"/>
      <c r="N745" s="239"/>
      <c r="O745" s="239"/>
      <c r="P745" s="239"/>
      <c r="Q745" s="239"/>
      <c r="R745" s="239"/>
      <c r="S745" s="239"/>
      <c r="W745" s="239"/>
      <c r="X745" s="239"/>
      <c r="Y745" s="239"/>
    </row>
    <row r="746" spans="1:25">
      <c r="A746" s="232"/>
      <c r="B746" s="232"/>
      <c r="C746" s="232"/>
      <c r="D746" s="233" t="str">
        <f>IF($C746="","",VLOOKUP($C746,分類コード!$B$1:$C$26,2,0))</f>
        <v/>
      </c>
      <c r="E746" s="234"/>
      <c r="F746" s="235"/>
      <c r="G746" s="236"/>
      <c r="H746" s="235"/>
      <c r="L746" s="239"/>
      <c r="M746" s="239"/>
      <c r="N746" s="239"/>
      <c r="O746" s="239"/>
      <c r="P746" s="239"/>
      <c r="Q746" s="239"/>
      <c r="R746" s="239"/>
      <c r="S746" s="239"/>
      <c r="W746" s="239"/>
      <c r="X746" s="239"/>
      <c r="Y746" s="239"/>
    </row>
    <row r="747" spans="1:25">
      <c r="A747" s="232"/>
      <c r="B747" s="232"/>
      <c r="C747" s="232"/>
      <c r="D747" s="233" t="str">
        <f>IF($C747="","",VLOOKUP($C747,分類コード!$B$1:$C$26,2,0))</f>
        <v/>
      </c>
      <c r="E747" s="234"/>
      <c r="F747" s="235"/>
      <c r="G747" s="236"/>
      <c r="H747" s="235"/>
      <c r="L747" s="239"/>
      <c r="M747" s="239"/>
      <c r="N747" s="239"/>
      <c r="O747" s="239"/>
      <c r="P747" s="239"/>
      <c r="Q747" s="239"/>
      <c r="R747" s="239"/>
      <c r="S747" s="239"/>
      <c r="W747" s="239"/>
      <c r="X747" s="239"/>
      <c r="Y747" s="239"/>
    </row>
    <row r="748" spans="1:25">
      <c r="A748" s="232"/>
      <c r="B748" s="232"/>
      <c r="C748" s="232"/>
      <c r="D748" s="233" t="str">
        <f>IF($C748="","",VLOOKUP($C748,分類コード!$B$1:$C$26,2,0))</f>
        <v/>
      </c>
      <c r="E748" s="234"/>
      <c r="F748" s="235"/>
      <c r="G748" s="236"/>
      <c r="H748" s="235"/>
      <c r="L748" s="239"/>
      <c r="M748" s="239"/>
      <c r="N748" s="239"/>
      <c r="O748" s="239"/>
      <c r="P748" s="239"/>
      <c r="Q748" s="239"/>
      <c r="R748" s="239"/>
      <c r="S748" s="239"/>
      <c r="W748" s="239"/>
      <c r="X748" s="239"/>
      <c r="Y748" s="239"/>
    </row>
    <row r="749" spans="1:25">
      <c r="A749" s="232"/>
      <c r="B749" s="232"/>
      <c r="C749" s="232"/>
      <c r="D749" s="233" t="str">
        <f>IF($C749="","",VLOOKUP($C749,分類コード!$B$1:$C$26,2,0))</f>
        <v/>
      </c>
      <c r="E749" s="234"/>
      <c r="F749" s="235"/>
      <c r="G749" s="236"/>
      <c r="H749" s="235"/>
      <c r="L749" s="239"/>
      <c r="M749" s="239"/>
      <c r="N749" s="239"/>
      <c r="O749" s="239"/>
      <c r="P749" s="239"/>
      <c r="Q749" s="239"/>
      <c r="R749" s="239"/>
      <c r="S749" s="239"/>
      <c r="W749" s="239"/>
      <c r="X749" s="239"/>
      <c r="Y749" s="239"/>
    </row>
    <row r="750" spans="1:25">
      <c r="A750" s="232"/>
      <c r="B750" s="232"/>
      <c r="C750" s="232"/>
      <c r="D750" s="233" t="str">
        <f>IF($C750="","",VLOOKUP($C750,分類コード!$B$1:$C$26,2,0))</f>
        <v/>
      </c>
      <c r="E750" s="234"/>
      <c r="F750" s="235"/>
      <c r="G750" s="236"/>
      <c r="H750" s="235"/>
      <c r="L750" s="239"/>
      <c r="M750" s="239"/>
      <c r="N750" s="239"/>
      <c r="O750" s="239"/>
      <c r="P750" s="239"/>
      <c r="Q750" s="239"/>
      <c r="R750" s="239"/>
      <c r="S750" s="239"/>
      <c r="W750" s="239"/>
      <c r="X750" s="239"/>
      <c r="Y750" s="239"/>
    </row>
    <row r="751" spans="1:25">
      <c r="A751" s="232"/>
      <c r="B751" s="232"/>
      <c r="C751" s="232"/>
      <c r="D751" s="233" t="str">
        <f>IF($C751="","",VLOOKUP($C751,分類コード!$B$1:$C$26,2,0))</f>
        <v/>
      </c>
      <c r="E751" s="234"/>
      <c r="F751" s="235"/>
      <c r="G751" s="236"/>
      <c r="H751" s="235"/>
      <c r="L751" s="239"/>
      <c r="M751" s="239"/>
      <c r="N751" s="239"/>
      <c r="O751" s="239"/>
      <c r="P751" s="239"/>
      <c r="Q751" s="239"/>
      <c r="R751" s="239"/>
      <c r="S751" s="239"/>
      <c r="W751" s="239"/>
      <c r="X751" s="239"/>
      <c r="Y751" s="239"/>
    </row>
    <row r="752" spans="1:25">
      <c r="A752" s="232"/>
      <c r="B752" s="232"/>
      <c r="C752" s="232"/>
      <c r="D752" s="233" t="str">
        <f>IF($C752="","",VLOOKUP($C752,分類コード!$B$1:$C$26,2,0))</f>
        <v/>
      </c>
      <c r="E752" s="234"/>
      <c r="F752" s="235"/>
      <c r="G752" s="236"/>
      <c r="H752" s="235"/>
      <c r="L752" s="239"/>
      <c r="M752" s="239"/>
      <c r="N752" s="239"/>
      <c r="O752" s="239"/>
      <c r="P752" s="239"/>
      <c r="Q752" s="239"/>
      <c r="R752" s="239"/>
      <c r="S752" s="239"/>
      <c r="W752" s="239"/>
      <c r="X752" s="239"/>
      <c r="Y752" s="239"/>
    </row>
    <row r="753" spans="1:25">
      <c r="A753" s="232"/>
      <c r="B753" s="232"/>
      <c r="C753" s="232"/>
      <c r="D753" s="233" t="str">
        <f>IF($C753="","",VLOOKUP($C753,分類コード!$B$1:$C$26,2,0))</f>
        <v/>
      </c>
      <c r="E753" s="234"/>
      <c r="F753" s="235"/>
      <c r="G753" s="236"/>
      <c r="H753" s="235"/>
      <c r="L753" s="239"/>
      <c r="M753" s="239"/>
      <c r="N753" s="239"/>
      <c r="O753" s="239"/>
      <c r="P753" s="239"/>
      <c r="Q753" s="239"/>
      <c r="R753" s="239"/>
      <c r="S753" s="239"/>
      <c r="W753" s="239"/>
      <c r="X753" s="239"/>
      <c r="Y753" s="239"/>
    </row>
    <row r="754" spans="1:25">
      <c r="A754" s="232"/>
      <c r="B754" s="232"/>
      <c r="C754" s="232"/>
      <c r="D754" s="233" t="str">
        <f>IF($C754="","",VLOOKUP($C754,分類コード!$B$1:$C$26,2,0))</f>
        <v/>
      </c>
      <c r="E754" s="234"/>
      <c r="F754" s="235"/>
      <c r="G754" s="236"/>
      <c r="H754" s="235"/>
      <c r="L754" s="239"/>
      <c r="M754" s="239"/>
      <c r="N754" s="239"/>
      <c r="O754" s="239"/>
      <c r="P754" s="239"/>
      <c r="Q754" s="239"/>
      <c r="R754" s="239"/>
      <c r="S754" s="239"/>
      <c r="W754" s="239"/>
      <c r="X754" s="239"/>
      <c r="Y754" s="239"/>
    </row>
    <row r="755" spans="1:25">
      <c r="A755" s="232"/>
      <c r="B755" s="232"/>
      <c r="C755" s="232"/>
      <c r="D755" s="233" t="str">
        <f>IF($C755="","",VLOOKUP($C755,分類コード!$B$1:$C$26,2,0))</f>
        <v/>
      </c>
      <c r="E755" s="234"/>
      <c r="F755" s="235"/>
      <c r="G755" s="236"/>
      <c r="H755" s="235"/>
      <c r="L755" s="239"/>
      <c r="M755" s="239"/>
      <c r="N755" s="239"/>
      <c r="O755" s="239"/>
      <c r="P755" s="239"/>
      <c r="Q755" s="239"/>
      <c r="R755" s="239"/>
      <c r="S755" s="239"/>
      <c r="W755" s="239"/>
      <c r="X755" s="239"/>
      <c r="Y755" s="239"/>
    </row>
    <row r="756" spans="1:25">
      <c r="A756" s="232"/>
      <c r="B756" s="232"/>
      <c r="C756" s="232"/>
      <c r="D756" s="233" t="str">
        <f>IF($C756="","",VLOOKUP($C756,分類コード!$B$1:$C$26,2,0))</f>
        <v/>
      </c>
      <c r="E756" s="234"/>
      <c r="F756" s="235"/>
      <c r="G756" s="236"/>
      <c r="H756" s="235"/>
      <c r="L756" s="239"/>
      <c r="M756" s="239"/>
      <c r="N756" s="239"/>
      <c r="O756" s="239"/>
      <c r="P756" s="239"/>
      <c r="Q756" s="239"/>
      <c r="R756" s="239"/>
      <c r="S756" s="239"/>
      <c r="W756" s="239"/>
      <c r="X756" s="239"/>
      <c r="Y756" s="239"/>
    </row>
    <row r="757" spans="1:25">
      <c r="A757" s="232"/>
      <c r="B757" s="232"/>
      <c r="C757" s="232"/>
      <c r="D757" s="233" t="str">
        <f>IF($C757="","",VLOOKUP($C757,分類コード!$B$1:$C$26,2,0))</f>
        <v/>
      </c>
      <c r="E757" s="234"/>
      <c r="F757" s="235"/>
      <c r="G757" s="236"/>
      <c r="H757" s="235"/>
      <c r="L757" s="239"/>
      <c r="M757" s="239"/>
      <c r="N757" s="239"/>
      <c r="O757" s="239"/>
      <c r="P757" s="239"/>
      <c r="Q757" s="239"/>
      <c r="R757" s="239"/>
      <c r="S757" s="239"/>
      <c r="W757" s="239"/>
      <c r="X757" s="239"/>
      <c r="Y757" s="239"/>
    </row>
    <row r="758" spans="1:25">
      <c r="A758" s="232"/>
      <c r="B758" s="232"/>
      <c r="C758" s="232"/>
      <c r="D758" s="233" t="str">
        <f>IF($C758="","",VLOOKUP($C758,分類コード!$B$1:$C$26,2,0))</f>
        <v/>
      </c>
      <c r="E758" s="234"/>
      <c r="F758" s="235"/>
      <c r="G758" s="236"/>
      <c r="H758" s="235"/>
      <c r="L758" s="239"/>
      <c r="M758" s="239"/>
      <c r="N758" s="239"/>
      <c r="O758" s="239"/>
      <c r="P758" s="239"/>
      <c r="Q758" s="239"/>
      <c r="R758" s="239"/>
      <c r="S758" s="239"/>
      <c r="W758" s="239"/>
      <c r="X758" s="239"/>
      <c r="Y758" s="239"/>
    </row>
    <row r="759" spans="1:25">
      <c r="A759" s="232"/>
      <c r="B759" s="232"/>
      <c r="C759" s="232"/>
      <c r="D759" s="233" t="str">
        <f>IF($C759="","",VLOOKUP($C759,分類コード!$B$1:$C$26,2,0))</f>
        <v/>
      </c>
      <c r="E759" s="234"/>
      <c r="F759" s="235"/>
      <c r="G759" s="236"/>
      <c r="H759" s="235"/>
      <c r="L759" s="239"/>
      <c r="M759" s="239"/>
      <c r="N759" s="239"/>
      <c r="O759" s="239"/>
      <c r="P759" s="239"/>
      <c r="Q759" s="239"/>
      <c r="R759" s="239"/>
      <c r="S759" s="239"/>
      <c r="W759" s="239"/>
      <c r="X759" s="239"/>
      <c r="Y759" s="239"/>
    </row>
    <row r="760" spans="1:25">
      <c r="A760" s="232"/>
      <c r="B760" s="232"/>
      <c r="C760" s="232"/>
      <c r="D760" s="233" t="str">
        <f>IF($C760="","",VLOOKUP($C760,分類コード!$B$1:$C$26,2,0))</f>
        <v/>
      </c>
      <c r="E760" s="234"/>
      <c r="F760" s="235"/>
      <c r="G760" s="236"/>
      <c r="H760" s="235"/>
      <c r="L760" s="239"/>
      <c r="M760" s="239"/>
      <c r="N760" s="239"/>
      <c r="O760" s="239"/>
      <c r="P760" s="239"/>
      <c r="Q760" s="239"/>
      <c r="R760" s="239"/>
      <c r="S760" s="239"/>
      <c r="W760" s="239"/>
      <c r="X760" s="239"/>
      <c r="Y760" s="239"/>
    </row>
    <row r="761" spans="1:25">
      <c r="A761" s="232"/>
      <c r="B761" s="232"/>
      <c r="C761" s="232"/>
      <c r="D761" s="233" t="str">
        <f>IF($C761="","",VLOOKUP($C761,分類コード!$B$1:$C$26,2,0))</f>
        <v/>
      </c>
      <c r="E761" s="234"/>
      <c r="F761" s="235"/>
      <c r="G761" s="236"/>
      <c r="H761" s="235"/>
      <c r="L761" s="239"/>
      <c r="M761" s="239"/>
      <c r="N761" s="239"/>
      <c r="O761" s="239"/>
      <c r="P761" s="239"/>
      <c r="Q761" s="239"/>
      <c r="R761" s="239"/>
      <c r="S761" s="239"/>
      <c r="W761" s="239"/>
      <c r="X761" s="239"/>
      <c r="Y761" s="239"/>
    </row>
    <row r="762" spans="1:25">
      <c r="A762" s="232"/>
      <c r="B762" s="232"/>
      <c r="C762" s="232"/>
      <c r="D762" s="233" t="str">
        <f>IF($C762="","",VLOOKUP($C762,分類コード!$B$1:$C$26,2,0))</f>
        <v/>
      </c>
      <c r="E762" s="234"/>
      <c r="F762" s="235"/>
      <c r="G762" s="236"/>
      <c r="H762" s="235"/>
      <c r="L762" s="239"/>
      <c r="M762" s="239"/>
      <c r="N762" s="239"/>
      <c r="O762" s="239"/>
      <c r="P762" s="239"/>
      <c r="Q762" s="239"/>
      <c r="R762" s="239"/>
      <c r="S762" s="239"/>
      <c r="W762" s="239"/>
      <c r="X762" s="239"/>
      <c r="Y762" s="239"/>
    </row>
    <row r="763" spans="1:25">
      <c r="A763" s="232"/>
      <c r="B763" s="232"/>
      <c r="C763" s="232"/>
      <c r="D763" s="233" t="str">
        <f>IF($C763="","",VLOOKUP($C763,分類コード!$B$1:$C$26,2,0))</f>
        <v/>
      </c>
      <c r="E763" s="234"/>
      <c r="F763" s="235"/>
      <c r="G763" s="236"/>
      <c r="H763" s="235"/>
      <c r="L763" s="239"/>
      <c r="M763" s="239"/>
      <c r="N763" s="239"/>
      <c r="O763" s="239"/>
      <c r="P763" s="239"/>
      <c r="Q763" s="239"/>
      <c r="R763" s="239"/>
      <c r="S763" s="239"/>
      <c r="W763" s="239"/>
      <c r="X763" s="239"/>
      <c r="Y763" s="239"/>
    </row>
    <row r="764" spans="1:25">
      <c r="A764" s="232"/>
      <c r="B764" s="232"/>
      <c r="C764" s="232"/>
      <c r="D764" s="233" t="str">
        <f>IF($C764="","",VLOOKUP($C764,分類コード!$B$1:$C$26,2,0))</f>
        <v/>
      </c>
      <c r="E764" s="234"/>
      <c r="F764" s="235"/>
      <c r="G764" s="236"/>
      <c r="H764" s="235"/>
      <c r="L764" s="239"/>
      <c r="M764" s="239"/>
      <c r="N764" s="239"/>
      <c r="O764" s="239"/>
      <c r="P764" s="239"/>
      <c r="Q764" s="239"/>
      <c r="R764" s="239"/>
      <c r="S764" s="239"/>
      <c r="W764" s="239"/>
      <c r="X764" s="239"/>
      <c r="Y764" s="239"/>
    </row>
    <row r="765" spans="1:25">
      <c r="A765" s="232"/>
      <c r="B765" s="232"/>
      <c r="C765" s="232"/>
      <c r="D765" s="233" t="str">
        <f>IF($C765="","",VLOOKUP($C765,分類コード!$B$1:$C$26,2,0))</f>
        <v/>
      </c>
      <c r="E765" s="234"/>
      <c r="F765" s="235"/>
      <c r="G765" s="236"/>
      <c r="H765" s="235"/>
      <c r="L765" s="239"/>
      <c r="M765" s="239"/>
      <c r="N765" s="239"/>
      <c r="O765" s="239"/>
      <c r="P765" s="239"/>
      <c r="Q765" s="239"/>
      <c r="R765" s="239"/>
      <c r="S765" s="239"/>
      <c r="W765" s="239"/>
      <c r="X765" s="239"/>
      <c r="Y765" s="239"/>
    </row>
    <row r="766" spans="1:25">
      <c r="A766" s="232"/>
      <c r="B766" s="232"/>
      <c r="C766" s="232"/>
      <c r="D766" s="233" t="str">
        <f>IF($C766="","",VLOOKUP($C766,分類コード!$B$1:$C$26,2,0))</f>
        <v/>
      </c>
      <c r="E766" s="234"/>
      <c r="F766" s="235"/>
      <c r="G766" s="236"/>
      <c r="H766" s="235"/>
      <c r="L766" s="239"/>
      <c r="M766" s="239"/>
      <c r="N766" s="239"/>
      <c r="O766" s="239"/>
      <c r="P766" s="239"/>
      <c r="Q766" s="239"/>
      <c r="R766" s="239"/>
      <c r="S766" s="239"/>
      <c r="W766" s="239"/>
      <c r="X766" s="239"/>
      <c r="Y766" s="239"/>
    </row>
    <row r="767" spans="1:25">
      <c r="A767" s="232"/>
      <c r="B767" s="232"/>
      <c r="C767" s="232"/>
      <c r="D767" s="233" t="str">
        <f>IF($C767="","",VLOOKUP($C767,分類コード!$B$1:$C$26,2,0))</f>
        <v/>
      </c>
      <c r="E767" s="234"/>
      <c r="F767" s="235"/>
      <c r="G767" s="236"/>
      <c r="H767" s="235"/>
      <c r="L767" s="239"/>
      <c r="M767" s="239"/>
      <c r="N767" s="239"/>
      <c r="O767" s="239"/>
      <c r="P767" s="239"/>
      <c r="Q767" s="239"/>
      <c r="R767" s="239"/>
      <c r="S767" s="239"/>
      <c r="W767" s="239"/>
      <c r="X767" s="239"/>
      <c r="Y767" s="239"/>
    </row>
    <row r="768" spans="1:25">
      <c r="A768" s="232"/>
      <c r="B768" s="232"/>
      <c r="C768" s="232"/>
      <c r="D768" s="233" t="str">
        <f>IF($C768="","",VLOOKUP($C768,分類コード!$B$1:$C$26,2,0))</f>
        <v/>
      </c>
      <c r="E768" s="234"/>
      <c r="F768" s="235"/>
      <c r="G768" s="236"/>
      <c r="H768" s="235"/>
      <c r="L768" s="239"/>
      <c r="M768" s="239"/>
      <c r="N768" s="239"/>
      <c r="O768" s="239"/>
      <c r="P768" s="239"/>
      <c r="Q768" s="239"/>
      <c r="R768" s="239"/>
      <c r="S768" s="239"/>
      <c r="W768" s="239"/>
      <c r="X768" s="239"/>
      <c r="Y768" s="239"/>
    </row>
    <row r="769" spans="1:25">
      <c r="A769" s="232"/>
      <c r="B769" s="232"/>
      <c r="C769" s="232"/>
      <c r="D769" s="233" t="str">
        <f>IF($C769="","",VLOOKUP($C769,分類コード!$B$1:$C$26,2,0))</f>
        <v/>
      </c>
      <c r="E769" s="234"/>
      <c r="F769" s="235"/>
      <c r="G769" s="236"/>
      <c r="H769" s="235"/>
      <c r="L769" s="239"/>
      <c r="M769" s="239"/>
      <c r="N769" s="239"/>
      <c r="O769" s="239"/>
      <c r="P769" s="239"/>
      <c r="Q769" s="239"/>
      <c r="R769" s="239"/>
      <c r="S769" s="239"/>
      <c r="W769" s="239"/>
      <c r="X769" s="239"/>
      <c r="Y769" s="239"/>
    </row>
    <row r="770" spans="1:25">
      <c r="A770" s="232"/>
      <c r="B770" s="232"/>
      <c r="C770" s="232"/>
      <c r="D770" s="233" t="str">
        <f>IF($C770="","",VLOOKUP($C770,分類コード!$B$1:$C$26,2,0))</f>
        <v/>
      </c>
      <c r="E770" s="234"/>
      <c r="F770" s="235"/>
      <c r="G770" s="236"/>
      <c r="H770" s="235"/>
      <c r="L770" s="239"/>
      <c r="M770" s="239"/>
      <c r="N770" s="239"/>
      <c r="O770" s="239"/>
      <c r="P770" s="239"/>
      <c r="Q770" s="239"/>
      <c r="R770" s="239"/>
      <c r="S770" s="239"/>
      <c r="W770" s="239"/>
      <c r="X770" s="239"/>
      <c r="Y770" s="239"/>
    </row>
    <row r="771" spans="1:25">
      <c r="A771" s="232"/>
      <c r="B771" s="232"/>
      <c r="C771" s="232"/>
      <c r="D771" s="233" t="str">
        <f>IF($C771="","",VLOOKUP($C771,分類コード!$B$1:$C$26,2,0))</f>
        <v/>
      </c>
      <c r="E771" s="234"/>
      <c r="F771" s="235"/>
      <c r="G771" s="236"/>
      <c r="H771" s="235"/>
      <c r="L771" s="239"/>
      <c r="M771" s="239"/>
      <c r="N771" s="239"/>
      <c r="O771" s="239"/>
      <c r="P771" s="239"/>
      <c r="Q771" s="239"/>
      <c r="R771" s="239"/>
      <c r="S771" s="239"/>
      <c r="W771" s="239"/>
      <c r="X771" s="239"/>
      <c r="Y771" s="239"/>
    </row>
    <row r="772" spans="1:25">
      <c r="A772" s="232"/>
      <c r="B772" s="232"/>
      <c r="C772" s="232"/>
      <c r="D772" s="233" t="str">
        <f>IF($C772="","",VLOOKUP($C772,分類コード!$B$1:$C$26,2,0))</f>
        <v/>
      </c>
      <c r="E772" s="234"/>
      <c r="F772" s="235"/>
      <c r="G772" s="236"/>
      <c r="H772" s="235"/>
      <c r="L772" s="239"/>
      <c r="M772" s="239"/>
      <c r="N772" s="239"/>
      <c r="O772" s="239"/>
      <c r="P772" s="239"/>
      <c r="Q772" s="239"/>
      <c r="R772" s="239"/>
      <c r="S772" s="239"/>
      <c r="W772" s="239"/>
      <c r="X772" s="239"/>
      <c r="Y772" s="239"/>
    </row>
    <row r="773" spans="1:25">
      <c r="A773" s="232"/>
      <c r="B773" s="232"/>
      <c r="C773" s="232"/>
      <c r="D773" s="233" t="str">
        <f>IF($C773="","",VLOOKUP($C773,分類コード!$B$1:$C$26,2,0))</f>
        <v/>
      </c>
      <c r="E773" s="234"/>
      <c r="F773" s="235"/>
      <c r="G773" s="236"/>
      <c r="H773" s="235"/>
      <c r="L773" s="239"/>
      <c r="M773" s="239"/>
      <c r="N773" s="239"/>
      <c r="O773" s="239"/>
      <c r="P773" s="239"/>
      <c r="Q773" s="239"/>
      <c r="R773" s="239"/>
      <c r="S773" s="239"/>
      <c r="W773" s="239"/>
      <c r="X773" s="239"/>
      <c r="Y773" s="239"/>
    </row>
    <row r="774" spans="1:25">
      <c r="A774" s="232"/>
      <c r="B774" s="232"/>
      <c r="C774" s="232"/>
      <c r="D774" s="233" t="str">
        <f>IF($C774="","",VLOOKUP($C774,分類コード!$B$1:$C$26,2,0))</f>
        <v/>
      </c>
      <c r="E774" s="234"/>
      <c r="F774" s="235"/>
      <c r="G774" s="236"/>
      <c r="H774" s="235"/>
      <c r="L774" s="239"/>
      <c r="M774" s="239"/>
      <c r="N774" s="239"/>
      <c r="O774" s="239"/>
      <c r="P774" s="239"/>
      <c r="Q774" s="239"/>
      <c r="R774" s="239"/>
      <c r="S774" s="239"/>
      <c r="W774" s="239"/>
      <c r="X774" s="239"/>
      <c r="Y774" s="239"/>
    </row>
    <row r="775" spans="1:25">
      <c r="A775" s="232"/>
      <c r="B775" s="232"/>
      <c r="C775" s="232"/>
      <c r="D775" s="233" t="str">
        <f>IF($C775="","",VLOOKUP($C775,分類コード!$B$1:$C$26,2,0))</f>
        <v/>
      </c>
      <c r="E775" s="234"/>
      <c r="F775" s="235"/>
      <c r="G775" s="236"/>
      <c r="H775" s="235"/>
      <c r="L775" s="239"/>
      <c r="M775" s="239"/>
      <c r="N775" s="239"/>
      <c r="O775" s="239"/>
      <c r="P775" s="239"/>
      <c r="Q775" s="239"/>
      <c r="R775" s="239"/>
      <c r="S775" s="239"/>
      <c r="W775" s="239"/>
      <c r="X775" s="239"/>
      <c r="Y775" s="239"/>
    </row>
    <row r="776" spans="1:25">
      <c r="A776" s="232"/>
      <c r="B776" s="232"/>
      <c r="C776" s="232"/>
      <c r="D776" s="233" t="str">
        <f>IF($C776="","",VLOOKUP($C776,分類コード!$B$1:$C$26,2,0))</f>
        <v/>
      </c>
      <c r="E776" s="234"/>
      <c r="F776" s="235"/>
      <c r="G776" s="236"/>
      <c r="H776" s="235"/>
      <c r="L776" s="239"/>
      <c r="M776" s="239"/>
      <c r="N776" s="239"/>
      <c r="O776" s="239"/>
      <c r="P776" s="239"/>
      <c r="Q776" s="239"/>
      <c r="R776" s="239"/>
      <c r="S776" s="239"/>
      <c r="W776" s="239"/>
      <c r="X776" s="239"/>
      <c r="Y776" s="239"/>
    </row>
    <row r="777" spans="1:25">
      <c r="A777" s="232"/>
      <c r="B777" s="232"/>
      <c r="C777" s="232"/>
      <c r="D777" s="233" t="str">
        <f>IF($C777="","",VLOOKUP($C777,分類コード!$B$1:$C$26,2,0))</f>
        <v/>
      </c>
      <c r="E777" s="234"/>
      <c r="F777" s="235"/>
      <c r="G777" s="236"/>
      <c r="H777" s="235"/>
      <c r="L777" s="239"/>
      <c r="M777" s="239"/>
      <c r="N777" s="239"/>
      <c r="O777" s="239"/>
      <c r="P777" s="239"/>
      <c r="Q777" s="239"/>
      <c r="R777" s="239"/>
      <c r="S777" s="239"/>
      <c r="W777" s="239"/>
      <c r="X777" s="239"/>
      <c r="Y777" s="239"/>
    </row>
    <row r="778" spans="1:25">
      <c r="A778" s="232"/>
      <c r="B778" s="232"/>
      <c r="C778" s="232"/>
      <c r="D778" s="233" t="str">
        <f>IF($C778="","",VLOOKUP($C778,分類コード!$B$1:$C$26,2,0))</f>
        <v/>
      </c>
      <c r="E778" s="234"/>
      <c r="F778" s="235"/>
      <c r="G778" s="236"/>
      <c r="H778" s="235"/>
      <c r="L778" s="239"/>
      <c r="M778" s="239"/>
      <c r="N778" s="239"/>
      <c r="O778" s="239"/>
      <c r="P778" s="239"/>
      <c r="Q778" s="239"/>
      <c r="R778" s="239"/>
      <c r="S778" s="239"/>
      <c r="W778" s="239"/>
      <c r="X778" s="239"/>
      <c r="Y778" s="239"/>
    </row>
    <row r="779" spans="1:25">
      <c r="A779" s="232"/>
      <c r="B779" s="232"/>
      <c r="C779" s="232"/>
      <c r="D779" s="233" t="str">
        <f>IF($C779="","",VLOOKUP($C779,分類コード!$B$1:$C$26,2,0))</f>
        <v/>
      </c>
      <c r="E779" s="234"/>
      <c r="F779" s="235"/>
      <c r="G779" s="236"/>
      <c r="H779" s="235"/>
      <c r="L779" s="239"/>
      <c r="M779" s="239"/>
      <c r="N779" s="239"/>
      <c r="O779" s="239"/>
      <c r="P779" s="239"/>
      <c r="Q779" s="239"/>
      <c r="R779" s="239"/>
      <c r="S779" s="239"/>
      <c r="W779" s="239"/>
      <c r="X779" s="239"/>
      <c r="Y779" s="239"/>
    </row>
    <row r="780" spans="1:25">
      <c r="A780" s="232"/>
      <c r="B780" s="232"/>
      <c r="C780" s="232"/>
      <c r="D780" s="233" t="str">
        <f>IF($C780="","",VLOOKUP($C780,分類コード!$B$1:$C$26,2,0))</f>
        <v/>
      </c>
      <c r="E780" s="234"/>
      <c r="F780" s="235"/>
      <c r="G780" s="236"/>
      <c r="H780" s="235"/>
      <c r="L780" s="239"/>
      <c r="M780" s="239"/>
      <c r="N780" s="239"/>
      <c r="O780" s="239"/>
      <c r="P780" s="239"/>
      <c r="Q780" s="239"/>
      <c r="R780" s="239"/>
      <c r="S780" s="239"/>
      <c r="W780" s="239"/>
      <c r="X780" s="239"/>
      <c r="Y780" s="239"/>
    </row>
    <row r="781" spans="1:25">
      <c r="A781" s="232"/>
      <c r="B781" s="232"/>
      <c r="C781" s="232"/>
      <c r="D781" s="233" t="str">
        <f>IF($C781="","",VLOOKUP($C781,分類コード!$B$1:$C$26,2,0))</f>
        <v/>
      </c>
      <c r="E781" s="234"/>
      <c r="F781" s="235"/>
      <c r="G781" s="236"/>
      <c r="H781" s="235"/>
      <c r="L781" s="239"/>
      <c r="M781" s="239"/>
      <c r="N781" s="239"/>
      <c r="O781" s="239"/>
      <c r="P781" s="239"/>
      <c r="Q781" s="239"/>
      <c r="R781" s="239"/>
      <c r="S781" s="239"/>
      <c r="W781" s="239"/>
      <c r="X781" s="239"/>
      <c r="Y781" s="239"/>
    </row>
    <row r="782" spans="1:25">
      <c r="A782" s="232"/>
      <c r="B782" s="232"/>
      <c r="C782" s="232"/>
      <c r="D782" s="233" t="str">
        <f>IF($C782="","",VLOOKUP($C782,分類コード!$B$1:$C$26,2,0))</f>
        <v/>
      </c>
      <c r="E782" s="234"/>
      <c r="F782" s="235"/>
      <c r="G782" s="236"/>
      <c r="H782" s="235"/>
      <c r="L782" s="239"/>
      <c r="M782" s="239"/>
      <c r="N782" s="239"/>
      <c r="O782" s="239"/>
      <c r="P782" s="239"/>
      <c r="Q782" s="239"/>
      <c r="R782" s="239"/>
      <c r="S782" s="239"/>
      <c r="W782" s="239"/>
      <c r="X782" s="239"/>
      <c r="Y782" s="239"/>
    </row>
    <row r="783" spans="1:25">
      <c r="A783" s="232"/>
      <c r="B783" s="232"/>
      <c r="C783" s="232"/>
      <c r="D783" s="233" t="str">
        <f>IF($C783="","",VLOOKUP($C783,分類コード!$B$1:$C$26,2,0))</f>
        <v/>
      </c>
      <c r="E783" s="234"/>
      <c r="F783" s="235"/>
      <c r="G783" s="236"/>
      <c r="H783" s="235"/>
      <c r="L783" s="239"/>
      <c r="M783" s="239"/>
      <c r="N783" s="239"/>
      <c r="O783" s="239"/>
      <c r="P783" s="239"/>
      <c r="Q783" s="239"/>
      <c r="R783" s="239"/>
      <c r="S783" s="239"/>
      <c r="W783" s="239"/>
      <c r="X783" s="239"/>
      <c r="Y783" s="239"/>
    </row>
    <row r="784" spans="1:25">
      <c r="A784" s="232"/>
      <c r="B784" s="232"/>
      <c r="C784" s="232"/>
      <c r="D784" s="233" t="str">
        <f>IF($C784="","",VLOOKUP($C784,分類コード!$B$1:$C$26,2,0))</f>
        <v/>
      </c>
      <c r="E784" s="234"/>
      <c r="F784" s="235"/>
      <c r="G784" s="236"/>
      <c r="H784" s="235"/>
      <c r="L784" s="239"/>
      <c r="M784" s="239"/>
      <c r="N784" s="239"/>
      <c r="O784" s="239"/>
      <c r="P784" s="239"/>
      <c r="Q784" s="239"/>
      <c r="R784" s="239"/>
      <c r="S784" s="239"/>
      <c r="W784" s="239"/>
      <c r="X784" s="239"/>
      <c r="Y784" s="239"/>
    </row>
    <row r="785" spans="1:25">
      <c r="A785" s="232"/>
      <c r="B785" s="232"/>
      <c r="C785" s="232"/>
      <c r="D785" s="233" t="str">
        <f>IF($C785="","",VLOOKUP($C785,分類コード!$B$1:$C$26,2,0))</f>
        <v/>
      </c>
      <c r="E785" s="234"/>
      <c r="F785" s="235"/>
      <c r="G785" s="236"/>
      <c r="H785" s="235"/>
      <c r="L785" s="239"/>
      <c r="M785" s="239"/>
      <c r="N785" s="239"/>
      <c r="O785" s="239"/>
      <c r="P785" s="239"/>
      <c r="Q785" s="239"/>
      <c r="R785" s="239"/>
      <c r="S785" s="239"/>
      <c r="W785" s="239"/>
      <c r="X785" s="239"/>
      <c r="Y785" s="239"/>
    </row>
    <row r="786" spans="1:25">
      <c r="A786" s="232"/>
      <c r="B786" s="232"/>
      <c r="C786" s="232"/>
      <c r="D786" s="233" t="str">
        <f>IF($C786="","",VLOOKUP($C786,分類コード!$B$1:$C$26,2,0))</f>
        <v/>
      </c>
      <c r="E786" s="234"/>
      <c r="F786" s="235"/>
      <c r="G786" s="236"/>
      <c r="H786" s="235"/>
      <c r="L786" s="239"/>
      <c r="M786" s="239"/>
      <c r="N786" s="239"/>
      <c r="O786" s="239"/>
      <c r="P786" s="239"/>
      <c r="Q786" s="239"/>
      <c r="R786" s="239"/>
      <c r="S786" s="239"/>
      <c r="W786" s="239"/>
      <c r="X786" s="239"/>
      <c r="Y786" s="239"/>
    </row>
    <row r="787" spans="1:25">
      <c r="A787" s="232"/>
      <c r="B787" s="232"/>
      <c r="C787" s="232"/>
      <c r="D787" s="233" t="str">
        <f>IF($C787="","",VLOOKUP($C787,分類コード!$B$1:$C$26,2,0))</f>
        <v/>
      </c>
      <c r="E787" s="234"/>
      <c r="F787" s="235"/>
      <c r="G787" s="236"/>
      <c r="H787" s="235"/>
      <c r="L787" s="239"/>
      <c r="M787" s="239"/>
      <c r="N787" s="239"/>
      <c r="O787" s="239"/>
      <c r="P787" s="239"/>
      <c r="Q787" s="239"/>
      <c r="R787" s="239"/>
      <c r="S787" s="239"/>
      <c r="W787" s="239"/>
      <c r="X787" s="239"/>
      <c r="Y787" s="239"/>
    </row>
    <row r="788" spans="1:25">
      <c r="A788" s="232"/>
      <c r="B788" s="232"/>
      <c r="C788" s="232"/>
      <c r="D788" s="233" t="str">
        <f>IF($C788="","",VLOOKUP($C788,分類コード!$B$1:$C$26,2,0))</f>
        <v/>
      </c>
      <c r="E788" s="234"/>
      <c r="F788" s="235"/>
      <c r="G788" s="236"/>
      <c r="H788" s="235"/>
      <c r="L788" s="239"/>
      <c r="M788" s="239"/>
      <c r="N788" s="239"/>
      <c r="O788" s="239"/>
      <c r="P788" s="239"/>
      <c r="Q788" s="239"/>
      <c r="R788" s="239"/>
      <c r="S788" s="239"/>
      <c r="W788" s="239"/>
      <c r="X788" s="239"/>
      <c r="Y788" s="239"/>
    </row>
    <row r="789" spans="1:25">
      <c r="A789" s="232"/>
      <c r="B789" s="232"/>
      <c r="C789" s="232"/>
      <c r="D789" s="233" t="str">
        <f>IF($C789="","",VLOOKUP($C789,分類コード!$B$1:$C$26,2,0))</f>
        <v/>
      </c>
      <c r="E789" s="234"/>
      <c r="F789" s="235"/>
      <c r="G789" s="236"/>
      <c r="H789" s="235"/>
      <c r="L789" s="239"/>
      <c r="M789" s="239"/>
      <c r="N789" s="239"/>
      <c r="O789" s="239"/>
      <c r="P789" s="239"/>
      <c r="Q789" s="239"/>
      <c r="R789" s="239"/>
      <c r="S789" s="239"/>
      <c r="W789" s="239"/>
      <c r="X789" s="239"/>
      <c r="Y789" s="239"/>
    </row>
    <row r="790" spans="1:25">
      <c r="A790" s="232"/>
      <c r="B790" s="232"/>
      <c r="C790" s="232"/>
      <c r="D790" s="233" t="str">
        <f>IF($C790="","",VLOOKUP($C790,分類コード!$B$1:$C$26,2,0))</f>
        <v/>
      </c>
      <c r="E790" s="234"/>
      <c r="F790" s="235"/>
      <c r="G790" s="236"/>
      <c r="H790" s="235"/>
      <c r="L790" s="239"/>
      <c r="M790" s="239"/>
      <c r="N790" s="239"/>
      <c r="O790" s="239"/>
      <c r="P790" s="239"/>
      <c r="Q790" s="239"/>
      <c r="R790" s="239"/>
      <c r="S790" s="239"/>
      <c r="W790" s="239"/>
      <c r="X790" s="239"/>
      <c r="Y790" s="239"/>
    </row>
    <row r="791" spans="1:25">
      <c r="A791" s="232"/>
      <c r="B791" s="232"/>
      <c r="C791" s="232"/>
      <c r="D791" s="233" t="str">
        <f>IF($C791="","",VLOOKUP($C791,分類コード!$B$1:$C$26,2,0))</f>
        <v/>
      </c>
      <c r="E791" s="234"/>
      <c r="F791" s="235"/>
      <c r="G791" s="236"/>
      <c r="H791" s="235"/>
      <c r="L791" s="239"/>
      <c r="M791" s="239"/>
      <c r="N791" s="239"/>
      <c r="O791" s="239"/>
      <c r="P791" s="239"/>
      <c r="Q791" s="239"/>
      <c r="R791" s="239"/>
      <c r="S791" s="239"/>
      <c r="W791" s="239"/>
      <c r="X791" s="239"/>
      <c r="Y791" s="239"/>
    </row>
    <row r="792" spans="1:25">
      <c r="A792" s="232"/>
      <c r="B792" s="232"/>
      <c r="C792" s="232"/>
      <c r="D792" s="233" t="str">
        <f>IF($C792="","",VLOOKUP($C792,分類コード!$B$1:$C$26,2,0))</f>
        <v/>
      </c>
      <c r="E792" s="234"/>
      <c r="F792" s="235"/>
      <c r="G792" s="236"/>
      <c r="H792" s="235"/>
      <c r="L792" s="239"/>
      <c r="M792" s="239"/>
      <c r="N792" s="239"/>
      <c r="O792" s="239"/>
      <c r="P792" s="239"/>
      <c r="Q792" s="239"/>
      <c r="R792" s="239"/>
      <c r="S792" s="239"/>
      <c r="W792" s="239"/>
      <c r="X792" s="239"/>
      <c r="Y792" s="239"/>
    </row>
    <row r="793" spans="1:25">
      <c r="A793" s="232"/>
      <c r="B793" s="232"/>
      <c r="C793" s="232"/>
      <c r="D793" s="233" t="str">
        <f>IF($C793="","",VLOOKUP($C793,分類コード!$B$1:$C$26,2,0))</f>
        <v/>
      </c>
      <c r="E793" s="234"/>
      <c r="F793" s="235"/>
      <c r="G793" s="236"/>
      <c r="H793" s="235"/>
      <c r="L793" s="239"/>
      <c r="M793" s="239"/>
      <c r="N793" s="239"/>
      <c r="O793" s="239"/>
      <c r="P793" s="239"/>
      <c r="Q793" s="239"/>
      <c r="R793" s="239"/>
      <c r="S793" s="239"/>
      <c r="W793" s="239"/>
      <c r="X793" s="239"/>
      <c r="Y793" s="239"/>
    </row>
    <row r="794" spans="1:25">
      <c r="A794" s="232"/>
      <c r="B794" s="232"/>
      <c r="C794" s="232"/>
      <c r="D794" s="233" t="str">
        <f>IF($C794="","",VLOOKUP($C794,分類コード!$B$1:$C$26,2,0))</f>
        <v/>
      </c>
      <c r="E794" s="234"/>
      <c r="F794" s="235"/>
      <c r="G794" s="236"/>
      <c r="H794" s="235"/>
      <c r="L794" s="239"/>
      <c r="M794" s="239"/>
      <c r="N794" s="239"/>
      <c r="O794" s="239"/>
      <c r="P794" s="239"/>
      <c r="Q794" s="239"/>
      <c r="R794" s="239"/>
      <c r="S794" s="239"/>
      <c r="W794" s="239"/>
      <c r="X794" s="239"/>
      <c r="Y794" s="239"/>
    </row>
    <row r="795" spans="1:25">
      <c r="A795" s="232"/>
      <c r="B795" s="232"/>
      <c r="C795" s="232"/>
      <c r="D795" s="233" t="str">
        <f>IF($C795="","",VLOOKUP($C795,分類コード!$B$1:$C$26,2,0))</f>
        <v/>
      </c>
      <c r="E795" s="234"/>
      <c r="F795" s="235"/>
      <c r="G795" s="236"/>
      <c r="H795" s="235"/>
      <c r="L795" s="239"/>
      <c r="M795" s="239"/>
      <c r="N795" s="239"/>
      <c r="O795" s="239"/>
      <c r="P795" s="239"/>
      <c r="Q795" s="239"/>
      <c r="R795" s="239"/>
      <c r="S795" s="239"/>
      <c r="W795" s="239"/>
      <c r="X795" s="239"/>
      <c r="Y795" s="239"/>
    </row>
    <row r="796" spans="1:25">
      <c r="A796" s="232"/>
      <c r="B796" s="232"/>
      <c r="C796" s="232"/>
      <c r="D796" s="233" t="str">
        <f>IF($C796="","",VLOOKUP($C796,分類コード!$B$1:$C$26,2,0))</f>
        <v/>
      </c>
      <c r="E796" s="234"/>
      <c r="F796" s="235"/>
      <c r="G796" s="236"/>
      <c r="H796" s="235"/>
      <c r="L796" s="239"/>
      <c r="M796" s="239"/>
      <c r="N796" s="239"/>
      <c r="O796" s="239"/>
      <c r="P796" s="239"/>
      <c r="Q796" s="239"/>
      <c r="R796" s="239"/>
      <c r="S796" s="239"/>
      <c r="W796" s="239"/>
      <c r="X796" s="239"/>
      <c r="Y796" s="239"/>
    </row>
    <row r="797" spans="1:25">
      <c r="A797" s="232"/>
      <c r="B797" s="232"/>
      <c r="C797" s="232"/>
      <c r="D797" s="233" t="str">
        <f>IF($C797="","",VLOOKUP($C797,分類コード!$B$1:$C$26,2,0))</f>
        <v/>
      </c>
      <c r="E797" s="234"/>
      <c r="F797" s="235"/>
      <c r="G797" s="236"/>
      <c r="H797" s="235"/>
      <c r="L797" s="239"/>
      <c r="M797" s="239"/>
      <c r="N797" s="239"/>
      <c r="O797" s="239"/>
      <c r="P797" s="239"/>
      <c r="Q797" s="239"/>
      <c r="R797" s="239"/>
      <c r="S797" s="239"/>
      <c r="W797" s="239"/>
      <c r="X797" s="239"/>
      <c r="Y797" s="239"/>
    </row>
    <row r="798" spans="1:25">
      <c r="A798" s="232"/>
      <c r="B798" s="232"/>
      <c r="C798" s="232"/>
      <c r="D798" s="233" t="str">
        <f>IF($C798="","",VLOOKUP($C798,分類コード!$B$1:$C$26,2,0))</f>
        <v/>
      </c>
      <c r="E798" s="234"/>
      <c r="F798" s="235"/>
      <c r="G798" s="236"/>
      <c r="H798" s="235"/>
      <c r="L798" s="239"/>
      <c r="M798" s="239"/>
      <c r="N798" s="239"/>
      <c r="O798" s="239"/>
      <c r="P798" s="239"/>
      <c r="Q798" s="239"/>
      <c r="R798" s="239"/>
      <c r="S798" s="239"/>
      <c r="W798" s="239"/>
      <c r="X798" s="239"/>
      <c r="Y798" s="239"/>
    </row>
    <row r="799" spans="1:25">
      <c r="A799" s="232"/>
      <c r="B799" s="232"/>
      <c r="C799" s="232"/>
      <c r="D799" s="233" t="str">
        <f>IF($C799="","",VLOOKUP($C799,分類コード!$B$1:$C$26,2,0))</f>
        <v/>
      </c>
      <c r="E799" s="234"/>
      <c r="F799" s="235"/>
      <c r="G799" s="236"/>
      <c r="H799" s="235"/>
      <c r="L799" s="239"/>
      <c r="M799" s="239"/>
      <c r="N799" s="239"/>
      <c r="O799" s="239"/>
      <c r="P799" s="239"/>
      <c r="Q799" s="239"/>
      <c r="R799" s="239"/>
      <c r="S799" s="239"/>
      <c r="W799" s="239"/>
      <c r="X799" s="239"/>
      <c r="Y799" s="239"/>
    </row>
    <row r="800" spans="1:25">
      <c r="A800" s="232"/>
      <c r="B800" s="232"/>
      <c r="C800" s="232"/>
      <c r="D800" s="233" t="str">
        <f>IF($C800="","",VLOOKUP($C800,分類コード!$B$1:$C$26,2,0))</f>
        <v/>
      </c>
      <c r="E800" s="234"/>
      <c r="F800" s="235"/>
      <c r="G800" s="236"/>
      <c r="H800" s="235"/>
      <c r="L800" s="239"/>
      <c r="M800" s="239"/>
      <c r="N800" s="239"/>
      <c r="O800" s="239"/>
      <c r="P800" s="239"/>
      <c r="Q800" s="239"/>
      <c r="R800" s="239"/>
      <c r="S800" s="239"/>
      <c r="W800" s="239"/>
      <c r="X800" s="239"/>
      <c r="Y800" s="239"/>
    </row>
    <row r="801" spans="1:25">
      <c r="A801" s="232"/>
      <c r="B801" s="232"/>
      <c r="C801" s="232"/>
      <c r="D801" s="233" t="str">
        <f>IF($C801="","",VLOOKUP($C801,分類コード!$B$1:$C$26,2,0))</f>
        <v/>
      </c>
      <c r="E801" s="234"/>
      <c r="F801" s="235"/>
      <c r="G801" s="236"/>
      <c r="H801" s="235"/>
      <c r="L801" s="239"/>
      <c r="M801" s="239"/>
      <c r="N801" s="239"/>
      <c r="O801" s="239"/>
      <c r="P801" s="239"/>
      <c r="Q801" s="239"/>
      <c r="R801" s="239"/>
      <c r="S801" s="239"/>
      <c r="W801" s="239"/>
      <c r="X801" s="239"/>
      <c r="Y801" s="239"/>
    </row>
    <row r="802" spans="1:25">
      <c r="A802" s="232"/>
      <c r="B802" s="232"/>
      <c r="C802" s="232"/>
      <c r="D802" s="233" t="str">
        <f>IF($C802="","",VLOOKUP($C802,分類コード!$B$1:$C$26,2,0))</f>
        <v/>
      </c>
      <c r="E802" s="234"/>
      <c r="F802" s="235"/>
      <c r="G802" s="236"/>
      <c r="H802" s="235"/>
      <c r="L802" s="239"/>
      <c r="M802" s="239"/>
      <c r="N802" s="239"/>
      <c r="O802" s="239"/>
      <c r="P802" s="239"/>
      <c r="Q802" s="239"/>
      <c r="R802" s="239"/>
      <c r="S802" s="239"/>
      <c r="W802" s="239"/>
      <c r="X802" s="239"/>
      <c r="Y802" s="239"/>
    </row>
    <row r="803" spans="1:25">
      <c r="A803" s="232"/>
      <c r="B803" s="232"/>
      <c r="C803" s="232"/>
      <c r="D803" s="233" t="str">
        <f>IF($C803="","",VLOOKUP($C803,分類コード!$B$1:$C$26,2,0))</f>
        <v/>
      </c>
      <c r="E803" s="234"/>
      <c r="F803" s="235"/>
      <c r="G803" s="236"/>
      <c r="H803" s="235"/>
      <c r="L803" s="239"/>
      <c r="M803" s="239"/>
      <c r="N803" s="239"/>
      <c r="O803" s="239"/>
      <c r="P803" s="239"/>
      <c r="Q803" s="239"/>
      <c r="R803" s="239"/>
      <c r="S803" s="239"/>
      <c r="W803" s="239"/>
      <c r="X803" s="239"/>
      <c r="Y803" s="239"/>
    </row>
    <row r="804" spans="1:25">
      <c r="A804" s="232"/>
      <c r="B804" s="232"/>
      <c r="C804" s="232"/>
      <c r="D804" s="233" t="str">
        <f>IF($C804="","",VLOOKUP($C804,分類コード!$B$1:$C$26,2,0))</f>
        <v/>
      </c>
      <c r="E804" s="234"/>
      <c r="F804" s="235"/>
      <c r="G804" s="236"/>
      <c r="H804" s="235"/>
      <c r="L804" s="239"/>
      <c r="M804" s="239"/>
      <c r="N804" s="239"/>
      <c r="O804" s="239"/>
      <c r="P804" s="239"/>
      <c r="Q804" s="239"/>
      <c r="R804" s="239"/>
      <c r="S804" s="239"/>
      <c r="W804" s="239"/>
      <c r="X804" s="239"/>
      <c r="Y804" s="239"/>
    </row>
    <row r="805" spans="1:25">
      <c r="A805" s="232"/>
      <c r="B805" s="232"/>
      <c r="C805" s="232"/>
      <c r="D805" s="233" t="str">
        <f>IF($C805="","",VLOOKUP($C805,分類コード!$B$1:$C$26,2,0))</f>
        <v/>
      </c>
      <c r="E805" s="234"/>
      <c r="F805" s="235"/>
      <c r="G805" s="236"/>
      <c r="H805" s="235"/>
      <c r="L805" s="239"/>
      <c r="M805" s="239"/>
      <c r="N805" s="239"/>
      <c r="O805" s="239"/>
      <c r="P805" s="239"/>
      <c r="Q805" s="239"/>
      <c r="R805" s="239"/>
      <c r="S805" s="239"/>
      <c r="W805" s="239"/>
      <c r="X805" s="239"/>
      <c r="Y805" s="239"/>
    </row>
    <row r="806" spans="1:25">
      <c r="A806" s="232"/>
      <c r="B806" s="232"/>
      <c r="C806" s="232"/>
      <c r="D806" s="233" t="str">
        <f>IF($C806="","",VLOOKUP($C806,分類コード!$B$1:$C$26,2,0))</f>
        <v/>
      </c>
      <c r="E806" s="234"/>
      <c r="F806" s="235"/>
      <c r="G806" s="236"/>
      <c r="H806" s="235"/>
      <c r="L806" s="239"/>
      <c r="M806" s="239"/>
      <c r="N806" s="239"/>
      <c r="O806" s="239"/>
      <c r="P806" s="239"/>
      <c r="Q806" s="239"/>
      <c r="R806" s="239"/>
      <c r="S806" s="239"/>
      <c r="W806" s="239"/>
      <c r="X806" s="239"/>
      <c r="Y806" s="239"/>
    </row>
    <row r="807" spans="1:25">
      <c r="A807" s="232"/>
      <c r="B807" s="232"/>
      <c r="C807" s="232"/>
      <c r="D807" s="233" t="str">
        <f>IF($C807="","",VLOOKUP($C807,分類コード!$B$1:$C$26,2,0))</f>
        <v/>
      </c>
      <c r="E807" s="234"/>
      <c r="F807" s="235"/>
      <c r="G807" s="236"/>
      <c r="H807" s="235"/>
      <c r="L807" s="239"/>
      <c r="M807" s="239"/>
      <c r="N807" s="239"/>
      <c r="O807" s="239"/>
      <c r="P807" s="239"/>
      <c r="Q807" s="239"/>
      <c r="R807" s="239"/>
      <c r="S807" s="239"/>
      <c r="W807" s="239"/>
      <c r="X807" s="239"/>
      <c r="Y807" s="239"/>
    </row>
    <row r="808" spans="1:25">
      <c r="A808" s="232"/>
      <c r="B808" s="232"/>
      <c r="C808" s="232"/>
      <c r="D808" s="233" t="str">
        <f>IF($C808="","",VLOOKUP($C808,分類コード!$B$1:$C$26,2,0))</f>
        <v/>
      </c>
      <c r="E808" s="234"/>
      <c r="F808" s="235"/>
      <c r="G808" s="236"/>
      <c r="H808" s="235"/>
      <c r="L808" s="239"/>
      <c r="M808" s="239"/>
      <c r="N808" s="239"/>
      <c r="O808" s="239"/>
      <c r="P808" s="239"/>
      <c r="Q808" s="239"/>
      <c r="R808" s="239"/>
      <c r="S808" s="239"/>
      <c r="W808" s="239"/>
      <c r="X808" s="239"/>
      <c r="Y808" s="239"/>
    </row>
    <row r="809" spans="1:25">
      <c r="A809" s="232"/>
      <c r="B809" s="232"/>
      <c r="C809" s="232"/>
      <c r="D809" s="233" t="str">
        <f>IF($C809="","",VLOOKUP($C809,分類コード!$B$1:$C$26,2,0))</f>
        <v/>
      </c>
      <c r="E809" s="234"/>
      <c r="F809" s="235"/>
      <c r="G809" s="236"/>
      <c r="H809" s="235"/>
      <c r="L809" s="239"/>
      <c r="M809" s="239"/>
      <c r="N809" s="239"/>
      <c r="O809" s="239"/>
      <c r="P809" s="239"/>
      <c r="Q809" s="239"/>
      <c r="R809" s="239"/>
      <c r="S809" s="239"/>
      <c r="W809" s="239"/>
      <c r="X809" s="239"/>
      <c r="Y809" s="239"/>
    </row>
    <row r="810" spans="1:25">
      <c r="A810" s="232"/>
      <c r="B810" s="232"/>
      <c r="C810" s="232"/>
      <c r="D810" s="233" t="str">
        <f>IF($C810="","",VLOOKUP($C810,分類コード!$B$1:$C$26,2,0))</f>
        <v/>
      </c>
      <c r="E810" s="234"/>
      <c r="F810" s="235"/>
      <c r="G810" s="236"/>
      <c r="H810" s="235"/>
      <c r="L810" s="239"/>
      <c r="M810" s="239"/>
      <c r="N810" s="239"/>
      <c r="O810" s="239"/>
      <c r="P810" s="239"/>
      <c r="Q810" s="239"/>
      <c r="R810" s="239"/>
      <c r="S810" s="239"/>
      <c r="W810" s="239"/>
      <c r="X810" s="239"/>
      <c r="Y810" s="239"/>
    </row>
    <row r="811" spans="1:25">
      <c r="A811" s="232"/>
      <c r="B811" s="232"/>
      <c r="C811" s="232"/>
      <c r="D811" s="233" t="str">
        <f>IF($C811="","",VLOOKUP($C811,分類コード!$B$1:$C$26,2,0))</f>
        <v/>
      </c>
      <c r="E811" s="234"/>
      <c r="F811" s="235"/>
      <c r="G811" s="236"/>
      <c r="H811" s="235"/>
      <c r="L811" s="239"/>
      <c r="M811" s="239"/>
      <c r="N811" s="239"/>
      <c r="O811" s="239"/>
      <c r="P811" s="239"/>
      <c r="Q811" s="239"/>
      <c r="R811" s="239"/>
      <c r="S811" s="239"/>
      <c r="W811" s="239"/>
      <c r="X811" s="239"/>
      <c r="Y811" s="239"/>
    </row>
    <row r="812" spans="1:25">
      <c r="A812" s="232"/>
      <c r="B812" s="232"/>
      <c r="C812" s="232"/>
      <c r="D812" s="233" t="str">
        <f>IF($C812="","",VLOOKUP($C812,分類コード!$B$1:$C$26,2,0))</f>
        <v/>
      </c>
      <c r="E812" s="234"/>
      <c r="F812" s="235"/>
      <c r="G812" s="236"/>
      <c r="H812" s="235"/>
      <c r="L812" s="239"/>
      <c r="M812" s="239"/>
      <c r="N812" s="239"/>
      <c r="O812" s="239"/>
      <c r="P812" s="239"/>
      <c r="Q812" s="239"/>
      <c r="R812" s="239"/>
      <c r="S812" s="239"/>
      <c r="W812" s="239"/>
      <c r="X812" s="239"/>
      <c r="Y812" s="239"/>
    </row>
    <row r="813" spans="1:25">
      <c r="A813" s="232"/>
      <c r="B813" s="232"/>
      <c r="C813" s="232"/>
      <c r="D813" s="233" t="str">
        <f>IF($C813="","",VLOOKUP($C813,分類コード!$B$1:$C$26,2,0))</f>
        <v/>
      </c>
      <c r="E813" s="234"/>
      <c r="F813" s="235"/>
      <c r="G813" s="236"/>
      <c r="H813" s="235"/>
      <c r="L813" s="239"/>
      <c r="M813" s="239"/>
      <c r="N813" s="239"/>
      <c r="O813" s="239"/>
      <c r="P813" s="239"/>
      <c r="Q813" s="239"/>
      <c r="R813" s="239"/>
      <c r="S813" s="239"/>
      <c r="W813" s="239"/>
      <c r="X813" s="239"/>
      <c r="Y813" s="239"/>
    </row>
    <row r="814" spans="1:25">
      <c r="A814" s="232"/>
      <c r="B814" s="232"/>
      <c r="C814" s="232"/>
      <c r="D814" s="233" t="str">
        <f>IF($C814="","",VLOOKUP($C814,分類コード!$B$1:$C$26,2,0))</f>
        <v/>
      </c>
      <c r="E814" s="234"/>
      <c r="F814" s="235"/>
      <c r="G814" s="236"/>
      <c r="H814" s="235"/>
      <c r="L814" s="239"/>
      <c r="M814" s="239"/>
      <c r="N814" s="239"/>
      <c r="O814" s="239"/>
      <c r="P814" s="239"/>
      <c r="Q814" s="239"/>
      <c r="R814" s="239"/>
      <c r="S814" s="239"/>
      <c r="W814" s="239"/>
      <c r="X814" s="239"/>
      <c r="Y814" s="239"/>
    </row>
    <row r="815" spans="1:25">
      <c r="A815" s="232"/>
      <c r="B815" s="232"/>
      <c r="C815" s="232"/>
      <c r="D815" s="233" t="str">
        <f>IF($C815="","",VLOOKUP($C815,分類コード!$B$1:$C$26,2,0))</f>
        <v/>
      </c>
      <c r="E815" s="234"/>
      <c r="F815" s="235"/>
      <c r="G815" s="236"/>
      <c r="H815" s="235"/>
      <c r="L815" s="239"/>
      <c r="M815" s="239"/>
      <c r="N815" s="239"/>
      <c r="O815" s="239"/>
      <c r="P815" s="239"/>
      <c r="Q815" s="239"/>
      <c r="R815" s="239"/>
      <c r="S815" s="239"/>
      <c r="W815" s="239"/>
      <c r="X815" s="239"/>
      <c r="Y815" s="239"/>
    </row>
    <row r="816" spans="1:25">
      <c r="A816" s="232"/>
      <c r="B816" s="232"/>
      <c r="C816" s="232"/>
      <c r="D816" s="233" t="str">
        <f>IF($C816="","",VLOOKUP($C816,分類コード!$B$1:$C$26,2,0))</f>
        <v/>
      </c>
      <c r="E816" s="234"/>
      <c r="F816" s="235"/>
      <c r="G816" s="236"/>
      <c r="H816" s="235"/>
      <c r="L816" s="239"/>
      <c r="M816" s="239"/>
      <c r="N816" s="239"/>
      <c r="O816" s="239"/>
      <c r="P816" s="239"/>
      <c r="Q816" s="239"/>
      <c r="R816" s="239"/>
      <c r="S816" s="239"/>
      <c r="W816" s="239"/>
      <c r="X816" s="239"/>
      <c r="Y816" s="239"/>
    </row>
    <row r="817" spans="1:25">
      <c r="A817" s="232"/>
      <c r="B817" s="232"/>
      <c r="C817" s="232"/>
      <c r="D817" s="233" t="str">
        <f>IF($C817="","",VLOOKUP($C817,分類コード!$B$1:$C$26,2,0))</f>
        <v/>
      </c>
      <c r="E817" s="234"/>
      <c r="F817" s="235"/>
      <c r="G817" s="236"/>
      <c r="H817" s="235"/>
      <c r="L817" s="239"/>
      <c r="M817" s="239"/>
      <c r="N817" s="239"/>
      <c r="O817" s="239"/>
      <c r="P817" s="239"/>
      <c r="Q817" s="239"/>
      <c r="R817" s="239"/>
      <c r="S817" s="239"/>
      <c r="W817" s="239"/>
      <c r="X817" s="239"/>
      <c r="Y817" s="239"/>
    </row>
    <row r="818" spans="1:25">
      <c r="A818" s="232"/>
      <c r="B818" s="232"/>
      <c r="C818" s="232"/>
      <c r="D818" s="233" t="str">
        <f>IF($C818="","",VLOOKUP($C818,分類コード!$B$1:$C$26,2,0))</f>
        <v/>
      </c>
      <c r="E818" s="234"/>
      <c r="F818" s="235"/>
      <c r="G818" s="236"/>
      <c r="H818" s="235"/>
      <c r="L818" s="239"/>
      <c r="M818" s="239"/>
      <c r="N818" s="239"/>
      <c r="O818" s="239"/>
      <c r="P818" s="239"/>
      <c r="Q818" s="239"/>
      <c r="R818" s="239"/>
      <c r="S818" s="239"/>
      <c r="W818" s="239"/>
      <c r="X818" s="239"/>
      <c r="Y818" s="239"/>
    </row>
    <row r="819" spans="1:25">
      <c r="A819" s="232"/>
      <c r="B819" s="232"/>
      <c r="C819" s="232"/>
      <c r="D819" s="233" t="str">
        <f>IF($C819="","",VLOOKUP($C819,分類コード!$B$1:$C$26,2,0))</f>
        <v/>
      </c>
      <c r="E819" s="234"/>
      <c r="F819" s="235"/>
      <c r="G819" s="236"/>
      <c r="H819" s="235"/>
      <c r="L819" s="239"/>
      <c r="M819" s="239"/>
      <c r="N819" s="239"/>
      <c r="O819" s="239"/>
      <c r="P819" s="239"/>
      <c r="Q819" s="239"/>
      <c r="R819" s="239"/>
      <c r="S819" s="239"/>
      <c r="W819" s="239"/>
      <c r="X819" s="239"/>
      <c r="Y819" s="239"/>
    </row>
    <row r="820" spans="1:25">
      <c r="A820" s="232"/>
      <c r="B820" s="232"/>
      <c r="C820" s="232"/>
      <c r="D820" s="233" t="str">
        <f>IF($C820="","",VLOOKUP($C820,分類コード!$B$1:$C$26,2,0))</f>
        <v/>
      </c>
      <c r="E820" s="234"/>
      <c r="F820" s="235"/>
      <c r="G820" s="236"/>
      <c r="H820" s="235"/>
      <c r="L820" s="239"/>
      <c r="M820" s="239"/>
      <c r="N820" s="239"/>
      <c r="O820" s="239"/>
      <c r="P820" s="239"/>
      <c r="Q820" s="239"/>
      <c r="R820" s="239"/>
      <c r="S820" s="239"/>
      <c r="W820" s="239"/>
      <c r="X820" s="239"/>
      <c r="Y820" s="239"/>
    </row>
    <row r="821" spans="1:25">
      <c r="A821" s="232"/>
      <c r="B821" s="232"/>
      <c r="C821" s="232"/>
      <c r="D821" s="233" t="str">
        <f>IF($C821="","",VLOOKUP($C821,分類コード!$B$1:$C$26,2,0))</f>
        <v/>
      </c>
      <c r="E821" s="234"/>
      <c r="F821" s="235"/>
      <c r="G821" s="236"/>
      <c r="H821" s="235"/>
      <c r="L821" s="239"/>
      <c r="M821" s="239"/>
      <c r="N821" s="239"/>
      <c r="O821" s="239"/>
      <c r="P821" s="239"/>
      <c r="Q821" s="239"/>
      <c r="R821" s="239"/>
      <c r="S821" s="239"/>
      <c r="W821" s="239"/>
      <c r="X821" s="239"/>
      <c r="Y821" s="239"/>
    </row>
    <row r="822" spans="1:25">
      <c r="A822" s="232"/>
      <c r="B822" s="232"/>
      <c r="C822" s="232"/>
      <c r="D822" s="233" t="str">
        <f>IF($C822="","",VLOOKUP($C822,分類コード!$B$1:$C$26,2,0))</f>
        <v/>
      </c>
      <c r="E822" s="234"/>
      <c r="F822" s="235"/>
      <c r="G822" s="236"/>
      <c r="H822" s="235"/>
      <c r="L822" s="239"/>
      <c r="M822" s="239"/>
      <c r="N822" s="239"/>
      <c r="O822" s="239"/>
      <c r="P822" s="239"/>
      <c r="Q822" s="239"/>
      <c r="R822" s="239"/>
      <c r="S822" s="239"/>
      <c r="W822" s="239"/>
      <c r="X822" s="239"/>
      <c r="Y822" s="239"/>
    </row>
    <row r="823" spans="1:25">
      <c r="A823" s="232"/>
      <c r="B823" s="232"/>
      <c r="C823" s="232"/>
      <c r="D823" s="233" t="str">
        <f>IF($C823="","",VLOOKUP($C823,分類コード!$B$1:$C$26,2,0))</f>
        <v/>
      </c>
      <c r="E823" s="234"/>
      <c r="F823" s="235"/>
      <c r="G823" s="236"/>
      <c r="H823" s="235"/>
      <c r="L823" s="239"/>
      <c r="M823" s="239"/>
      <c r="N823" s="239"/>
      <c r="O823" s="239"/>
      <c r="P823" s="239"/>
      <c r="Q823" s="239"/>
      <c r="R823" s="239"/>
      <c r="S823" s="239"/>
      <c r="W823" s="239"/>
      <c r="X823" s="239"/>
      <c r="Y823" s="239"/>
    </row>
    <row r="824" spans="1:25">
      <c r="A824" s="232"/>
      <c r="B824" s="232"/>
      <c r="C824" s="232"/>
      <c r="D824" s="233" t="str">
        <f>IF($C824="","",VLOOKUP($C824,分類コード!$B$1:$C$26,2,0))</f>
        <v/>
      </c>
      <c r="E824" s="234"/>
      <c r="F824" s="235"/>
      <c r="G824" s="236"/>
      <c r="H824" s="235"/>
      <c r="L824" s="239"/>
      <c r="M824" s="239"/>
      <c r="N824" s="239"/>
      <c r="O824" s="239"/>
      <c r="P824" s="239"/>
      <c r="Q824" s="239"/>
      <c r="R824" s="239"/>
      <c r="S824" s="239"/>
      <c r="W824" s="239"/>
      <c r="X824" s="239"/>
      <c r="Y824" s="239"/>
    </row>
    <row r="825" spans="1:25">
      <c r="A825" s="232"/>
      <c r="B825" s="232"/>
      <c r="C825" s="232"/>
      <c r="D825" s="233" t="str">
        <f>IF($C825="","",VLOOKUP($C825,分類コード!$B$1:$C$26,2,0))</f>
        <v/>
      </c>
      <c r="E825" s="234"/>
      <c r="F825" s="235"/>
      <c r="G825" s="236"/>
      <c r="H825" s="235"/>
      <c r="L825" s="239"/>
      <c r="M825" s="239"/>
      <c r="N825" s="239"/>
      <c r="O825" s="239"/>
      <c r="P825" s="239"/>
      <c r="Q825" s="239"/>
      <c r="R825" s="239"/>
      <c r="S825" s="239"/>
      <c r="W825" s="239"/>
      <c r="X825" s="239"/>
      <c r="Y825" s="239"/>
    </row>
    <row r="826" spans="1:25">
      <c r="A826" s="232"/>
      <c r="B826" s="232"/>
      <c r="C826" s="232"/>
      <c r="D826" s="233" t="str">
        <f>IF($C826="","",VLOOKUP($C826,分類コード!$B$1:$C$26,2,0))</f>
        <v/>
      </c>
      <c r="E826" s="234"/>
      <c r="F826" s="235"/>
      <c r="G826" s="236"/>
      <c r="H826" s="235"/>
      <c r="L826" s="239"/>
      <c r="M826" s="239"/>
      <c r="N826" s="239"/>
      <c r="O826" s="239"/>
      <c r="P826" s="239"/>
      <c r="Q826" s="239"/>
      <c r="R826" s="239"/>
      <c r="S826" s="239"/>
      <c r="W826" s="239"/>
      <c r="X826" s="239"/>
      <c r="Y826" s="239"/>
    </row>
    <row r="827" spans="1:25">
      <c r="A827" s="232"/>
      <c r="B827" s="232"/>
      <c r="C827" s="232"/>
      <c r="D827" s="233" t="str">
        <f>IF($C827="","",VLOOKUP($C827,分類コード!$B$1:$C$26,2,0))</f>
        <v/>
      </c>
      <c r="E827" s="234"/>
      <c r="F827" s="235"/>
      <c r="G827" s="236"/>
      <c r="H827" s="235"/>
      <c r="L827" s="239"/>
      <c r="M827" s="239"/>
      <c r="N827" s="239"/>
      <c r="O827" s="239"/>
      <c r="P827" s="239"/>
      <c r="Q827" s="239"/>
      <c r="R827" s="239"/>
      <c r="S827" s="239"/>
      <c r="W827" s="239"/>
      <c r="X827" s="239"/>
      <c r="Y827" s="239"/>
    </row>
    <row r="828" spans="1:25">
      <c r="A828" s="232"/>
      <c r="B828" s="232"/>
      <c r="C828" s="232"/>
      <c r="D828" s="233" t="str">
        <f>IF($C828="","",VLOOKUP($C828,分類コード!$B$1:$C$26,2,0))</f>
        <v/>
      </c>
      <c r="E828" s="234"/>
      <c r="F828" s="235"/>
      <c r="G828" s="236"/>
      <c r="H828" s="235"/>
      <c r="L828" s="239"/>
      <c r="M828" s="239"/>
      <c r="N828" s="239"/>
      <c r="O828" s="239"/>
      <c r="P828" s="239"/>
      <c r="Q828" s="239"/>
      <c r="R828" s="239"/>
      <c r="S828" s="239"/>
      <c r="W828" s="239"/>
      <c r="X828" s="239"/>
      <c r="Y828" s="239"/>
    </row>
    <row r="829" spans="1:25">
      <c r="A829" s="232"/>
      <c r="B829" s="232"/>
      <c r="C829" s="232"/>
      <c r="D829" s="233" t="str">
        <f>IF($C829="","",VLOOKUP($C829,分類コード!$B$1:$C$26,2,0))</f>
        <v/>
      </c>
      <c r="E829" s="234"/>
      <c r="F829" s="235"/>
      <c r="G829" s="236"/>
      <c r="H829" s="235"/>
      <c r="L829" s="239"/>
      <c r="M829" s="239"/>
      <c r="N829" s="239"/>
      <c r="O829" s="239"/>
      <c r="P829" s="239"/>
      <c r="Q829" s="239"/>
      <c r="R829" s="239"/>
      <c r="S829" s="239"/>
      <c r="W829" s="239"/>
      <c r="X829" s="239"/>
      <c r="Y829" s="239"/>
    </row>
    <row r="830" spans="1:25">
      <c r="A830" s="232"/>
      <c r="B830" s="232"/>
      <c r="C830" s="232"/>
      <c r="D830" s="233" t="str">
        <f>IF($C830="","",VLOOKUP($C830,分類コード!$B$1:$C$26,2,0))</f>
        <v/>
      </c>
      <c r="E830" s="234"/>
      <c r="F830" s="235"/>
      <c r="G830" s="236"/>
      <c r="H830" s="235"/>
      <c r="L830" s="239"/>
      <c r="M830" s="239"/>
      <c r="N830" s="239"/>
      <c r="O830" s="239"/>
      <c r="P830" s="239"/>
      <c r="Q830" s="239"/>
      <c r="R830" s="239"/>
      <c r="S830" s="239"/>
      <c r="W830" s="239"/>
      <c r="X830" s="239"/>
      <c r="Y830" s="239"/>
    </row>
    <row r="831" spans="1:25">
      <c r="A831" s="232"/>
      <c r="B831" s="232"/>
      <c r="C831" s="232"/>
      <c r="D831" s="233" t="str">
        <f>IF($C831="","",VLOOKUP($C831,分類コード!$B$1:$C$26,2,0))</f>
        <v/>
      </c>
      <c r="E831" s="234"/>
      <c r="F831" s="235"/>
      <c r="G831" s="236"/>
      <c r="H831" s="235"/>
      <c r="L831" s="239"/>
      <c r="M831" s="239"/>
      <c r="N831" s="239"/>
      <c r="O831" s="239"/>
      <c r="P831" s="239"/>
      <c r="Q831" s="239"/>
      <c r="R831" s="239"/>
      <c r="S831" s="239"/>
      <c r="W831" s="239"/>
      <c r="X831" s="239"/>
      <c r="Y831" s="239"/>
    </row>
    <row r="832" spans="1:25">
      <c r="A832" s="232"/>
      <c r="B832" s="232"/>
      <c r="C832" s="232"/>
      <c r="D832" s="233" t="str">
        <f>IF($C832="","",VLOOKUP($C832,分類コード!$B$1:$C$26,2,0))</f>
        <v/>
      </c>
      <c r="E832" s="234"/>
      <c r="F832" s="235"/>
      <c r="G832" s="236"/>
      <c r="H832" s="235"/>
      <c r="L832" s="239"/>
      <c r="M832" s="239"/>
      <c r="N832" s="239"/>
      <c r="O832" s="239"/>
      <c r="P832" s="239"/>
      <c r="Q832" s="239"/>
      <c r="R832" s="239"/>
      <c r="S832" s="239"/>
      <c r="W832" s="239"/>
      <c r="X832" s="239"/>
      <c r="Y832" s="239"/>
    </row>
    <row r="833" spans="1:25">
      <c r="A833" s="232"/>
      <c r="B833" s="232"/>
      <c r="C833" s="232"/>
      <c r="D833" s="233" t="str">
        <f>IF($C833="","",VLOOKUP($C833,分類コード!$B$1:$C$26,2,0))</f>
        <v/>
      </c>
      <c r="E833" s="234"/>
      <c r="F833" s="235"/>
      <c r="G833" s="236"/>
      <c r="H833" s="235"/>
      <c r="L833" s="239"/>
      <c r="M833" s="239"/>
      <c r="N833" s="239"/>
      <c r="O833" s="239"/>
      <c r="P833" s="239"/>
      <c r="Q833" s="239"/>
      <c r="R833" s="239"/>
      <c r="S833" s="239"/>
      <c r="W833" s="239"/>
      <c r="X833" s="239"/>
      <c r="Y833" s="239"/>
    </row>
    <row r="834" spans="1:25">
      <c r="A834" s="232"/>
      <c r="B834" s="232"/>
      <c r="C834" s="232"/>
      <c r="D834" s="233" t="str">
        <f>IF($C834="","",VLOOKUP($C834,分類コード!$B$1:$C$26,2,0))</f>
        <v/>
      </c>
      <c r="E834" s="234"/>
      <c r="F834" s="235"/>
      <c r="G834" s="236"/>
      <c r="H834" s="235"/>
      <c r="L834" s="239"/>
      <c r="M834" s="239"/>
      <c r="N834" s="239"/>
      <c r="O834" s="239"/>
      <c r="P834" s="239"/>
      <c r="Q834" s="239"/>
      <c r="R834" s="239"/>
      <c r="S834" s="239"/>
      <c r="W834" s="239"/>
      <c r="X834" s="239"/>
      <c r="Y834" s="239"/>
    </row>
    <row r="835" spans="1:25">
      <c r="A835" s="232"/>
      <c r="B835" s="232"/>
      <c r="C835" s="232"/>
      <c r="D835" s="233" t="str">
        <f>IF($C835="","",VLOOKUP($C835,分類コード!$B$1:$C$26,2,0))</f>
        <v/>
      </c>
      <c r="E835" s="234"/>
      <c r="F835" s="235"/>
      <c r="G835" s="236"/>
      <c r="H835" s="235"/>
      <c r="L835" s="239"/>
      <c r="M835" s="239"/>
      <c r="N835" s="239"/>
      <c r="O835" s="239"/>
      <c r="P835" s="239"/>
      <c r="Q835" s="239"/>
      <c r="R835" s="239"/>
      <c r="S835" s="239"/>
      <c r="W835" s="239"/>
      <c r="X835" s="239"/>
      <c r="Y835" s="239"/>
    </row>
    <row r="836" spans="1:25">
      <c r="A836" s="232"/>
      <c r="B836" s="232"/>
      <c r="C836" s="232"/>
      <c r="D836" s="233" t="str">
        <f>IF($C836="","",VLOOKUP($C836,分類コード!$B$1:$C$26,2,0))</f>
        <v/>
      </c>
      <c r="E836" s="234"/>
      <c r="F836" s="235"/>
      <c r="G836" s="236"/>
      <c r="H836" s="235"/>
      <c r="L836" s="239"/>
      <c r="M836" s="239"/>
      <c r="N836" s="239"/>
      <c r="O836" s="239"/>
      <c r="P836" s="239"/>
      <c r="Q836" s="239"/>
      <c r="R836" s="239"/>
      <c r="S836" s="239"/>
      <c r="W836" s="239"/>
      <c r="X836" s="239"/>
      <c r="Y836" s="239"/>
    </row>
    <row r="837" spans="1:25">
      <c r="A837" s="232"/>
      <c r="B837" s="232"/>
      <c r="C837" s="232"/>
      <c r="D837" s="233" t="str">
        <f>IF($C837="","",VLOOKUP($C837,分類コード!$B$1:$C$26,2,0))</f>
        <v/>
      </c>
      <c r="E837" s="234"/>
      <c r="F837" s="235"/>
      <c r="G837" s="236"/>
      <c r="H837" s="235"/>
      <c r="L837" s="239"/>
      <c r="M837" s="239"/>
      <c r="N837" s="239"/>
      <c r="O837" s="239"/>
      <c r="P837" s="239"/>
      <c r="Q837" s="239"/>
      <c r="R837" s="239"/>
      <c r="S837" s="239"/>
      <c r="W837" s="239"/>
      <c r="X837" s="239"/>
      <c r="Y837" s="239"/>
    </row>
    <row r="838" spans="1:25">
      <c r="A838" s="232"/>
      <c r="B838" s="232"/>
      <c r="C838" s="232"/>
      <c r="D838" s="233" t="str">
        <f>IF($C838="","",VLOOKUP($C838,分類コード!$B$1:$C$26,2,0))</f>
        <v/>
      </c>
      <c r="E838" s="234"/>
      <c r="F838" s="235"/>
      <c r="G838" s="236"/>
      <c r="H838" s="235"/>
      <c r="L838" s="239"/>
      <c r="M838" s="239"/>
      <c r="N838" s="239"/>
      <c r="O838" s="239"/>
      <c r="P838" s="239"/>
      <c r="Q838" s="239"/>
      <c r="R838" s="239"/>
      <c r="S838" s="239"/>
      <c r="W838" s="239"/>
      <c r="X838" s="239"/>
      <c r="Y838" s="239"/>
    </row>
    <row r="839" spans="1:25">
      <c r="A839" s="232"/>
      <c r="B839" s="232"/>
      <c r="C839" s="232"/>
      <c r="D839" s="233" t="str">
        <f>IF($C839="","",VLOOKUP($C839,分類コード!$B$1:$C$26,2,0))</f>
        <v/>
      </c>
      <c r="E839" s="234"/>
      <c r="F839" s="235"/>
      <c r="G839" s="236"/>
      <c r="H839" s="235"/>
      <c r="L839" s="239"/>
      <c r="M839" s="239"/>
      <c r="N839" s="239"/>
      <c r="O839" s="239"/>
      <c r="P839" s="239"/>
      <c r="Q839" s="239"/>
      <c r="R839" s="239"/>
      <c r="S839" s="239"/>
      <c r="W839" s="239"/>
      <c r="X839" s="239"/>
      <c r="Y839" s="239"/>
    </row>
    <row r="840" spans="1:25">
      <c r="A840" s="232"/>
      <c r="B840" s="232"/>
      <c r="C840" s="232"/>
      <c r="D840" s="233" t="str">
        <f>IF($C840="","",VLOOKUP($C840,分類コード!$B$1:$C$26,2,0))</f>
        <v/>
      </c>
      <c r="E840" s="234"/>
      <c r="F840" s="235"/>
      <c r="G840" s="236"/>
      <c r="H840" s="235"/>
      <c r="L840" s="239"/>
      <c r="M840" s="239"/>
      <c r="N840" s="239"/>
      <c r="O840" s="239"/>
      <c r="P840" s="239"/>
      <c r="Q840" s="239"/>
      <c r="R840" s="239"/>
      <c r="S840" s="239"/>
      <c r="W840" s="239"/>
      <c r="X840" s="239"/>
      <c r="Y840" s="239"/>
    </row>
    <row r="841" spans="1:25">
      <c r="A841" s="232"/>
      <c r="B841" s="232"/>
      <c r="C841" s="232"/>
      <c r="D841" s="233" t="str">
        <f>IF($C841="","",VLOOKUP($C841,分類コード!$B$1:$C$26,2,0))</f>
        <v/>
      </c>
      <c r="E841" s="234"/>
      <c r="F841" s="235"/>
      <c r="G841" s="236"/>
      <c r="H841" s="235"/>
      <c r="L841" s="239"/>
      <c r="M841" s="239"/>
      <c r="N841" s="239"/>
      <c r="O841" s="239"/>
      <c r="P841" s="239"/>
      <c r="Q841" s="239"/>
      <c r="R841" s="239"/>
      <c r="S841" s="239"/>
      <c r="W841" s="239"/>
      <c r="X841" s="239"/>
      <c r="Y841" s="239"/>
    </row>
    <row r="842" spans="1:25">
      <c r="A842" s="232"/>
      <c r="B842" s="232"/>
      <c r="C842" s="232"/>
      <c r="D842" s="233" t="str">
        <f>IF($C842="","",VLOOKUP($C842,分類コード!$B$1:$C$26,2,0))</f>
        <v/>
      </c>
      <c r="E842" s="234"/>
      <c r="F842" s="235"/>
      <c r="G842" s="236"/>
      <c r="H842" s="235"/>
      <c r="L842" s="239"/>
      <c r="M842" s="239"/>
      <c r="N842" s="239"/>
      <c r="O842" s="239"/>
      <c r="P842" s="239"/>
      <c r="Q842" s="239"/>
      <c r="R842" s="239"/>
      <c r="S842" s="239"/>
      <c r="W842" s="239"/>
      <c r="X842" s="239"/>
      <c r="Y842" s="239"/>
    </row>
    <row r="843" spans="1:25">
      <c r="A843" s="232"/>
      <c r="B843" s="232"/>
      <c r="C843" s="232"/>
      <c r="D843" s="233" t="str">
        <f>IF($C843="","",VLOOKUP($C843,分類コード!$B$1:$C$26,2,0))</f>
        <v/>
      </c>
      <c r="E843" s="234"/>
      <c r="F843" s="235"/>
      <c r="G843" s="236"/>
      <c r="H843" s="235"/>
      <c r="L843" s="239"/>
      <c r="M843" s="239"/>
      <c r="N843" s="239"/>
      <c r="O843" s="239"/>
      <c r="P843" s="239"/>
      <c r="Q843" s="239"/>
      <c r="R843" s="239"/>
      <c r="S843" s="239"/>
      <c r="W843" s="239"/>
      <c r="X843" s="239"/>
      <c r="Y843" s="239"/>
    </row>
    <row r="844" spans="1:25">
      <c r="A844" s="232"/>
      <c r="B844" s="232"/>
      <c r="C844" s="232"/>
      <c r="D844" s="233" t="str">
        <f>IF($C844="","",VLOOKUP($C844,分類コード!$B$1:$C$26,2,0))</f>
        <v/>
      </c>
      <c r="E844" s="234"/>
      <c r="F844" s="235"/>
      <c r="G844" s="236"/>
      <c r="H844" s="235"/>
      <c r="L844" s="239"/>
      <c r="M844" s="239"/>
      <c r="N844" s="239"/>
      <c r="O844" s="239"/>
      <c r="P844" s="239"/>
      <c r="Q844" s="239"/>
      <c r="R844" s="239"/>
      <c r="S844" s="239"/>
      <c r="W844" s="239"/>
      <c r="X844" s="239"/>
      <c r="Y844" s="239"/>
    </row>
    <row r="845" spans="1:25">
      <c r="A845" s="232"/>
      <c r="B845" s="232"/>
      <c r="C845" s="232"/>
      <c r="D845" s="233" t="str">
        <f>IF($C845="","",VLOOKUP($C845,分類コード!$B$1:$C$26,2,0))</f>
        <v/>
      </c>
      <c r="E845" s="234"/>
      <c r="F845" s="235"/>
      <c r="G845" s="236"/>
      <c r="H845" s="235"/>
      <c r="L845" s="239"/>
      <c r="M845" s="239"/>
      <c r="N845" s="239"/>
      <c r="O845" s="239"/>
      <c r="P845" s="239"/>
      <c r="Q845" s="239"/>
      <c r="R845" s="239"/>
      <c r="S845" s="239"/>
      <c r="W845" s="239"/>
      <c r="X845" s="239"/>
      <c r="Y845" s="239"/>
    </row>
    <row r="846" spans="1:25">
      <c r="A846" s="232"/>
      <c r="B846" s="232"/>
      <c r="C846" s="232"/>
      <c r="D846" s="233" t="str">
        <f>IF($C846="","",VLOOKUP($C846,分類コード!$B$1:$C$26,2,0))</f>
        <v/>
      </c>
      <c r="E846" s="234"/>
      <c r="F846" s="235"/>
      <c r="G846" s="236"/>
      <c r="H846" s="235"/>
      <c r="L846" s="239"/>
      <c r="M846" s="239"/>
      <c r="N846" s="239"/>
      <c r="O846" s="239"/>
      <c r="P846" s="239"/>
      <c r="Q846" s="239"/>
      <c r="R846" s="239"/>
      <c r="S846" s="239"/>
      <c r="W846" s="239"/>
      <c r="X846" s="239"/>
      <c r="Y846" s="239"/>
    </row>
    <row r="847" spans="1:25">
      <c r="A847" s="232"/>
      <c r="B847" s="232"/>
      <c r="C847" s="232"/>
      <c r="D847" s="233" t="str">
        <f>IF($C847="","",VLOOKUP($C847,分類コード!$B$1:$C$26,2,0))</f>
        <v/>
      </c>
      <c r="E847" s="234"/>
      <c r="F847" s="235"/>
      <c r="G847" s="236"/>
      <c r="H847" s="235"/>
      <c r="L847" s="239"/>
      <c r="M847" s="239"/>
      <c r="N847" s="239"/>
      <c r="O847" s="239"/>
      <c r="P847" s="239"/>
      <c r="Q847" s="239"/>
      <c r="R847" s="239"/>
      <c r="S847" s="239"/>
      <c r="W847" s="239"/>
      <c r="X847" s="239"/>
      <c r="Y847" s="239"/>
    </row>
    <row r="848" spans="1:25">
      <c r="A848" s="232"/>
      <c r="B848" s="232"/>
      <c r="C848" s="232"/>
      <c r="D848" s="233" t="str">
        <f>IF($C848="","",VLOOKUP($C848,分類コード!$B$1:$C$26,2,0))</f>
        <v/>
      </c>
      <c r="E848" s="234"/>
      <c r="F848" s="235"/>
      <c r="G848" s="236"/>
      <c r="H848" s="235"/>
      <c r="L848" s="239"/>
      <c r="M848" s="239"/>
      <c r="N848" s="239"/>
      <c r="O848" s="239"/>
      <c r="P848" s="239"/>
      <c r="Q848" s="239"/>
      <c r="R848" s="239"/>
      <c r="S848" s="239"/>
      <c r="W848" s="239"/>
      <c r="X848" s="239"/>
      <c r="Y848" s="239"/>
    </row>
    <row r="849" spans="1:25">
      <c r="A849" s="232"/>
      <c r="B849" s="232"/>
      <c r="C849" s="232"/>
      <c r="D849" s="233" t="str">
        <f>IF($C849="","",VLOOKUP($C849,分類コード!$B$1:$C$26,2,0))</f>
        <v/>
      </c>
      <c r="E849" s="234"/>
      <c r="F849" s="235"/>
      <c r="G849" s="236"/>
      <c r="H849" s="235"/>
      <c r="L849" s="239"/>
      <c r="M849" s="239"/>
      <c r="N849" s="239"/>
      <c r="O849" s="239"/>
      <c r="P849" s="239"/>
      <c r="Q849" s="239"/>
      <c r="R849" s="239"/>
      <c r="S849" s="239"/>
      <c r="W849" s="239"/>
      <c r="X849" s="239"/>
      <c r="Y849" s="239"/>
    </row>
    <row r="850" spans="1:25">
      <c r="A850" s="232"/>
      <c r="B850" s="232"/>
      <c r="C850" s="232"/>
      <c r="D850" s="233" t="str">
        <f>IF($C850="","",VLOOKUP($C850,分類コード!$B$1:$C$26,2,0))</f>
        <v/>
      </c>
      <c r="E850" s="234"/>
      <c r="F850" s="235"/>
      <c r="G850" s="236"/>
      <c r="H850" s="235"/>
      <c r="L850" s="239"/>
      <c r="M850" s="239"/>
      <c r="N850" s="239"/>
      <c r="O850" s="239"/>
      <c r="P850" s="239"/>
      <c r="Q850" s="239"/>
      <c r="R850" s="239"/>
      <c r="S850" s="239"/>
      <c r="W850" s="239"/>
      <c r="X850" s="239"/>
      <c r="Y850" s="239"/>
    </row>
    <row r="851" spans="1:25">
      <c r="A851" s="232"/>
      <c r="B851" s="232"/>
      <c r="C851" s="232"/>
      <c r="D851" s="233" t="str">
        <f>IF($C851="","",VLOOKUP($C851,分類コード!$B$1:$C$26,2,0))</f>
        <v/>
      </c>
      <c r="E851" s="234"/>
      <c r="F851" s="235"/>
      <c r="G851" s="236"/>
      <c r="H851" s="235"/>
      <c r="L851" s="239"/>
      <c r="M851" s="239"/>
      <c r="N851" s="239"/>
      <c r="O851" s="239"/>
      <c r="P851" s="239"/>
      <c r="Q851" s="239"/>
      <c r="R851" s="239"/>
      <c r="S851" s="239"/>
      <c r="W851" s="239"/>
      <c r="X851" s="239"/>
      <c r="Y851" s="239"/>
    </row>
    <row r="852" spans="1:25">
      <c r="A852" s="232"/>
      <c r="B852" s="232"/>
      <c r="C852" s="232"/>
      <c r="D852" s="233" t="str">
        <f>IF($C852="","",VLOOKUP($C852,分類コード!$B$1:$C$26,2,0))</f>
        <v/>
      </c>
      <c r="E852" s="234"/>
      <c r="F852" s="235"/>
      <c r="G852" s="236"/>
      <c r="H852" s="235"/>
      <c r="L852" s="239"/>
      <c r="M852" s="239"/>
      <c r="N852" s="239"/>
      <c r="O852" s="239"/>
      <c r="P852" s="239"/>
      <c r="Q852" s="239"/>
      <c r="R852" s="239"/>
      <c r="S852" s="239"/>
      <c r="W852" s="239"/>
      <c r="X852" s="239"/>
      <c r="Y852" s="239"/>
    </row>
    <row r="853" spans="1:25">
      <c r="A853" s="232"/>
      <c r="B853" s="232"/>
      <c r="C853" s="232"/>
      <c r="D853" s="233" t="str">
        <f>IF($C853="","",VLOOKUP($C853,分類コード!$B$1:$C$26,2,0))</f>
        <v/>
      </c>
      <c r="E853" s="234"/>
      <c r="F853" s="235"/>
      <c r="G853" s="236"/>
      <c r="H853" s="235"/>
      <c r="L853" s="239"/>
      <c r="M853" s="239"/>
      <c r="N853" s="239"/>
      <c r="O853" s="239"/>
      <c r="P853" s="239"/>
      <c r="Q853" s="239"/>
      <c r="R853" s="239"/>
      <c r="S853" s="239"/>
      <c r="W853" s="239"/>
      <c r="X853" s="239"/>
      <c r="Y853" s="239"/>
    </row>
    <row r="854" spans="1:25">
      <c r="A854" s="232"/>
      <c r="B854" s="232"/>
      <c r="C854" s="232"/>
      <c r="D854" s="233" t="str">
        <f>IF($C854="","",VLOOKUP($C854,分類コード!$B$1:$C$26,2,0))</f>
        <v/>
      </c>
      <c r="E854" s="234"/>
      <c r="F854" s="235"/>
      <c r="G854" s="236"/>
      <c r="H854" s="235"/>
      <c r="L854" s="239"/>
      <c r="M854" s="239"/>
      <c r="N854" s="239"/>
      <c r="O854" s="239"/>
      <c r="P854" s="239"/>
      <c r="Q854" s="239"/>
      <c r="R854" s="239"/>
      <c r="S854" s="239"/>
      <c r="W854" s="239"/>
      <c r="X854" s="239"/>
      <c r="Y854" s="239"/>
    </row>
    <row r="855" spans="1:25">
      <c r="A855" s="232"/>
      <c r="B855" s="232"/>
      <c r="C855" s="232"/>
      <c r="D855" s="233" t="str">
        <f>IF($C855="","",VLOOKUP($C855,分類コード!$B$1:$C$26,2,0))</f>
        <v/>
      </c>
      <c r="E855" s="234"/>
      <c r="F855" s="235"/>
      <c r="G855" s="236"/>
      <c r="H855" s="235"/>
      <c r="L855" s="239"/>
      <c r="M855" s="239"/>
      <c r="N855" s="239"/>
      <c r="O855" s="239"/>
      <c r="P855" s="239"/>
      <c r="Q855" s="239"/>
      <c r="R855" s="239"/>
      <c r="S855" s="239"/>
      <c r="W855" s="239"/>
      <c r="X855" s="239"/>
      <c r="Y855" s="239"/>
    </row>
    <row r="856" spans="1:25">
      <c r="A856" s="232"/>
      <c r="B856" s="232"/>
      <c r="C856" s="232"/>
      <c r="D856" s="233" t="str">
        <f>IF($C856="","",VLOOKUP($C856,分類コード!$B$1:$C$26,2,0))</f>
        <v/>
      </c>
      <c r="E856" s="234"/>
      <c r="F856" s="235"/>
      <c r="G856" s="236"/>
      <c r="H856" s="235"/>
      <c r="L856" s="239"/>
      <c r="M856" s="239"/>
      <c r="N856" s="239"/>
      <c r="O856" s="239"/>
      <c r="P856" s="239"/>
      <c r="Q856" s="239"/>
      <c r="R856" s="239"/>
      <c r="S856" s="239"/>
      <c r="W856" s="239"/>
      <c r="X856" s="239"/>
      <c r="Y856" s="239"/>
    </row>
    <row r="857" spans="1:25">
      <c r="A857" s="232"/>
      <c r="B857" s="232"/>
      <c r="C857" s="232"/>
      <c r="D857" s="233" t="str">
        <f>IF($C857="","",VLOOKUP($C857,分類コード!$B$1:$C$26,2,0))</f>
        <v/>
      </c>
      <c r="E857" s="234"/>
      <c r="F857" s="235"/>
      <c r="G857" s="236"/>
      <c r="H857" s="235"/>
      <c r="L857" s="239"/>
      <c r="M857" s="239"/>
      <c r="N857" s="239"/>
      <c r="O857" s="239"/>
      <c r="P857" s="239"/>
      <c r="Q857" s="239"/>
      <c r="R857" s="239"/>
      <c r="S857" s="239"/>
      <c r="W857" s="239"/>
      <c r="X857" s="239"/>
      <c r="Y857" s="239"/>
    </row>
    <row r="858" spans="1:25">
      <c r="A858" s="232"/>
      <c r="B858" s="232"/>
      <c r="C858" s="232"/>
      <c r="D858" s="233" t="str">
        <f>IF($C858="","",VLOOKUP($C858,分類コード!$B$1:$C$26,2,0))</f>
        <v/>
      </c>
      <c r="E858" s="234"/>
      <c r="F858" s="235"/>
      <c r="G858" s="236"/>
      <c r="H858" s="235"/>
      <c r="L858" s="239"/>
      <c r="M858" s="239"/>
      <c r="N858" s="239"/>
      <c r="O858" s="239"/>
      <c r="P858" s="239"/>
      <c r="Q858" s="239"/>
      <c r="R858" s="239"/>
      <c r="S858" s="239"/>
      <c r="W858" s="239"/>
      <c r="X858" s="239"/>
      <c r="Y858" s="239"/>
    </row>
    <row r="859" spans="1:25">
      <c r="A859" s="232"/>
      <c r="B859" s="232"/>
      <c r="C859" s="232"/>
      <c r="D859" s="233" t="str">
        <f>IF($C859="","",VLOOKUP($C859,分類コード!$B$1:$C$26,2,0))</f>
        <v/>
      </c>
      <c r="E859" s="234"/>
      <c r="F859" s="235"/>
      <c r="G859" s="236"/>
      <c r="H859" s="235"/>
      <c r="L859" s="239"/>
      <c r="M859" s="239"/>
      <c r="N859" s="239"/>
      <c r="O859" s="239"/>
      <c r="P859" s="239"/>
      <c r="Q859" s="239"/>
      <c r="R859" s="239"/>
      <c r="S859" s="239"/>
      <c r="W859" s="239"/>
      <c r="X859" s="239"/>
      <c r="Y859" s="239"/>
    </row>
    <row r="860" spans="1:25">
      <c r="A860" s="232"/>
      <c r="B860" s="232"/>
      <c r="C860" s="232"/>
      <c r="D860" s="233" t="str">
        <f>IF($C860="","",VLOOKUP($C860,分類コード!$B$1:$C$26,2,0))</f>
        <v/>
      </c>
      <c r="E860" s="234"/>
      <c r="F860" s="235"/>
      <c r="G860" s="236"/>
      <c r="H860" s="235"/>
      <c r="L860" s="239"/>
      <c r="M860" s="239"/>
      <c r="N860" s="239"/>
      <c r="O860" s="239"/>
      <c r="P860" s="239"/>
      <c r="Q860" s="239"/>
      <c r="R860" s="239"/>
      <c r="S860" s="239"/>
      <c r="W860" s="239"/>
      <c r="X860" s="239"/>
      <c r="Y860" s="239"/>
    </row>
    <row r="861" spans="1:25">
      <c r="A861" s="232"/>
      <c r="B861" s="232"/>
      <c r="C861" s="232"/>
      <c r="D861" s="233" t="str">
        <f>IF($C861="","",VLOOKUP($C861,分類コード!$B$1:$C$26,2,0))</f>
        <v/>
      </c>
      <c r="E861" s="234"/>
      <c r="F861" s="235"/>
      <c r="G861" s="236"/>
      <c r="H861" s="235"/>
      <c r="L861" s="239"/>
      <c r="M861" s="239"/>
      <c r="N861" s="239"/>
      <c r="O861" s="239"/>
      <c r="P861" s="239"/>
      <c r="Q861" s="239"/>
      <c r="R861" s="239"/>
      <c r="S861" s="239"/>
      <c r="W861" s="239"/>
      <c r="X861" s="239"/>
      <c r="Y861" s="239"/>
    </row>
    <row r="862" spans="1:25">
      <c r="A862" s="232"/>
      <c r="B862" s="232"/>
      <c r="C862" s="232"/>
      <c r="D862" s="233" t="str">
        <f>IF($C862="","",VLOOKUP($C862,分類コード!$B$1:$C$26,2,0))</f>
        <v/>
      </c>
      <c r="E862" s="234"/>
      <c r="F862" s="235"/>
      <c r="G862" s="236"/>
      <c r="H862" s="235"/>
      <c r="L862" s="239"/>
      <c r="M862" s="239"/>
      <c r="N862" s="239"/>
      <c r="O862" s="239"/>
      <c r="P862" s="239"/>
      <c r="Q862" s="239"/>
      <c r="R862" s="239"/>
      <c r="S862" s="239"/>
      <c r="W862" s="239"/>
      <c r="X862" s="239"/>
      <c r="Y862" s="239"/>
    </row>
    <row r="863" spans="1:25">
      <c r="A863" s="232"/>
      <c r="B863" s="232"/>
      <c r="C863" s="232"/>
      <c r="D863" s="233" t="str">
        <f>IF($C863="","",VLOOKUP($C863,分類コード!$B$1:$C$26,2,0))</f>
        <v/>
      </c>
      <c r="E863" s="234"/>
      <c r="F863" s="235"/>
      <c r="G863" s="236"/>
      <c r="H863" s="235"/>
      <c r="L863" s="239"/>
      <c r="M863" s="239"/>
      <c r="N863" s="239"/>
      <c r="O863" s="239"/>
      <c r="P863" s="239"/>
      <c r="Q863" s="239"/>
      <c r="R863" s="239"/>
      <c r="S863" s="239"/>
      <c r="W863" s="239"/>
      <c r="X863" s="239"/>
      <c r="Y863" s="239"/>
    </row>
    <row r="864" spans="1:25">
      <c r="A864" s="232"/>
      <c r="B864" s="232"/>
      <c r="C864" s="232"/>
      <c r="D864" s="233" t="str">
        <f>IF($C864="","",VLOOKUP($C864,分類コード!$B$1:$C$26,2,0))</f>
        <v/>
      </c>
      <c r="E864" s="234"/>
      <c r="F864" s="235"/>
      <c r="G864" s="236"/>
      <c r="H864" s="235"/>
      <c r="L864" s="239"/>
      <c r="M864" s="239"/>
      <c r="N864" s="239"/>
      <c r="O864" s="239"/>
      <c r="P864" s="239"/>
      <c r="Q864" s="239"/>
      <c r="R864" s="239"/>
      <c r="S864" s="239"/>
      <c r="W864" s="239"/>
      <c r="X864" s="239"/>
      <c r="Y864" s="239"/>
    </row>
    <row r="865" spans="1:25">
      <c r="A865" s="232"/>
      <c r="B865" s="232"/>
      <c r="C865" s="232"/>
      <c r="D865" s="233" t="str">
        <f>IF($C865="","",VLOOKUP($C865,分類コード!$B$1:$C$26,2,0))</f>
        <v/>
      </c>
      <c r="E865" s="234"/>
      <c r="F865" s="235"/>
      <c r="G865" s="236"/>
      <c r="H865" s="235"/>
      <c r="L865" s="239"/>
      <c r="M865" s="239"/>
      <c r="N865" s="239"/>
      <c r="O865" s="239"/>
      <c r="P865" s="239"/>
      <c r="Q865" s="239"/>
      <c r="R865" s="239"/>
      <c r="S865" s="239"/>
      <c r="W865" s="239"/>
      <c r="X865" s="239"/>
      <c r="Y865" s="239"/>
    </row>
    <row r="866" spans="1:25">
      <c r="A866" s="232"/>
      <c r="B866" s="232"/>
      <c r="C866" s="232"/>
      <c r="D866" s="233" t="str">
        <f>IF($C866="","",VLOOKUP($C866,分類コード!$B$1:$C$26,2,0))</f>
        <v/>
      </c>
      <c r="E866" s="234"/>
      <c r="F866" s="235"/>
      <c r="G866" s="236"/>
      <c r="H866" s="235"/>
      <c r="L866" s="239"/>
      <c r="M866" s="239"/>
      <c r="N866" s="239"/>
      <c r="O866" s="239"/>
      <c r="P866" s="239"/>
      <c r="Q866" s="239"/>
      <c r="R866" s="239"/>
      <c r="S866" s="239"/>
      <c r="W866" s="239"/>
      <c r="X866" s="239"/>
      <c r="Y866" s="239"/>
    </row>
    <row r="867" spans="1:25">
      <c r="A867" s="232"/>
      <c r="B867" s="232"/>
      <c r="C867" s="232"/>
      <c r="D867" s="233" t="str">
        <f>IF($C867="","",VLOOKUP($C867,分類コード!$B$1:$C$26,2,0))</f>
        <v/>
      </c>
      <c r="E867" s="234"/>
      <c r="F867" s="235"/>
      <c r="G867" s="236"/>
      <c r="H867" s="235"/>
      <c r="L867" s="239"/>
      <c r="M867" s="239"/>
      <c r="N867" s="239"/>
      <c r="O867" s="239"/>
      <c r="P867" s="239"/>
      <c r="Q867" s="239"/>
      <c r="R867" s="239"/>
      <c r="S867" s="239"/>
      <c r="W867" s="239"/>
      <c r="X867" s="239"/>
      <c r="Y867" s="239"/>
    </row>
    <row r="868" spans="1:25">
      <c r="A868" s="232"/>
      <c r="B868" s="232"/>
      <c r="C868" s="232"/>
      <c r="D868" s="233" t="str">
        <f>IF($C868="","",VLOOKUP($C868,分類コード!$B$1:$C$26,2,0))</f>
        <v/>
      </c>
      <c r="E868" s="234"/>
      <c r="F868" s="235"/>
      <c r="G868" s="236"/>
      <c r="H868" s="235"/>
      <c r="L868" s="239"/>
      <c r="M868" s="239"/>
      <c r="N868" s="239"/>
      <c r="O868" s="239"/>
      <c r="P868" s="239"/>
      <c r="Q868" s="239"/>
      <c r="R868" s="239"/>
      <c r="S868" s="239"/>
      <c r="W868" s="239"/>
      <c r="X868" s="239"/>
      <c r="Y868" s="239"/>
    </row>
    <row r="869" spans="1:25">
      <c r="A869" s="232"/>
      <c r="B869" s="232"/>
      <c r="C869" s="232"/>
      <c r="D869" s="233" t="str">
        <f>IF($C869="","",VLOOKUP($C869,分類コード!$B$1:$C$26,2,0))</f>
        <v/>
      </c>
      <c r="E869" s="234"/>
      <c r="F869" s="235"/>
      <c r="G869" s="236"/>
      <c r="H869" s="235"/>
      <c r="L869" s="239"/>
      <c r="M869" s="239"/>
      <c r="N869" s="239"/>
      <c r="O869" s="239"/>
      <c r="P869" s="239"/>
      <c r="Q869" s="239"/>
      <c r="R869" s="239"/>
      <c r="S869" s="239"/>
      <c r="W869" s="239"/>
      <c r="X869" s="239"/>
      <c r="Y869" s="239"/>
    </row>
    <row r="870" spans="1:25">
      <c r="A870" s="232"/>
      <c r="B870" s="232"/>
      <c r="C870" s="232"/>
      <c r="D870" s="233" t="str">
        <f>IF($C870="","",VLOOKUP($C870,分類コード!$B$1:$C$26,2,0))</f>
        <v/>
      </c>
      <c r="E870" s="234"/>
      <c r="F870" s="235"/>
      <c r="G870" s="236"/>
      <c r="H870" s="235"/>
      <c r="L870" s="239"/>
      <c r="M870" s="239"/>
      <c r="N870" s="239"/>
      <c r="O870" s="239"/>
      <c r="P870" s="239"/>
      <c r="Q870" s="239"/>
      <c r="R870" s="239"/>
      <c r="S870" s="239"/>
      <c r="W870" s="239"/>
      <c r="X870" s="239"/>
      <c r="Y870" s="239"/>
    </row>
    <row r="871" spans="1:25">
      <c r="A871" s="232"/>
      <c r="B871" s="232"/>
      <c r="C871" s="232"/>
      <c r="D871" s="233" t="str">
        <f>IF($C871="","",VLOOKUP($C871,分類コード!$B$1:$C$26,2,0))</f>
        <v/>
      </c>
      <c r="E871" s="234"/>
      <c r="F871" s="235"/>
      <c r="G871" s="236"/>
      <c r="H871" s="235"/>
      <c r="L871" s="239"/>
      <c r="M871" s="239"/>
      <c r="N871" s="239"/>
      <c r="O871" s="239"/>
      <c r="P871" s="239"/>
      <c r="Q871" s="239"/>
      <c r="R871" s="239"/>
      <c r="S871" s="239"/>
      <c r="W871" s="239"/>
      <c r="X871" s="239"/>
      <c r="Y871" s="239"/>
    </row>
    <row r="872" spans="1:25">
      <c r="A872" s="232"/>
      <c r="B872" s="232"/>
      <c r="C872" s="232"/>
      <c r="D872" s="233" t="str">
        <f>IF($C872="","",VLOOKUP($C872,分類コード!$B$1:$C$26,2,0))</f>
        <v/>
      </c>
      <c r="E872" s="234"/>
      <c r="F872" s="235"/>
      <c r="G872" s="236"/>
      <c r="H872" s="235"/>
      <c r="L872" s="239"/>
      <c r="M872" s="239"/>
      <c r="N872" s="239"/>
      <c r="O872" s="239"/>
      <c r="P872" s="239"/>
      <c r="Q872" s="239"/>
      <c r="R872" s="239"/>
      <c r="S872" s="239"/>
      <c r="W872" s="239"/>
      <c r="X872" s="239"/>
      <c r="Y872" s="239"/>
    </row>
    <row r="873" spans="1:25">
      <c r="A873" s="232"/>
      <c r="B873" s="232"/>
      <c r="C873" s="232"/>
      <c r="D873" s="233" t="str">
        <f>IF($C873="","",VLOOKUP($C873,分類コード!$B$1:$C$26,2,0))</f>
        <v/>
      </c>
      <c r="E873" s="234"/>
      <c r="F873" s="235"/>
      <c r="G873" s="236"/>
      <c r="H873" s="235"/>
      <c r="L873" s="239"/>
      <c r="M873" s="239"/>
      <c r="N873" s="239"/>
      <c r="O873" s="239"/>
      <c r="P873" s="239"/>
      <c r="Q873" s="239"/>
      <c r="R873" s="239"/>
      <c r="S873" s="239"/>
      <c r="W873" s="239"/>
      <c r="X873" s="239"/>
      <c r="Y873" s="239"/>
    </row>
    <row r="874" spans="1:25">
      <c r="A874" s="232"/>
      <c r="B874" s="232"/>
      <c r="C874" s="232"/>
      <c r="D874" s="233" t="str">
        <f>IF($C874="","",VLOOKUP($C874,分類コード!$B$1:$C$26,2,0))</f>
        <v/>
      </c>
      <c r="E874" s="234"/>
      <c r="F874" s="235"/>
      <c r="G874" s="236"/>
      <c r="H874" s="235"/>
      <c r="L874" s="239"/>
      <c r="M874" s="239"/>
      <c r="N874" s="239"/>
      <c r="O874" s="239"/>
      <c r="P874" s="239"/>
      <c r="Q874" s="239"/>
      <c r="R874" s="239"/>
      <c r="S874" s="239"/>
      <c r="W874" s="239"/>
      <c r="X874" s="239"/>
      <c r="Y874" s="239"/>
    </row>
    <row r="875" spans="1:25">
      <c r="A875" s="232"/>
      <c r="B875" s="232"/>
      <c r="C875" s="232"/>
      <c r="D875" s="233" t="str">
        <f>IF($C875="","",VLOOKUP($C875,分類コード!$B$1:$C$26,2,0))</f>
        <v/>
      </c>
      <c r="E875" s="234"/>
      <c r="F875" s="235"/>
      <c r="G875" s="236"/>
      <c r="H875" s="235"/>
      <c r="L875" s="239"/>
      <c r="M875" s="239"/>
      <c r="N875" s="239"/>
      <c r="O875" s="239"/>
      <c r="P875" s="239"/>
      <c r="Q875" s="239"/>
      <c r="R875" s="239"/>
      <c r="S875" s="239"/>
      <c r="W875" s="239"/>
      <c r="X875" s="239"/>
      <c r="Y875" s="239"/>
    </row>
    <row r="876" spans="1:25">
      <c r="A876" s="232"/>
      <c r="B876" s="232"/>
      <c r="C876" s="232"/>
      <c r="D876" s="233" t="str">
        <f>IF($C876="","",VLOOKUP($C876,分類コード!$B$1:$C$26,2,0))</f>
        <v/>
      </c>
      <c r="E876" s="234"/>
      <c r="F876" s="235"/>
      <c r="G876" s="236"/>
      <c r="H876" s="235"/>
      <c r="L876" s="239"/>
      <c r="M876" s="239"/>
      <c r="N876" s="239"/>
      <c r="O876" s="239"/>
      <c r="P876" s="239"/>
      <c r="Q876" s="239"/>
      <c r="R876" s="239"/>
      <c r="S876" s="239"/>
      <c r="W876" s="239"/>
      <c r="X876" s="239"/>
      <c r="Y876" s="239"/>
    </row>
    <row r="877" spans="1:25">
      <c r="A877" s="232"/>
      <c r="B877" s="232"/>
      <c r="C877" s="232"/>
      <c r="D877" s="233" t="str">
        <f>IF($C877="","",VLOOKUP($C877,分類コード!$B$1:$C$26,2,0))</f>
        <v/>
      </c>
      <c r="E877" s="234"/>
      <c r="F877" s="235"/>
      <c r="G877" s="236"/>
      <c r="H877" s="235"/>
      <c r="L877" s="239"/>
      <c r="M877" s="239"/>
      <c r="N877" s="239"/>
      <c r="O877" s="239"/>
      <c r="P877" s="239"/>
      <c r="Q877" s="239"/>
      <c r="R877" s="239"/>
      <c r="S877" s="239"/>
      <c r="W877" s="239"/>
      <c r="X877" s="239"/>
      <c r="Y877" s="239"/>
    </row>
    <row r="878" spans="1:25">
      <c r="A878" s="232"/>
      <c r="B878" s="232"/>
      <c r="C878" s="232"/>
      <c r="D878" s="233" t="str">
        <f>IF($C878="","",VLOOKUP($C878,分類コード!$B$1:$C$26,2,0))</f>
        <v/>
      </c>
      <c r="E878" s="234"/>
      <c r="F878" s="235"/>
      <c r="G878" s="236"/>
      <c r="H878" s="235"/>
      <c r="L878" s="239"/>
      <c r="M878" s="239"/>
      <c r="N878" s="239"/>
      <c r="O878" s="239"/>
      <c r="P878" s="239"/>
      <c r="Q878" s="239"/>
      <c r="R878" s="239"/>
      <c r="S878" s="239"/>
      <c r="W878" s="239"/>
      <c r="X878" s="239"/>
      <c r="Y878" s="239"/>
    </row>
    <row r="879" spans="1:25">
      <c r="A879" s="232"/>
      <c r="B879" s="232"/>
      <c r="C879" s="232"/>
      <c r="D879" s="233" t="str">
        <f>IF($C879="","",VLOOKUP($C879,分類コード!$B$1:$C$26,2,0))</f>
        <v/>
      </c>
      <c r="E879" s="234"/>
      <c r="F879" s="235"/>
      <c r="G879" s="236"/>
      <c r="H879" s="235"/>
      <c r="L879" s="239"/>
      <c r="M879" s="239"/>
      <c r="N879" s="239"/>
      <c r="O879" s="239"/>
      <c r="P879" s="239"/>
      <c r="Q879" s="239"/>
      <c r="R879" s="239"/>
      <c r="S879" s="239"/>
      <c r="W879" s="239"/>
      <c r="X879" s="239"/>
      <c r="Y879" s="239"/>
    </row>
    <row r="880" spans="1:25">
      <c r="A880" s="232"/>
      <c r="B880" s="232"/>
      <c r="C880" s="232"/>
      <c r="D880" s="233" t="str">
        <f>IF($C880="","",VLOOKUP($C880,分類コード!$B$1:$C$26,2,0))</f>
        <v/>
      </c>
      <c r="E880" s="234"/>
      <c r="F880" s="235"/>
      <c r="G880" s="236"/>
      <c r="H880" s="235"/>
      <c r="L880" s="239"/>
      <c r="M880" s="239"/>
      <c r="N880" s="239"/>
      <c r="O880" s="239"/>
      <c r="P880" s="239"/>
      <c r="Q880" s="239"/>
      <c r="R880" s="239"/>
      <c r="S880" s="239"/>
      <c r="W880" s="239"/>
      <c r="X880" s="239"/>
      <c r="Y880" s="239"/>
    </row>
    <row r="881" spans="1:25">
      <c r="A881" s="232"/>
      <c r="B881" s="232"/>
      <c r="C881" s="232"/>
      <c r="D881" s="233" t="str">
        <f>IF($C881="","",VLOOKUP($C881,分類コード!$B$1:$C$26,2,0))</f>
        <v/>
      </c>
      <c r="E881" s="234"/>
      <c r="F881" s="235"/>
      <c r="G881" s="236"/>
      <c r="H881" s="235"/>
      <c r="L881" s="239"/>
      <c r="M881" s="239"/>
      <c r="N881" s="239"/>
      <c r="O881" s="239"/>
      <c r="P881" s="239"/>
      <c r="Q881" s="239"/>
      <c r="R881" s="239"/>
      <c r="S881" s="239"/>
      <c r="W881" s="239"/>
      <c r="X881" s="239"/>
      <c r="Y881" s="239"/>
    </row>
    <row r="882" spans="1:25">
      <c r="A882" s="232"/>
      <c r="B882" s="232"/>
      <c r="C882" s="232"/>
      <c r="D882" s="233" t="str">
        <f>IF($C882="","",VLOOKUP($C882,分類コード!$B$1:$C$26,2,0))</f>
        <v/>
      </c>
      <c r="E882" s="234"/>
      <c r="F882" s="235"/>
      <c r="G882" s="236"/>
      <c r="H882" s="235"/>
      <c r="L882" s="239"/>
      <c r="M882" s="239"/>
      <c r="N882" s="239"/>
      <c r="O882" s="239"/>
      <c r="P882" s="239"/>
      <c r="Q882" s="239"/>
      <c r="R882" s="239"/>
      <c r="S882" s="239"/>
      <c r="W882" s="239"/>
      <c r="X882" s="239"/>
      <c r="Y882" s="239"/>
    </row>
    <row r="883" spans="1:25">
      <c r="A883" s="232"/>
      <c r="B883" s="232"/>
      <c r="C883" s="232"/>
      <c r="D883" s="233" t="str">
        <f>IF($C883="","",VLOOKUP($C883,分類コード!$B$1:$C$26,2,0))</f>
        <v/>
      </c>
      <c r="E883" s="234"/>
      <c r="F883" s="235"/>
      <c r="G883" s="236"/>
      <c r="H883" s="235"/>
      <c r="L883" s="239"/>
      <c r="M883" s="239"/>
      <c r="N883" s="239"/>
      <c r="O883" s="239"/>
      <c r="P883" s="239"/>
      <c r="Q883" s="239"/>
      <c r="R883" s="239"/>
      <c r="S883" s="239"/>
      <c r="W883" s="239"/>
      <c r="X883" s="239"/>
      <c r="Y883" s="239"/>
    </row>
    <row r="884" spans="1:25">
      <c r="A884" s="232"/>
      <c r="B884" s="232"/>
      <c r="C884" s="232"/>
      <c r="D884" s="233" t="str">
        <f>IF($C884="","",VLOOKUP($C884,分類コード!$B$1:$C$26,2,0))</f>
        <v/>
      </c>
      <c r="E884" s="234"/>
      <c r="F884" s="235"/>
      <c r="G884" s="236"/>
      <c r="H884" s="235"/>
      <c r="L884" s="239"/>
      <c r="M884" s="239"/>
      <c r="N884" s="239"/>
      <c r="O884" s="239"/>
      <c r="P884" s="239"/>
      <c r="Q884" s="239"/>
      <c r="R884" s="239"/>
      <c r="S884" s="239"/>
      <c r="W884" s="239"/>
      <c r="X884" s="239"/>
      <c r="Y884" s="239"/>
    </row>
    <row r="885" spans="1:25">
      <c r="A885" s="232"/>
      <c r="B885" s="232"/>
      <c r="C885" s="232"/>
      <c r="D885" s="233" t="str">
        <f>IF($C885="","",VLOOKUP($C885,分類コード!$B$1:$C$26,2,0))</f>
        <v/>
      </c>
      <c r="E885" s="234"/>
      <c r="F885" s="235"/>
      <c r="G885" s="236"/>
      <c r="H885" s="235"/>
      <c r="L885" s="239"/>
      <c r="M885" s="239"/>
      <c r="N885" s="239"/>
      <c r="O885" s="239"/>
      <c r="P885" s="239"/>
      <c r="Q885" s="239"/>
      <c r="R885" s="239"/>
      <c r="S885" s="239"/>
      <c r="W885" s="239"/>
      <c r="X885" s="239"/>
      <c r="Y885" s="239"/>
    </row>
    <row r="886" spans="1:25">
      <c r="A886" s="232"/>
      <c r="B886" s="232"/>
      <c r="C886" s="232"/>
      <c r="D886" s="233" t="str">
        <f>IF($C886="","",VLOOKUP($C886,分類コード!$B$1:$C$26,2,0))</f>
        <v/>
      </c>
      <c r="E886" s="234"/>
      <c r="F886" s="235"/>
      <c r="G886" s="236"/>
      <c r="H886" s="235"/>
      <c r="L886" s="239"/>
      <c r="M886" s="239"/>
      <c r="N886" s="239"/>
      <c r="O886" s="239"/>
      <c r="P886" s="239"/>
      <c r="Q886" s="239"/>
      <c r="R886" s="239"/>
      <c r="S886" s="239"/>
      <c r="W886" s="239"/>
      <c r="X886" s="239"/>
      <c r="Y886" s="239"/>
    </row>
    <row r="887" spans="1:25">
      <c r="A887" s="232"/>
      <c r="B887" s="232"/>
      <c r="C887" s="232"/>
      <c r="D887" s="233" t="str">
        <f>IF($C887="","",VLOOKUP($C887,分類コード!$B$1:$C$26,2,0))</f>
        <v/>
      </c>
      <c r="E887" s="234"/>
      <c r="F887" s="235"/>
      <c r="G887" s="236"/>
      <c r="H887" s="235"/>
      <c r="L887" s="239"/>
      <c r="M887" s="239"/>
      <c r="N887" s="239"/>
      <c r="O887" s="239"/>
      <c r="P887" s="239"/>
      <c r="Q887" s="239"/>
      <c r="R887" s="239"/>
      <c r="S887" s="239"/>
      <c r="W887" s="239"/>
      <c r="X887" s="239"/>
      <c r="Y887" s="239"/>
    </row>
    <row r="888" spans="1:25">
      <c r="A888" s="232"/>
      <c r="B888" s="232"/>
      <c r="C888" s="232"/>
      <c r="D888" s="233" t="str">
        <f>IF($C888="","",VLOOKUP($C888,分類コード!$B$1:$C$26,2,0))</f>
        <v/>
      </c>
      <c r="E888" s="234"/>
      <c r="F888" s="235"/>
      <c r="G888" s="236"/>
      <c r="H888" s="235"/>
      <c r="L888" s="239"/>
      <c r="M888" s="239"/>
      <c r="N888" s="239"/>
      <c r="O888" s="239"/>
      <c r="P888" s="239"/>
      <c r="Q888" s="239"/>
      <c r="R888" s="239"/>
      <c r="S888" s="239"/>
      <c r="W888" s="239"/>
      <c r="X888" s="239"/>
      <c r="Y888" s="239"/>
    </row>
    <row r="889" spans="1:25">
      <c r="A889" s="232"/>
      <c r="B889" s="232"/>
      <c r="C889" s="232"/>
      <c r="D889" s="233" t="str">
        <f>IF($C889="","",VLOOKUP($C889,分類コード!$B$1:$C$26,2,0))</f>
        <v/>
      </c>
      <c r="E889" s="234"/>
      <c r="F889" s="235"/>
      <c r="G889" s="236"/>
      <c r="H889" s="235"/>
      <c r="L889" s="239"/>
      <c r="M889" s="239"/>
      <c r="N889" s="239"/>
      <c r="O889" s="239"/>
      <c r="P889" s="239"/>
      <c r="Q889" s="239"/>
      <c r="R889" s="239"/>
      <c r="S889" s="239"/>
      <c r="W889" s="239"/>
      <c r="X889" s="239"/>
      <c r="Y889" s="239"/>
    </row>
    <row r="890" spans="1:25">
      <c r="A890" s="232"/>
      <c r="B890" s="232"/>
      <c r="C890" s="232"/>
      <c r="D890" s="233" t="str">
        <f>IF($C890="","",VLOOKUP($C890,分類コード!$B$1:$C$26,2,0))</f>
        <v/>
      </c>
      <c r="E890" s="234"/>
      <c r="F890" s="235"/>
      <c r="G890" s="236"/>
      <c r="H890" s="235"/>
      <c r="L890" s="239"/>
      <c r="M890" s="239"/>
      <c r="N890" s="239"/>
      <c r="O890" s="239"/>
      <c r="P890" s="239"/>
      <c r="Q890" s="239"/>
      <c r="R890" s="239"/>
      <c r="S890" s="239"/>
      <c r="W890" s="239"/>
      <c r="X890" s="239"/>
      <c r="Y890" s="239"/>
    </row>
    <row r="891" spans="1:25">
      <c r="A891" s="232"/>
      <c r="B891" s="232"/>
      <c r="C891" s="232"/>
      <c r="D891" s="233" t="str">
        <f>IF($C891="","",VLOOKUP($C891,分類コード!$B$1:$C$26,2,0))</f>
        <v/>
      </c>
      <c r="E891" s="234"/>
      <c r="F891" s="235"/>
      <c r="G891" s="236"/>
      <c r="H891" s="235"/>
      <c r="L891" s="239"/>
      <c r="M891" s="239"/>
      <c r="N891" s="239"/>
      <c r="O891" s="239"/>
      <c r="P891" s="239"/>
      <c r="Q891" s="239"/>
      <c r="R891" s="239"/>
      <c r="S891" s="239"/>
      <c r="W891" s="239"/>
      <c r="X891" s="239"/>
      <c r="Y891" s="239"/>
    </row>
    <row r="892" spans="1:25">
      <c r="A892" s="232"/>
      <c r="B892" s="232"/>
      <c r="C892" s="232"/>
      <c r="D892" s="233" t="str">
        <f>IF($C892="","",VLOOKUP($C892,分類コード!$B$1:$C$26,2,0))</f>
        <v/>
      </c>
      <c r="E892" s="234"/>
      <c r="F892" s="235"/>
      <c r="G892" s="236"/>
      <c r="H892" s="235"/>
      <c r="L892" s="239"/>
      <c r="M892" s="239"/>
      <c r="N892" s="239"/>
      <c r="O892" s="239"/>
      <c r="P892" s="239"/>
      <c r="Q892" s="239"/>
      <c r="R892" s="239"/>
      <c r="S892" s="239"/>
      <c r="W892" s="239"/>
      <c r="X892" s="239"/>
      <c r="Y892" s="239"/>
    </row>
    <row r="893" spans="1:25">
      <c r="A893" s="232"/>
      <c r="B893" s="232"/>
      <c r="C893" s="232"/>
      <c r="D893" s="233" t="str">
        <f>IF($C893="","",VLOOKUP($C893,分類コード!$B$1:$C$26,2,0))</f>
        <v/>
      </c>
      <c r="E893" s="234"/>
      <c r="F893" s="235"/>
      <c r="G893" s="236"/>
      <c r="H893" s="235"/>
      <c r="L893" s="239"/>
      <c r="M893" s="239"/>
      <c r="N893" s="239"/>
      <c r="O893" s="239"/>
      <c r="P893" s="239"/>
      <c r="Q893" s="239"/>
      <c r="R893" s="239"/>
      <c r="S893" s="239"/>
      <c r="W893" s="239"/>
      <c r="X893" s="239"/>
      <c r="Y893" s="239"/>
    </row>
    <row r="894" spans="1:25">
      <c r="A894" s="232"/>
      <c r="B894" s="232"/>
      <c r="C894" s="232"/>
      <c r="D894" s="233" t="str">
        <f>IF($C894="","",VLOOKUP($C894,分類コード!$B$1:$C$26,2,0))</f>
        <v/>
      </c>
      <c r="E894" s="234"/>
      <c r="F894" s="235"/>
      <c r="G894" s="236"/>
      <c r="H894" s="235"/>
      <c r="L894" s="239"/>
      <c r="M894" s="239"/>
      <c r="N894" s="239"/>
      <c r="O894" s="239"/>
      <c r="P894" s="239"/>
      <c r="Q894" s="239"/>
      <c r="R894" s="239"/>
      <c r="S894" s="239"/>
      <c r="W894" s="239"/>
      <c r="X894" s="239"/>
      <c r="Y894" s="239"/>
    </row>
    <row r="895" spans="1:25">
      <c r="A895" s="232"/>
      <c r="B895" s="232"/>
      <c r="C895" s="232"/>
      <c r="D895" s="233" t="str">
        <f>IF($C895="","",VLOOKUP($C895,分類コード!$B$1:$C$26,2,0))</f>
        <v/>
      </c>
      <c r="E895" s="234"/>
      <c r="F895" s="235"/>
      <c r="G895" s="236"/>
      <c r="H895" s="235"/>
      <c r="L895" s="239"/>
      <c r="M895" s="239"/>
      <c r="N895" s="239"/>
      <c r="O895" s="239"/>
      <c r="P895" s="239"/>
      <c r="Q895" s="239"/>
      <c r="R895" s="239"/>
      <c r="S895" s="239"/>
      <c r="W895" s="239"/>
      <c r="X895" s="239"/>
      <c r="Y895" s="239"/>
    </row>
    <row r="896" spans="1:25">
      <c r="A896" s="232"/>
      <c r="B896" s="232"/>
      <c r="C896" s="232"/>
      <c r="D896" s="233" t="str">
        <f>IF($C896="","",VLOOKUP($C896,分類コード!$B$1:$C$26,2,0))</f>
        <v/>
      </c>
      <c r="E896" s="234"/>
      <c r="F896" s="235"/>
      <c r="G896" s="236"/>
      <c r="H896" s="235"/>
      <c r="L896" s="239"/>
      <c r="M896" s="239"/>
      <c r="N896" s="239"/>
      <c r="O896" s="239"/>
      <c r="P896" s="239"/>
      <c r="Q896" s="239"/>
      <c r="R896" s="239"/>
      <c r="S896" s="239"/>
      <c r="W896" s="239"/>
      <c r="X896" s="239"/>
      <c r="Y896" s="239"/>
    </row>
    <row r="897" spans="1:25">
      <c r="A897" s="232"/>
      <c r="B897" s="232"/>
      <c r="C897" s="232"/>
      <c r="D897" s="233" t="str">
        <f>IF($C897="","",VLOOKUP($C897,分類コード!$B$1:$C$26,2,0))</f>
        <v/>
      </c>
      <c r="E897" s="234"/>
      <c r="F897" s="235"/>
      <c r="G897" s="236"/>
      <c r="H897" s="235"/>
      <c r="L897" s="239"/>
      <c r="M897" s="239"/>
      <c r="N897" s="239"/>
      <c r="O897" s="239"/>
      <c r="P897" s="239"/>
      <c r="Q897" s="239"/>
      <c r="R897" s="239"/>
      <c r="S897" s="239"/>
      <c r="W897" s="239"/>
      <c r="X897" s="239"/>
      <c r="Y897" s="239"/>
    </row>
    <row r="898" spans="1:25">
      <c r="A898" s="232"/>
      <c r="B898" s="232"/>
      <c r="C898" s="232"/>
      <c r="D898" s="233" t="str">
        <f>IF($C898="","",VLOOKUP($C898,分類コード!$B$1:$C$26,2,0))</f>
        <v/>
      </c>
      <c r="E898" s="234"/>
      <c r="F898" s="235"/>
      <c r="G898" s="236"/>
      <c r="H898" s="235"/>
      <c r="L898" s="239"/>
      <c r="M898" s="239"/>
      <c r="N898" s="239"/>
      <c r="O898" s="239"/>
      <c r="P898" s="239"/>
      <c r="Q898" s="239"/>
      <c r="R898" s="239"/>
      <c r="S898" s="239"/>
      <c r="W898" s="239"/>
      <c r="X898" s="239"/>
      <c r="Y898" s="239"/>
    </row>
    <row r="899" spans="1:25">
      <c r="A899" s="232"/>
      <c r="B899" s="232"/>
      <c r="C899" s="232"/>
      <c r="D899" s="233" t="str">
        <f>IF($C899="","",VLOOKUP($C899,分類コード!$B$1:$C$26,2,0))</f>
        <v/>
      </c>
      <c r="E899" s="234"/>
      <c r="F899" s="235"/>
      <c r="G899" s="236"/>
      <c r="H899" s="235"/>
      <c r="L899" s="239"/>
      <c r="M899" s="239"/>
      <c r="N899" s="239"/>
      <c r="O899" s="239"/>
      <c r="P899" s="239"/>
      <c r="Q899" s="239"/>
      <c r="R899" s="239"/>
      <c r="S899" s="239"/>
      <c r="W899" s="239"/>
      <c r="X899" s="239"/>
      <c r="Y899" s="239"/>
    </row>
    <row r="900" spans="1:25">
      <c r="A900" s="232"/>
      <c r="B900" s="232"/>
      <c r="C900" s="232"/>
      <c r="D900" s="233" t="str">
        <f>IF($C900="","",VLOOKUP($C900,分類コード!$B$1:$C$26,2,0))</f>
        <v/>
      </c>
      <c r="E900" s="234"/>
      <c r="F900" s="235"/>
      <c r="G900" s="236"/>
      <c r="H900" s="235"/>
      <c r="L900" s="239"/>
      <c r="M900" s="239"/>
      <c r="N900" s="239"/>
      <c r="O900" s="239"/>
      <c r="P900" s="239"/>
      <c r="Q900" s="239"/>
      <c r="R900" s="239"/>
      <c r="S900" s="239"/>
      <c r="W900" s="239"/>
      <c r="X900" s="239"/>
      <c r="Y900" s="239"/>
    </row>
    <row r="901" spans="1:25">
      <c r="A901" s="232"/>
      <c r="B901" s="232"/>
      <c r="C901" s="232"/>
      <c r="D901" s="233" t="str">
        <f>IF($C901="","",VLOOKUP($C901,分類コード!$B$1:$C$26,2,0))</f>
        <v/>
      </c>
      <c r="E901" s="234"/>
      <c r="F901" s="235"/>
      <c r="G901" s="236"/>
      <c r="H901" s="235"/>
      <c r="L901" s="239"/>
      <c r="M901" s="239"/>
      <c r="N901" s="239"/>
      <c r="O901" s="239"/>
      <c r="P901" s="239"/>
      <c r="Q901" s="239"/>
      <c r="R901" s="239"/>
      <c r="S901" s="239"/>
      <c r="W901" s="239"/>
      <c r="X901" s="239"/>
      <c r="Y901" s="239"/>
    </row>
    <row r="902" spans="1:25">
      <c r="A902" s="232"/>
      <c r="B902" s="232"/>
      <c r="C902" s="232"/>
      <c r="D902" s="233" t="str">
        <f>IF($C902="","",VLOOKUP($C902,分類コード!$B$1:$C$26,2,0))</f>
        <v/>
      </c>
      <c r="E902" s="234"/>
      <c r="F902" s="235"/>
      <c r="G902" s="236"/>
      <c r="H902" s="235"/>
      <c r="L902" s="239"/>
      <c r="M902" s="239"/>
      <c r="N902" s="239"/>
      <c r="O902" s="239"/>
      <c r="P902" s="239"/>
      <c r="Q902" s="239"/>
      <c r="R902" s="239"/>
      <c r="S902" s="239"/>
      <c r="W902" s="239"/>
      <c r="X902" s="239"/>
      <c r="Y902" s="239"/>
    </row>
    <row r="903" spans="1:25">
      <c r="A903" s="232"/>
      <c r="B903" s="232"/>
      <c r="C903" s="232"/>
      <c r="D903" s="233" t="str">
        <f>IF($C903="","",VLOOKUP($C903,分類コード!$B$1:$C$26,2,0))</f>
        <v/>
      </c>
      <c r="E903" s="234"/>
      <c r="F903" s="235"/>
      <c r="G903" s="236"/>
      <c r="H903" s="235"/>
      <c r="L903" s="239"/>
      <c r="M903" s="239"/>
      <c r="N903" s="239"/>
      <c r="O903" s="239"/>
      <c r="P903" s="239"/>
      <c r="Q903" s="239"/>
      <c r="R903" s="239"/>
      <c r="S903" s="239"/>
      <c r="W903" s="239"/>
      <c r="X903" s="239"/>
      <c r="Y903" s="239"/>
    </row>
    <row r="904" spans="1:25">
      <c r="A904" s="232"/>
      <c r="B904" s="232"/>
      <c r="C904" s="232"/>
      <c r="D904" s="233" t="str">
        <f>IF($C904="","",VLOOKUP($C904,分類コード!$B$1:$C$26,2,0))</f>
        <v/>
      </c>
      <c r="E904" s="234"/>
      <c r="F904" s="235"/>
      <c r="G904" s="236"/>
      <c r="H904" s="235"/>
      <c r="L904" s="239"/>
      <c r="M904" s="239"/>
      <c r="N904" s="239"/>
      <c r="O904" s="239"/>
      <c r="P904" s="239"/>
      <c r="Q904" s="239"/>
      <c r="R904" s="239"/>
      <c r="S904" s="239"/>
      <c r="W904" s="239"/>
      <c r="X904" s="239"/>
      <c r="Y904" s="239"/>
    </row>
    <row r="905" spans="1:25">
      <c r="A905" s="232"/>
      <c r="B905" s="232"/>
      <c r="C905" s="232"/>
      <c r="D905" s="233" t="str">
        <f>IF($C905="","",VLOOKUP($C905,分類コード!$B$1:$C$26,2,0))</f>
        <v/>
      </c>
      <c r="E905" s="234"/>
      <c r="F905" s="235"/>
      <c r="G905" s="236"/>
      <c r="H905" s="235"/>
      <c r="L905" s="239"/>
      <c r="M905" s="239"/>
      <c r="N905" s="239"/>
      <c r="O905" s="239"/>
      <c r="P905" s="239"/>
      <c r="Q905" s="239"/>
      <c r="R905" s="239"/>
      <c r="S905" s="239"/>
      <c r="W905" s="239"/>
      <c r="X905" s="239"/>
      <c r="Y905" s="239"/>
    </row>
    <row r="906" spans="1:25">
      <c r="A906" s="232"/>
      <c r="B906" s="232"/>
      <c r="C906" s="232"/>
      <c r="D906" s="233" t="str">
        <f>IF($C906="","",VLOOKUP($C906,分類コード!$B$1:$C$26,2,0))</f>
        <v/>
      </c>
      <c r="E906" s="234"/>
      <c r="F906" s="235"/>
      <c r="G906" s="236"/>
      <c r="H906" s="235"/>
      <c r="L906" s="239"/>
      <c r="M906" s="239"/>
      <c r="N906" s="239"/>
      <c r="O906" s="239"/>
      <c r="P906" s="239"/>
      <c r="Q906" s="239"/>
      <c r="R906" s="239"/>
      <c r="S906" s="239"/>
      <c r="W906" s="239"/>
      <c r="X906" s="239"/>
      <c r="Y906" s="239"/>
    </row>
    <row r="907" spans="1:25">
      <c r="A907" s="232"/>
      <c r="B907" s="232"/>
      <c r="C907" s="232"/>
      <c r="D907" s="233" t="str">
        <f>IF($C907="","",VLOOKUP($C907,分類コード!$B$1:$C$26,2,0))</f>
        <v/>
      </c>
      <c r="E907" s="234"/>
      <c r="F907" s="235"/>
      <c r="G907" s="236"/>
      <c r="H907" s="235"/>
      <c r="L907" s="239"/>
      <c r="M907" s="239"/>
      <c r="N907" s="239"/>
      <c r="O907" s="239"/>
      <c r="P907" s="239"/>
      <c r="Q907" s="239"/>
      <c r="R907" s="239"/>
      <c r="S907" s="239"/>
      <c r="W907" s="239"/>
      <c r="X907" s="239"/>
      <c r="Y907" s="239"/>
    </row>
    <row r="908" spans="1:25">
      <c r="A908" s="232"/>
      <c r="B908" s="232"/>
      <c r="C908" s="232"/>
      <c r="D908" s="233" t="str">
        <f>IF($C908="","",VLOOKUP($C908,分類コード!$B$1:$C$26,2,0))</f>
        <v/>
      </c>
      <c r="E908" s="234"/>
      <c r="F908" s="235"/>
      <c r="G908" s="236"/>
      <c r="H908" s="235"/>
      <c r="L908" s="239"/>
      <c r="M908" s="239"/>
      <c r="N908" s="239"/>
      <c r="O908" s="239"/>
      <c r="P908" s="239"/>
      <c r="Q908" s="239"/>
      <c r="R908" s="239"/>
      <c r="S908" s="239"/>
      <c r="W908" s="239"/>
      <c r="X908" s="239"/>
      <c r="Y908" s="239"/>
    </row>
    <row r="909" spans="1:25">
      <c r="A909" s="232"/>
      <c r="B909" s="232"/>
      <c r="C909" s="232"/>
      <c r="D909" s="233" t="str">
        <f>IF($C909="","",VLOOKUP($C909,分類コード!$B$1:$C$26,2,0))</f>
        <v/>
      </c>
      <c r="E909" s="234"/>
      <c r="F909" s="235"/>
      <c r="G909" s="236"/>
      <c r="H909" s="235"/>
      <c r="L909" s="239"/>
      <c r="M909" s="239"/>
      <c r="N909" s="239"/>
      <c r="O909" s="239"/>
      <c r="P909" s="239"/>
      <c r="Q909" s="239"/>
      <c r="R909" s="239"/>
      <c r="S909" s="239"/>
      <c r="W909" s="239"/>
      <c r="X909" s="239"/>
      <c r="Y909" s="239"/>
    </row>
    <row r="910" spans="1:25">
      <c r="A910" s="232"/>
      <c r="B910" s="232"/>
      <c r="C910" s="232"/>
      <c r="D910" s="233" t="str">
        <f>IF($C910="","",VLOOKUP($C910,分類コード!$B$1:$C$26,2,0))</f>
        <v/>
      </c>
      <c r="E910" s="234"/>
      <c r="F910" s="235"/>
      <c r="G910" s="236"/>
      <c r="H910" s="235"/>
      <c r="L910" s="239"/>
      <c r="M910" s="239"/>
      <c r="N910" s="239"/>
      <c r="O910" s="239"/>
      <c r="P910" s="239"/>
      <c r="Q910" s="239"/>
      <c r="R910" s="239"/>
      <c r="S910" s="239"/>
      <c r="W910" s="239"/>
      <c r="X910" s="239"/>
      <c r="Y910" s="239"/>
    </row>
    <row r="911" spans="1:25">
      <c r="A911" s="232"/>
      <c r="B911" s="232"/>
      <c r="C911" s="232"/>
      <c r="D911" s="233" t="str">
        <f>IF($C911="","",VLOOKUP($C911,分類コード!$B$1:$C$26,2,0))</f>
        <v/>
      </c>
      <c r="E911" s="234"/>
      <c r="F911" s="235"/>
      <c r="G911" s="236"/>
      <c r="H911" s="235"/>
      <c r="L911" s="239"/>
      <c r="M911" s="239"/>
      <c r="N911" s="239"/>
      <c r="O911" s="239"/>
      <c r="P911" s="239"/>
      <c r="Q911" s="239"/>
      <c r="R911" s="239"/>
      <c r="S911" s="239"/>
      <c r="W911" s="239"/>
      <c r="X911" s="239"/>
      <c r="Y911" s="239"/>
    </row>
    <row r="912" spans="1:25">
      <c r="A912" s="232"/>
      <c r="B912" s="232"/>
      <c r="C912" s="232"/>
      <c r="D912" s="233" t="str">
        <f>IF($C912="","",VLOOKUP($C912,分類コード!$B$1:$C$26,2,0))</f>
        <v/>
      </c>
      <c r="E912" s="234"/>
      <c r="F912" s="235"/>
      <c r="G912" s="236"/>
      <c r="H912" s="235"/>
      <c r="L912" s="239"/>
      <c r="M912" s="239"/>
      <c r="N912" s="239"/>
      <c r="O912" s="239"/>
      <c r="P912" s="239"/>
      <c r="Q912" s="239"/>
      <c r="R912" s="239"/>
      <c r="S912" s="239"/>
      <c r="W912" s="239"/>
      <c r="X912" s="239"/>
      <c r="Y912" s="239"/>
    </row>
    <row r="913" spans="1:25">
      <c r="A913" s="232"/>
      <c r="B913" s="232"/>
      <c r="C913" s="232"/>
      <c r="D913" s="233" t="str">
        <f>IF($C913="","",VLOOKUP($C913,分類コード!$B$1:$C$26,2,0))</f>
        <v/>
      </c>
      <c r="E913" s="234"/>
      <c r="F913" s="235"/>
      <c r="G913" s="236"/>
      <c r="H913" s="235"/>
      <c r="L913" s="239"/>
      <c r="M913" s="239"/>
      <c r="N913" s="239"/>
      <c r="O913" s="239"/>
      <c r="P913" s="239"/>
      <c r="Q913" s="239"/>
      <c r="R913" s="239"/>
      <c r="S913" s="239"/>
      <c r="W913" s="239"/>
      <c r="X913" s="239"/>
      <c r="Y913" s="239"/>
    </row>
    <row r="914" spans="1:25">
      <c r="A914" s="232"/>
      <c r="B914" s="232"/>
      <c r="C914" s="232"/>
      <c r="D914" s="233" t="str">
        <f>IF($C914="","",VLOOKUP($C914,分類コード!$B$1:$C$26,2,0))</f>
        <v/>
      </c>
      <c r="E914" s="234"/>
      <c r="F914" s="235"/>
      <c r="G914" s="236"/>
      <c r="H914" s="235"/>
      <c r="L914" s="239"/>
      <c r="M914" s="239"/>
      <c r="N914" s="239"/>
      <c r="O914" s="239"/>
      <c r="P914" s="239"/>
      <c r="Q914" s="239"/>
      <c r="R914" s="239"/>
      <c r="S914" s="239"/>
      <c r="W914" s="239"/>
      <c r="X914" s="239"/>
      <c r="Y914" s="239"/>
    </row>
    <row r="915" spans="1:25">
      <c r="A915" s="232"/>
      <c r="B915" s="232"/>
      <c r="C915" s="232"/>
      <c r="D915" s="233" t="str">
        <f>IF($C915="","",VLOOKUP($C915,分類コード!$B$1:$C$26,2,0))</f>
        <v/>
      </c>
      <c r="E915" s="234"/>
      <c r="F915" s="235"/>
      <c r="G915" s="236"/>
      <c r="H915" s="235"/>
      <c r="L915" s="239"/>
      <c r="M915" s="239"/>
      <c r="N915" s="239"/>
      <c r="O915" s="239"/>
      <c r="P915" s="239"/>
      <c r="Q915" s="239"/>
      <c r="R915" s="239"/>
      <c r="S915" s="239"/>
      <c r="W915" s="239"/>
      <c r="X915" s="239"/>
      <c r="Y915" s="239"/>
    </row>
    <row r="916" spans="1:25">
      <c r="A916" s="232"/>
      <c r="B916" s="232"/>
      <c r="C916" s="232"/>
      <c r="D916" s="233" t="str">
        <f>IF($C916="","",VLOOKUP($C916,分類コード!$B$1:$C$26,2,0))</f>
        <v/>
      </c>
      <c r="E916" s="234"/>
      <c r="F916" s="235"/>
      <c r="G916" s="236"/>
      <c r="H916" s="235"/>
      <c r="L916" s="239"/>
      <c r="M916" s="239"/>
      <c r="N916" s="239"/>
      <c r="O916" s="239"/>
      <c r="P916" s="239"/>
      <c r="Q916" s="239"/>
      <c r="R916" s="239"/>
      <c r="S916" s="239"/>
      <c r="W916" s="239"/>
      <c r="X916" s="239"/>
      <c r="Y916" s="239"/>
    </row>
    <row r="917" spans="1:25">
      <c r="A917" s="232"/>
      <c r="B917" s="232"/>
      <c r="C917" s="232"/>
      <c r="D917" s="233" t="str">
        <f>IF($C917="","",VLOOKUP($C917,分類コード!$B$1:$C$26,2,0))</f>
        <v/>
      </c>
      <c r="E917" s="234"/>
      <c r="F917" s="235"/>
      <c r="G917" s="236"/>
      <c r="H917" s="235"/>
      <c r="L917" s="239"/>
      <c r="M917" s="239"/>
      <c r="N917" s="239"/>
      <c r="O917" s="239"/>
      <c r="P917" s="239"/>
      <c r="Q917" s="239"/>
      <c r="R917" s="239"/>
      <c r="S917" s="239"/>
      <c r="W917" s="239"/>
      <c r="X917" s="239"/>
      <c r="Y917" s="239"/>
    </row>
    <row r="918" spans="1:25">
      <c r="A918" s="232"/>
      <c r="B918" s="232"/>
      <c r="C918" s="232"/>
      <c r="D918" s="233" t="str">
        <f>IF($C918="","",VLOOKUP($C918,分類コード!$B$1:$C$26,2,0))</f>
        <v/>
      </c>
      <c r="E918" s="234"/>
      <c r="F918" s="235"/>
      <c r="G918" s="236"/>
      <c r="H918" s="235"/>
      <c r="L918" s="239"/>
      <c r="M918" s="239"/>
      <c r="N918" s="239"/>
      <c r="O918" s="239"/>
      <c r="P918" s="239"/>
      <c r="Q918" s="239"/>
      <c r="R918" s="239"/>
      <c r="S918" s="239"/>
      <c r="W918" s="239"/>
      <c r="X918" s="239"/>
      <c r="Y918" s="239"/>
    </row>
    <row r="919" spans="1:25">
      <c r="A919" s="232"/>
      <c r="B919" s="232"/>
      <c r="C919" s="232"/>
      <c r="D919" s="233" t="str">
        <f>IF($C919="","",VLOOKUP($C919,分類コード!$B$1:$C$26,2,0))</f>
        <v/>
      </c>
      <c r="E919" s="234"/>
      <c r="F919" s="235"/>
      <c r="G919" s="236"/>
      <c r="H919" s="235"/>
      <c r="L919" s="239"/>
      <c r="M919" s="239"/>
      <c r="N919" s="239"/>
      <c r="O919" s="239"/>
      <c r="P919" s="239"/>
      <c r="Q919" s="239"/>
      <c r="R919" s="239"/>
      <c r="S919" s="239"/>
      <c r="W919" s="239"/>
      <c r="X919" s="239"/>
      <c r="Y919" s="239"/>
    </row>
    <row r="920" spans="1:25">
      <c r="A920" s="232"/>
      <c r="B920" s="232"/>
      <c r="C920" s="232"/>
      <c r="D920" s="233" t="str">
        <f>IF($C920="","",VLOOKUP($C920,分類コード!$B$1:$C$26,2,0))</f>
        <v/>
      </c>
      <c r="E920" s="234"/>
      <c r="F920" s="235"/>
      <c r="G920" s="236"/>
      <c r="H920" s="235"/>
      <c r="L920" s="239"/>
      <c r="M920" s="239"/>
      <c r="N920" s="239"/>
      <c r="O920" s="239"/>
      <c r="P920" s="239"/>
      <c r="Q920" s="239"/>
      <c r="R920" s="239"/>
      <c r="S920" s="239"/>
      <c r="W920" s="239"/>
      <c r="X920" s="239"/>
      <c r="Y920" s="239"/>
    </row>
    <row r="921" spans="1:25">
      <c r="A921" s="232"/>
      <c r="B921" s="232"/>
      <c r="C921" s="232"/>
      <c r="D921" s="233" t="str">
        <f>IF($C921="","",VLOOKUP($C921,分類コード!$B$1:$C$26,2,0))</f>
        <v/>
      </c>
      <c r="E921" s="234"/>
      <c r="F921" s="235"/>
      <c r="G921" s="236"/>
      <c r="H921" s="235"/>
      <c r="L921" s="239"/>
      <c r="M921" s="239"/>
      <c r="N921" s="239"/>
      <c r="O921" s="239"/>
      <c r="P921" s="239"/>
      <c r="Q921" s="239"/>
      <c r="R921" s="239"/>
      <c r="S921" s="239"/>
      <c r="W921" s="239"/>
      <c r="X921" s="239"/>
      <c r="Y921" s="239"/>
    </row>
    <row r="922" spans="1:25">
      <c r="A922" s="232"/>
      <c r="B922" s="232"/>
      <c r="C922" s="232"/>
      <c r="D922" s="233" t="str">
        <f>IF($C922="","",VLOOKUP($C922,分類コード!$B$1:$C$26,2,0))</f>
        <v/>
      </c>
      <c r="E922" s="234"/>
      <c r="F922" s="235"/>
      <c r="G922" s="236"/>
      <c r="H922" s="235"/>
      <c r="L922" s="239"/>
      <c r="M922" s="239"/>
      <c r="N922" s="239"/>
      <c r="O922" s="239"/>
      <c r="P922" s="239"/>
      <c r="Q922" s="239"/>
      <c r="R922" s="239"/>
      <c r="S922" s="239"/>
      <c r="W922" s="239"/>
      <c r="X922" s="239"/>
      <c r="Y922" s="239"/>
    </row>
    <row r="923" spans="1:25">
      <c r="A923" s="232"/>
      <c r="B923" s="232"/>
      <c r="C923" s="232"/>
      <c r="D923" s="233" t="str">
        <f>IF($C923="","",VLOOKUP($C923,分類コード!$B$1:$C$26,2,0))</f>
        <v/>
      </c>
      <c r="E923" s="234"/>
      <c r="F923" s="235"/>
      <c r="G923" s="236"/>
      <c r="H923" s="235"/>
      <c r="L923" s="239"/>
      <c r="M923" s="239"/>
      <c r="N923" s="239"/>
      <c r="O923" s="239"/>
      <c r="P923" s="239"/>
      <c r="Q923" s="239"/>
      <c r="R923" s="239"/>
      <c r="S923" s="239"/>
      <c r="W923" s="239"/>
      <c r="X923" s="239"/>
      <c r="Y923" s="239"/>
    </row>
    <row r="924" spans="1:25">
      <c r="A924" s="232"/>
      <c r="B924" s="232"/>
      <c r="C924" s="232"/>
      <c r="D924" s="233" t="str">
        <f>IF($C924="","",VLOOKUP($C924,分類コード!$B$1:$C$26,2,0))</f>
        <v/>
      </c>
      <c r="E924" s="234"/>
      <c r="F924" s="235"/>
      <c r="G924" s="236"/>
      <c r="H924" s="235"/>
      <c r="L924" s="239"/>
      <c r="M924" s="239"/>
      <c r="N924" s="239"/>
      <c r="O924" s="239"/>
      <c r="P924" s="239"/>
      <c r="Q924" s="239"/>
      <c r="R924" s="239"/>
      <c r="S924" s="239"/>
      <c r="W924" s="239"/>
      <c r="X924" s="239"/>
      <c r="Y924" s="239"/>
    </row>
    <row r="925" spans="1:25">
      <c r="A925" s="232"/>
      <c r="B925" s="232"/>
      <c r="C925" s="232"/>
      <c r="D925" s="233" t="str">
        <f>IF($C925="","",VLOOKUP($C925,分類コード!$B$1:$C$26,2,0))</f>
        <v/>
      </c>
      <c r="E925" s="234"/>
      <c r="F925" s="235"/>
      <c r="G925" s="236"/>
      <c r="H925" s="235"/>
      <c r="L925" s="239"/>
      <c r="M925" s="239"/>
      <c r="N925" s="239"/>
      <c r="O925" s="239"/>
      <c r="P925" s="239"/>
      <c r="Q925" s="239"/>
      <c r="R925" s="239"/>
      <c r="S925" s="239"/>
      <c r="W925" s="239"/>
      <c r="X925" s="239"/>
      <c r="Y925" s="239"/>
    </row>
    <row r="926" spans="1:25">
      <c r="A926" s="232"/>
      <c r="B926" s="232"/>
      <c r="C926" s="232"/>
      <c r="D926" s="233" t="str">
        <f>IF($C926="","",VLOOKUP($C926,分類コード!$B$1:$C$26,2,0))</f>
        <v/>
      </c>
      <c r="E926" s="234"/>
      <c r="F926" s="235"/>
      <c r="G926" s="236"/>
      <c r="H926" s="235"/>
      <c r="L926" s="239"/>
      <c r="M926" s="239"/>
      <c r="N926" s="239"/>
      <c r="O926" s="239"/>
      <c r="P926" s="239"/>
      <c r="Q926" s="239"/>
      <c r="R926" s="239"/>
      <c r="S926" s="239"/>
      <c r="W926" s="239"/>
      <c r="X926" s="239"/>
      <c r="Y926" s="239"/>
    </row>
    <row r="927" spans="1:25">
      <c r="A927" s="232"/>
      <c r="B927" s="232"/>
      <c r="C927" s="232"/>
      <c r="D927" s="233" t="str">
        <f>IF($C927="","",VLOOKUP($C927,分類コード!$B$1:$C$26,2,0))</f>
        <v/>
      </c>
      <c r="E927" s="234"/>
      <c r="F927" s="235"/>
      <c r="G927" s="236"/>
      <c r="H927" s="235"/>
      <c r="L927" s="239"/>
      <c r="M927" s="239"/>
      <c r="N927" s="239"/>
      <c r="O927" s="239"/>
      <c r="P927" s="239"/>
      <c r="Q927" s="239"/>
      <c r="R927" s="239"/>
      <c r="S927" s="239"/>
      <c r="W927" s="239"/>
      <c r="X927" s="239"/>
      <c r="Y927" s="239"/>
    </row>
    <row r="928" spans="1:25">
      <c r="A928" s="232"/>
      <c r="B928" s="232"/>
      <c r="C928" s="232"/>
      <c r="D928" s="233" t="str">
        <f>IF($C928="","",VLOOKUP($C928,分類コード!$B$1:$C$26,2,0))</f>
        <v/>
      </c>
      <c r="E928" s="234"/>
      <c r="F928" s="235"/>
      <c r="G928" s="236"/>
      <c r="H928" s="235"/>
      <c r="L928" s="239"/>
      <c r="M928" s="239"/>
      <c r="N928" s="239"/>
      <c r="O928" s="239"/>
      <c r="P928" s="239"/>
      <c r="Q928" s="239"/>
      <c r="R928" s="239"/>
      <c r="S928" s="239"/>
      <c r="W928" s="239"/>
      <c r="X928" s="239"/>
      <c r="Y928" s="239"/>
    </row>
    <row r="929" spans="1:25">
      <c r="A929" s="232"/>
      <c r="B929" s="232"/>
      <c r="C929" s="232"/>
      <c r="D929" s="233" t="str">
        <f>IF($C929="","",VLOOKUP($C929,分類コード!$B$1:$C$26,2,0))</f>
        <v/>
      </c>
      <c r="E929" s="234"/>
      <c r="F929" s="235"/>
      <c r="G929" s="236"/>
      <c r="H929" s="235"/>
      <c r="L929" s="239"/>
      <c r="M929" s="239"/>
      <c r="N929" s="239"/>
      <c r="O929" s="239"/>
      <c r="P929" s="239"/>
      <c r="Q929" s="239"/>
      <c r="R929" s="239"/>
      <c r="S929" s="239"/>
      <c r="W929" s="239"/>
      <c r="X929" s="239"/>
      <c r="Y929" s="239"/>
    </row>
    <row r="930" spans="1:25">
      <c r="A930" s="232"/>
      <c r="B930" s="232"/>
      <c r="C930" s="232"/>
      <c r="D930" s="233" t="str">
        <f>IF($C930="","",VLOOKUP($C930,分類コード!$B$1:$C$26,2,0))</f>
        <v/>
      </c>
      <c r="E930" s="234"/>
      <c r="F930" s="235"/>
      <c r="G930" s="236"/>
      <c r="H930" s="235"/>
      <c r="L930" s="239"/>
      <c r="M930" s="239"/>
      <c r="N930" s="239"/>
      <c r="O930" s="239"/>
      <c r="P930" s="239"/>
      <c r="Q930" s="239"/>
      <c r="R930" s="239"/>
      <c r="S930" s="239"/>
      <c r="W930" s="239"/>
      <c r="X930" s="239"/>
      <c r="Y930" s="239"/>
    </row>
    <row r="931" spans="1:25">
      <c r="A931" s="232"/>
      <c r="B931" s="232"/>
      <c r="C931" s="232"/>
      <c r="D931" s="233" t="str">
        <f>IF($C931="","",VLOOKUP($C931,分類コード!$B$1:$C$26,2,0))</f>
        <v/>
      </c>
      <c r="E931" s="234"/>
      <c r="F931" s="235"/>
      <c r="G931" s="236"/>
      <c r="H931" s="235"/>
      <c r="L931" s="239"/>
      <c r="M931" s="239"/>
      <c r="N931" s="239"/>
      <c r="O931" s="239"/>
      <c r="P931" s="239"/>
      <c r="Q931" s="239"/>
      <c r="R931" s="239"/>
      <c r="S931" s="239"/>
      <c r="W931" s="239"/>
      <c r="X931" s="239"/>
      <c r="Y931" s="239"/>
    </row>
    <row r="932" spans="1:25">
      <c r="A932" s="232"/>
      <c r="B932" s="232"/>
      <c r="C932" s="232"/>
      <c r="D932" s="233" t="str">
        <f>IF($C932="","",VLOOKUP($C932,分類コード!$B$1:$C$26,2,0))</f>
        <v/>
      </c>
      <c r="E932" s="234"/>
      <c r="F932" s="235"/>
      <c r="G932" s="236"/>
      <c r="H932" s="235"/>
      <c r="L932" s="239"/>
      <c r="M932" s="239"/>
      <c r="N932" s="239"/>
      <c r="O932" s="239"/>
      <c r="P932" s="239"/>
      <c r="Q932" s="239"/>
      <c r="R932" s="239"/>
      <c r="S932" s="239"/>
      <c r="W932" s="239"/>
      <c r="X932" s="239"/>
      <c r="Y932" s="239"/>
    </row>
    <row r="933" spans="1:25">
      <c r="A933" s="232"/>
      <c r="B933" s="232"/>
      <c r="C933" s="232"/>
      <c r="D933" s="233" t="str">
        <f>IF($C933="","",VLOOKUP($C933,分類コード!$B$1:$C$26,2,0))</f>
        <v/>
      </c>
      <c r="E933" s="234"/>
      <c r="F933" s="235"/>
      <c r="G933" s="236"/>
      <c r="H933" s="235"/>
      <c r="L933" s="239"/>
      <c r="M933" s="239"/>
      <c r="N933" s="239"/>
      <c r="O933" s="239"/>
      <c r="P933" s="239"/>
      <c r="Q933" s="239"/>
      <c r="R933" s="239"/>
      <c r="S933" s="239"/>
      <c r="W933" s="239"/>
      <c r="X933" s="239"/>
      <c r="Y933" s="239"/>
    </row>
    <row r="934" spans="1:25">
      <c r="A934" s="232"/>
      <c r="B934" s="232"/>
      <c r="C934" s="232"/>
      <c r="D934" s="233" t="str">
        <f>IF($C934="","",VLOOKUP($C934,分類コード!$B$1:$C$26,2,0))</f>
        <v/>
      </c>
      <c r="E934" s="234"/>
      <c r="F934" s="235"/>
      <c r="G934" s="236"/>
      <c r="H934" s="235"/>
      <c r="L934" s="239"/>
      <c r="M934" s="239"/>
      <c r="N934" s="239"/>
      <c r="O934" s="239"/>
      <c r="P934" s="239"/>
      <c r="Q934" s="239"/>
      <c r="R934" s="239"/>
      <c r="S934" s="239"/>
      <c r="W934" s="239"/>
      <c r="X934" s="239"/>
      <c r="Y934" s="239"/>
    </row>
    <row r="935" spans="1:25">
      <c r="A935" s="232"/>
      <c r="B935" s="232"/>
      <c r="C935" s="232"/>
      <c r="D935" s="233" t="str">
        <f>IF($C935="","",VLOOKUP($C935,分類コード!$B$1:$C$26,2,0))</f>
        <v/>
      </c>
      <c r="E935" s="234"/>
      <c r="F935" s="235"/>
      <c r="G935" s="236"/>
      <c r="H935" s="235"/>
      <c r="L935" s="239"/>
      <c r="M935" s="239"/>
      <c r="N935" s="239"/>
      <c r="O935" s="239"/>
      <c r="P935" s="239"/>
      <c r="Q935" s="239"/>
      <c r="R935" s="239"/>
      <c r="S935" s="239"/>
      <c r="W935" s="239"/>
      <c r="X935" s="239"/>
      <c r="Y935" s="239"/>
    </row>
    <row r="936" spans="1:25">
      <c r="A936" s="232"/>
      <c r="B936" s="232"/>
      <c r="C936" s="232"/>
      <c r="D936" s="233" t="str">
        <f>IF($C936="","",VLOOKUP($C936,分類コード!$B$1:$C$26,2,0))</f>
        <v/>
      </c>
      <c r="E936" s="234"/>
      <c r="F936" s="235"/>
      <c r="G936" s="236"/>
      <c r="H936" s="235"/>
      <c r="L936" s="239"/>
      <c r="M936" s="239"/>
      <c r="N936" s="239"/>
      <c r="O936" s="239"/>
      <c r="P936" s="239"/>
      <c r="Q936" s="239"/>
      <c r="R936" s="239"/>
      <c r="S936" s="239"/>
      <c r="W936" s="239"/>
      <c r="X936" s="239"/>
      <c r="Y936" s="239"/>
    </row>
    <row r="937" spans="1:25">
      <c r="A937" s="232"/>
      <c r="B937" s="232"/>
      <c r="C937" s="232"/>
      <c r="D937" s="233" t="str">
        <f>IF($C937="","",VLOOKUP($C937,分類コード!$B$1:$C$26,2,0))</f>
        <v/>
      </c>
      <c r="E937" s="234"/>
      <c r="F937" s="235"/>
      <c r="G937" s="236"/>
      <c r="H937" s="235"/>
      <c r="L937" s="239"/>
      <c r="M937" s="239"/>
      <c r="N937" s="239"/>
      <c r="O937" s="239"/>
      <c r="P937" s="239"/>
      <c r="Q937" s="239"/>
      <c r="R937" s="239"/>
      <c r="S937" s="239"/>
      <c r="W937" s="239"/>
      <c r="X937" s="239"/>
      <c r="Y937" s="239"/>
    </row>
    <row r="938" spans="1:25">
      <c r="A938" s="232"/>
      <c r="B938" s="232"/>
      <c r="C938" s="232"/>
      <c r="D938" s="233" t="str">
        <f>IF($C938="","",VLOOKUP($C938,分類コード!$B$1:$C$26,2,0))</f>
        <v/>
      </c>
      <c r="E938" s="234"/>
      <c r="F938" s="235"/>
      <c r="G938" s="236"/>
      <c r="H938" s="235"/>
      <c r="L938" s="239"/>
      <c r="M938" s="239"/>
      <c r="N938" s="239"/>
      <c r="O938" s="239"/>
      <c r="P938" s="239"/>
      <c r="Q938" s="239"/>
      <c r="R938" s="239"/>
      <c r="S938" s="239"/>
      <c r="W938" s="239"/>
      <c r="X938" s="239"/>
      <c r="Y938" s="239"/>
    </row>
    <row r="939" spans="1:25">
      <c r="A939" s="232"/>
      <c r="B939" s="232"/>
      <c r="C939" s="232"/>
      <c r="D939" s="233" t="str">
        <f>IF($C939="","",VLOOKUP($C939,分類コード!$B$1:$C$26,2,0))</f>
        <v/>
      </c>
      <c r="E939" s="234"/>
      <c r="F939" s="235"/>
      <c r="G939" s="236"/>
      <c r="H939" s="235"/>
      <c r="L939" s="239"/>
      <c r="M939" s="239"/>
      <c r="N939" s="239"/>
      <c r="O939" s="239"/>
      <c r="P939" s="239"/>
      <c r="Q939" s="239"/>
      <c r="R939" s="239"/>
      <c r="S939" s="239"/>
      <c r="W939" s="239"/>
      <c r="X939" s="239"/>
      <c r="Y939" s="239"/>
    </row>
    <row r="940" spans="1:25">
      <c r="A940" s="232"/>
      <c r="B940" s="232"/>
      <c r="C940" s="232"/>
      <c r="D940" s="233" t="str">
        <f>IF($C940="","",VLOOKUP($C940,分類コード!$B$1:$C$26,2,0))</f>
        <v/>
      </c>
      <c r="E940" s="234"/>
      <c r="F940" s="235"/>
      <c r="G940" s="236"/>
      <c r="H940" s="235"/>
      <c r="L940" s="239"/>
      <c r="M940" s="239"/>
      <c r="N940" s="239"/>
      <c r="O940" s="239"/>
      <c r="P940" s="239"/>
      <c r="Q940" s="239"/>
      <c r="R940" s="239"/>
      <c r="S940" s="239"/>
      <c r="W940" s="239"/>
      <c r="X940" s="239"/>
      <c r="Y940" s="239"/>
    </row>
    <row r="941" spans="1:25">
      <c r="A941" s="232"/>
      <c r="B941" s="232"/>
      <c r="C941" s="232"/>
      <c r="D941" s="233" t="str">
        <f>IF($C941="","",VLOOKUP($C941,分類コード!$B$1:$C$26,2,0))</f>
        <v/>
      </c>
      <c r="E941" s="234"/>
      <c r="F941" s="235"/>
      <c r="G941" s="236"/>
      <c r="H941" s="235"/>
      <c r="L941" s="239"/>
      <c r="M941" s="239"/>
      <c r="N941" s="239"/>
      <c r="O941" s="239"/>
      <c r="P941" s="239"/>
      <c r="Q941" s="239"/>
      <c r="R941" s="239"/>
      <c r="S941" s="239"/>
      <c r="W941" s="239"/>
      <c r="X941" s="239"/>
      <c r="Y941" s="239"/>
    </row>
    <row r="942" spans="1:25">
      <c r="A942" s="232"/>
      <c r="B942" s="232"/>
      <c r="C942" s="232"/>
      <c r="D942" s="233" t="str">
        <f>IF($C942="","",VLOOKUP($C942,分類コード!$B$1:$C$26,2,0))</f>
        <v/>
      </c>
      <c r="E942" s="234"/>
      <c r="F942" s="235"/>
      <c r="G942" s="236"/>
      <c r="H942" s="235"/>
      <c r="L942" s="239"/>
      <c r="M942" s="239"/>
      <c r="N942" s="239"/>
      <c r="O942" s="239"/>
      <c r="P942" s="239"/>
      <c r="Q942" s="239"/>
      <c r="R942" s="239"/>
      <c r="S942" s="239"/>
      <c r="W942" s="239"/>
      <c r="X942" s="239"/>
      <c r="Y942" s="239"/>
    </row>
    <row r="943" spans="1:25">
      <c r="A943" s="232"/>
      <c r="B943" s="232"/>
      <c r="C943" s="232"/>
      <c r="D943" s="233" t="str">
        <f>IF($C943="","",VLOOKUP($C943,分類コード!$B$1:$C$26,2,0))</f>
        <v/>
      </c>
      <c r="E943" s="234"/>
      <c r="F943" s="235"/>
      <c r="G943" s="236"/>
      <c r="H943" s="235"/>
      <c r="L943" s="239"/>
      <c r="M943" s="239"/>
      <c r="N943" s="239"/>
      <c r="O943" s="239"/>
      <c r="P943" s="239"/>
      <c r="Q943" s="239"/>
      <c r="R943" s="239"/>
      <c r="S943" s="239"/>
      <c r="W943" s="239"/>
      <c r="X943" s="239"/>
      <c r="Y943" s="239"/>
    </row>
    <row r="944" spans="1:25">
      <c r="A944" s="232"/>
      <c r="B944" s="232"/>
      <c r="C944" s="232"/>
      <c r="D944" s="233" t="str">
        <f>IF($C944="","",VLOOKUP($C944,分類コード!$B$1:$C$26,2,0))</f>
        <v/>
      </c>
      <c r="E944" s="234"/>
      <c r="F944" s="235"/>
      <c r="G944" s="236"/>
      <c r="H944" s="235"/>
      <c r="L944" s="239"/>
      <c r="M944" s="239"/>
      <c r="N944" s="239"/>
      <c r="O944" s="239"/>
      <c r="P944" s="239"/>
      <c r="Q944" s="239"/>
      <c r="R944" s="239"/>
      <c r="S944" s="239"/>
      <c r="W944" s="239"/>
      <c r="X944" s="239"/>
      <c r="Y944" s="239"/>
    </row>
    <row r="945" spans="1:25">
      <c r="A945" s="232"/>
      <c r="B945" s="232"/>
      <c r="C945" s="232"/>
      <c r="D945" s="233" t="str">
        <f>IF($C945="","",VLOOKUP($C945,分類コード!$B$1:$C$26,2,0))</f>
        <v/>
      </c>
      <c r="E945" s="234"/>
      <c r="F945" s="235"/>
      <c r="G945" s="236"/>
      <c r="H945" s="235"/>
      <c r="L945" s="239"/>
      <c r="M945" s="239"/>
      <c r="N945" s="239"/>
      <c r="O945" s="239"/>
      <c r="P945" s="239"/>
      <c r="Q945" s="239"/>
      <c r="R945" s="239"/>
      <c r="S945" s="239"/>
      <c r="W945" s="239"/>
      <c r="X945" s="239"/>
      <c r="Y945" s="239"/>
    </row>
    <row r="946" spans="1:25">
      <c r="A946" s="232"/>
      <c r="B946" s="232"/>
      <c r="C946" s="232"/>
      <c r="D946" s="233" t="str">
        <f>IF($C946="","",VLOOKUP($C946,分類コード!$B$1:$C$26,2,0))</f>
        <v/>
      </c>
      <c r="E946" s="234"/>
      <c r="F946" s="235"/>
      <c r="G946" s="236"/>
      <c r="H946" s="235"/>
      <c r="L946" s="239"/>
      <c r="M946" s="239"/>
      <c r="N946" s="239"/>
      <c r="O946" s="239"/>
      <c r="P946" s="239"/>
      <c r="Q946" s="239"/>
      <c r="R946" s="239"/>
      <c r="S946" s="239"/>
      <c r="W946" s="239"/>
      <c r="X946" s="239"/>
      <c r="Y946" s="239"/>
    </row>
    <row r="947" spans="1:25">
      <c r="A947" s="232"/>
      <c r="B947" s="232"/>
      <c r="C947" s="232"/>
      <c r="D947" s="233" t="str">
        <f>IF($C947="","",VLOOKUP($C947,分類コード!$B$1:$C$26,2,0))</f>
        <v/>
      </c>
      <c r="E947" s="234"/>
      <c r="F947" s="235"/>
      <c r="G947" s="236"/>
      <c r="H947" s="235"/>
      <c r="L947" s="239"/>
      <c r="M947" s="239"/>
      <c r="N947" s="239"/>
      <c r="O947" s="239"/>
      <c r="P947" s="239"/>
      <c r="Q947" s="239"/>
      <c r="R947" s="239"/>
      <c r="S947" s="239"/>
      <c r="W947" s="239"/>
      <c r="X947" s="239"/>
      <c r="Y947" s="239"/>
    </row>
    <row r="948" spans="1:25">
      <c r="A948" s="232"/>
      <c r="B948" s="232"/>
      <c r="C948" s="232"/>
      <c r="D948" s="233" t="str">
        <f>IF($C948="","",VLOOKUP($C948,分類コード!$B$1:$C$26,2,0))</f>
        <v/>
      </c>
      <c r="E948" s="234"/>
      <c r="F948" s="235"/>
      <c r="G948" s="236"/>
      <c r="H948" s="235"/>
      <c r="L948" s="239"/>
      <c r="M948" s="239"/>
      <c r="N948" s="239"/>
      <c r="O948" s="239"/>
      <c r="P948" s="239"/>
      <c r="Q948" s="239"/>
      <c r="R948" s="239"/>
      <c r="S948" s="239"/>
      <c r="W948" s="239"/>
      <c r="X948" s="239"/>
      <c r="Y948" s="239"/>
    </row>
    <row r="949" spans="1:25">
      <c r="A949" s="232"/>
      <c r="B949" s="232"/>
      <c r="C949" s="232"/>
      <c r="D949" s="233" t="str">
        <f>IF($C949="","",VLOOKUP($C949,分類コード!$B$1:$C$26,2,0))</f>
        <v/>
      </c>
      <c r="E949" s="234"/>
      <c r="F949" s="235"/>
      <c r="G949" s="236"/>
      <c r="H949" s="235"/>
      <c r="L949" s="239"/>
      <c r="M949" s="239"/>
      <c r="N949" s="239"/>
      <c r="O949" s="239"/>
      <c r="P949" s="239"/>
      <c r="Q949" s="239"/>
      <c r="R949" s="239"/>
      <c r="S949" s="239"/>
      <c r="W949" s="239"/>
      <c r="X949" s="239"/>
      <c r="Y949" s="239"/>
    </row>
    <row r="950" spans="1:25">
      <c r="A950" s="232"/>
      <c r="B950" s="232"/>
      <c r="C950" s="232"/>
      <c r="D950" s="233" t="str">
        <f>IF($C950="","",VLOOKUP($C950,分類コード!$B$1:$C$26,2,0))</f>
        <v/>
      </c>
      <c r="E950" s="234"/>
      <c r="F950" s="235"/>
      <c r="G950" s="236"/>
      <c r="H950" s="235"/>
      <c r="L950" s="239"/>
      <c r="M950" s="239"/>
      <c r="N950" s="239"/>
      <c r="O950" s="239"/>
      <c r="P950" s="239"/>
      <c r="Q950" s="239"/>
      <c r="R950" s="239"/>
      <c r="S950" s="239"/>
      <c r="W950" s="239"/>
      <c r="X950" s="239"/>
      <c r="Y950" s="239"/>
    </row>
    <row r="951" spans="1:25">
      <c r="A951" s="232"/>
      <c r="B951" s="232"/>
      <c r="C951" s="232"/>
      <c r="D951" s="233" t="str">
        <f>IF($C951="","",VLOOKUP($C951,分類コード!$B$1:$C$26,2,0))</f>
        <v/>
      </c>
      <c r="E951" s="234"/>
      <c r="F951" s="235"/>
      <c r="G951" s="236"/>
      <c r="H951" s="235"/>
      <c r="L951" s="239"/>
      <c r="M951" s="239"/>
      <c r="N951" s="239"/>
      <c r="O951" s="239"/>
      <c r="P951" s="239"/>
      <c r="Q951" s="239"/>
      <c r="R951" s="239"/>
      <c r="S951" s="239"/>
      <c r="W951" s="239"/>
      <c r="X951" s="239"/>
      <c r="Y951" s="239"/>
    </row>
    <row r="952" spans="1:25">
      <c r="A952" s="232"/>
      <c r="B952" s="232"/>
      <c r="C952" s="232"/>
      <c r="D952" s="233" t="str">
        <f>IF($C952="","",VLOOKUP($C952,分類コード!$B$1:$C$26,2,0))</f>
        <v/>
      </c>
      <c r="E952" s="234"/>
      <c r="F952" s="235"/>
      <c r="G952" s="236"/>
      <c r="H952" s="235"/>
      <c r="L952" s="239"/>
      <c r="M952" s="239"/>
      <c r="N952" s="239"/>
      <c r="O952" s="239"/>
      <c r="P952" s="239"/>
      <c r="Q952" s="239"/>
      <c r="R952" s="239"/>
      <c r="S952" s="239"/>
      <c r="W952" s="239"/>
      <c r="X952" s="239"/>
      <c r="Y952" s="239"/>
    </row>
    <row r="953" spans="1:25">
      <c r="A953" s="232"/>
      <c r="B953" s="232"/>
      <c r="C953" s="232"/>
      <c r="D953" s="233" t="str">
        <f>IF($C953="","",VLOOKUP($C953,分類コード!$B$1:$C$26,2,0))</f>
        <v/>
      </c>
      <c r="E953" s="234"/>
      <c r="F953" s="235"/>
      <c r="G953" s="236"/>
      <c r="H953" s="235"/>
      <c r="L953" s="239"/>
      <c r="M953" s="239"/>
      <c r="N953" s="239"/>
      <c r="O953" s="239"/>
      <c r="P953" s="239"/>
      <c r="Q953" s="239"/>
      <c r="R953" s="239"/>
      <c r="S953" s="239"/>
      <c r="W953" s="239"/>
      <c r="X953" s="239"/>
      <c r="Y953" s="239"/>
    </row>
    <row r="954" spans="1:25">
      <c r="A954" s="232"/>
      <c r="B954" s="232"/>
      <c r="C954" s="232"/>
      <c r="D954" s="233" t="str">
        <f>IF($C954="","",VLOOKUP($C954,分類コード!$B$1:$C$26,2,0))</f>
        <v/>
      </c>
      <c r="E954" s="234"/>
      <c r="F954" s="235"/>
      <c r="G954" s="236"/>
      <c r="H954" s="235"/>
      <c r="L954" s="239"/>
      <c r="M954" s="239"/>
      <c r="N954" s="239"/>
      <c r="O954" s="239"/>
      <c r="P954" s="239"/>
      <c r="Q954" s="239"/>
      <c r="R954" s="239"/>
      <c r="S954" s="239"/>
      <c r="W954" s="239"/>
      <c r="X954" s="239"/>
      <c r="Y954" s="239"/>
    </row>
    <row r="955" spans="1:25">
      <c r="A955" s="232"/>
      <c r="B955" s="232"/>
      <c r="C955" s="232"/>
      <c r="D955" s="233" t="str">
        <f>IF($C955="","",VLOOKUP($C955,分類コード!$B$1:$C$26,2,0))</f>
        <v/>
      </c>
      <c r="E955" s="234"/>
      <c r="F955" s="235"/>
      <c r="G955" s="236"/>
      <c r="H955" s="235"/>
      <c r="L955" s="239"/>
      <c r="M955" s="239"/>
      <c r="N955" s="239"/>
      <c r="O955" s="239"/>
      <c r="P955" s="239"/>
      <c r="Q955" s="239"/>
      <c r="R955" s="239"/>
      <c r="S955" s="239"/>
      <c r="W955" s="239"/>
      <c r="X955" s="239"/>
      <c r="Y955" s="239"/>
    </row>
    <row r="956" spans="1:25">
      <c r="A956" s="232"/>
      <c r="B956" s="232"/>
      <c r="C956" s="232"/>
      <c r="D956" s="233" t="str">
        <f>IF($C956="","",VLOOKUP($C956,分類コード!$B$1:$C$26,2,0))</f>
        <v/>
      </c>
      <c r="E956" s="234"/>
      <c r="F956" s="235"/>
      <c r="G956" s="236"/>
      <c r="H956" s="235"/>
      <c r="L956" s="239"/>
      <c r="M956" s="239"/>
      <c r="N956" s="239"/>
      <c r="O956" s="239"/>
      <c r="P956" s="239"/>
      <c r="Q956" s="239"/>
      <c r="R956" s="239"/>
      <c r="S956" s="239"/>
      <c r="W956" s="239"/>
      <c r="X956" s="239"/>
      <c r="Y956" s="239"/>
    </row>
    <row r="957" spans="1:25">
      <c r="A957" s="232"/>
      <c r="B957" s="232"/>
      <c r="C957" s="232"/>
      <c r="D957" s="233" t="str">
        <f>IF($C957="","",VLOOKUP($C957,分類コード!$B$1:$C$26,2,0))</f>
        <v/>
      </c>
      <c r="E957" s="234"/>
      <c r="F957" s="235"/>
      <c r="G957" s="236"/>
      <c r="H957" s="235"/>
      <c r="L957" s="239"/>
      <c r="M957" s="239"/>
      <c r="N957" s="239"/>
      <c r="O957" s="239"/>
      <c r="P957" s="239"/>
      <c r="Q957" s="239"/>
      <c r="R957" s="239"/>
      <c r="S957" s="239"/>
      <c r="W957" s="239"/>
      <c r="X957" s="239"/>
      <c r="Y957" s="239"/>
    </row>
    <row r="958" spans="1:25">
      <c r="A958" s="232"/>
      <c r="B958" s="232"/>
      <c r="C958" s="232"/>
      <c r="D958" s="233" t="str">
        <f>IF($C958="","",VLOOKUP($C958,分類コード!$B$1:$C$26,2,0))</f>
        <v/>
      </c>
      <c r="E958" s="234"/>
      <c r="F958" s="235"/>
      <c r="G958" s="236"/>
      <c r="H958" s="235"/>
      <c r="L958" s="239"/>
      <c r="M958" s="239"/>
      <c r="N958" s="239"/>
      <c r="O958" s="239"/>
      <c r="P958" s="239"/>
      <c r="Q958" s="239"/>
      <c r="R958" s="239"/>
      <c r="S958" s="239"/>
      <c r="W958" s="239"/>
      <c r="X958" s="239"/>
      <c r="Y958" s="239"/>
    </row>
    <row r="959" spans="1:25">
      <c r="A959" s="232"/>
      <c r="B959" s="232"/>
      <c r="C959" s="232"/>
      <c r="D959" s="233" t="str">
        <f>IF($C959="","",VLOOKUP($C959,分類コード!$B$1:$C$26,2,0))</f>
        <v/>
      </c>
      <c r="E959" s="234"/>
      <c r="F959" s="235"/>
      <c r="G959" s="236"/>
      <c r="H959" s="235"/>
      <c r="L959" s="239"/>
      <c r="M959" s="239"/>
      <c r="N959" s="239"/>
      <c r="O959" s="239"/>
      <c r="P959" s="239"/>
      <c r="Q959" s="239"/>
      <c r="R959" s="239"/>
      <c r="S959" s="239"/>
      <c r="W959" s="239"/>
      <c r="X959" s="239"/>
      <c r="Y959" s="239"/>
    </row>
    <row r="960" spans="1:25">
      <c r="A960" s="232"/>
      <c r="B960" s="232"/>
      <c r="C960" s="232"/>
      <c r="D960" s="233" t="str">
        <f>IF($C960="","",VLOOKUP($C960,分類コード!$B$1:$C$26,2,0))</f>
        <v/>
      </c>
      <c r="E960" s="234"/>
      <c r="F960" s="235"/>
      <c r="G960" s="236"/>
      <c r="H960" s="235"/>
      <c r="L960" s="239"/>
      <c r="M960" s="239"/>
      <c r="N960" s="239"/>
      <c r="O960" s="239"/>
      <c r="P960" s="239"/>
      <c r="Q960" s="239"/>
      <c r="R960" s="239"/>
      <c r="S960" s="239"/>
      <c r="W960" s="239"/>
      <c r="X960" s="239"/>
      <c r="Y960" s="239"/>
    </row>
    <row r="961" spans="1:25">
      <c r="A961" s="232"/>
      <c r="B961" s="232"/>
      <c r="C961" s="232"/>
      <c r="D961" s="233" t="str">
        <f>IF($C961="","",VLOOKUP($C961,分類コード!$B$1:$C$26,2,0))</f>
        <v/>
      </c>
      <c r="E961" s="234"/>
      <c r="F961" s="235"/>
      <c r="G961" s="236"/>
      <c r="H961" s="235"/>
      <c r="L961" s="239"/>
      <c r="M961" s="239"/>
      <c r="N961" s="239"/>
      <c r="O961" s="239"/>
      <c r="P961" s="239"/>
      <c r="Q961" s="239"/>
      <c r="R961" s="239"/>
      <c r="S961" s="239"/>
      <c r="W961" s="239"/>
      <c r="X961" s="239"/>
      <c r="Y961" s="239"/>
    </row>
    <row r="962" spans="1:25">
      <c r="A962" s="232"/>
      <c r="B962" s="232"/>
      <c r="C962" s="232"/>
      <c r="D962" s="233" t="str">
        <f>IF($C962="","",VLOOKUP($C962,分類コード!$B$1:$C$26,2,0))</f>
        <v/>
      </c>
      <c r="E962" s="234"/>
      <c r="F962" s="235"/>
      <c r="G962" s="236"/>
      <c r="H962" s="235"/>
      <c r="L962" s="239"/>
      <c r="M962" s="239"/>
      <c r="N962" s="239"/>
      <c r="O962" s="239"/>
      <c r="P962" s="239"/>
      <c r="Q962" s="239"/>
      <c r="R962" s="239"/>
      <c r="S962" s="239"/>
      <c r="W962" s="239"/>
      <c r="X962" s="239"/>
      <c r="Y962" s="239"/>
    </row>
    <row r="963" spans="1:25">
      <c r="A963" s="232"/>
      <c r="B963" s="232"/>
      <c r="C963" s="232"/>
      <c r="D963" s="233" t="str">
        <f>IF($C963="","",VLOOKUP($C963,分類コード!$B$1:$C$26,2,0))</f>
        <v/>
      </c>
      <c r="E963" s="234"/>
      <c r="F963" s="235"/>
      <c r="G963" s="236"/>
      <c r="H963" s="235"/>
      <c r="L963" s="239"/>
      <c r="M963" s="239"/>
      <c r="N963" s="239"/>
      <c r="O963" s="239"/>
      <c r="P963" s="239"/>
      <c r="Q963" s="239"/>
      <c r="R963" s="239"/>
      <c r="S963" s="239"/>
      <c r="W963" s="239"/>
      <c r="X963" s="239"/>
      <c r="Y963" s="239"/>
    </row>
    <row r="964" spans="1:25">
      <c r="A964" s="232"/>
      <c r="B964" s="232"/>
      <c r="C964" s="232"/>
      <c r="D964" s="233" t="str">
        <f>IF($C964="","",VLOOKUP($C964,分類コード!$B$1:$C$26,2,0))</f>
        <v/>
      </c>
      <c r="E964" s="234"/>
      <c r="F964" s="235"/>
      <c r="G964" s="236"/>
      <c r="H964" s="235"/>
      <c r="L964" s="239"/>
      <c r="M964" s="239"/>
      <c r="N964" s="239"/>
      <c r="O964" s="239"/>
      <c r="P964" s="239"/>
      <c r="Q964" s="239"/>
      <c r="R964" s="239"/>
      <c r="S964" s="239"/>
      <c r="W964" s="239"/>
      <c r="X964" s="239"/>
      <c r="Y964" s="239"/>
    </row>
    <row r="965" spans="1:25">
      <c r="A965" s="232"/>
      <c r="B965" s="232"/>
      <c r="C965" s="232"/>
      <c r="D965" s="233" t="str">
        <f>IF($C965="","",VLOOKUP($C965,分類コード!$B$1:$C$26,2,0))</f>
        <v/>
      </c>
      <c r="E965" s="234"/>
      <c r="F965" s="235"/>
      <c r="G965" s="236"/>
      <c r="H965" s="235"/>
      <c r="L965" s="239"/>
      <c r="M965" s="239"/>
      <c r="N965" s="239"/>
      <c r="O965" s="239"/>
      <c r="P965" s="239"/>
      <c r="Q965" s="239"/>
      <c r="R965" s="239"/>
      <c r="S965" s="239"/>
      <c r="W965" s="239"/>
      <c r="X965" s="239"/>
      <c r="Y965" s="239"/>
    </row>
    <row r="966" spans="1:25">
      <c r="A966" s="232"/>
      <c r="B966" s="232"/>
      <c r="C966" s="232"/>
      <c r="D966" s="233" t="str">
        <f>IF($C966="","",VLOOKUP($C966,分類コード!$B$1:$C$26,2,0))</f>
        <v/>
      </c>
      <c r="E966" s="234"/>
      <c r="F966" s="235"/>
      <c r="G966" s="236"/>
      <c r="H966" s="235"/>
      <c r="L966" s="239"/>
      <c r="M966" s="239"/>
      <c r="N966" s="239"/>
      <c r="O966" s="239"/>
      <c r="P966" s="239"/>
      <c r="Q966" s="239"/>
      <c r="R966" s="239"/>
      <c r="S966" s="239"/>
      <c r="W966" s="239"/>
      <c r="X966" s="239"/>
      <c r="Y966" s="239"/>
    </row>
    <row r="967" spans="1:25">
      <c r="A967" s="232"/>
      <c r="B967" s="232"/>
      <c r="C967" s="232"/>
      <c r="D967" s="233" t="str">
        <f>IF($C967="","",VLOOKUP($C967,分類コード!$B$1:$C$26,2,0))</f>
        <v/>
      </c>
      <c r="E967" s="234"/>
      <c r="F967" s="235"/>
      <c r="G967" s="236"/>
      <c r="H967" s="235"/>
      <c r="L967" s="239"/>
      <c r="M967" s="239"/>
      <c r="N967" s="239"/>
      <c r="O967" s="239"/>
      <c r="P967" s="239"/>
      <c r="Q967" s="239"/>
      <c r="R967" s="239"/>
      <c r="S967" s="239"/>
      <c r="W967" s="239"/>
      <c r="X967" s="239"/>
      <c r="Y967" s="239"/>
    </row>
    <row r="968" spans="1:25">
      <c r="A968" s="232"/>
      <c r="B968" s="232"/>
      <c r="C968" s="232"/>
      <c r="D968" s="233" t="str">
        <f>IF($C968="","",VLOOKUP($C968,分類コード!$B$1:$C$26,2,0))</f>
        <v/>
      </c>
      <c r="E968" s="234"/>
      <c r="F968" s="235"/>
      <c r="G968" s="236"/>
      <c r="H968" s="235"/>
      <c r="L968" s="239"/>
      <c r="M968" s="239"/>
      <c r="N968" s="239"/>
      <c r="O968" s="239"/>
      <c r="P968" s="239"/>
      <c r="Q968" s="239"/>
      <c r="R968" s="239"/>
      <c r="S968" s="239"/>
      <c r="W968" s="239"/>
      <c r="X968" s="239"/>
      <c r="Y968" s="239"/>
    </row>
    <row r="969" spans="1:25">
      <c r="A969" s="232"/>
      <c r="B969" s="232"/>
      <c r="C969" s="232"/>
      <c r="D969" s="233" t="str">
        <f>IF($C969="","",VLOOKUP($C969,分類コード!$B$1:$C$26,2,0))</f>
        <v/>
      </c>
      <c r="E969" s="234"/>
      <c r="F969" s="235"/>
      <c r="G969" s="236"/>
      <c r="H969" s="235"/>
      <c r="L969" s="239"/>
      <c r="M969" s="239"/>
      <c r="N969" s="239"/>
      <c r="O969" s="239"/>
      <c r="P969" s="239"/>
      <c r="Q969" s="239"/>
      <c r="R969" s="239"/>
      <c r="S969" s="239"/>
      <c r="W969" s="239"/>
      <c r="X969" s="239"/>
      <c r="Y969" s="239"/>
    </row>
    <row r="970" spans="1:25">
      <c r="A970" s="232"/>
      <c r="B970" s="232"/>
      <c r="C970" s="232"/>
      <c r="D970" s="233" t="str">
        <f>IF($C970="","",VLOOKUP($C970,分類コード!$B$1:$C$26,2,0))</f>
        <v/>
      </c>
      <c r="E970" s="234"/>
      <c r="F970" s="235"/>
      <c r="G970" s="236"/>
      <c r="H970" s="235"/>
      <c r="L970" s="239"/>
      <c r="M970" s="239"/>
      <c r="N970" s="239"/>
      <c r="O970" s="239"/>
      <c r="P970" s="239"/>
      <c r="Q970" s="239"/>
      <c r="R970" s="239"/>
      <c r="S970" s="239"/>
      <c r="W970" s="239"/>
      <c r="X970" s="239"/>
      <c r="Y970" s="239"/>
    </row>
    <row r="971" spans="1:25">
      <c r="A971" s="232"/>
      <c r="B971" s="232"/>
      <c r="C971" s="232"/>
      <c r="D971" s="233" t="str">
        <f>IF($C971="","",VLOOKUP($C971,分類コード!$B$1:$C$26,2,0))</f>
        <v/>
      </c>
      <c r="E971" s="234"/>
      <c r="F971" s="235"/>
      <c r="G971" s="236"/>
      <c r="H971" s="235"/>
      <c r="L971" s="239"/>
      <c r="M971" s="239"/>
      <c r="N971" s="239"/>
      <c r="O971" s="239"/>
      <c r="P971" s="239"/>
      <c r="Q971" s="239"/>
      <c r="R971" s="239"/>
      <c r="S971" s="239"/>
      <c r="W971" s="239"/>
      <c r="X971" s="239"/>
      <c r="Y971" s="239"/>
    </row>
    <row r="972" spans="1:25">
      <c r="A972" s="232"/>
      <c r="B972" s="232"/>
      <c r="C972" s="232"/>
      <c r="D972" s="233" t="str">
        <f>IF($C972="","",VLOOKUP($C972,分類コード!$B$1:$C$26,2,0))</f>
        <v/>
      </c>
      <c r="E972" s="234"/>
      <c r="F972" s="235"/>
      <c r="G972" s="236"/>
      <c r="H972" s="235"/>
      <c r="L972" s="239"/>
      <c r="M972" s="239"/>
      <c r="N972" s="239"/>
      <c r="O972" s="239"/>
      <c r="P972" s="239"/>
      <c r="Q972" s="239"/>
      <c r="R972" s="239"/>
      <c r="S972" s="239"/>
      <c r="W972" s="239"/>
      <c r="X972" s="239"/>
      <c r="Y972" s="239"/>
    </row>
    <row r="973" spans="1:25">
      <c r="A973" s="232"/>
      <c r="B973" s="232"/>
      <c r="C973" s="232"/>
      <c r="D973" s="233" t="str">
        <f>IF($C973="","",VLOOKUP($C973,分類コード!$B$1:$C$26,2,0))</f>
        <v/>
      </c>
      <c r="E973" s="234"/>
      <c r="F973" s="235"/>
      <c r="G973" s="236"/>
      <c r="H973" s="235"/>
      <c r="L973" s="239"/>
      <c r="M973" s="239"/>
      <c r="N973" s="239"/>
      <c r="O973" s="239"/>
      <c r="P973" s="239"/>
      <c r="Q973" s="239"/>
      <c r="R973" s="239"/>
      <c r="S973" s="239"/>
      <c r="W973" s="239"/>
      <c r="X973" s="239"/>
      <c r="Y973" s="239"/>
    </row>
    <row r="974" spans="1:25">
      <c r="A974" s="232"/>
      <c r="B974" s="232"/>
      <c r="C974" s="232"/>
      <c r="D974" s="233" t="str">
        <f>IF($C974="","",VLOOKUP($C974,分類コード!$B$1:$C$26,2,0))</f>
        <v/>
      </c>
      <c r="E974" s="234"/>
      <c r="F974" s="235"/>
      <c r="G974" s="236"/>
      <c r="H974" s="235"/>
      <c r="L974" s="239"/>
      <c r="M974" s="239"/>
      <c r="N974" s="239"/>
      <c r="O974" s="239"/>
      <c r="P974" s="239"/>
      <c r="Q974" s="239"/>
      <c r="R974" s="239"/>
      <c r="S974" s="239"/>
      <c r="W974" s="239"/>
      <c r="X974" s="239"/>
      <c r="Y974" s="239"/>
    </row>
    <row r="975" spans="1:25">
      <c r="A975" s="232"/>
      <c r="B975" s="232"/>
      <c r="C975" s="232"/>
      <c r="D975" s="233" t="str">
        <f>IF($C975="","",VLOOKUP($C975,分類コード!$B$1:$C$26,2,0))</f>
        <v/>
      </c>
      <c r="E975" s="234"/>
      <c r="F975" s="235"/>
      <c r="G975" s="236"/>
      <c r="H975" s="235"/>
      <c r="L975" s="239"/>
      <c r="M975" s="239"/>
      <c r="N975" s="239"/>
      <c r="O975" s="239"/>
      <c r="P975" s="239"/>
      <c r="Q975" s="239"/>
      <c r="R975" s="239"/>
      <c r="S975" s="239"/>
      <c r="W975" s="239"/>
      <c r="X975" s="239"/>
      <c r="Y975" s="239"/>
    </row>
    <row r="976" spans="1:25">
      <c r="A976" s="232"/>
      <c r="B976" s="232"/>
      <c r="C976" s="232"/>
      <c r="D976" s="233" t="str">
        <f>IF($C976="","",VLOOKUP($C976,分類コード!$B$1:$C$26,2,0))</f>
        <v/>
      </c>
      <c r="E976" s="234"/>
      <c r="F976" s="235"/>
      <c r="G976" s="236"/>
      <c r="H976" s="235"/>
      <c r="L976" s="239"/>
      <c r="M976" s="239"/>
      <c r="N976" s="239"/>
      <c r="O976" s="239"/>
      <c r="P976" s="239"/>
      <c r="Q976" s="239"/>
      <c r="R976" s="239"/>
      <c r="S976" s="239"/>
      <c r="W976" s="239"/>
      <c r="X976" s="239"/>
      <c r="Y976" s="239"/>
    </row>
    <row r="977" spans="1:25">
      <c r="A977" s="232"/>
      <c r="B977" s="232"/>
      <c r="C977" s="232"/>
      <c r="D977" s="233" t="str">
        <f>IF($C977="","",VLOOKUP($C977,分類コード!$B$1:$C$26,2,0))</f>
        <v/>
      </c>
      <c r="E977" s="234"/>
      <c r="F977" s="235"/>
      <c r="G977" s="236"/>
      <c r="H977" s="235"/>
      <c r="L977" s="239"/>
      <c r="M977" s="239"/>
      <c r="N977" s="239"/>
      <c r="O977" s="239"/>
      <c r="P977" s="239"/>
      <c r="Q977" s="239"/>
      <c r="R977" s="239"/>
      <c r="S977" s="239"/>
      <c r="W977" s="239"/>
      <c r="X977" s="239"/>
      <c r="Y977" s="239"/>
    </row>
    <row r="978" spans="1:25">
      <c r="A978" s="232"/>
      <c r="B978" s="232"/>
      <c r="C978" s="232"/>
      <c r="D978" s="233" t="str">
        <f>IF($C978="","",VLOOKUP($C978,分類コード!$B$1:$C$26,2,0))</f>
        <v/>
      </c>
      <c r="E978" s="234"/>
      <c r="F978" s="235"/>
      <c r="G978" s="236"/>
      <c r="H978" s="235"/>
      <c r="L978" s="239"/>
      <c r="M978" s="239"/>
      <c r="N978" s="239"/>
      <c r="O978" s="239"/>
      <c r="P978" s="239"/>
      <c r="Q978" s="239"/>
      <c r="R978" s="239"/>
      <c r="S978" s="239"/>
      <c r="W978" s="239"/>
      <c r="X978" s="239"/>
      <c r="Y978" s="239"/>
    </row>
    <row r="979" spans="1:25">
      <c r="A979" s="232"/>
      <c r="B979" s="232"/>
      <c r="C979" s="232"/>
      <c r="D979" s="233" t="str">
        <f>IF($C979="","",VLOOKUP($C979,分類コード!$B$1:$C$26,2,0))</f>
        <v/>
      </c>
      <c r="E979" s="234"/>
      <c r="F979" s="235"/>
      <c r="G979" s="236"/>
      <c r="H979" s="235"/>
      <c r="L979" s="239"/>
      <c r="M979" s="239"/>
      <c r="N979" s="239"/>
      <c r="O979" s="239"/>
      <c r="P979" s="239"/>
      <c r="Q979" s="239"/>
      <c r="R979" s="239"/>
      <c r="S979" s="239"/>
      <c r="W979" s="239"/>
      <c r="X979" s="239"/>
      <c r="Y979" s="239"/>
    </row>
    <row r="980" spans="1:25">
      <c r="A980" s="232"/>
      <c r="B980" s="232"/>
      <c r="C980" s="232"/>
      <c r="D980" s="233" t="str">
        <f>IF($C980="","",VLOOKUP($C980,分類コード!$B$1:$C$26,2,0))</f>
        <v/>
      </c>
      <c r="E980" s="234"/>
      <c r="F980" s="235"/>
      <c r="G980" s="236"/>
      <c r="H980" s="235"/>
      <c r="L980" s="239"/>
      <c r="M980" s="239"/>
      <c r="N980" s="239"/>
      <c r="O980" s="239"/>
      <c r="P980" s="239"/>
      <c r="Q980" s="239"/>
      <c r="R980" s="239"/>
      <c r="S980" s="239"/>
      <c r="W980" s="239"/>
      <c r="X980" s="239"/>
      <c r="Y980" s="239"/>
    </row>
    <row r="981" spans="1:25">
      <c r="A981" s="232"/>
      <c r="B981" s="232"/>
      <c r="C981" s="232"/>
      <c r="D981" s="233" t="str">
        <f>IF($C981="","",VLOOKUP($C981,分類コード!$B$1:$C$26,2,0))</f>
        <v/>
      </c>
      <c r="E981" s="234"/>
      <c r="F981" s="235"/>
      <c r="G981" s="236"/>
      <c r="H981" s="235"/>
      <c r="L981" s="239"/>
      <c r="M981" s="239"/>
      <c r="N981" s="239"/>
      <c r="O981" s="239"/>
      <c r="P981" s="239"/>
      <c r="Q981" s="239"/>
      <c r="R981" s="239"/>
      <c r="S981" s="239"/>
      <c r="W981" s="239"/>
      <c r="X981" s="239"/>
      <c r="Y981" s="239"/>
    </row>
    <row r="982" spans="1:25">
      <c r="A982" s="232"/>
      <c r="B982" s="232"/>
      <c r="C982" s="232"/>
      <c r="D982" s="233" t="str">
        <f>IF($C982="","",VLOOKUP($C982,分類コード!$B$1:$C$26,2,0))</f>
        <v/>
      </c>
      <c r="E982" s="234"/>
      <c r="F982" s="235"/>
      <c r="G982" s="236"/>
      <c r="H982" s="235"/>
      <c r="L982" s="239"/>
      <c r="M982" s="239"/>
      <c r="N982" s="239"/>
      <c r="O982" s="239"/>
      <c r="P982" s="239"/>
      <c r="Q982" s="239"/>
      <c r="R982" s="239"/>
      <c r="S982" s="239"/>
      <c r="W982" s="239"/>
      <c r="X982" s="239"/>
      <c r="Y982" s="239"/>
    </row>
    <row r="983" spans="1:25">
      <c r="A983" s="232"/>
      <c r="B983" s="232"/>
      <c r="C983" s="232"/>
      <c r="D983" s="233" t="str">
        <f>IF($C983="","",VLOOKUP($C983,分類コード!$B$1:$C$26,2,0))</f>
        <v/>
      </c>
      <c r="E983" s="234"/>
      <c r="F983" s="235"/>
      <c r="G983" s="236"/>
      <c r="H983" s="235"/>
      <c r="L983" s="239"/>
      <c r="M983" s="239"/>
      <c r="N983" s="239"/>
      <c r="O983" s="239"/>
      <c r="P983" s="239"/>
      <c r="Q983" s="239"/>
      <c r="R983" s="239"/>
      <c r="S983" s="239"/>
      <c r="W983" s="239"/>
      <c r="X983" s="239"/>
      <c r="Y983" s="239"/>
    </row>
    <row r="984" spans="1:25">
      <c r="A984" s="232"/>
      <c r="B984" s="232"/>
      <c r="C984" s="232"/>
      <c r="D984" s="233" t="str">
        <f>IF($C984="","",VLOOKUP($C984,分類コード!$B$1:$C$26,2,0))</f>
        <v/>
      </c>
      <c r="E984" s="234"/>
      <c r="F984" s="235"/>
      <c r="G984" s="236"/>
      <c r="H984" s="235"/>
      <c r="L984" s="239"/>
      <c r="M984" s="239"/>
      <c r="N984" s="239"/>
      <c r="O984" s="239"/>
      <c r="P984" s="239"/>
      <c r="Q984" s="239"/>
      <c r="R984" s="239"/>
      <c r="S984" s="239"/>
      <c r="W984" s="239"/>
      <c r="X984" s="239"/>
      <c r="Y984" s="239"/>
    </row>
    <row r="985" spans="1:25">
      <c r="A985" s="232"/>
      <c r="B985" s="232"/>
      <c r="C985" s="232"/>
      <c r="D985" s="233" t="str">
        <f>IF($C985="","",VLOOKUP($C985,分類コード!$B$1:$C$26,2,0))</f>
        <v/>
      </c>
      <c r="E985" s="234"/>
      <c r="F985" s="235"/>
      <c r="G985" s="236"/>
      <c r="H985" s="235"/>
      <c r="L985" s="239"/>
      <c r="M985" s="239"/>
      <c r="N985" s="239"/>
      <c r="O985" s="239"/>
      <c r="P985" s="239"/>
      <c r="Q985" s="239"/>
      <c r="R985" s="239"/>
      <c r="S985" s="239"/>
      <c r="W985" s="239"/>
      <c r="X985" s="239"/>
      <c r="Y985" s="239"/>
    </row>
    <row r="986" spans="1:25">
      <c r="A986" s="232"/>
      <c r="B986" s="232"/>
      <c r="C986" s="232"/>
      <c r="D986" s="233" t="str">
        <f>IF($C986="","",VLOOKUP($C986,分類コード!$B$1:$C$26,2,0))</f>
        <v/>
      </c>
      <c r="E986" s="234"/>
      <c r="F986" s="235"/>
      <c r="G986" s="236"/>
      <c r="H986" s="235"/>
      <c r="L986" s="239"/>
      <c r="M986" s="239"/>
      <c r="N986" s="239"/>
      <c r="O986" s="239"/>
      <c r="P986" s="239"/>
      <c r="Q986" s="239"/>
      <c r="R986" s="239"/>
      <c r="S986" s="239"/>
      <c r="W986" s="239"/>
      <c r="X986" s="239"/>
      <c r="Y986" s="239"/>
    </row>
    <row r="987" spans="1:25">
      <c r="A987" s="232"/>
      <c r="B987" s="232"/>
      <c r="C987" s="232"/>
      <c r="D987" s="233" t="str">
        <f>IF($C987="","",VLOOKUP($C987,分類コード!$B$1:$C$26,2,0))</f>
        <v/>
      </c>
      <c r="E987" s="234"/>
      <c r="F987" s="235"/>
      <c r="G987" s="236"/>
      <c r="H987" s="235"/>
      <c r="L987" s="239"/>
      <c r="M987" s="239"/>
      <c r="N987" s="239"/>
      <c r="O987" s="239"/>
      <c r="P987" s="239"/>
      <c r="Q987" s="239"/>
      <c r="R987" s="239"/>
      <c r="S987" s="239"/>
      <c r="W987" s="239"/>
      <c r="X987" s="239"/>
      <c r="Y987" s="239"/>
    </row>
    <row r="988" spans="1:25">
      <c r="A988" s="232"/>
      <c r="B988" s="232"/>
      <c r="C988" s="232"/>
      <c r="D988" s="233" t="str">
        <f>IF($C988="","",VLOOKUP($C988,分類コード!$B$1:$C$26,2,0))</f>
        <v/>
      </c>
      <c r="E988" s="234"/>
      <c r="F988" s="235"/>
      <c r="G988" s="236"/>
      <c r="H988" s="235"/>
      <c r="L988" s="239"/>
      <c r="M988" s="239"/>
      <c r="N988" s="239"/>
      <c r="O988" s="239"/>
      <c r="P988" s="239"/>
      <c r="Q988" s="239"/>
      <c r="R988" s="239"/>
      <c r="S988" s="239"/>
      <c r="W988" s="239"/>
      <c r="X988" s="239"/>
      <c r="Y988" s="239"/>
    </row>
    <row r="989" spans="1:25">
      <c r="A989" s="232"/>
      <c r="B989" s="232"/>
      <c r="C989" s="232"/>
      <c r="D989" s="233" t="str">
        <f>IF($C989="","",VLOOKUP($C989,分類コード!$B$1:$C$26,2,0))</f>
        <v/>
      </c>
      <c r="E989" s="234"/>
      <c r="F989" s="235"/>
      <c r="G989" s="236"/>
      <c r="H989" s="235"/>
      <c r="L989" s="239"/>
      <c r="M989" s="239"/>
      <c r="N989" s="239"/>
      <c r="O989" s="239"/>
      <c r="P989" s="239"/>
      <c r="Q989" s="239"/>
      <c r="R989" s="239"/>
      <c r="S989" s="239"/>
      <c r="W989" s="239"/>
      <c r="X989" s="239"/>
      <c r="Y989" s="239"/>
    </row>
    <row r="990" spans="1:25">
      <c r="A990" s="232"/>
      <c r="B990" s="232"/>
      <c r="C990" s="232"/>
      <c r="D990" s="233" t="str">
        <f>IF($C990="","",VLOOKUP($C990,分類コード!$B$1:$C$26,2,0))</f>
        <v/>
      </c>
      <c r="E990" s="234"/>
      <c r="F990" s="235"/>
      <c r="G990" s="236"/>
      <c r="H990" s="235"/>
      <c r="L990" s="239"/>
      <c r="M990" s="239"/>
      <c r="N990" s="239"/>
      <c r="O990" s="239"/>
      <c r="P990" s="239"/>
      <c r="Q990" s="239"/>
      <c r="R990" s="239"/>
      <c r="S990" s="239"/>
      <c r="W990" s="239"/>
      <c r="X990" s="239"/>
      <c r="Y990" s="239"/>
    </row>
    <row r="991" spans="1:25">
      <c r="A991" s="232"/>
      <c r="B991" s="232"/>
      <c r="C991" s="232"/>
      <c r="D991" s="233" t="str">
        <f>IF($C991="","",VLOOKUP($C991,分類コード!$B$1:$C$26,2,0))</f>
        <v/>
      </c>
      <c r="E991" s="234"/>
      <c r="F991" s="235"/>
      <c r="G991" s="236"/>
      <c r="H991" s="235"/>
      <c r="L991" s="239"/>
      <c r="M991" s="239"/>
      <c r="N991" s="239"/>
      <c r="O991" s="239"/>
      <c r="P991" s="239"/>
      <c r="Q991" s="239"/>
      <c r="R991" s="239"/>
      <c r="S991" s="239"/>
      <c r="W991" s="239"/>
      <c r="X991" s="239"/>
      <c r="Y991" s="239"/>
    </row>
    <row r="992" spans="1:25">
      <c r="A992" s="232"/>
      <c r="B992" s="232"/>
      <c r="C992" s="232"/>
      <c r="D992" s="233" t="str">
        <f>IF($C992="","",VLOOKUP($C992,分類コード!$B$1:$C$26,2,0))</f>
        <v/>
      </c>
      <c r="E992" s="234"/>
      <c r="F992" s="235"/>
      <c r="G992" s="236"/>
      <c r="H992" s="235"/>
      <c r="L992" s="239"/>
      <c r="M992" s="239"/>
      <c r="N992" s="239"/>
      <c r="O992" s="239"/>
      <c r="P992" s="239"/>
      <c r="Q992" s="239"/>
      <c r="R992" s="239"/>
      <c r="S992" s="239"/>
      <c r="W992" s="239"/>
      <c r="X992" s="239"/>
      <c r="Y992" s="239"/>
    </row>
    <row r="993" spans="1:25">
      <c r="A993" s="232"/>
      <c r="B993" s="232"/>
      <c r="C993" s="232"/>
      <c r="D993" s="233" t="str">
        <f>IF($C993="","",VLOOKUP($C993,分類コード!$B$1:$C$26,2,0))</f>
        <v/>
      </c>
      <c r="E993" s="234"/>
      <c r="F993" s="235"/>
      <c r="G993" s="236"/>
      <c r="H993" s="235"/>
      <c r="L993" s="239"/>
      <c r="M993" s="239"/>
      <c r="N993" s="239"/>
      <c r="O993" s="239"/>
      <c r="P993" s="239"/>
      <c r="Q993" s="239"/>
      <c r="R993" s="239"/>
      <c r="S993" s="239"/>
      <c r="W993" s="239"/>
      <c r="X993" s="239"/>
      <c r="Y993" s="239"/>
    </row>
    <row r="994" spans="1:25">
      <c r="A994" s="232"/>
      <c r="B994" s="232"/>
      <c r="C994" s="232"/>
      <c r="D994" s="233" t="str">
        <f>IF($C994="","",VLOOKUP($C994,分類コード!$B$1:$C$26,2,0))</f>
        <v/>
      </c>
      <c r="E994" s="234"/>
      <c r="F994" s="235"/>
      <c r="G994" s="236"/>
      <c r="H994" s="235"/>
      <c r="L994" s="239"/>
      <c r="M994" s="239"/>
      <c r="N994" s="239"/>
      <c r="O994" s="239"/>
      <c r="P994" s="239"/>
      <c r="Q994" s="239"/>
      <c r="R994" s="239"/>
      <c r="S994" s="239"/>
      <c r="W994" s="239"/>
      <c r="X994" s="239"/>
      <c r="Y994" s="239"/>
    </row>
    <row r="995" spans="1:25">
      <c r="A995" s="232"/>
      <c r="B995" s="232"/>
      <c r="C995" s="232"/>
      <c r="D995" s="233" t="str">
        <f>IF($C995="","",VLOOKUP($C995,分類コード!$B$1:$C$26,2,0))</f>
        <v/>
      </c>
      <c r="E995" s="234"/>
      <c r="F995" s="235"/>
      <c r="G995" s="236"/>
      <c r="H995" s="235"/>
      <c r="L995" s="239"/>
      <c r="M995" s="239"/>
      <c r="N995" s="239"/>
      <c r="O995" s="239"/>
      <c r="P995" s="239"/>
      <c r="Q995" s="239"/>
      <c r="R995" s="239"/>
      <c r="S995" s="239"/>
      <c r="W995" s="239"/>
      <c r="X995" s="239"/>
      <c r="Y995" s="239"/>
    </row>
    <row r="996" spans="1:25">
      <c r="A996" s="232"/>
      <c r="B996" s="232"/>
      <c r="C996" s="232"/>
      <c r="D996" s="233" t="str">
        <f>IF($C996="","",VLOOKUP($C996,分類コード!$B$1:$C$26,2,0))</f>
        <v/>
      </c>
      <c r="E996" s="234"/>
      <c r="F996" s="235"/>
      <c r="G996" s="236"/>
      <c r="H996" s="235"/>
      <c r="L996" s="239"/>
      <c r="M996" s="239"/>
      <c r="N996" s="239"/>
      <c r="O996" s="239"/>
      <c r="P996" s="239"/>
      <c r="Q996" s="239"/>
      <c r="R996" s="239"/>
      <c r="S996" s="239"/>
      <c r="W996" s="239"/>
      <c r="X996" s="239"/>
      <c r="Y996" s="239"/>
    </row>
    <row r="997" spans="1:25">
      <c r="A997" s="232"/>
      <c r="B997" s="232"/>
      <c r="C997" s="232"/>
      <c r="D997" s="233" t="str">
        <f>IF($C997="","",VLOOKUP($C997,分類コード!$B$1:$C$26,2,0))</f>
        <v/>
      </c>
      <c r="E997" s="234"/>
      <c r="F997" s="235"/>
      <c r="G997" s="236"/>
      <c r="H997" s="235"/>
      <c r="L997" s="239"/>
      <c r="M997" s="239"/>
      <c r="N997" s="239"/>
      <c r="O997" s="239"/>
      <c r="P997" s="239"/>
      <c r="Q997" s="239"/>
      <c r="R997" s="239"/>
      <c r="S997" s="239"/>
      <c r="W997" s="239"/>
      <c r="X997" s="239"/>
      <c r="Y997" s="239"/>
    </row>
    <row r="998" spans="1:25">
      <c r="A998" s="232"/>
      <c r="B998" s="232"/>
      <c r="C998" s="232"/>
      <c r="D998" s="233" t="str">
        <f>IF($C998="","",VLOOKUP($C998,分類コード!$B$1:$C$26,2,0))</f>
        <v/>
      </c>
      <c r="E998" s="234"/>
      <c r="F998" s="235"/>
      <c r="G998" s="236"/>
      <c r="H998" s="235"/>
      <c r="L998" s="239"/>
      <c r="M998" s="239"/>
      <c r="N998" s="239"/>
      <c r="O998" s="239"/>
      <c r="P998" s="239"/>
      <c r="Q998" s="239"/>
      <c r="R998" s="239"/>
      <c r="S998" s="239"/>
      <c r="W998" s="239"/>
      <c r="X998" s="239"/>
      <c r="Y998" s="239"/>
    </row>
    <row r="999" spans="1:25">
      <c r="A999" s="232"/>
      <c r="B999" s="232"/>
      <c r="C999" s="232"/>
      <c r="D999" s="233" t="str">
        <f>IF($C999="","",VLOOKUP($C999,分類コード!$B$1:$C$26,2,0))</f>
        <v/>
      </c>
      <c r="E999" s="234"/>
      <c r="F999" s="235"/>
      <c r="G999" s="236"/>
      <c r="H999" s="235"/>
      <c r="L999" s="239"/>
      <c r="M999" s="239"/>
      <c r="N999" s="239"/>
      <c r="O999" s="239"/>
      <c r="P999" s="239"/>
      <c r="Q999" s="239"/>
      <c r="R999" s="239"/>
      <c r="S999" s="239"/>
      <c r="W999" s="239"/>
      <c r="X999" s="239"/>
      <c r="Y999" s="239"/>
    </row>
    <row r="1000" spans="1:25">
      <c r="A1000" s="232"/>
      <c r="B1000" s="232"/>
      <c r="C1000" s="232"/>
      <c r="D1000" s="233" t="str">
        <f>IF($C1000="","",VLOOKUP($C1000,分類コード!$B$1:$C$26,2,0))</f>
        <v/>
      </c>
      <c r="E1000" s="234"/>
      <c r="F1000" s="235"/>
      <c r="G1000" s="236"/>
      <c r="H1000" s="235"/>
      <c r="L1000" s="239"/>
      <c r="M1000" s="239"/>
      <c r="N1000" s="239"/>
      <c r="O1000" s="239"/>
      <c r="P1000" s="239"/>
      <c r="Q1000" s="239"/>
      <c r="R1000" s="239"/>
      <c r="S1000" s="239"/>
      <c r="W1000" s="239"/>
      <c r="X1000" s="239"/>
      <c r="Y1000" s="239"/>
    </row>
    <row r="1001" spans="1:25">
      <c r="A1001" s="232"/>
      <c r="B1001" s="232"/>
      <c r="C1001" s="232"/>
      <c r="D1001" s="233" t="str">
        <f>IF($C1001="","",VLOOKUP($C1001,分類コード!$B$1:$C$26,2,0))</f>
        <v/>
      </c>
      <c r="E1001" s="234"/>
      <c r="F1001" s="235"/>
      <c r="G1001" s="236"/>
      <c r="H1001" s="235"/>
      <c r="L1001" s="239"/>
      <c r="M1001" s="239"/>
      <c r="N1001" s="239"/>
      <c r="O1001" s="239"/>
      <c r="P1001" s="239"/>
      <c r="Q1001" s="239"/>
      <c r="R1001" s="239"/>
      <c r="S1001" s="239"/>
      <c r="W1001" s="239"/>
      <c r="X1001" s="239"/>
      <c r="Y1001" s="239"/>
    </row>
    <row r="1002" spans="1:25">
      <c r="A1002" s="232"/>
      <c r="B1002" s="232"/>
      <c r="C1002" s="232"/>
      <c r="D1002" s="233" t="str">
        <f>IF($C1002="","",VLOOKUP($C1002,分類コード!$B$1:$C$26,2,0))</f>
        <v/>
      </c>
      <c r="E1002" s="234"/>
      <c r="F1002" s="235"/>
      <c r="G1002" s="236"/>
      <c r="H1002" s="235"/>
      <c r="L1002" s="239"/>
      <c r="M1002" s="239"/>
      <c r="N1002" s="239"/>
      <c r="O1002" s="239"/>
      <c r="P1002" s="239"/>
      <c r="Q1002" s="239"/>
      <c r="R1002" s="239"/>
      <c r="S1002" s="239"/>
      <c r="W1002" s="239"/>
      <c r="X1002" s="239"/>
      <c r="Y1002" s="239"/>
    </row>
    <row r="1003" spans="1:25">
      <c r="A1003" s="232"/>
      <c r="B1003" s="232"/>
      <c r="C1003" s="232"/>
      <c r="D1003" s="233" t="str">
        <f>IF($C1003="","",VLOOKUP($C1003,分類コード!$B$1:$C$26,2,0))</f>
        <v/>
      </c>
      <c r="E1003" s="234"/>
      <c r="F1003" s="235"/>
      <c r="G1003" s="236"/>
      <c r="H1003" s="235"/>
      <c r="L1003" s="239"/>
      <c r="M1003" s="239"/>
      <c r="N1003" s="239"/>
      <c r="O1003" s="239"/>
      <c r="P1003" s="239"/>
      <c r="Q1003" s="239"/>
      <c r="R1003" s="239"/>
      <c r="S1003" s="239"/>
      <c r="W1003" s="239"/>
      <c r="X1003" s="239"/>
      <c r="Y1003" s="239"/>
    </row>
    <row r="1004" spans="1:25">
      <c r="A1004" s="232"/>
      <c r="B1004" s="232"/>
      <c r="C1004" s="232"/>
      <c r="D1004" s="233" t="str">
        <f>IF($C1004="","",VLOOKUP($C1004,分類コード!$B$1:$C$26,2,0))</f>
        <v/>
      </c>
      <c r="E1004" s="234"/>
      <c r="F1004" s="235"/>
      <c r="G1004" s="236"/>
      <c r="H1004" s="235"/>
      <c r="L1004" s="239"/>
      <c r="M1004" s="239"/>
      <c r="N1004" s="239"/>
      <c r="O1004" s="239"/>
      <c r="P1004" s="239"/>
      <c r="Q1004" s="239"/>
      <c r="R1004" s="239"/>
      <c r="S1004" s="239"/>
      <c r="W1004" s="239"/>
      <c r="X1004" s="239"/>
      <c r="Y1004" s="239"/>
    </row>
  </sheetData>
  <sheetProtection algorithmName="SHA-512" hashValue="NFCNLLNLC5362vxS41zY31xKt+eYmmUSZTZhDdIngs0BKuRs62q/rf8JtzHjw9vxiNDCJ2uKQVb4NjEZiDZNKg==" saltValue="8oqAgnD5AuYkFPnLItFIZw==" spinCount="100000" sheet="1" objects="1" scenarios="1"/>
  <mergeCells count="9">
    <mergeCell ref="A16:H16"/>
    <mergeCell ref="M6:R13"/>
    <mergeCell ref="C2:D2"/>
    <mergeCell ref="F2:I2"/>
    <mergeCell ref="K2:L2"/>
    <mergeCell ref="M2:N2"/>
    <mergeCell ref="B3:D3"/>
    <mergeCell ref="K3:L3"/>
    <mergeCell ref="M3:N3"/>
  </mergeCells>
  <phoneticPr fontId="3"/>
  <conditionalFormatting sqref="D19:D1004">
    <cfRule type="cellIs" dxfId="0" priority="1" operator="equal">
      <formula>"JAS構造材"</formula>
    </cfRule>
  </conditionalFormatting>
  <dataValidations count="1">
    <dataValidation type="list" allowBlank="1" showInputMessage="1" showErrorMessage="1" sqref="B19:B1004">
      <formula1>$B$8:$B$13</formula1>
    </dataValidation>
  </dataValidations>
  <pageMargins left="0.7" right="0.7" top="0.75" bottom="0.75" header="0.3" footer="0.3"/>
  <pageSetup paperSize="8" scale="5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分類コード!$B$1:$B$26</xm:f>
          </x14:formula1>
          <xm:sqref>C17:C1048576</xm:sqref>
        </x14:dataValidation>
        <x14:dataValidation type="list" allowBlank="1" showInputMessage="1" showErrorMessage="1">
          <x14:formula1>
            <xm:f>分類コード!$E$1</xm:f>
          </x14:formula1>
          <xm:sqref>V19:X1048576 V5:X12 T5:T12 K19:T1048576 K5:S5 Y19:Y1004</xm:sqref>
        </x14:dataValidation>
        <x14:dataValidation type="list" allowBlank="1" showInputMessage="1" showErrorMessage="1">
          <x14:formula1>
            <xm:f>分類コード!$G$1:$G$2</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83"/>
  <sheetViews>
    <sheetView view="pageBreakPreview" topLeftCell="N1" zoomScale="85" zoomScaleNormal="73" zoomScaleSheetLayoutView="85" workbookViewId="0">
      <selection activeCell="AA8" sqref="AA8"/>
    </sheetView>
  </sheetViews>
  <sheetFormatPr defaultRowHeight="18.75"/>
  <cols>
    <col min="2" max="2" width="31.25" customWidth="1"/>
    <col min="3" max="4" width="12.625" style="55" customWidth="1"/>
    <col min="5" max="17" width="11.625" customWidth="1"/>
    <col min="18" max="18" width="11.625" style="57" customWidth="1"/>
    <col min="19" max="19" width="11.625" style="53" customWidth="1"/>
    <col min="20" max="20" width="11.625" style="115" customWidth="1"/>
    <col min="22" max="22" width="12.625" customWidth="1"/>
    <col min="23" max="23" width="10.625" customWidth="1"/>
    <col min="24" max="24" width="19.375" customWidth="1"/>
    <col min="25" max="26" width="15.625" customWidth="1"/>
    <col min="27" max="27" width="16.375" customWidth="1"/>
    <col min="28" max="28" width="14.875" customWidth="1"/>
    <col min="29" max="29" width="13.25" customWidth="1"/>
  </cols>
  <sheetData>
    <row r="1" spans="1:27" ht="24.75" thickBot="1">
      <c r="A1" s="249" t="s">
        <v>184</v>
      </c>
    </row>
    <row r="2" spans="1:27" ht="19.5" thickBot="1">
      <c r="B2" s="105" t="s">
        <v>113</v>
      </c>
      <c r="C2" s="392">
        <f>交付申請入力データ!M2</f>
        <v>0</v>
      </c>
      <c r="D2" s="419"/>
      <c r="E2" s="111"/>
      <c r="F2" s="111"/>
      <c r="R2"/>
      <c r="S2"/>
      <c r="T2" s="57"/>
      <c r="U2" s="53"/>
      <c r="V2" s="115"/>
    </row>
    <row r="3" spans="1:27" ht="19.5" thickBot="1">
      <c r="B3" s="105" t="s">
        <v>111</v>
      </c>
      <c r="C3" s="392">
        <f>交付申請入力データ!C2</f>
        <v>0</v>
      </c>
      <c r="D3" s="393"/>
      <c r="E3" s="71" t="s">
        <v>112</v>
      </c>
      <c r="F3" s="420">
        <f>交付申請入力データ!F2</f>
        <v>0</v>
      </c>
      <c r="G3" s="420"/>
      <c r="H3" s="420"/>
      <c r="I3" s="421"/>
      <c r="R3"/>
      <c r="S3" s="57"/>
    </row>
    <row r="4" spans="1:27" ht="19.5" thickBot="1"/>
    <row r="5" spans="1:27" s="100" customFormat="1" ht="26.25" thickBot="1">
      <c r="B5" s="104" t="s">
        <v>197</v>
      </c>
      <c r="C5" s="267">
        <f>交付申請入力データ!$B$8</f>
        <v>0</v>
      </c>
      <c r="D5" s="101"/>
      <c r="R5" s="102"/>
      <c r="S5" s="103"/>
      <c r="T5" s="116"/>
    </row>
    <row r="6" spans="1:27" s="132" customFormat="1" ht="35.1" customHeight="1" thickBot="1">
      <c r="A6" s="332" t="s">
        <v>135</v>
      </c>
      <c r="B6" s="337"/>
      <c r="C6" s="318" t="s">
        <v>85</v>
      </c>
      <c r="D6" s="319"/>
      <c r="E6" s="129" t="s">
        <v>84</v>
      </c>
      <c r="F6" s="129" t="s">
        <v>125</v>
      </c>
      <c r="G6" s="129" t="s">
        <v>126</v>
      </c>
      <c r="H6" s="129" t="s">
        <v>127</v>
      </c>
      <c r="I6" s="129" t="s">
        <v>128</v>
      </c>
      <c r="J6" s="129" t="s">
        <v>129</v>
      </c>
      <c r="K6" s="129" t="s">
        <v>130</v>
      </c>
      <c r="L6" s="129" t="s">
        <v>131</v>
      </c>
      <c r="M6" s="129" t="s">
        <v>174</v>
      </c>
      <c r="N6" s="129" t="s">
        <v>132</v>
      </c>
      <c r="O6" s="129" t="s">
        <v>133</v>
      </c>
      <c r="P6" s="129" t="s">
        <v>175</v>
      </c>
      <c r="Q6" s="130" t="s">
        <v>134</v>
      </c>
      <c r="R6" s="131" t="s">
        <v>45</v>
      </c>
      <c r="S6" s="324" t="s">
        <v>124</v>
      </c>
      <c r="T6" s="325"/>
      <c r="V6" s="138" t="s">
        <v>140</v>
      </c>
      <c r="W6" s="138"/>
      <c r="X6" s="138"/>
      <c r="Y6" s="138"/>
      <c r="Z6" s="138"/>
    </row>
    <row r="7" spans="1:27" ht="21" thickBot="1">
      <c r="A7" s="306" t="s">
        <v>7</v>
      </c>
      <c r="B7" s="60" t="s">
        <v>72</v>
      </c>
      <c r="C7" s="61">
        <f>SUMIFS(交付申請入力データ!$F$19:$F$150001,交付申請入力データ!$C$19:$C$150001,B7,交付申請入力データ!$B$19:$B$150001,交付申請出力結果!$C$5)</f>
        <v>0</v>
      </c>
      <c r="D7" s="338">
        <f>SUM(C7:C12)</f>
        <v>0</v>
      </c>
      <c r="E7" s="109">
        <f>SUMIFS(交付申請入力データ!$G$19:$G$150004,交付申請入力データ!$C$19:$C$150004,B7,交付申請入力データ!$B$19:$B$150004,交付申請出力結果!$C$5)</f>
        <v>0</v>
      </c>
      <c r="F7" s="109">
        <f>IFERROR(交付申請入力データ!L$18*SUMIFS(交付申請入力データ!$F$19:$F$150001,交付申請入力データ!L$19:L$150001,"対象",交付申請入力データ!$C$19:$C$150001,交付申請出力結果!$B7,交付申請入力データ!$B$19:$B$150001,交付申請出力結果!$C$5)/SUMIF(交付申請入力データ!L$19:L$150001,"対象",交付申請入力データ!$F$19:$F$150001),0)</f>
        <v>0</v>
      </c>
      <c r="G7" s="109">
        <f>IFERROR(交付申請入力データ!M$18*SUMIFS(交付申請入力データ!$F$19:$F$150001,交付申請入力データ!M$19:M$150001,"対象",交付申請入力データ!$C$19:$C$150001,交付申請出力結果!$B7,交付申請入力データ!$B$19:$B$150001,交付申請出力結果!$C$5)/SUMIF(交付申請入力データ!M$19:M$150001,"対象",交付申請入力データ!$F$19:$F$150001),0)</f>
        <v>0</v>
      </c>
      <c r="H7" s="109">
        <f>IFERROR(交付申請入力データ!N$18*SUMIFS(交付申請入力データ!$F$19:$F$150001,交付申請入力データ!N$19:N$150001,"対象",交付申請入力データ!$C$19:$C$150001,交付申請出力結果!$B7,交付申請入力データ!$B$19:$B$150001,交付申請出力結果!$C$5)/SUMIF(交付申請入力データ!N$19:N$150001,"対象",交付申請入力データ!$F$19:$F$150001),0)</f>
        <v>0</v>
      </c>
      <c r="I7" s="109">
        <f>IFERROR(交付申請入力データ!O$18*SUMIFS(交付申請入力データ!$F$19:$F$150001,交付申請入力データ!O$19:O$150001,"対象",交付申請入力データ!$C$19:$C$150001,交付申請出力結果!$B7,交付申請入力データ!$B$19:$B$150001,交付申請出力結果!$C$5)/SUMIF(交付申請入力データ!O$19:O$150001,"対象",交付申請入力データ!$F$19:$F$150001),0)</f>
        <v>0</v>
      </c>
      <c r="J7" s="109">
        <f>IFERROR(交付申請入力データ!P$18*SUMIFS(交付申請入力データ!$F$19:$F$150001,交付申請入力データ!P$19:P$150001,"対象",交付申請入力データ!$C$19:$C$150001,交付申請出力結果!$B7,交付申請入力データ!$B$19:$B$150001,交付申請出力結果!$C$5)/SUMIF(交付申請入力データ!P$19:P$150001,"対象",交付申請入力データ!$F$19:$F$150001),0)</f>
        <v>0</v>
      </c>
      <c r="K7" s="109">
        <f>IFERROR(交付申請入力データ!Q$18*SUMIFS(交付申請入力データ!$F$19:$F$150001,交付申請入力データ!Q$19:Q$150001,"対象",交付申請入力データ!$C$19:$C$150001,交付申請出力結果!$B7,交付申請入力データ!$B$19:$B$150001,交付申請出力結果!$C$5)/SUMIF(交付申請入力データ!Q$19:Q$150001,"対象",交付申請入力データ!$F$19:$F$150001),0)</f>
        <v>0</v>
      </c>
      <c r="L7" s="109">
        <f>IFERROR(交付申請入力データ!R$18*SUMIFS(交付申請入力データ!$F$19:$F$150001,交付申請入力データ!R$19:R$150001,"対象",交付申請入力データ!$C$19:$C$150001,交付申請出力結果!$B7,交付申請入力データ!$B$19:$B$150001,交付申請出力結果!$C$5)/SUMIF(交付申請入力データ!R$19:R$150001,"対象",交付申請入力データ!$F$19:$F$150001),0)</f>
        <v>0</v>
      </c>
      <c r="M7" s="109">
        <f>IFERROR(交付申請入力データ!S$18*SUMIFS(交付申請入力データ!$F$19:$F$150001,交付申請入力データ!S$19:S$150001,"対象",交付申請入力データ!$C$19:$C$150001,交付申請出力結果!$B7,交付申請入力データ!$B$19:$B$150001,交付申請出力結果!$C$5)/SUMIF(交付申請入力データ!S$19:S$150001,"対象",交付申請入力データ!$F$19:$F$150001),0)</f>
        <v>0</v>
      </c>
      <c r="N7" s="109">
        <f>IFERROR(交付申請入力データ!W$18*SUMIFS(交付申請入力データ!$F$19:$F$150001,交付申請入力データ!W$19:W$150001,"対象",交付申請入力データ!$C$19:$C$150001,交付申請出力結果!$B7,交付申請入力データ!$B$19:$B$150001,交付申請出力結果!$C$5)/SUMIF(交付申請入力データ!W$19:W$150001,"対象",交付申請入力データ!$F$19:$F$150001),0)</f>
        <v>0</v>
      </c>
      <c r="O7" s="109">
        <f>IFERROR(交付申請入力データ!X$18*SUMIFS(交付申請入力データ!$F$19:$F$150001,交付申請入力データ!X$19:X$150001,"対象",交付申請入力データ!$C$19:$C$150001,交付申請出力結果!$B7,交付申請入力データ!$B$19:$B$150001,交付申請出力結果!$C$5)/SUMIF(交付申請入力データ!X$19:X$150001,"対象",交付申請入力データ!$F$19:$F$150001),0)</f>
        <v>0</v>
      </c>
      <c r="P7" s="109">
        <f>IFERROR(交付申請入力データ!Y$18*SUMIFS(交付申請入力データ!$F$19:$F$150001,交付申請入力データ!Y$19:Y$150001,"対象",交付申請入力データ!$C$19:$C$150001,交付申請出力結果!$B7,交付申請入力データ!$B$19:$B$150001,交付申請出力結果!$C$5)/SUMIF(交付申請入力データ!Y$19:Y$150001,"対象",交付申請入力データ!$F$19:$F$150001),0)</f>
        <v>0</v>
      </c>
      <c r="Q7" s="62">
        <f>SUM(E7:P7)</f>
        <v>0</v>
      </c>
      <c r="R7" s="63">
        <f>IFERROR(LOOKUP(交付申請出力結果!$C$5,交付申請入力データ!$B$8:$B$14,交付申請入力データ!$E$8:$E$14),0)</f>
        <v>0</v>
      </c>
      <c r="S7" s="64">
        <f>ROUNDDOWN(Q7*R7,0)</f>
        <v>0</v>
      </c>
      <c r="T7" s="326">
        <f>SUM(S7:S12)</f>
        <v>0</v>
      </c>
      <c r="V7" s="127"/>
      <c r="W7" s="340" t="s">
        <v>49</v>
      </c>
      <c r="X7" s="340"/>
      <c r="Y7" s="128" t="s">
        <v>85</v>
      </c>
      <c r="Z7" s="135" t="s">
        <v>207</v>
      </c>
      <c r="AA7" s="135" t="s">
        <v>220</v>
      </c>
    </row>
    <row r="8" spans="1:27">
      <c r="A8" s="307"/>
      <c r="B8" s="4" t="s">
        <v>73</v>
      </c>
      <c r="C8" s="56">
        <f>SUMIFS(交付申請入力データ!$F$19:$F$150001,交付申請入力データ!$C$19:$C$150001,B8,交付申請入力データ!$B$19:$B$150001,交付申請出力結果!$C$5)</f>
        <v>0</v>
      </c>
      <c r="D8" s="314"/>
      <c r="E8" s="52">
        <f>SUMIFS(交付申請入力データ!$G$19:$G$150004,交付申請入力データ!$C$19:$C$150004,B8,交付申請入力データ!$B$19:$B$150004,交付申請出力結果!$C$5)</f>
        <v>0</v>
      </c>
      <c r="F8" s="109">
        <f>IFERROR(交付申請入力データ!L$18*SUMIFS(交付申請入力データ!$F$19:$F$150001,交付申請入力データ!L$19:L$150001,"対象",交付申請入力データ!$C$19:$C$150001,交付申請出力結果!$B8,交付申請入力データ!$B$19:$B$150001,交付申請出力結果!$C$5)/SUMIF(交付申請入力データ!L$19:L$150001,"対象",交付申請入力データ!$F$19:$F$150001),0)</f>
        <v>0</v>
      </c>
      <c r="G8" s="109">
        <f>IFERROR(交付申請入力データ!M$18*SUMIFS(交付申請入力データ!$F$19:$F$150001,交付申請入力データ!M$19:M$150001,"対象",交付申請入力データ!$C$19:$C$150001,交付申請出力結果!$B8,交付申請入力データ!$B$19:$B$150001,交付申請出力結果!$C$5)/SUMIF(交付申請入力データ!M$19:M$150001,"対象",交付申請入力データ!$F$19:$F$150001),0)</f>
        <v>0</v>
      </c>
      <c r="H8" s="109">
        <f>IFERROR(交付申請入力データ!N$18*SUMIFS(交付申請入力データ!$F$19:$F$150001,交付申請入力データ!N$19:N$150001,"対象",交付申請入力データ!$C$19:$C$150001,交付申請出力結果!$B8,交付申請入力データ!$B$19:$B$150001,交付申請出力結果!$C$5)/SUMIF(交付申請入力データ!N$19:N$150001,"対象",交付申請入力データ!$F$19:$F$150001),0)</f>
        <v>0</v>
      </c>
      <c r="I8" s="109">
        <f>IFERROR(交付申請入力データ!O$18*SUMIFS(交付申請入力データ!$F$19:$F$150001,交付申請入力データ!O$19:O$150001,"対象",交付申請入力データ!$C$19:$C$150001,交付申請出力結果!$B8,交付申請入力データ!$B$19:$B$150001,交付申請出力結果!$C$5)/SUMIF(交付申請入力データ!O$19:O$150001,"対象",交付申請入力データ!$F$19:$F$150001),0)</f>
        <v>0</v>
      </c>
      <c r="J8" s="109">
        <f>IFERROR(交付申請入力データ!P$18*SUMIFS(交付申請入力データ!$F$19:$F$150001,交付申請入力データ!P$19:P$150001,"対象",交付申請入力データ!$C$19:$C$150001,交付申請出力結果!$B8,交付申請入力データ!$B$19:$B$150001,交付申請出力結果!$C$5)/SUMIF(交付申請入力データ!P$19:P$150001,"対象",交付申請入力データ!$F$19:$F$150001),0)</f>
        <v>0</v>
      </c>
      <c r="K8" s="109">
        <f>IFERROR(交付申請入力データ!Q$18*SUMIFS(交付申請入力データ!$F$19:$F$150001,交付申請入力データ!Q$19:Q$150001,"対象",交付申請入力データ!$C$19:$C$150001,交付申請出力結果!$B8,交付申請入力データ!$B$19:$B$150001,交付申請出力結果!$C$5)/SUMIF(交付申請入力データ!Q$19:Q$150001,"対象",交付申請入力データ!$F$19:$F$150001),0)</f>
        <v>0</v>
      </c>
      <c r="L8" s="109">
        <f>IFERROR(交付申請入力データ!R$18*SUMIFS(交付申請入力データ!$F$19:$F$150001,交付申請入力データ!R$19:R$150001,"対象",交付申請入力データ!$C$19:$C$150001,交付申請出力結果!$B8,交付申請入力データ!$B$19:$B$150001,交付申請出力結果!$C$5)/SUMIF(交付申請入力データ!R$19:R$150001,"対象",交付申請入力データ!$F$19:$F$150001),0)</f>
        <v>0</v>
      </c>
      <c r="M8" s="109">
        <f>IFERROR(交付申請入力データ!S$18*SUMIFS(交付申請入力データ!$F$19:$F$150001,交付申請入力データ!S$19:S$150001,"対象",交付申請入力データ!$C$19:$C$150001,交付申請出力結果!$B8,交付申請入力データ!$B$19:$B$150001,交付申請出力結果!$C$5)/SUMIF(交付申請入力データ!S$19:S$150001,"対象",交付申請入力データ!$F$19:$F$150001),0)</f>
        <v>0</v>
      </c>
      <c r="N8" s="109">
        <f>IFERROR(交付申請入力データ!W$18*SUMIFS(交付申請入力データ!$F$19:$F$150001,交付申請入力データ!W$19:W$150001,"対象",交付申請入力データ!$C$19:$C$150001,交付申請出力結果!$B8,交付申請入力データ!$B$19:$B$150001,交付申請出力結果!$C$5)/SUMIF(交付申請入力データ!W$19:W$150001,"対象",交付申請入力データ!$F$19:$F$150001),0)</f>
        <v>0</v>
      </c>
      <c r="O8" s="109">
        <f>IFERROR(交付申請入力データ!X$18*SUMIFS(交付申請入力データ!$F$19:$F$150001,交付申請入力データ!X$19:X$150001,"対象",交付申請入力データ!$C$19:$C$150001,交付申請出力結果!$B8,交付申請入力データ!$B$19:$B$150001,交付申請出力結果!$C$5)/SUMIF(交付申請入力データ!X$19:X$150001,"対象",交付申請入力データ!$F$19:$F$150001),0)</f>
        <v>0</v>
      </c>
      <c r="P8" s="109">
        <f>IFERROR(交付申請入力データ!Y$18*SUMIFS(交付申請入力データ!$F$19:$F$150001,交付申請入力データ!Y$19:Y$150001,"対象",交付申請入力データ!$C$19:$C$150001,交付申請出力結果!$B8,交付申請入力データ!$B$19:$B$150001,交付申請出力結果!$C$5)/SUMIF(交付申請入力データ!Y$19:Y$150001,"対象",交付申請入力データ!$F$19:$F$150001),0)</f>
        <v>0</v>
      </c>
      <c r="Q8" s="52">
        <f t="shared" ref="Q8:Q33" si="0">SUM(E8:P8)</f>
        <v>0</v>
      </c>
      <c r="R8" s="58">
        <f>IFERROR(LOOKUP(交付申請出力結果!$C$5,交付申請入力データ!$B$8:$B$14,交付申請入力データ!$E$8:$E$14),0)</f>
        <v>0</v>
      </c>
      <c r="S8" s="65">
        <f>ROUNDDOWN(Q8*R8,0)</f>
        <v>0</v>
      </c>
      <c r="T8" s="327"/>
      <c r="V8" s="341"/>
      <c r="W8" s="343" t="s">
        <v>7</v>
      </c>
      <c r="X8" s="124" t="s">
        <v>47</v>
      </c>
      <c r="Y8" s="125">
        <f>SUMIF(A:A,A7,D:D)-Y9</f>
        <v>0</v>
      </c>
      <c r="Z8" s="126">
        <f>50000*(Y8)</f>
        <v>0</v>
      </c>
      <c r="AA8" s="126">
        <f>SUMIFS(T:T,A:A,"JAS構造材")-AA9</f>
        <v>0</v>
      </c>
    </row>
    <row r="9" spans="1:27">
      <c r="A9" s="307"/>
      <c r="B9" s="4" t="s">
        <v>74</v>
      </c>
      <c r="C9" s="56">
        <f>SUMIFS(交付申請入力データ!$F$19:$F$150001,交付申請入力データ!$C$19:$C$150001,B9,交付申請入力データ!$B$19:$B$150001,交付申請出力結果!$C$5)</f>
        <v>0</v>
      </c>
      <c r="D9" s="314"/>
      <c r="E9" s="52">
        <f>SUMIFS(交付申請入力データ!$G$19:$G$150004,交付申請入力データ!$C$19:$C$150004,B9,交付申請入力データ!$B$19:$B$150004,交付申請出力結果!$C$5)</f>
        <v>0</v>
      </c>
      <c r="F9" s="109">
        <f>IFERROR(交付申請入力データ!L$18*SUMIFS(交付申請入力データ!$F$19:$F$150001,交付申請入力データ!L$19:L$150001,"対象",交付申請入力データ!$C$19:$C$150001,交付申請出力結果!$B9,交付申請入力データ!$B$19:$B$150001,交付申請出力結果!$C$5)/SUMIF(交付申請入力データ!L$19:L$150001,"対象",交付申請入力データ!$F$19:$F$150001),0)</f>
        <v>0</v>
      </c>
      <c r="G9" s="109">
        <f>IFERROR(交付申請入力データ!M$18*SUMIFS(交付申請入力データ!$F$19:$F$150001,交付申請入力データ!M$19:M$150001,"対象",交付申請入力データ!$C$19:$C$150001,交付申請出力結果!$B9,交付申請入力データ!$B$19:$B$150001,交付申請出力結果!$C$5)/SUMIF(交付申請入力データ!M$19:M$150001,"対象",交付申請入力データ!$F$19:$F$150001),0)</f>
        <v>0</v>
      </c>
      <c r="H9" s="109">
        <f>IFERROR(交付申請入力データ!N$18*SUMIFS(交付申請入力データ!$F$19:$F$150001,交付申請入力データ!N$19:N$150001,"対象",交付申請入力データ!$C$19:$C$150001,交付申請出力結果!$B9,交付申請入力データ!$B$19:$B$150001,交付申請出力結果!$C$5)/SUMIF(交付申請入力データ!N$19:N$150001,"対象",交付申請入力データ!$F$19:$F$150001),0)</f>
        <v>0</v>
      </c>
      <c r="I9" s="109">
        <f>IFERROR(交付申請入力データ!O$18*SUMIFS(交付申請入力データ!$F$19:$F$150001,交付申請入力データ!O$19:O$150001,"対象",交付申請入力データ!$C$19:$C$150001,交付申請出力結果!$B9,交付申請入力データ!$B$19:$B$150001,交付申請出力結果!$C$5)/SUMIF(交付申請入力データ!O$19:O$150001,"対象",交付申請入力データ!$F$19:$F$150001),0)</f>
        <v>0</v>
      </c>
      <c r="J9" s="109">
        <f>IFERROR(交付申請入力データ!P$18*SUMIFS(交付申請入力データ!$F$19:$F$150001,交付申請入力データ!P$19:P$150001,"対象",交付申請入力データ!$C$19:$C$150001,交付申請出力結果!$B9,交付申請入力データ!$B$19:$B$150001,交付申請出力結果!$C$5)/SUMIF(交付申請入力データ!P$19:P$150001,"対象",交付申請入力データ!$F$19:$F$150001),0)</f>
        <v>0</v>
      </c>
      <c r="K9" s="109">
        <f>IFERROR(交付申請入力データ!Q$18*SUMIFS(交付申請入力データ!$F$19:$F$150001,交付申請入力データ!Q$19:Q$150001,"対象",交付申請入力データ!$C$19:$C$150001,交付申請出力結果!$B9,交付申請入力データ!$B$19:$B$150001,交付申請出力結果!$C$5)/SUMIF(交付申請入力データ!Q$19:Q$150001,"対象",交付申請入力データ!$F$19:$F$150001),0)</f>
        <v>0</v>
      </c>
      <c r="L9" s="109">
        <f>IFERROR(交付申請入力データ!R$18*SUMIFS(交付申請入力データ!$F$19:$F$150001,交付申請入力データ!R$19:R$150001,"対象",交付申請入力データ!$C$19:$C$150001,交付申請出力結果!$B9,交付申請入力データ!$B$19:$B$150001,交付申請出力結果!$C$5)/SUMIF(交付申請入力データ!R$19:R$150001,"対象",交付申請入力データ!$F$19:$F$150001),0)</f>
        <v>0</v>
      </c>
      <c r="M9" s="109">
        <f>IFERROR(交付申請入力データ!S$18*SUMIFS(交付申請入力データ!$F$19:$F$150001,交付申請入力データ!S$19:S$150001,"対象",交付申請入力データ!$C$19:$C$150001,交付申請出力結果!$B9,交付申請入力データ!$B$19:$B$150001,交付申請出力結果!$C$5)/SUMIF(交付申請入力データ!S$19:S$150001,"対象",交付申請入力データ!$F$19:$F$150001),0)</f>
        <v>0</v>
      </c>
      <c r="N9" s="109">
        <f>IFERROR(交付申請入力データ!W$18*SUMIFS(交付申請入力データ!$F$19:$F$150001,交付申請入力データ!W$19:W$150001,"対象",交付申請入力データ!$C$19:$C$150001,交付申請出力結果!$B9,交付申請入力データ!$B$19:$B$150001,交付申請出力結果!$C$5)/SUMIF(交付申請入力データ!W$19:W$150001,"対象",交付申請入力データ!$F$19:$F$150001),0)</f>
        <v>0</v>
      </c>
      <c r="O9" s="109">
        <f>IFERROR(交付申請入力データ!X$18*SUMIFS(交付申請入力データ!$F$19:$F$150001,交付申請入力データ!X$19:X$150001,"対象",交付申請入力データ!$C$19:$C$150001,交付申請出力結果!$B9,交付申請入力データ!$B$19:$B$150001,交付申請出力結果!$C$5)/SUMIF(交付申請入力データ!X$19:X$150001,"対象",交付申請入力データ!$F$19:$F$150001),0)</f>
        <v>0</v>
      </c>
      <c r="P9" s="109">
        <f>IFERROR(交付申請入力データ!Y$18*SUMIFS(交付申請入力データ!$F$19:$F$150001,交付申請入力データ!Y$19:Y$150001,"対象",交付申請入力データ!$C$19:$C$150001,交付申請出力結果!$B9,交付申請入力データ!$B$19:$B$150001,交付申請出力結果!$C$5)/SUMIF(交付申請入力データ!Y$19:Y$150001,"対象",交付申請入力データ!$F$19:$F$150001),0)</f>
        <v>0</v>
      </c>
      <c r="Q9" s="52">
        <f t="shared" si="0"/>
        <v>0</v>
      </c>
      <c r="R9" s="58">
        <f>IFERROR(LOOKUP(交付申請出力結果!$C$5,交付申請入力データ!$B$8:$B$14,交付申請入力データ!$E$8:$E$14),0)</f>
        <v>0</v>
      </c>
      <c r="S9" s="65">
        <f t="shared" ref="S9:S32" si="1">ROUNDDOWN(Q9*R9,0)</f>
        <v>0</v>
      </c>
      <c r="T9" s="327"/>
      <c r="V9" s="342"/>
      <c r="W9" s="344"/>
      <c r="X9" s="54" t="s">
        <v>48</v>
      </c>
      <c r="Y9" s="122">
        <f>SUMIF(B:B,B10,C:C)</f>
        <v>0</v>
      </c>
      <c r="Z9" s="117">
        <f>Y9*140000</f>
        <v>0</v>
      </c>
      <c r="AA9" s="117">
        <f>SUMIFS(S:S,B:B,"直交集成板（CLT）（構造材）")</f>
        <v>0</v>
      </c>
    </row>
    <row r="10" spans="1:27">
      <c r="A10" s="307"/>
      <c r="B10" s="4" t="s">
        <v>75</v>
      </c>
      <c r="C10" s="56">
        <f>SUMIFS(交付申請入力データ!$F$19:$F$150001,交付申請入力データ!$C$19:$C$150001,B10,交付申請入力データ!$B$19:$B$150001,交付申請出力結果!$C$5)</f>
        <v>0</v>
      </c>
      <c r="D10" s="314"/>
      <c r="E10" s="52">
        <f>SUMIFS(交付申請入力データ!$G$19:$G$150004,交付申請入力データ!$C$19:$C$150004,B10,交付申請入力データ!$B$19:$B$150004,交付申請出力結果!$C$5)</f>
        <v>0</v>
      </c>
      <c r="F10" s="109">
        <f>IFERROR(交付申請入力データ!L$18*SUMIFS(交付申請入力データ!$F$19:$F$150001,交付申請入力データ!L$19:L$150001,"対象",交付申請入力データ!$C$19:$C$150001,交付申請出力結果!$B10,交付申請入力データ!$B$19:$B$150001,交付申請出力結果!$C$5)/SUMIF(交付申請入力データ!L$19:L$150001,"対象",交付申請入力データ!$F$19:$F$150001),0)</f>
        <v>0</v>
      </c>
      <c r="G10" s="109">
        <f>IFERROR(交付申請入力データ!M$18*SUMIFS(交付申請入力データ!$F$19:$F$150001,交付申請入力データ!M$19:M$150001,"対象",交付申請入力データ!$C$19:$C$150001,交付申請出力結果!$B10,交付申請入力データ!$B$19:$B$150001,交付申請出力結果!$C$5)/SUMIF(交付申請入力データ!M$19:M$150001,"対象",交付申請入力データ!$F$19:$F$150001),0)</f>
        <v>0</v>
      </c>
      <c r="H10" s="109">
        <f>IFERROR(交付申請入力データ!N$18*SUMIFS(交付申請入力データ!$F$19:$F$150001,交付申請入力データ!N$19:N$150001,"対象",交付申請入力データ!$C$19:$C$150001,交付申請出力結果!$B10,交付申請入力データ!$B$19:$B$150001,交付申請出力結果!$C$5)/SUMIF(交付申請入力データ!N$19:N$150001,"対象",交付申請入力データ!$F$19:$F$150001),0)</f>
        <v>0</v>
      </c>
      <c r="I10" s="109">
        <f>IFERROR(交付申請入力データ!O$18*SUMIFS(交付申請入力データ!$F$19:$F$150001,交付申請入力データ!O$19:O$150001,"対象",交付申請入力データ!$C$19:$C$150001,交付申請出力結果!$B10,交付申請入力データ!$B$19:$B$150001,交付申請出力結果!$C$5)/SUMIF(交付申請入力データ!O$19:O$150001,"対象",交付申請入力データ!$F$19:$F$150001),0)</f>
        <v>0</v>
      </c>
      <c r="J10" s="109">
        <f>IFERROR(交付申請入力データ!P$18*SUMIFS(交付申請入力データ!$F$19:$F$150001,交付申請入力データ!P$19:P$150001,"対象",交付申請入力データ!$C$19:$C$150001,交付申請出力結果!$B10,交付申請入力データ!$B$19:$B$150001,交付申請出力結果!$C$5)/SUMIF(交付申請入力データ!P$19:P$150001,"対象",交付申請入力データ!$F$19:$F$150001),0)</f>
        <v>0</v>
      </c>
      <c r="K10" s="109">
        <f>IFERROR(交付申請入力データ!Q$18*SUMIFS(交付申請入力データ!$F$19:$F$150001,交付申請入力データ!Q$19:Q$150001,"対象",交付申請入力データ!$C$19:$C$150001,交付申請出力結果!$B10,交付申請入力データ!$B$19:$B$150001,交付申請出力結果!$C$5)/SUMIF(交付申請入力データ!Q$19:Q$150001,"対象",交付申請入力データ!$F$19:$F$150001),0)</f>
        <v>0</v>
      </c>
      <c r="L10" s="109">
        <f>IFERROR(交付申請入力データ!R$18*SUMIFS(交付申請入力データ!$F$19:$F$150001,交付申請入力データ!R$19:R$150001,"対象",交付申請入力データ!$C$19:$C$150001,交付申請出力結果!$B10,交付申請入力データ!$B$19:$B$150001,交付申請出力結果!$C$5)/SUMIF(交付申請入力データ!R$19:R$150001,"対象",交付申請入力データ!$F$19:$F$150001),0)</f>
        <v>0</v>
      </c>
      <c r="M10" s="109">
        <f>IFERROR(交付申請入力データ!S$18*SUMIFS(交付申請入力データ!$F$19:$F$150001,交付申請入力データ!S$19:S$150001,"対象",交付申請入力データ!$C$19:$C$150001,交付申請出力結果!$B10,交付申請入力データ!$B$19:$B$150001,交付申請出力結果!$C$5)/SUMIF(交付申請入力データ!S$19:S$150001,"対象",交付申請入力データ!$F$19:$F$150001),0)</f>
        <v>0</v>
      </c>
      <c r="N10" s="109">
        <f>IFERROR(交付申請入力データ!W$18*SUMIFS(交付申請入力データ!$F$19:$F$150001,交付申請入力データ!W$19:W$150001,"対象",交付申請入力データ!$C$19:$C$150001,交付申請出力結果!$B10,交付申請入力データ!$B$19:$B$150001,交付申請出力結果!$C$5)/SUMIF(交付申請入力データ!W$19:W$150001,"対象",交付申請入力データ!$F$19:$F$150001),0)</f>
        <v>0</v>
      </c>
      <c r="O10" s="109">
        <f>IFERROR(交付申請入力データ!X$18*SUMIFS(交付申請入力データ!$F$19:$F$150001,交付申請入力データ!X$19:X$150001,"対象",交付申請入力データ!$C$19:$C$150001,交付申請出力結果!$B10,交付申請入力データ!$B$19:$B$150001,交付申請出力結果!$C$5)/SUMIF(交付申請入力データ!X$19:X$150001,"対象",交付申請入力データ!$F$19:$F$150001),0)</f>
        <v>0</v>
      </c>
      <c r="P10" s="109">
        <f>IFERROR(交付申請入力データ!Y$18*SUMIFS(交付申請入力データ!$F$19:$F$150001,交付申請入力データ!Y$19:Y$150001,"対象",交付申請入力データ!$C$19:$C$150001,交付申請出力結果!$B10,交付申請入力データ!$B$19:$B$150001,交付申請出力結果!$C$5)/SUMIF(交付申請入力データ!Y$19:Y$150001,"対象",交付申請入力データ!$F$19:$F$150001),0)</f>
        <v>0</v>
      </c>
      <c r="Q10" s="52">
        <f t="shared" si="0"/>
        <v>0</v>
      </c>
      <c r="R10" s="58">
        <f>IFERROR(LOOKUP(交付申請出力結果!$C$5,交付申請入力データ!$B$8:$B$14,交付申請入力データ!$E$8:$E$14),0)</f>
        <v>0</v>
      </c>
      <c r="S10" s="65">
        <f t="shared" si="1"/>
        <v>0</v>
      </c>
      <c r="T10" s="327"/>
      <c r="V10" s="342"/>
      <c r="W10" s="344"/>
      <c r="X10" s="54"/>
      <c r="Y10" s="122">
        <f>SUM(Y8:Y9)</f>
        <v>0</v>
      </c>
      <c r="Z10" s="264"/>
      <c r="AA10" s="264"/>
    </row>
    <row r="11" spans="1:27">
      <c r="A11" s="307"/>
      <c r="B11" s="4" t="s">
        <v>76</v>
      </c>
      <c r="C11" s="56">
        <f>SUMIFS(交付申請入力データ!$F$19:$F$150004,交付申請入力データ!$C$19:$C$150004,B11,交付申請入力データ!$B$19:$B$150004,交付申請出力結果!$C$5)</f>
        <v>0</v>
      </c>
      <c r="D11" s="314"/>
      <c r="E11" s="52">
        <f>SUMIFS(交付申請入力データ!$G$19:$G$150004,交付申請入力データ!$C$19:$C$150004,B11,交付申請入力データ!$B$19:$B$150004,交付申請出力結果!$C$5)</f>
        <v>0</v>
      </c>
      <c r="F11" s="109">
        <f>IFERROR(交付申請入力データ!L$18*SUMIFS(交付申請入力データ!$F$19:$F$150001,交付申請入力データ!L$19:L$150001,"対象",交付申請入力データ!$C$19:$C$150001,交付申請出力結果!$B11,交付申請入力データ!$B$19:$B$150001,交付申請出力結果!$C$5)/SUMIF(交付申請入力データ!L$19:L$150001,"対象",交付申請入力データ!$F$19:$F$150001),0)</f>
        <v>0</v>
      </c>
      <c r="G11" s="109">
        <f>IFERROR(交付申請入力データ!M$18*SUMIFS(交付申請入力データ!$F$19:$F$150001,交付申請入力データ!M$19:M$150001,"対象",交付申請入力データ!$C$19:$C$150001,交付申請出力結果!$B11,交付申請入力データ!$B$19:$B$150001,交付申請出力結果!$C$5)/SUMIF(交付申請入力データ!M$19:M$150001,"対象",交付申請入力データ!$F$19:$F$150001),0)</f>
        <v>0</v>
      </c>
      <c r="H11" s="109">
        <f>IFERROR(交付申請入力データ!N$18*SUMIFS(交付申請入力データ!$F$19:$F$150001,交付申請入力データ!N$19:N$150001,"対象",交付申請入力データ!$C$19:$C$150001,交付申請出力結果!$B11,交付申請入力データ!$B$19:$B$150001,交付申請出力結果!$C$5)/SUMIF(交付申請入力データ!N$19:N$150001,"対象",交付申請入力データ!$F$19:$F$150001),0)</f>
        <v>0</v>
      </c>
      <c r="I11" s="109">
        <f>IFERROR(交付申請入力データ!O$18*SUMIFS(交付申請入力データ!$F$19:$F$150001,交付申請入力データ!O$19:O$150001,"対象",交付申請入力データ!$C$19:$C$150001,交付申請出力結果!$B11,交付申請入力データ!$B$19:$B$150001,交付申請出力結果!$C$5)/SUMIF(交付申請入力データ!O$19:O$150001,"対象",交付申請入力データ!$F$19:$F$150001),0)</f>
        <v>0</v>
      </c>
      <c r="J11" s="109">
        <f>IFERROR(交付申請入力データ!P$18*SUMIFS(交付申請入力データ!$F$19:$F$150001,交付申請入力データ!P$19:P$150001,"対象",交付申請入力データ!$C$19:$C$150001,交付申請出力結果!$B11,交付申請入力データ!$B$19:$B$150001,交付申請出力結果!$C$5)/SUMIF(交付申請入力データ!P$19:P$150001,"対象",交付申請入力データ!$F$19:$F$150001),0)</f>
        <v>0</v>
      </c>
      <c r="K11" s="109">
        <f>IFERROR(交付申請入力データ!Q$18*SUMIFS(交付申請入力データ!$F$19:$F$150001,交付申請入力データ!Q$19:Q$150001,"対象",交付申請入力データ!$C$19:$C$150001,交付申請出力結果!$B11,交付申請入力データ!$B$19:$B$150001,交付申請出力結果!$C$5)/SUMIF(交付申請入力データ!Q$19:Q$150001,"対象",交付申請入力データ!$F$19:$F$150001),0)</f>
        <v>0</v>
      </c>
      <c r="L11" s="109">
        <f>IFERROR(交付申請入力データ!R$18*SUMIFS(交付申請入力データ!$F$19:$F$150001,交付申請入力データ!R$19:R$150001,"対象",交付申請入力データ!$C$19:$C$150001,交付申請出力結果!$B11,交付申請入力データ!$B$19:$B$150001,交付申請出力結果!$C$5)/SUMIF(交付申請入力データ!R$19:R$150001,"対象",交付申請入力データ!$F$19:$F$150001),0)</f>
        <v>0</v>
      </c>
      <c r="M11" s="109">
        <f>IFERROR(交付申請入力データ!S$18*SUMIFS(交付申請入力データ!$F$19:$F$150001,交付申請入力データ!S$19:S$150001,"対象",交付申請入力データ!$C$19:$C$150001,交付申請出力結果!$B11,交付申請入力データ!$B$19:$B$150001,交付申請出力結果!$C$5)/SUMIF(交付申請入力データ!S$19:S$150001,"対象",交付申請入力データ!$F$19:$F$150001),0)</f>
        <v>0</v>
      </c>
      <c r="N11" s="109">
        <f>IFERROR(交付申請入力データ!W$18*SUMIFS(交付申請入力データ!$F$19:$F$150001,交付申請入力データ!W$19:W$150001,"対象",交付申請入力データ!$C$19:$C$150001,交付申請出力結果!$B11,交付申請入力データ!$B$19:$B$150001,交付申請出力結果!$C$5)/SUMIF(交付申請入力データ!W$19:W$150001,"対象",交付申請入力データ!$F$19:$F$150001),0)</f>
        <v>0</v>
      </c>
      <c r="O11" s="109">
        <f>IFERROR(交付申請入力データ!X$18*SUMIFS(交付申請入力データ!$F$19:$F$150001,交付申請入力データ!X$19:X$150001,"対象",交付申請入力データ!$C$19:$C$150001,交付申請出力結果!$B11,交付申請入力データ!$B$19:$B$150001,交付申請出力結果!$C$5)/SUMIF(交付申請入力データ!X$19:X$150001,"対象",交付申請入力データ!$F$19:$F$150001),0)</f>
        <v>0</v>
      </c>
      <c r="P11" s="109">
        <f>IFERROR(交付申請入力データ!Y$18*SUMIFS(交付申請入力データ!$F$19:$F$150001,交付申請入力データ!Y$19:Y$150001,"対象",交付申請入力データ!$C$19:$C$150001,交付申請出力結果!$B11,交付申請入力データ!$B$19:$B$150001,交付申請出力結果!$C$5)/SUMIF(交付申請入力データ!Y$19:Y$150001,"対象",交付申請入力データ!$F$19:$F$150001),0)</f>
        <v>0</v>
      </c>
      <c r="Q11" s="52">
        <f t="shared" si="0"/>
        <v>0</v>
      </c>
      <c r="R11" s="58">
        <f>IFERROR(LOOKUP(交付申請出力結果!$C$5,交付申請入力データ!$B$8:$B$14,交付申請入力データ!$E$8:$E$14),0)</f>
        <v>0</v>
      </c>
      <c r="S11" s="65">
        <f t="shared" si="1"/>
        <v>0</v>
      </c>
      <c r="T11" s="327"/>
      <c r="V11" s="342"/>
      <c r="W11" s="345" t="s">
        <v>59</v>
      </c>
      <c r="X11" s="54" t="s">
        <v>50</v>
      </c>
      <c r="Y11" s="122">
        <f>SUMIF(A:A,A13,D:D)</f>
        <v>0</v>
      </c>
      <c r="Z11" s="262"/>
      <c r="AA11" s="262"/>
    </row>
    <row r="12" spans="1:27" ht="19.5" thickBot="1">
      <c r="A12" s="365"/>
      <c r="B12" s="66" t="s">
        <v>77</v>
      </c>
      <c r="C12" s="67">
        <f>SUMIFS(交付申請入力データ!$F$19:$F$150004,交付申請入力データ!$C$19:$C$150004,B12,交付申請入力データ!$B$19:$B$150004,交付申請出力結果!$C$5)</f>
        <v>0</v>
      </c>
      <c r="D12" s="339"/>
      <c r="E12" s="68">
        <f>SUMIFS(交付申請入力データ!$G$19:$G$150004,交付申請入力データ!$C$19:$C$150004,B12,交付申請入力データ!$B$19:$B$150004,交付申請出力結果!$C$5)</f>
        <v>0</v>
      </c>
      <c r="F12" s="68">
        <f>IFERROR(交付申請入力データ!L$18*SUMIFS(交付申請入力データ!$F$19:$F$150001,交付申請入力データ!L$19:L$150001,"対象",交付申請入力データ!$C$19:$C$150001,交付申請出力結果!$B12,交付申請入力データ!$B$19:$B$150001,交付申請出力結果!$C$5)/SUMIF(交付申請入力データ!L$19:L$150001,"対象",交付申請入力データ!$F$19:$F$150001),0)</f>
        <v>0</v>
      </c>
      <c r="G12" s="68">
        <f>IFERROR(交付申請入力データ!M$18*SUMIFS(交付申請入力データ!$F$19:$F$150001,交付申請入力データ!M$19:M$150001,"対象",交付申請入力データ!$C$19:$C$150001,交付申請出力結果!$B12,交付申請入力データ!$B$19:$B$150001,交付申請出力結果!$C$5)/SUMIF(交付申請入力データ!M$19:M$150001,"対象",交付申請入力データ!$F$19:$F$150001),0)</f>
        <v>0</v>
      </c>
      <c r="H12" s="68">
        <f>IFERROR(交付申請入力データ!N$18*SUMIFS(交付申請入力データ!$F$19:$F$150001,交付申請入力データ!N$19:N$150001,"対象",交付申請入力データ!$C$19:$C$150001,交付申請出力結果!$B12,交付申請入力データ!$B$19:$B$150001,交付申請出力結果!$C$5)/SUMIF(交付申請入力データ!N$19:N$150001,"対象",交付申請入力データ!$F$19:$F$150001),0)</f>
        <v>0</v>
      </c>
      <c r="I12" s="68">
        <f>IFERROR(交付申請入力データ!O$18*SUMIFS(交付申請入力データ!$F$19:$F$150001,交付申請入力データ!O$19:O$150001,"対象",交付申請入力データ!$C$19:$C$150001,交付申請出力結果!$B12,交付申請入力データ!$B$19:$B$150001,交付申請出力結果!$C$5)/SUMIF(交付申請入力データ!O$19:O$150001,"対象",交付申請入力データ!$F$19:$F$150001),0)</f>
        <v>0</v>
      </c>
      <c r="J12" s="68">
        <f>IFERROR(交付申請入力データ!P$18*SUMIFS(交付申請入力データ!$F$19:$F$150001,交付申請入力データ!P$19:P$150001,"対象",交付申請入力データ!$C$19:$C$150001,交付申請出力結果!$B12,交付申請入力データ!$B$19:$B$150001,交付申請出力結果!$C$5)/SUMIF(交付申請入力データ!P$19:P$150001,"対象",交付申請入力データ!$F$19:$F$150001),0)</f>
        <v>0</v>
      </c>
      <c r="K12" s="68">
        <f>IFERROR(交付申請入力データ!Q$18*SUMIFS(交付申請入力データ!$F$19:$F$150001,交付申請入力データ!Q$19:Q$150001,"対象",交付申請入力データ!$C$19:$C$150001,交付申請出力結果!$B12,交付申請入力データ!$B$19:$B$150001,交付申請出力結果!$C$5)/SUMIF(交付申請入力データ!Q$19:Q$150001,"対象",交付申請入力データ!$F$19:$F$150001),0)</f>
        <v>0</v>
      </c>
      <c r="L12" s="68">
        <f>IFERROR(交付申請入力データ!R$18*SUMIFS(交付申請入力データ!$F$19:$F$150001,交付申請入力データ!R$19:R$150001,"対象",交付申請入力データ!$C$19:$C$150001,交付申請出力結果!$B12,交付申請入力データ!$B$19:$B$150001,交付申請出力結果!$C$5)/SUMIF(交付申請入力データ!R$19:R$150001,"対象",交付申請入力データ!$F$19:$F$150001),0)</f>
        <v>0</v>
      </c>
      <c r="M12" s="68">
        <f>IFERROR(交付申請入力データ!S$18*SUMIFS(交付申請入力データ!$F$19:$F$150001,交付申請入力データ!S$19:S$150001,"対象",交付申請入力データ!$C$19:$C$150001,交付申請出力結果!$B12,交付申請入力データ!$B$19:$B$150001,交付申請出力結果!$C$5)/SUMIF(交付申請入力データ!S$19:S$150001,"対象",交付申請入力データ!$F$19:$F$150001),0)</f>
        <v>0</v>
      </c>
      <c r="N12" s="68">
        <f>IFERROR(交付申請入力データ!W$18*SUMIFS(交付申請入力データ!$F$19:$F$150001,交付申請入力データ!W$19:W$150001,"対象",交付申請入力データ!$C$19:$C$150001,交付申請出力結果!$B12,交付申請入力データ!$B$19:$B$150001,交付申請出力結果!$C$5)/SUMIF(交付申請入力データ!W$19:W$150001,"対象",交付申請入力データ!$F$19:$F$150001),0)</f>
        <v>0</v>
      </c>
      <c r="O12" s="68">
        <f>IFERROR(交付申請入力データ!X$18*SUMIFS(交付申請入力データ!$F$19:$F$150001,交付申請入力データ!X$19:X$150001,"対象",交付申請入力データ!$C$19:$C$150001,交付申請出力結果!$B12,交付申請入力データ!$B$19:$B$150001,交付申請出力結果!$C$5)/SUMIF(交付申請入力データ!X$19:X$150001,"対象",交付申請入力データ!$F$19:$F$150001),0)</f>
        <v>0</v>
      </c>
      <c r="P12" s="68">
        <f>IFERROR(交付申請入力データ!Y$18*SUMIFS(交付申請入力データ!$F$19:$F$150001,交付申請入力データ!Y$19:Y$150001,"対象",交付申請入力データ!$C$19:$C$150001,交付申請出力結果!$B12,交付申請入力データ!$B$19:$B$150001,交付申請出力結果!$C$5)/SUMIF(交付申請入力データ!Y$19:Y$150001,"対象",交付申請入力データ!$F$19:$F$150001),0)</f>
        <v>0</v>
      </c>
      <c r="Q12" s="68">
        <f t="shared" si="0"/>
        <v>0</v>
      </c>
      <c r="R12" s="69">
        <f>IFERROR(LOOKUP(交付申請出力結果!$C$5,交付申請入力データ!$B$8:$B$14,交付申請入力データ!$E$8:$E$14),0)</f>
        <v>0</v>
      </c>
      <c r="S12" s="70">
        <f t="shared" si="1"/>
        <v>0</v>
      </c>
      <c r="T12" s="328"/>
      <c r="V12" s="342"/>
      <c r="W12" s="345"/>
      <c r="X12" s="54" t="s">
        <v>51</v>
      </c>
      <c r="Y12" s="123" t="str">
        <f>IF(Y10&lt;Y11,"×","OK")</f>
        <v>OK</v>
      </c>
      <c r="Z12" s="262"/>
      <c r="AA12" s="262"/>
    </row>
    <row r="13" spans="1:27">
      <c r="A13" s="309" t="s">
        <v>59</v>
      </c>
      <c r="B13" s="80" t="s">
        <v>78</v>
      </c>
      <c r="C13" s="106">
        <f>SUMIFS(交付申請入力データ!$F$19:$F$150004,交付申請入力データ!$C$19:$C$150004,B13,交付申請入力データ!$B$19:$B$150004,交付申請出力結果!$C$5)</f>
        <v>0</v>
      </c>
      <c r="D13" s="315">
        <f>SUM(C13:C30)</f>
        <v>0</v>
      </c>
      <c r="E13" s="108">
        <f>SUMIFS(交付申請入力データ!$G$19:$G$150004,交付申請入力データ!$C$19:$C$150004,B13,交付申請入力データ!$B$19:$B$150004,交付申請出力結果!$C$5)</f>
        <v>0</v>
      </c>
      <c r="F13" s="82">
        <f>IFERROR(交付申請入力データ!L$18*SUMIFS(交付申請入力データ!$F$19:$F$150001,交付申請入力データ!L$19:L$150001,"対象",交付申請入力データ!$C$19:$C$150001,交付申請出力結果!$B13,交付申請入力データ!$B$19:$B$150001,交付申請出力結果!$C$5)/SUMIF(交付申請入力データ!L$19:L$150001,"対象",交付申請入力データ!$F$19:$F$150001),0)</f>
        <v>0</v>
      </c>
      <c r="G13" s="82">
        <f>IFERROR(交付申請入力データ!M$18*SUMIFS(交付申請入力データ!$F$19:$F$150001,交付申請入力データ!M$19:M$150001,"対象",交付申請入力データ!$C$19:$C$150001,交付申請出力結果!$B13,交付申請入力データ!$B$19:$B$150001,交付申請出力結果!$C$5)/SUMIF(交付申請入力データ!M$19:M$150001,"対象",交付申請入力データ!$F$19:$F$150001),0)</f>
        <v>0</v>
      </c>
      <c r="H13" s="82">
        <f>IFERROR(交付申請入力データ!N$18*SUMIFS(交付申請入力データ!$F$19:$F$150001,交付申請入力データ!N$19:N$150001,"対象",交付申請入力データ!$C$19:$C$150001,交付申請出力結果!$B13,交付申請入力データ!$B$19:$B$150001,交付申請出力結果!$C$5)/SUMIF(交付申請入力データ!N$19:N$150001,"対象",交付申請入力データ!$F$19:$F$150001),0)</f>
        <v>0</v>
      </c>
      <c r="I13" s="82">
        <f>IFERROR(交付申請入力データ!O$18*SUMIFS(交付申請入力データ!$F$19:$F$150001,交付申請入力データ!O$19:O$150001,"対象",交付申請入力データ!$C$19:$C$150001,交付申請出力結果!$B13,交付申請入力データ!$B$19:$B$150001,交付申請出力結果!$C$5)/SUMIF(交付申請入力データ!O$19:O$150001,"対象",交付申請入力データ!$F$19:$F$150001),0)</f>
        <v>0</v>
      </c>
      <c r="J13" s="82">
        <f>IFERROR(交付申請入力データ!P$18*SUMIFS(交付申請入力データ!$F$19:$F$150001,交付申請入力データ!P$19:P$150001,"対象",交付申請入力データ!$C$19:$C$150001,交付申請出力結果!$B13,交付申請入力データ!$B$19:$B$150001,交付申請出力結果!$C$5)/SUMIF(交付申請入力データ!P$19:P$150001,"対象",交付申請入力データ!$F$19:$F$150001),0)</f>
        <v>0</v>
      </c>
      <c r="K13" s="82">
        <f>IFERROR(交付申請入力データ!Q$18*SUMIFS(交付申請入力データ!$F$19:$F$150001,交付申請入力データ!Q$19:Q$150001,"対象",交付申請入力データ!$C$19:$C$150001,交付申請出力結果!$B13,交付申請入力データ!$B$19:$B$150001,交付申請出力結果!$C$5)/SUMIF(交付申請入力データ!Q$19:Q$150001,"対象",交付申請入力データ!$F$19:$F$150001),0)</f>
        <v>0</v>
      </c>
      <c r="L13" s="82">
        <f>IFERROR(交付申請入力データ!R$18*SUMIFS(交付申請入力データ!$F$19:$F$150001,交付申請入力データ!R$19:R$150001,"対象",交付申請入力データ!$C$19:$C$150001,交付申請出力結果!$B13,交付申請入力データ!$B$19:$B$150001,交付申請出力結果!$C$5)/SUMIF(交付申請入力データ!R$19:R$150001,"対象",交付申請入力データ!$F$19:$F$150001),0)</f>
        <v>0</v>
      </c>
      <c r="M13" s="82">
        <f>IFERROR(交付申請入力データ!S$18*SUMIFS(交付申請入力データ!$F$19:$F$150001,交付申請入力データ!S$19:S$150001,"対象",交付申請入力データ!$C$19:$C$150001,交付申請出力結果!$B13,交付申請入力データ!$B$19:$B$150001,交付申請出力結果!$C$5)/SUMIF(交付申請入力データ!S$19:S$150001,"対象",交付申請入力データ!$F$19:$F$150001),0)</f>
        <v>0</v>
      </c>
      <c r="N13" s="108">
        <f>IFERROR(交付申請入力データ!W$18*SUMIFS(交付申請入力データ!$F$19:$F$150001,交付申請入力データ!W$19:W$150001,"対象",交付申請入力データ!$C$19:$C$150001,交付申請出力結果!$B13,交付申請入力データ!$B$19:$B$150001,交付申請出力結果!$C$5)/SUMIF(交付申請入力データ!W$19:W$150001,"対象",交付申請入力データ!$F$19:$F$150001),0)</f>
        <v>0</v>
      </c>
      <c r="O13" s="108">
        <f>IFERROR(交付申請入力データ!X$18*SUMIFS(交付申請入力データ!$F$19:$F$150001,交付申請入力データ!X$19:X$150001,"対象",交付申請入力データ!$C$19:$C$150001,交付申請出力結果!$B13,交付申請入力データ!$B$19:$B$150001,交付申請出力結果!$C$5)/SUMIF(交付申請入力データ!X$19:X$150001,"対象",交付申請入力データ!$F$19:$F$150001),0)</f>
        <v>0</v>
      </c>
      <c r="P13" s="108">
        <f>IFERROR(交付申請入力データ!Y$18*SUMIFS(交付申請入力データ!$F$19:$F$150001,交付申請入力データ!Y$19:Y$150001,"対象",交付申請入力データ!$C$19:$C$150001,交付申請出力結果!$B13,交付申請入力データ!$B$19:$B$150001,交付申請出力結果!$C$5)/SUMIF(交付申請入力データ!Y$19:Y$150001,"対象",交付申請入力データ!$F$19:$F$150001),0)</f>
        <v>0</v>
      </c>
      <c r="Q13" s="82">
        <f t="shared" si="0"/>
        <v>0</v>
      </c>
      <c r="R13" s="141">
        <f>IFERROR(LOOKUP(交付申請出力結果!$C$5,交付申請入力データ!$B$8:$B$14,交付申請入力データ!$E$8:$E$14),0)</f>
        <v>0</v>
      </c>
      <c r="S13" s="83">
        <f t="shared" si="1"/>
        <v>0</v>
      </c>
      <c r="T13" s="329">
        <f>SUM(S13:S30)</f>
        <v>0</v>
      </c>
      <c r="V13" s="346"/>
      <c r="W13" s="422" t="s">
        <v>210</v>
      </c>
      <c r="X13" s="422"/>
      <c r="Y13" s="423"/>
      <c r="Z13" s="259"/>
      <c r="AA13" s="119">
        <f>MIN(Z8:AA8)+MIN(Z9:AA9)</f>
        <v>0</v>
      </c>
    </row>
    <row r="14" spans="1:27" ht="19.5" thickBot="1">
      <c r="A14" s="310"/>
      <c r="B14" s="72" t="s">
        <v>171</v>
      </c>
      <c r="C14" s="73">
        <f>SUMIFS(交付申請入力データ!$F$19:$F$150004,交付申請入力データ!$C$19:$C$150004,B14,交付申請入力データ!$B$19:$B$150004,交付申請出力結果!$C$5)</f>
        <v>0</v>
      </c>
      <c r="D14" s="316"/>
      <c r="E14" s="74">
        <f>SUMIFS(交付申請入力データ!$G$19:$G$150004,交付申請入力データ!$C$19:$C$150004,B14,交付申請入力データ!$B$19:$B$150004,交付申請出力結果!$C$5)</f>
        <v>0</v>
      </c>
      <c r="F14" s="108">
        <f>IFERROR(交付申請入力データ!L$18*SUMIFS(交付申請入力データ!$F$19:$F$150001,交付申請入力データ!L$19:L$150001,"対象",交付申請入力データ!$C$19:$C$150001,交付申請出力結果!$B14,交付申請入力データ!$B$19:$B$150001,交付申請出力結果!$C$5)/SUMIF(交付申請入力データ!L$19:L$150001,"対象",交付申請入力データ!$F$19:$F$150001),0)</f>
        <v>0</v>
      </c>
      <c r="G14" s="108">
        <f>IFERROR(交付申請入力データ!M$18*SUMIFS(交付申請入力データ!$F$19:$F$150001,交付申請入力データ!M$19:M$150001,"対象",交付申請入力データ!$C$19:$C$150001,交付申請出力結果!$B14,交付申請入力データ!$B$19:$B$150001,交付申請出力結果!$C$5)/SUMIF(交付申請入力データ!M$19:M$150001,"対象",交付申請入力データ!$F$19:$F$150001),0)</f>
        <v>0</v>
      </c>
      <c r="H14" s="108">
        <f>IFERROR(交付申請入力データ!N$18*SUMIFS(交付申請入力データ!$F$19:$F$150001,交付申請入力データ!N$19:N$150001,"対象",交付申請入力データ!$C$19:$C$150001,交付申請出力結果!$B14,交付申請入力データ!$B$19:$B$150001,交付申請出力結果!$C$5)/SUMIF(交付申請入力データ!N$19:N$150001,"対象",交付申請入力データ!$F$19:$F$150001),0)</f>
        <v>0</v>
      </c>
      <c r="I14" s="108">
        <f>IFERROR(交付申請入力データ!O$18*SUMIFS(交付申請入力データ!$F$19:$F$150001,交付申請入力データ!O$19:O$150001,"対象",交付申請入力データ!$C$19:$C$150001,交付申請出力結果!$B14,交付申請入力データ!$B$19:$B$150001,交付申請出力結果!$C$5)/SUMIF(交付申請入力データ!O$19:O$150001,"対象",交付申請入力データ!$F$19:$F$150001),0)</f>
        <v>0</v>
      </c>
      <c r="J14" s="108">
        <f>IFERROR(交付申請入力データ!P$18*SUMIFS(交付申請入力データ!$F$19:$F$150001,交付申請入力データ!P$19:P$150001,"対象",交付申請入力データ!$C$19:$C$150001,交付申請出力結果!$B14,交付申請入力データ!$B$19:$B$150001,交付申請出力結果!$C$5)/SUMIF(交付申請入力データ!P$19:P$150001,"対象",交付申請入力データ!$F$19:$F$150001),0)</f>
        <v>0</v>
      </c>
      <c r="K14" s="108">
        <f>IFERROR(交付申請入力データ!Q$18*SUMIFS(交付申請入力データ!$F$19:$F$150001,交付申請入力データ!Q$19:Q$150001,"対象",交付申請入力データ!$C$19:$C$150001,交付申請出力結果!$B14,交付申請入力データ!$B$19:$B$150001,交付申請出力結果!$C$5)/SUMIF(交付申請入力データ!Q$19:Q$150001,"対象",交付申請入力データ!$F$19:$F$150001),0)</f>
        <v>0</v>
      </c>
      <c r="L14" s="108">
        <f>IFERROR(交付申請入力データ!R$18*SUMIFS(交付申請入力データ!$F$19:$F$150001,交付申請入力データ!R$19:R$150001,"対象",交付申請入力データ!$C$19:$C$150001,交付申請出力結果!$B14,交付申請入力データ!$B$19:$B$150001,交付申請出力結果!$C$5)/SUMIF(交付申請入力データ!R$19:R$150001,"対象",交付申請入力データ!$F$19:$F$150001),0)</f>
        <v>0</v>
      </c>
      <c r="M14" s="108">
        <f>IFERROR(交付申請入力データ!S$18*SUMIFS(交付申請入力データ!$F$19:$F$150001,交付申請入力データ!S$19:S$150001,"対象",交付申請入力データ!$C$19:$C$150001,交付申請出力結果!$B14,交付申請入力データ!$B$19:$B$150001,交付申請出力結果!$C$5)/SUMIF(交付申請入力データ!S$19:S$150001,"対象",交付申請入力データ!$F$19:$F$150001),0)</f>
        <v>0</v>
      </c>
      <c r="N14" s="108">
        <f>IFERROR(交付申請入力データ!W$18*SUMIFS(交付申請入力データ!$F$19:$F$150001,交付申請入力データ!W$19:W$150001,"対象",交付申請入力データ!$C$19:$C$150001,交付申請出力結果!$B14,交付申請入力データ!$B$19:$B$150001,交付申請出力結果!$C$5)/SUMIF(交付申請入力データ!W$19:W$150001,"対象",交付申請入力データ!$F$19:$F$150001),0)</f>
        <v>0</v>
      </c>
      <c r="O14" s="108">
        <f>IFERROR(交付申請入力データ!X$18*SUMIFS(交付申請入力データ!$F$19:$F$150001,交付申請入力データ!X$19:X$150001,"対象",交付申請入力データ!$C$19:$C$150001,交付申請出力結果!$B14,交付申請入力データ!$B$19:$B$150001,交付申請出力結果!$C$5)/SUMIF(交付申請入力データ!X$19:X$150001,"対象",交付申請入力データ!$F$19:$F$150001),0)</f>
        <v>0</v>
      </c>
      <c r="P14" s="108">
        <f>IFERROR(交付申請入力データ!Y$18*SUMIFS(交付申請入力データ!$F$19:$F$150001,交付申請入力データ!Y$19:Y$150001,"対象",交付申請入力データ!$C$19:$C$150001,交付申請出力結果!$B14,交付申請入力データ!$B$19:$B$150001,交付申請出力結果!$C$5)/SUMIF(交付申請入力データ!Y$19:Y$150001,"対象",交付申請入力データ!$F$19:$F$150001),0)</f>
        <v>0</v>
      </c>
      <c r="Q14" s="74">
        <f t="shared" si="0"/>
        <v>0</v>
      </c>
      <c r="R14" s="75">
        <f>IFERROR(LOOKUP(交付申請出力結果!$C$5,交付申請入力データ!$B$8:$B$14,交付申請入力データ!$E$8:$E$14),0)</f>
        <v>0</v>
      </c>
      <c r="S14" s="84">
        <f t="shared" si="1"/>
        <v>0</v>
      </c>
      <c r="T14" s="330"/>
      <c r="V14" s="347"/>
      <c r="W14" s="424" t="s">
        <v>211</v>
      </c>
      <c r="X14" s="424"/>
      <c r="Y14" s="425"/>
      <c r="Z14" s="261"/>
      <c r="AA14" s="120">
        <f>SUMIF(A:A,A13,T:T)/2</f>
        <v>0</v>
      </c>
    </row>
    <row r="15" spans="1:27">
      <c r="A15" s="310"/>
      <c r="B15" s="72" t="s">
        <v>79</v>
      </c>
      <c r="C15" s="73">
        <f>SUMIFS(交付申請入力データ!$F$19:$F$150004,交付申請入力データ!$C$19:$C$150004,B15,交付申請入力データ!$B$19:$B$150004,交付申請出力結果!$C$5)</f>
        <v>0</v>
      </c>
      <c r="D15" s="316"/>
      <c r="E15" s="74">
        <f>SUMIFS(交付申請入力データ!$G$19:$G$150004,交付申請入力データ!$C$19:$C$150004,B15,交付申請入力データ!$B$19:$B$150004,交付申請出力結果!$C$5)</f>
        <v>0</v>
      </c>
      <c r="F15" s="108">
        <f>IFERROR(交付申請入力データ!L$18*SUMIFS(交付申請入力データ!$F$19:$F$150001,交付申請入力データ!L$19:L$150001,"対象",交付申請入力データ!$C$19:$C$150001,交付申請出力結果!$B15,交付申請入力データ!$B$19:$B$150001,交付申請出力結果!$C$5)/SUMIF(交付申請入力データ!L$19:L$150001,"対象",交付申請入力データ!$F$19:$F$150001),0)</f>
        <v>0</v>
      </c>
      <c r="G15" s="108">
        <f>IFERROR(交付申請入力データ!M$18*SUMIFS(交付申請入力データ!$F$19:$F$150001,交付申請入力データ!M$19:M$150001,"対象",交付申請入力データ!$C$19:$C$150001,交付申請出力結果!$B15,交付申請入力データ!$B$19:$B$150001,交付申請出力結果!$C$5)/SUMIF(交付申請入力データ!M$19:M$150001,"対象",交付申請入力データ!$F$19:$F$150001),0)</f>
        <v>0</v>
      </c>
      <c r="H15" s="108">
        <f>IFERROR(交付申請入力データ!N$18*SUMIFS(交付申請入力データ!$F$19:$F$150001,交付申請入力データ!N$19:N$150001,"対象",交付申請入力データ!$C$19:$C$150001,交付申請出力結果!$B15,交付申請入力データ!$B$19:$B$150001,交付申請出力結果!$C$5)/SUMIF(交付申請入力データ!N$19:N$150001,"対象",交付申請入力データ!$F$19:$F$150001),0)</f>
        <v>0</v>
      </c>
      <c r="I15" s="108">
        <f>IFERROR(交付申請入力データ!O$18*SUMIFS(交付申請入力データ!$F$19:$F$150001,交付申請入力データ!O$19:O$150001,"対象",交付申請入力データ!$C$19:$C$150001,交付申請出力結果!$B15,交付申請入力データ!$B$19:$B$150001,交付申請出力結果!$C$5)/SUMIF(交付申請入力データ!O$19:O$150001,"対象",交付申請入力データ!$F$19:$F$150001),0)</f>
        <v>0</v>
      </c>
      <c r="J15" s="108">
        <f>IFERROR(交付申請入力データ!P$18*SUMIFS(交付申請入力データ!$F$19:$F$150001,交付申請入力データ!P$19:P$150001,"対象",交付申請入力データ!$C$19:$C$150001,交付申請出力結果!$B15,交付申請入力データ!$B$19:$B$150001,交付申請出力結果!$C$5)/SUMIF(交付申請入力データ!P$19:P$150001,"対象",交付申請入力データ!$F$19:$F$150001),0)</f>
        <v>0</v>
      </c>
      <c r="K15" s="108">
        <f>IFERROR(交付申請入力データ!Q$18*SUMIFS(交付申請入力データ!$F$19:$F$150001,交付申請入力データ!Q$19:Q$150001,"対象",交付申請入力データ!$C$19:$C$150001,交付申請出力結果!$B15,交付申請入力データ!$B$19:$B$150001,交付申請出力結果!$C$5)/SUMIF(交付申請入力データ!Q$19:Q$150001,"対象",交付申請入力データ!$F$19:$F$150001),0)</f>
        <v>0</v>
      </c>
      <c r="L15" s="108">
        <f>IFERROR(交付申請入力データ!R$18*SUMIFS(交付申請入力データ!$F$19:$F$150001,交付申請入力データ!R$19:R$150001,"対象",交付申請入力データ!$C$19:$C$150001,交付申請出力結果!$B15,交付申請入力データ!$B$19:$B$150001,交付申請出力結果!$C$5)/SUMIF(交付申請入力データ!R$19:R$150001,"対象",交付申請入力データ!$F$19:$F$150001),0)</f>
        <v>0</v>
      </c>
      <c r="M15" s="108">
        <f>IFERROR(交付申請入力データ!S$18*SUMIFS(交付申請入力データ!$F$19:$F$150001,交付申請入力データ!S$19:S$150001,"対象",交付申請入力データ!$C$19:$C$150001,交付申請出力結果!$B15,交付申請入力データ!$B$19:$B$150001,交付申請出力結果!$C$5)/SUMIF(交付申請入力データ!S$19:S$150001,"対象",交付申請入力データ!$F$19:$F$150001),0)</f>
        <v>0</v>
      </c>
      <c r="N15" s="108">
        <f>IFERROR(交付申請入力データ!W$18*SUMIFS(交付申請入力データ!$F$19:$F$150001,交付申請入力データ!W$19:W$150001,"対象",交付申請入力データ!$C$19:$C$150001,交付申請出力結果!$B15,交付申請入力データ!$B$19:$B$150001,交付申請出力結果!$C$5)/SUMIF(交付申請入力データ!W$19:W$150001,"対象",交付申請入力データ!$F$19:$F$150001),0)</f>
        <v>0</v>
      </c>
      <c r="O15" s="108">
        <f>IFERROR(交付申請入力データ!X$18*SUMIFS(交付申請入力データ!$F$19:$F$150001,交付申請入力データ!X$19:X$150001,"対象",交付申請入力データ!$C$19:$C$150001,交付申請出力結果!$B15,交付申請入力データ!$B$19:$B$150001,交付申請出力結果!$C$5)/SUMIF(交付申請入力データ!X$19:X$150001,"対象",交付申請入力データ!$F$19:$F$150001),0)</f>
        <v>0</v>
      </c>
      <c r="P15" s="108">
        <f>IFERROR(交付申請入力データ!Y$18*SUMIFS(交付申請入力データ!$F$19:$F$150001,交付申請入力データ!Y$19:Y$150001,"対象",交付申請入力データ!$C$19:$C$150001,交付申請出力結果!$B15,交付申請入力データ!$B$19:$B$150001,交付申請出力結果!$C$5)/SUMIF(交付申請入力データ!Y$19:Y$150001,"対象",交付申請入力データ!$F$19:$F$150001),0)</f>
        <v>0</v>
      </c>
      <c r="Q15" s="74">
        <f t="shared" si="0"/>
        <v>0</v>
      </c>
      <c r="R15" s="75">
        <f>IFERROR(LOOKUP(交付申請出力結果!$C$5,交付申請入力データ!$B$8:$B$14,交付申請入力データ!$E$8:$E$14),0)</f>
        <v>0</v>
      </c>
      <c r="S15" s="84">
        <f t="shared" si="1"/>
        <v>0</v>
      </c>
      <c r="T15" s="330"/>
      <c r="V15" s="353" t="s">
        <v>201</v>
      </c>
      <c r="W15" s="354"/>
      <c r="X15" s="354"/>
      <c r="Y15" s="355"/>
      <c r="Z15" s="257"/>
      <c r="AA15" s="252">
        <f>交付申請入力データ!M3</f>
        <v>0</v>
      </c>
    </row>
    <row r="16" spans="1:27">
      <c r="A16" s="310"/>
      <c r="B16" s="72" t="s">
        <v>80</v>
      </c>
      <c r="C16" s="73">
        <f>SUMIFS(交付申請入力データ!$F$19:$F$150004,交付申請入力データ!$C$19:$C$150004,B16,交付申請入力データ!$B$19:$B$150004,交付申請出力結果!$C$5)</f>
        <v>0</v>
      </c>
      <c r="D16" s="316"/>
      <c r="E16" s="74">
        <f>SUMIFS(交付申請入力データ!$G$19:$G$150004,交付申請入力データ!$C$19:$C$150004,B16,交付申請入力データ!$B$19:$B$150004,交付申請出力結果!$C$5)</f>
        <v>0</v>
      </c>
      <c r="F16" s="108">
        <f>IFERROR(交付申請入力データ!L$18*SUMIFS(交付申請入力データ!$F$19:$F$150001,交付申請入力データ!L$19:L$150001,"対象",交付申請入力データ!$C$19:$C$150001,交付申請出力結果!$B16,交付申請入力データ!$B$19:$B$150001,交付申請出力結果!$C$5)/SUMIF(交付申請入力データ!L$19:L$150001,"対象",交付申請入力データ!$F$19:$F$150001),0)</f>
        <v>0</v>
      </c>
      <c r="G16" s="108">
        <f>IFERROR(交付申請入力データ!M$18*SUMIFS(交付申請入力データ!$F$19:$F$150001,交付申請入力データ!M$19:M$150001,"対象",交付申請入力データ!$C$19:$C$150001,交付申請出力結果!$B16,交付申請入力データ!$B$19:$B$150001,交付申請出力結果!$C$5)/SUMIF(交付申請入力データ!M$19:M$150001,"対象",交付申請入力データ!$F$19:$F$150001),0)</f>
        <v>0</v>
      </c>
      <c r="H16" s="108">
        <f>IFERROR(交付申請入力データ!N$18*SUMIFS(交付申請入力データ!$F$19:$F$150001,交付申請入力データ!N$19:N$150001,"対象",交付申請入力データ!$C$19:$C$150001,交付申請出力結果!$B16,交付申請入力データ!$B$19:$B$150001,交付申請出力結果!$C$5)/SUMIF(交付申請入力データ!N$19:N$150001,"対象",交付申請入力データ!$F$19:$F$150001),0)</f>
        <v>0</v>
      </c>
      <c r="I16" s="108">
        <f>IFERROR(交付申請入力データ!O$18*SUMIFS(交付申請入力データ!$F$19:$F$150001,交付申請入力データ!O$19:O$150001,"対象",交付申請入力データ!$C$19:$C$150001,交付申請出力結果!$B16,交付申請入力データ!$B$19:$B$150001,交付申請出力結果!$C$5)/SUMIF(交付申請入力データ!O$19:O$150001,"対象",交付申請入力データ!$F$19:$F$150001),0)</f>
        <v>0</v>
      </c>
      <c r="J16" s="108">
        <f>IFERROR(交付申請入力データ!P$18*SUMIFS(交付申請入力データ!$F$19:$F$150001,交付申請入力データ!P$19:P$150001,"対象",交付申請入力データ!$C$19:$C$150001,交付申請出力結果!$B16,交付申請入力データ!$B$19:$B$150001,交付申請出力結果!$C$5)/SUMIF(交付申請入力データ!P$19:P$150001,"対象",交付申請入力データ!$F$19:$F$150001),0)</f>
        <v>0</v>
      </c>
      <c r="K16" s="108">
        <f>IFERROR(交付申請入力データ!Q$18*SUMIFS(交付申請入力データ!$F$19:$F$150001,交付申請入力データ!Q$19:Q$150001,"対象",交付申請入力データ!$C$19:$C$150001,交付申請出力結果!$B16,交付申請入力データ!$B$19:$B$150001,交付申請出力結果!$C$5)/SUMIF(交付申請入力データ!Q$19:Q$150001,"対象",交付申請入力データ!$F$19:$F$150001),0)</f>
        <v>0</v>
      </c>
      <c r="L16" s="108">
        <f>IFERROR(交付申請入力データ!R$18*SUMIFS(交付申請入力データ!$F$19:$F$150001,交付申請入力データ!R$19:R$150001,"対象",交付申請入力データ!$C$19:$C$150001,交付申請出力結果!$B16,交付申請入力データ!$B$19:$B$150001,交付申請出力結果!$C$5)/SUMIF(交付申請入力データ!R$19:R$150001,"対象",交付申請入力データ!$F$19:$F$150001),0)</f>
        <v>0</v>
      </c>
      <c r="M16" s="108">
        <f>IFERROR(交付申請入力データ!S$18*SUMIFS(交付申請入力データ!$F$19:$F$150001,交付申請入力データ!S$19:S$150001,"対象",交付申請入力データ!$C$19:$C$150001,交付申請出力結果!$B16,交付申請入力データ!$B$19:$B$150001,交付申請出力結果!$C$5)/SUMIF(交付申請入力データ!S$19:S$150001,"対象",交付申請入力データ!$F$19:$F$150001),0)</f>
        <v>0</v>
      </c>
      <c r="N16" s="108">
        <f>IFERROR(交付申請入力データ!W$18*SUMIFS(交付申請入力データ!$F$19:$F$150001,交付申請入力データ!W$19:W$150001,"対象",交付申請入力データ!$C$19:$C$150001,交付申請出力結果!$B16,交付申請入力データ!$B$19:$B$150001,交付申請出力結果!$C$5)/SUMIF(交付申請入力データ!W$19:W$150001,"対象",交付申請入力データ!$F$19:$F$150001),0)</f>
        <v>0</v>
      </c>
      <c r="O16" s="108">
        <f>IFERROR(交付申請入力データ!X$18*SUMIFS(交付申請入力データ!$F$19:$F$150001,交付申請入力データ!X$19:X$150001,"対象",交付申請入力データ!$C$19:$C$150001,交付申請出力結果!$B16,交付申請入力データ!$B$19:$B$150001,交付申請出力結果!$C$5)/SUMIF(交付申請入力データ!X$19:X$150001,"対象",交付申請入力データ!$F$19:$F$150001),0)</f>
        <v>0</v>
      </c>
      <c r="P16" s="108">
        <f>IFERROR(交付申請入力データ!Y$18*SUMIFS(交付申請入力データ!$F$19:$F$150001,交付申請入力データ!Y$19:Y$150001,"対象",交付申請入力データ!$C$19:$C$150001,交付申請出力結果!$B16,交付申請入力データ!$B$19:$B$150001,交付申請出力結果!$C$5)/SUMIF(交付申請入力データ!Y$19:Y$150001,"対象",交付申請入力データ!$F$19:$F$150001),0)</f>
        <v>0</v>
      </c>
      <c r="Q16" s="74">
        <f t="shared" si="0"/>
        <v>0</v>
      </c>
      <c r="R16" s="75">
        <f>IFERROR(LOOKUP(交付申請出力結果!$C$5,交付申請入力データ!$B$8:$B$14,交付申請入力データ!$E$8:$E$14),0)</f>
        <v>0</v>
      </c>
      <c r="S16" s="84">
        <f t="shared" si="1"/>
        <v>0</v>
      </c>
      <c r="T16" s="330"/>
      <c r="V16" s="426" t="s">
        <v>209</v>
      </c>
      <c r="W16" s="422"/>
      <c r="X16" s="422"/>
      <c r="Y16" s="423"/>
      <c r="Z16" s="258"/>
      <c r="AA16" s="118">
        <f>AA13+AA14</f>
        <v>0</v>
      </c>
    </row>
    <row r="17" spans="1:28">
      <c r="A17" s="310"/>
      <c r="B17" s="72" t="s">
        <v>81</v>
      </c>
      <c r="C17" s="73">
        <f>SUMIFS(交付申請入力データ!$F$19:$F$150004,交付申請入力データ!$C$19:$C$150004,B17,交付申請入力データ!$B$19:$B$150004,交付申請出力結果!$C$5)</f>
        <v>0</v>
      </c>
      <c r="D17" s="316"/>
      <c r="E17" s="74">
        <f>SUMIFS(交付申請入力データ!$G$19:$G$150004,交付申請入力データ!$C$19:$C$150004,B17,交付申請入力データ!$B$19:$B$150004,交付申請出力結果!$C$5)</f>
        <v>0</v>
      </c>
      <c r="F17" s="108">
        <f>IFERROR(交付申請入力データ!L$18*SUMIFS(交付申請入力データ!$F$19:$F$150001,交付申請入力データ!L$19:L$150001,"対象",交付申請入力データ!$C$19:$C$150001,交付申請出力結果!$B17,交付申請入力データ!$B$19:$B$150001,交付申請出力結果!$C$5)/SUMIF(交付申請入力データ!L$19:L$150001,"対象",交付申請入力データ!$F$19:$F$150001),0)</f>
        <v>0</v>
      </c>
      <c r="G17" s="108">
        <f>IFERROR(交付申請入力データ!M$18*SUMIFS(交付申請入力データ!$F$19:$F$150001,交付申請入力データ!M$19:M$150001,"対象",交付申請入力データ!$C$19:$C$150001,交付申請出力結果!$B17,交付申請入力データ!$B$19:$B$150001,交付申請出力結果!$C$5)/SUMIF(交付申請入力データ!M$19:M$150001,"対象",交付申請入力データ!$F$19:$F$150001),0)</f>
        <v>0</v>
      </c>
      <c r="H17" s="108">
        <f>IFERROR(交付申請入力データ!N$18*SUMIFS(交付申請入力データ!$F$19:$F$150001,交付申請入力データ!N$19:N$150001,"対象",交付申請入力データ!$C$19:$C$150001,交付申請出力結果!$B17,交付申請入力データ!$B$19:$B$150001,交付申請出力結果!$C$5)/SUMIF(交付申請入力データ!N$19:N$150001,"対象",交付申請入力データ!$F$19:$F$150001),0)</f>
        <v>0</v>
      </c>
      <c r="I17" s="108">
        <f>IFERROR(交付申請入力データ!O$18*SUMIFS(交付申請入力データ!$F$19:$F$150001,交付申請入力データ!O$19:O$150001,"対象",交付申請入力データ!$C$19:$C$150001,交付申請出力結果!$B17,交付申請入力データ!$B$19:$B$150001,交付申請出力結果!$C$5)/SUMIF(交付申請入力データ!O$19:O$150001,"対象",交付申請入力データ!$F$19:$F$150001),0)</f>
        <v>0</v>
      </c>
      <c r="J17" s="108">
        <f>IFERROR(交付申請入力データ!P$18*SUMIFS(交付申請入力データ!$F$19:$F$150001,交付申請入力データ!P$19:P$150001,"対象",交付申請入力データ!$C$19:$C$150001,交付申請出力結果!$B17,交付申請入力データ!$B$19:$B$150001,交付申請出力結果!$C$5)/SUMIF(交付申請入力データ!P$19:P$150001,"対象",交付申請入力データ!$F$19:$F$150001),0)</f>
        <v>0</v>
      </c>
      <c r="K17" s="108">
        <f>IFERROR(交付申請入力データ!Q$18*SUMIFS(交付申請入力データ!$F$19:$F$150001,交付申請入力データ!Q$19:Q$150001,"対象",交付申請入力データ!$C$19:$C$150001,交付申請出力結果!$B17,交付申請入力データ!$B$19:$B$150001,交付申請出力結果!$C$5)/SUMIF(交付申請入力データ!Q$19:Q$150001,"対象",交付申請入力データ!$F$19:$F$150001),0)</f>
        <v>0</v>
      </c>
      <c r="L17" s="108">
        <f>IFERROR(交付申請入力データ!R$18*SUMIFS(交付申請入力データ!$F$19:$F$150001,交付申請入力データ!R$19:R$150001,"対象",交付申請入力データ!$C$19:$C$150001,交付申請出力結果!$B17,交付申請入力データ!$B$19:$B$150001,交付申請出力結果!$C$5)/SUMIF(交付申請入力データ!R$19:R$150001,"対象",交付申請入力データ!$F$19:$F$150001),0)</f>
        <v>0</v>
      </c>
      <c r="M17" s="108">
        <f>IFERROR(交付申請入力データ!S$18*SUMIFS(交付申請入力データ!$F$19:$F$150001,交付申請入力データ!S$19:S$150001,"対象",交付申請入力データ!$C$19:$C$150001,交付申請出力結果!$B17,交付申請入力データ!$B$19:$B$150001,交付申請出力結果!$C$5)/SUMIF(交付申請入力データ!S$19:S$150001,"対象",交付申請入力データ!$F$19:$F$150001),0)</f>
        <v>0</v>
      </c>
      <c r="N17" s="108">
        <f>IFERROR(交付申請入力データ!W$18*SUMIFS(交付申請入力データ!$F$19:$F$150001,交付申請入力データ!W$19:W$150001,"対象",交付申請入力データ!$C$19:$C$150001,交付申請出力結果!$B17,交付申請入力データ!$B$19:$B$150001,交付申請出力結果!$C$5)/SUMIF(交付申請入力データ!W$19:W$150001,"対象",交付申請入力データ!$F$19:$F$150001),0)</f>
        <v>0</v>
      </c>
      <c r="O17" s="108">
        <f>IFERROR(交付申請入力データ!X$18*SUMIFS(交付申請入力データ!$F$19:$F$150001,交付申請入力データ!X$19:X$150001,"対象",交付申請入力データ!$C$19:$C$150001,交付申請出力結果!$B17,交付申請入力データ!$B$19:$B$150001,交付申請出力結果!$C$5)/SUMIF(交付申請入力データ!X$19:X$150001,"対象",交付申請入力データ!$F$19:$F$150001),0)</f>
        <v>0</v>
      </c>
      <c r="P17" s="108">
        <f>IFERROR(交付申請入力データ!Y$18*SUMIFS(交付申請入力データ!$F$19:$F$150001,交付申請入力データ!Y$19:Y$150001,"対象",交付申請入力データ!$C$19:$C$150001,交付申請出力結果!$B17,交付申請入力データ!$B$19:$B$150001,交付申請出力結果!$C$5)/SUMIF(交付申請入力データ!Y$19:Y$150001,"対象",交付申請入力データ!$F$19:$F$150001),0)</f>
        <v>0</v>
      </c>
      <c r="Q17" s="74">
        <f t="shared" si="0"/>
        <v>0</v>
      </c>
      <c r="R17" s="75">
        <f>IFERROR(LOOKUP(交付申請出力結果!$C$5,交付申請入力データ!$B$8:$B$14,交付申請入力データ!$E$8:$E$14),0)</f>
        <v>0</v>
      </c>
      <c r="S17" s="84">
        <f t="shared" si="1"/>
        <v>0</v>
      </c>
      <c r="T17" s="330"/>
      <c r="V17" s="427"/>
      <c r="W17" s="428"/>
      <c r="X17" s="428"/>
      <c r="Y17" s="429"/>
      <c r="Z17" s="259"/>
      <c r="AA17" s="119"/>
    </row>
    <row r="18" spans="1:28">
      <c r="A18" s="310"/>
      <c r="B18" s="72" t="s">
        <v>82</v>
      </c>
      <c r="C18" s="73">
        <f>SUMIFS(交付申請入力データ!$F$19:$F$150004,交付申請入力データ!$C$19:$C$150004,B18,交付申請入力データ!$B$19:$B$150004,交付申請出力結果!$C$5)</f>
        <v>0</v>
      </c>
      <c r="D18" s="316"/>
      <c r="E18" s="74">
        <f>SUMIFS(交付申請入力データ!$G$19:$G$150004,交付申請入力データ!$C$19:$C$150004,B18,交付申請入力データ!$B$19:$B$150004,交付申請出力結果!$C$5)</f>
        <v>0</v>
      </c>
      <c r="F18" s="108">
        <f>IFERROR(交付申請入力データ!L$18*SUMIFS(交付申請入力データ!$F$19:$F$150001,交付申請入力データ!L$19:L$150001,"対象",交付申請入力データ!$C$19:$C$150001,交付申請出力結果!$B18,交付申請入力データ!$B$19:$B$150001,交付申請出力結果!$C$5)/SUMIF(交付申請入力データ!L$19:L$150001,"対象",交付申請入力データ!$F$19:$F$150001),0)</f>
        <v>0</v>
      </c>
      <c r="G18" s="108">
        <f>IFERROR(交付申請入力データ!M$18*SUMIFS(交付申請入力データ!$F$19:$F$150001,交付申請入力データ!M$19:M$150001,"対象",交付申請入力データ!$C$19:$C$150001,交付申請出力結果!$B18,交付申請入力データ!$B$19:$B$150001,交付申請出力結果!$C$5)/SUMIF(交付申請入力データ!M$19:M$150001,"対象",交付申請入力データ!$F$19:$F$150001),0)</f>
        <v>0</v>
      </c>
      <c r="H18" s="108">
        <f>IFERROR(交付申請入力データ!N$18*SUMIFS(交付申請入力データ!$F$19:$F$150001,交付申請入力データ!N$19:N$150001,"対象",交付申請入力データ!$C$19:$C$150001,交付申請出力結果!$B18,交付申請入力データ!$B$19:$B$150001,交付申請出力結果!$C$5)/SUMIF(交付申請入力データ!N$19:N$150001,"対象",交付申請入力データ!$F$19:$F$150001),0)</f>
        <v>0</v>
      </c>
      <c r="I18" s="108">
        <f>IFERROR(交付申請入力データ!O$18*SUMIFS(交付申請入力データ!$F$19:$F$150001,交付申請入力データ!O$19:O$150001,"対象",交付申請入力データ!$C$19:$C$150001,交付申請出力結果!$B18,交付申請入力データ!$B$19:$B$150001,交付申請出力結果!$C$5)/SUMIF(交付申請入力データ!O$19:O$150001,"対象",交付申請入力データ!$F$19:$F$150001),0)</f>
        <v>0</v>
      </c>
      <c r="J18" s="108">
        <f>IFERROR(交付申請入力データ!P$18*SUMIFS(交付申請入力データ!$F$19:$F$150001,交付申請入力データ!P$19:P$150001,"対象",交付申請入力データ!$C$19:$C$150001,交付申請出力結果!$B18,交付申請入力データ!$B$19:$B$150001,交付申請出力結果!$C$5)/SUMIF(交付申請入力データ!P$19:P$150001,"対象",交付申請入力データ!$F$19:$F$150001),0)</f>
        <v>0</v>
      </c>
      <c r="K18" s="108">
        <f>IFERROR(交付申請入力データ!Q$18*SUMIFS(交付申請入力データ!$F$19:$F$150001,交付申請入力データ!Q$19:Q$150001,"対象",交付申請入力データ!$C$19:$C$150001,交付申請出力結果!$B18,交付申請入力データ!$B$19:$B$150001,交付申請出力結果!$C$5)/SUMIF(交付申請入力データ!Q$19:Q$150001,"対象",交付申請入力データ!$F$19:$F$150001),0)</f>
        <v>0</v>
      </c>
      <c r="L18" s="108">
        <f>IFERROR(交付申請入力データ!R$18*SUMIFS(交付申請入力データ!$F$19:$F$150001,交付申請入力データ!R$19:R$150001,"対象",交付申請入力データ!$C$19:$C$150001,交付申請出力結果!$B18,交付申請入力データ!$B$19:$B$150001,交付申請出力結果!$C$5)/SUMIF(交付申請入力データ!R$19:R$150001,"対象",交付申請入力データ!$F$19:$F$150001),0)</f>
        <v>0</v>
      </c>
      <c r="M18" s="108">
        <f>IFERROR(交付申請入力データ!S$18*SUMIFS(交付申請入力データ!$F$19:$F$150001,交付申請入力データ!S$19:S$150001,"対象",交付申請入力データ!$C$19:$C$150001,交付申請出力結果!$B18,交付申請入力データ!$B$19:$B$150001,交付申請出力結果!$C$5)/SUMIF(交付申請入力データ!S$19:S$150001,"対象",交付申請入力データ!$F$19:$F$150001),0)</f>
        <v>0</v>
      </c>
      <c r="N18" s="108">
        <f>IFERROR(交付申請入力データ!W$18*SUMIFS(交付申請入力データ!$F$19:$F$150001,交付申請入力データ!W$19:W$150001,"対象",交付申請入力データ!$C$19:$C$150001,交付申請出力結果!$B18,交付申請入力データ!$B$19:$B$150001,交付申請出力結果!$C$5)/SUMIF(交付申請入力データ!W$19:W$150001,"対象",交付申請入力データ!$F$19:$F$150001),0)</f>
        <v>0</v>
      </c>
      <c r="O18" s="108">
        <f>IFERROR(交付申請入力データ!X$18*SUMIFS(交付申請入力データ!$F$19:$F$150001,交付申請入力データ!X$19:X$150001,"対象",交付申請入力データ!$C$19:$C$150001,交付申請出力結果!$B18,交付申請入力データ!$B$19:$B$150001,交付申請出力結果!$C$5)/SUMIF(交付申請入力データ!X$19:X$150001,"対象",交付申請入力データ!$F$19:$F$150001),0)</f>
        <v>0</v>
      </c>
      <c r="P18" s="108">
        <f>IFERROR(交付申請入力データ!Y$18*SUMIFS(交付申請入力データ!$F$19:$F$150001,交付申請入力データ!Y$19:Y$150001,"対象",交付申請入力データ!$C$19:$C$150001,交付申請出力結果!$B18,交付申請入力データ!$B$19:$B$150001,交付申請出力結果!$C$5)/SUMIF(交付申請入力データ!Y$19:Y$150001,"対象",交付申請入力データ!$F$19:$F$150001),0)</f>
        <v>0</v>
      </c>
      <c r="Q18" s="74">
        <f t="shared" si="0"/>
        <v>0</v>
      </c>
      <c r="R18" s="75">
        <f>IFERROR(LOOKUP(交付申請出力結果!$C$5,交付申請入力データ!$B$8:$B$14,交付申請入力データ!$E$8:$E$14),0)</f>
        <v>0</v>
      </c>
      <c r="S18" s="84">
        <f t="shared" si="1"/>
        <v>0</v>
      </c>
      <c r="T18" s="330"/>
      <c r="V18" s="384" t="s">
        <v>173</v>
      </c>
      <c r="W18" s="385"/>
      <c r="X18" s="385"/>
      <c r="Y18" s="386"/>
      <c r="Z18" s="299"/>
      <c r="AA18" s="374">
        <f>IF(交付申請入力データ!F3="当てはまる",30000000,15000000)</f>
        <v>15000000</v>
      </c>
    </row>
    <row r="19" spans="1:28" ht="19.5" thickBot="1">
      <c r="A19" s="310"/>
      <c r="B19" s="72" t="s">
        <v>60</v>
      </c>
      <c r="C19" s="73">
        <f>SUMIFS(交付申請入力データ!$F$19:$F$150004,交付申請入力データ!$C$19:$C$150004,B19,交付申請入力データ!$B$19:$B$150004,交付申請出力結果!$C$5)</f>
        <v>0</v>
      </c>
      <c r="D19" s="316"/>
      <c r="E19" s="74">
        <f>SUMIFS(交付申請入力データ!$G$19:$G$150004,交付申請入力データ!$C$19:$C$150004,B19,交付申請入力データ!$B$19:$B$150004,交付申請出力結果!$C$5)</f>
        <v>0</v>
      </c>
      <c r="F19" s="108">
        <f>IFERROR(交付申請入力データ!L$18*SUMIFS(交付申請入力データ!$F$19:$F$150001,交付申請入力データ!L$19:L$150001,"対象",交付申請入力データ!$C$19:$C$150001,交付申請出力結果!$B19,交付申請入力データ!$B$19:$B$150001,交付申請出力結果!$C$5)/SUMIF(交付申請入力データ!L$19:L$150001,"対象",交付申請入力データ!$F$19:$F$150001),0)</f>
        <v>0</v>
      </c>
      <c r="G19" s="108">
        <f>IFERROR(交付申請入力データ!M$18*SUMIFS(交付申請入力データ!$F$19:$F$150001,交付申請入力データ!M$19:M$150001,"対象",交付申請入力データ!$C$19:$C$150001,交付申請出力結果!$B19,交付申請入力データ!$B$19:$B$150001,交付申請出力結果!$C$5)/SUMIF(交付申請入力データ!M$19:M$150001,"対象",交付申請入力データ!$F$19:$F$150001),0)</f>
        <v>0</v>
      </c>
      <c r="H19" s="108">
        <f>IFERROR(交付申請入力データ!N$18*SUMIFS(交付申請入力データ!$F$19:$F$150001,交付申請入力データ!N$19:N$150001,"対象",交付申請入力データ!$C$19:$C$150001,交付申請出力結果!$B19,交付申請入力データ!$B$19:$B$150001,交付申請出力結果!$C$5)/SUMIF(交付申請入力データ!N$19:N$150001,"対象",交付申請入力データ!$F$19:$F$150001),0)</f>
        <v>0</v>
      </c>
      <c r="I19" s="108">
        <f>IFERROR(交付申請入力データ!O$18*SUMIFS(交付申請入力データ!$F$19:$F$150001,交付申請入力データ!O$19:O$150001,"対象",交付申請入力データ!$C$19:$C$150001,交付申請出力結果!$B19,交付申請入力データ!$B$19:$B$150001,交付申請出力結果!$C$5)/SUMIF(交付申請入力データ!O$19:O$150001,"対象",交付申請入力データ!$F$19:$F$150001),0)</f>
        <v>0</v>
      </c>
      <c r="J19" s="108">
        <f>IFERROR(交付申請入力データ!P$18*SUMIFS(交付申請入力データ!$F$19:$F$150001,交付申請入力データ!P$19:P$150001,"対象",交付申請入力データ!$C$19:$C$150001,交付申請出力結果!$B19,交付申請入力データ!$B$19:$B$150001,交付申請出力結果!$C$5)/SUMIF(交付申請入力データ!P$19:P$150001,"対象",交付申請入力データ!$F$19:$F$150001),0)</f>
        <v>0</v>
      </c>
      <c r="K19" s="108">
        <f>IFERROR(交付申請入力データ!Q$18*SUMIFS(交付申請入力データ!$F$19:$F$150001,交付申請入力データ!Q$19:Q$150001,"対象",交付申請入力データ!$C$19:$C$150001,交付申請出力結果!$B19,交付申請入力データ!$B$19:$B$150001,交付申請出力結果!$C$5)/SUMIF(交付申請入力データ!Q$19:Q$150001,"対象",交付申請入力データ!$F$19:$F$150001),0)</f>
        <v>0</v>
      </c>
      <c r="L19" s="108">
        <f>IFERROR(交付申請入力データ!R$18*SUMIFS(交付申請入力データ!$F$19:$F$150001,交付申請入力データ!R$19:R$150001,"対象",交付申請入力データ!$C$19:$C$150001,交付申請出力結果!$B19,交付申請入力データ!$B$19:$B$150001,交付申請出力結果!$C$5)/SUMIF(交付申請入力データ!R$19:R$150001,"対象",交付申請入力データ!$F$19:$F$150001),0)</f>
        <v>0</v>
      </c>
      <c r="M19" s="108">
        <f>IFERROR(交付申請入力データ!S$18*SUMIFS(交付申請入力データ!$F$19:$F$150001,交付申請入力データ!S$19:S$150001,"対象",交付申請入力データ!$C$19:$C$150001,交付申請出力結果!$B19,交付申請入力データ!$B$19:$B$150001,交付申請出力結果!$C$5)/SUMIF(交付申請入力データ!S$19:S$150001,"対象",交付申請入力データ!$F$19:$F$150001),0)</f>
        <v>0</v>
      </c>
      <c r="N19" s="108">
        <f>IFERROR(交付申請入力データ!W$18*SUMIFS(交付申請入力データ!$F$19:$F$150001,交付申請入力データ!W$19:W$150001,"対象",交付申請入力データ!$C$19:$C$150001,交付申請出力結果!$B19,交付申請入力データ!$B$19:$B$150001,交付申請出力結果!$C$5)/SUMIF(交付申請入力データ!W$19:W$150001,"対象",交付申請入力データ!$F$19:$F$150001),0)</f>
        <v>0</v>
      </c>
      <c r="O19" s="108">
        <f>IFERROR(交付申請入力データ!X$18*SUMIFS(交付申請入力データ!$F$19:$F$150001,交付申請入力データ!X$19:X$150001,"対象",交付申請入力データ!$C$19:$C$150001,交付申請出力結果!$B19,交付申請入力データ!$B$19:$B$150001,交付申請出力結果!$C$5)/SUMIF(交付申請入力データ!X$19:X$150001,"対象",交付申請入力データ!$F$19:$F$150001),0)</f>
        <v>0</v>
      </c>
      <c r="P19" s="108">
        <f>IFERROR(交付申請入力データ!Y$18*SUMIFS(交付申請入力データ!$F$19:$F$150001,交付申請入力データ!Y$19:Y$150001,"対象",交付申請入力データ!$C$19:$C$150001,交付申請出力結果!$B19,交付申請入力データ!$B$19:$B$150001,交付申請出力結果!$C$5)/SUMIF(交付申請入力データ!Y$19:Y$150001,"対象",交付申請入力データ!$F$19:$F$150001),0)</f>
        <v>0</v>
      </c>
      <c r="Q19" s="74">
        <f t="shared" si="0"/>
        <v>0</v>
      </c>
      <c r="R19" s="75">
        <f>IFERROR(LOOKUP(交付申請出力結果!$C$5,交付申請入力データ!$B$8:$B$14,交付申請入力データ!$E$8:$E$14),0)</f>
        <v>0</v>
      </c>
      <c r="S19" s="84">
        <f t="shared" si="1"/>
        <v>0</v>
      </c>
      <c r="T19" s="330"/>
      <c r="V19" s="387"/>
      <c r="W19" s="388"/>
      <c r="X19" s="388"/>
      <c r="Y19" s="389"/>
      <c r="Z19" s="300"/>
      <c r="AA19" s="375"/>
    </row>
    <row r="20" spans="1:28" ht="19.5" thickBot="1">
      <c r="A20" s="310"/>
      <c r="B20" s="72" t="s">
        <v>61</v>
      </c>
      <c r="C20" s="73">
        <f>SUMIFS(交付申請入力データ!$F$19:$F$150004,交付申請入力データ!$C$19:$C$150004,B20,交付申請入力データ!$B$19:$B$150004,交付申請出力結果!$C$5)</f>
        <v>0</v>
      </c>
      <c r="D20" s="316"/>
      <c r="E20" s="74">
        <f>SUMIFS(交付申請入力データ!$G$19:$G$150004,交付申請入力データ!$C$19:$C$150004,B20,交付申請入力データ!$B$19:$B$150004,交付申請出力結果!$C$5)</f>
        <v>0</v>
      </c>
      <c r="F20" s="108">
        <f>IFERROR(交付申請入力データ!L$18*SUMIFS(交付申請入力データ!$F$19:$F$150001,交付申請入力データ!L$19:L$150001,"対象",交付申請入力データ!$C$19:$C$150001,交付申請出力結果!$B20,交付申請入力データ!$B$19:$B$150001,交付申請出力結果!$C$5)/SUMIF(交付申請入力データ!L$19:L$150001,"対象",交付申請入力データ!$F$19:$F$150001),0)</f>
        <v>0</v>
      </c>
      <c r="G20" s="108">
        <f>IFERROR(交付申請入力データ!M$18*SUMIFS(交付申請入力データ!$F$19:$F$150001,交付申請入力データ!M$19:M$150001,"対象",交付申請入力データ!$C$19:$C$150001,交付申請出力結果!$B20,交付申請入力データ!$B$19:$B$150001,交付申請出力結果!$C$5)/SUMIF(交付申請入力データ!M$19:M$150001,"対象",交付申請入力データ!$F$19:$F$150001),0)</f>
        <v>0</v>
      </c>
      <c r="H20" s="108">
        <f>IFERROR(交付申請入力データ!N$18*SUMIFS(交付申請入力データ!$F$19:$F$150001,交付申請入力データ!N$19:N$150001,"対象",交付申請入力データ!$C$19:$C$150001,交付申請出力結果!$B20,交付申請入力データ!$B$19:$B$150001,交付申請出力結果!$C$5)/SUMIF(交付申請入力データ!N$19:N$150001,"対象",交付申請入力データ!$F$19:$F$150001),0)</f>
        <v>0</v>
      </c>
      <c r="I20" s="108">
        <f>IFERROR(交付申請入力データ!O$18*SUMIFS(交付申請入力データ!$F$19:$F$150001,交付申請入力データ!O$19:O$150001,"対象",交付申請入力データ!$C$19:$C$150001,交付申請出力結果!$B20,交付申請入力データ!$B$19:$B$150001,交付申請出力結果!$C$5)/SUMIF(交付申請入力データ!O$19:O$150001,"対象",交付申請入力データ!$F$19:$F$150001),0)</f>
        <v>0</v>
      </c>
      <c r="J20" s="108">
        <f>IFERROR(交付申請入力データ!P$18*SUMIFS(交付申請入力データ!$F$19:$F$150001,交付申請入力データ!P$19:P$150001,"対象",交付申請入力データ!$C$19:$C$150001,交付申請出力結果!$B20,交付申請入力データ!$B$19:$B$150001,交付申請出力結果!$C$5)/SUMIF(交付申請入力データ!P$19:P$150001,"対象",交付申請入力データ!$F$19:$F$150001),0)</f>
        <v>0</v>
      </c>
      <c r="K20" s="108">
        <f>IFERROR(交付申請入力データ!Q$18*SUMIFS(交付申請入力データ!$F$19:$F$150001,交付申請入力データ!Q$19:Q$150001,"対象",交付申請入力データ!$C$19:$C$150001,交付申請出力結果!$B20,交付申請入力データ!$B$19:$B$150001,交付申請出力結果!$C$5)/SUMIF(交付申請入力データ!Q$19:Q$150001,"対象",交付申請入力データ!$F$19:$F$150001),0)</f>
        <v>0</v>
      </c>
      <c r="L20" s="108">
        <f>IFERROR(交付申請入力データ!R$18*SUMIFS(交付申請入力データ!$F$19:$F$150001,交付申請入力データ!R$19:R$150001,"対象",交付申請入力データ!$C$19:$C$150001,交付申請出力結果!$B20,交付申請入力データ!$B$19:$B$150001,交付申請出力結果!$C$5)/SUMIF(交付申請入力データ!R$19:R$150001,"対象",交付申請入力データ!$F$19:$F$150001),0)</f>
        <v>0</v>
      </c>
      <c r="M20" s="108">
        <f>IFERROR(交付申請入力データ!S$18*SUMIFS(交付申請入力データ!$F$19:$F$150001,交付申請入力データ!S$19:S$150001,"対象",交付申請入力データ!$C$19:$C$150001,交付申請出力結果!$B20,交付申請入力データ!$B$19:$B$150001,交付申請出力結果!$C$5)/SUMIF(交付申請入力データ!S$19:S$150001,"対象",交付申請入力データ!$F$19:$F$150001),0)</f>
        <v>0</v>
      </c>
      <c r="N20" s="108">
        <f>IFERROR(交付申請入力データ!W$18*SUMIFS(交付申請入力データ!$F$19:$F$150001,交付申請入力データ!W$19:W$150001,"対象",交付申請入力データ!$C$19:$C$150001,交付申請出力結果!$B20,交付申請入力データ!$B$19:$B$150001,交付申請出力結果!$C$5)/SUMIF(交付申請入力データ!W$19:W$150001,"対象",交付申請入力データ!$F$19:$F$150001),0)</f>
        <v>0</v>
      </c>
      <c r="O20" s="108">
        <f>IFERROR(交付申請入力データ!X$18*SUMIFS(交付申請入力データ!$F$19:$F$150001,交付申請入力データ!X$19:X$150001,"対象",交付申請入力データ!$C$19:$C$150001,交付申請出力結果!$B20,交付申請入力データ!$B$19:$B$150001,交付申請出力結果!$C$5)/SUMIF(交付申請入力データ!X$19:X$150001,"対象",交付申請入力データ!$F$19:$F$150001),0)</f>
        <v>0</v>
      </c>
      <c r="P20" s="108">
        <f>IFERROR(交付申請入力データ!Y$18*SUMIFS(交付申請入力データ!$F$19:$F$150001,交付申請入力データ!Y$19:Y$150001,"対象",交付申請入力データ!$C$19:$C$150001,交付申請出力結果!$B20,交付申請入力データ!$B$19:$B$150001,交付申請出力結果!$C$5)/SUMIF(交付申請入力データ!Y$19:Y$150001,"対象",交付申請入力データ!$F$19:$F$150001),0)</f>
        <v>0</v>
      </c>
      <c r="Q20" s="74">
        <f t="shared" si="0"/>
        <v>0</v>
      </c>
      <c r="R20" s="75">
        <f>IFERROR(LOOKUP(交付申請出力結果!$C$5,交付申請入力データ!$B$8:$B$14,交付申請入力データ!$E$8:$E$14),0)</f>
        <v>0</v>
      </c>
      <c r="S20" s="84">
        <f t="shared" si="1"/>
        <v>0</v>
      </c>
      <c r="T20" s="330"/>
      <c r="V20" s="362" t="s">
        <v>136</v>
      </c>
      <c r="W20" s="363"/>
      <c r="X20" s="363"/>
      <c r="Y20" s="364"/>
      <c r="Z20" s="260"/>
      <c r="AA20" s="121">
        <f>ROUNDDOWN(MIN(AA15:AA19),-3)</f>
        <v>0</v>
      </c>
    </row>
    <row r="21" spans="1:28" ht="18.75" customHeight="1">
      <c r="A21" s="310"/>
      <c r="B21" s="72" t="s">
        <v>62</v>
      </c>
      <c r="C21" s="73">
        <f>SUMIFS(交付申請入力データ!$F$19:$F$150004,交付申請入力データ!$C$19:$C$150004,B21,交付申請入力データ!$B$19:$B$150004,交付申請出力結果!$C$5)</f>
        <v>0</v>
      </c>
      <c r="D21" s="316"/>
      <c r="E21" s="74">
        <f>SUMIFS(交付申請入力データ!$G$19:$G$150004,交付申請入力データ!$C$19:$C$150004,B21,交付申請入力データ!$B$19:$B$150004,交付申請出力結果!$C$5)</f>
        <v>0</v>
      </c>
      <c r="F21" s="108">
        <f>IFERROR(交付申請入力データ!L$18*SUMIFS(交付申請入力データ!$F$19:$F$150001,交付申請入力データ!L$19:L$150001,"対象",交付申請入力データ!$C$19:$C$150001,交付申請出力結果!$B21,交付申請入力データ!$B$19:$B$150001,交付申請出力結果!$C$5)/SUMIF(交付申請入力データ!L$19:L$150001,"対象",交付申請入力データ!$F$19:$F$150001),0)</f>
        <v>0</v>
      </c>
      <c r="G21" s="108">
        <f>IFERROR(交付申請入力データ!M$18*SUMIFS(交付申請入力データ!$F$19:$F$150001,交付申請入力データ!M$19:M$150001,"対象",交付申請入力データ!$C$19:$C$150001,交付申請出力結果!$B21,交付申請入力データ!$B$19:$B$150001,交付申請出力結果!$C$5)/SUMIF(交付申請入力データ!M$19:M$150001,"対象",交付申請入力データ!$F$19:$F$150001),0)</f>
        <v>0</v>
      </c>
      <c r="H21" s="108">
        <f>IFERROR(交付申請入力データ!N$18*SUMIFS(交付申請入力データ!$F$19:$F$150001,交付申請入力データ!N$19:N$150001,"対象",交付申請入力データ!$C$19:$C$150001,交付申請出力結果!$B21,交付申請入力データ!$B$19:$B$150001,交付申請出力結果!$C$5)/SUMIF(交付申請入力データ!N$19:N$150001,"対象",交付申請入力データ!$F$19:$F$150001),0)</f>
        <v>0</v>
      </c>
      <c r="I21" s="108">
        <f>IFERROR(交付申請入力データ!O$18*SUMIFS(交付申請入力データ!$F$19:$F$150001,交付申請入力データ!O$19:O$150001,"対象",交付申請入力データ!$C$19:$C$150001,交付申請出力結果!$B21,交付申請入力データ!$B$19:$B$150001,交付申請出力結果!$C$5)/SUMIF(交付申請入力データ!O$19:O$150001,"対象",交付申請入力データ!$F$19:$F$150001),0)</f>
        <v>0</v>
      </c>
      <c r="J21" s="108">
        <f>IFERROR(交付申請入力データ!P$18*SUMIFS(交付申請入力データ!$F$19:$F$150001,交付申請入力データ!P$19:P$150001,"対象",交付申請入力データ!$C$19:$C$150001,交付申請出力結果!$B21,交付申請入力データ!$B$19:$B$150001,交付申請出力結果!$C$5)/SUMIF(交付申請入力データ!P$19:P$150001,"対象",交付申請入力データ!$F$19:$F$150001),0)</f>
        <v>0</v>
      </c>
      <c r="K21" s="108">
        <f>IFERROR(交付申請入力データ!Q$18*SUMIFS(交付申請入力データ!$F$19:$F$150001,交付申請入力データ!Q$19:Q$150001,"対象",交付申請入力データ!$C$19:$C$150001,交付申請出力結果!$B21,交付申請入力データ!$B$19:$B$150001,交付申請出力結果!$C$5)/SUMIF(交付申請入力データ!Q$19:Q$150001,"対象",交付申請入力データ!$F$19:$F$150001),0)</f>
        <v>0</v>
      </c>
      <c r="L21" s="108">
        <f>IFERROR(交付申請入力データ!R$18*SUMIFS(交付申請入力データ!$F$19:$F$150001,交付申請入力データ!R$19:R$150001,"対象",交付申請入力データ!$C$19:$C$150001,交付申請出力結果!$B21,交付申請入力データ!$B$19:$B$150001,交付申請出力結果!$C$5)/SUMIF(交付申請入力データ!R$19:R$150001,"対象",交付申請入力データ!$F$19:$F$150001),0)</f>
        <v>0</v>
      </c>
      <c r="M21" s="108">
        <f>IFERROR(交付申請入力データ!S$18*SUMIFS(交付申請入力データ!$F$19:$F$150001,交付申請入力データ!S$19:S$150001,"対象",交付申請入力データ!$C$19:$C$150001,交付申請出力結果!$B21,交付申請入力データ!$B$19:$B$150001,交付申請出力結果!$C$5)/SUMIF(交付申請入力データ!S$19:S$150001,"対象",交付申請入力データ!$F$19:$F$150001),0)</f>
        <v>0</v>
      </c>
      <c r="N21" s="108">
        <f>IFERROR(交付申請入力データ!W$18*SUMIFS(交付申請入力データ!$F$19:$F$150001,交付申請入力データ!W$19:W$150001,"対象",交付申請入力データ!$C$19:$C$150001,交付申請出力結果!$B21,交付申請入力データ!$B$19:$B$150001,交付申請出力結果!$C$5)/SUMIF(交付申請入力データ!W$19:W$150001,"対象",交付申請入力データ!$F$19:$F$150001),0)</f>
        <v>0</v>
      </c>
      <c r="O21" s="108">
        <f>IFERROR(交付申請入力データ!X$18*SUMIFS(交付申請入力データ!$F$19:$F$150001,交付申請入力データ!X$19:X$150001,"対象",交付申請入力データ!$C$19:$C$150001,交付申請出力結果!$B21,交付申請入力データ!$B$19:$B$150001,交付申請出力結果!$C$5)/SUMIF(交付申請入力データ!X$19:X$150001,"対象",交付申請入力データ!$F$19:$F$150001),0)</f>
        <v>0</v>
      </c>
      <c r="P21" s="108">
        <f>IFERROR(交付申請入力データ!Y$18*SUMIFS(交付申請入力データ!$F$19:$F$150001,交付申請入力データ!Y$19:Y$150001,"対象",交付申請入力データ!$C$19:$C$150001,交付申請出力結果!$B21,交付申請入力データ!$B$19:$B$150001,交付申請出力結果!$C$5)/SUMIF(交付申請入力データ!Y$19:Y$150001,"対象",交付申請入力データ!$F$19:$F$150001),0)</f>
        <v>0</v>
      </c>
      <c r="Q21" s="74">
        <f t="shared" si="0"/>
        <v>0</v>
      </c>
      <c r="R21" s="75">
        <f>IFERROR(LOOKUP(交付申請出力結果!$C$5,交付申請入力データ!$B$8:$B$14,交付申請入力データ!$E$8:$E$14),0)</f>
        <v>0</v>
      </c>
      <c r="S21" s="84">
        <f t="shared" si="1"/>
        <v>0</v>
      </c>
      <c r="T21" s="330"/>
      <c r="V21" s="320" t="s">
        <v>141</v>
      </c>
      <c r="W21" s="320"/>
      <c r="X21" s="320"/>
    </row>
    <row r="22" spans="1:28" ht="19.5" customHeight="1" thickBot="1">
      <c r="A22" s="310"/>
      <c r="B22" s="72" t="s">
        <v>63</v>
      </c>
      <c r="C22" s="73">
        <f>SUMIFS(交付申請入力データ!$F$19:$F$150004,交付申請入力データ!$C$19:$C$150004,B22,交付申請入力データ!$B$19:$B$150004,交付申請出力結果!$C$5)</f>
        <v>0</v>
      </c>
      <c r="D22" s="316"/>
      <c r="E22" s="74">
        <f>SUMIFS(交付申請入力データ!$G$19:$G$150004,交付申請入力データ!$C$19:$C$150004,B22,交付申請入力データ!$B$19:$B$150004,交付申請出力結果!$C$5)</f>
        <v>0</v>
      </c>
      <c r="F22" s="108">
        <f>IFERROR(交付申請入力データ!L$18*SUMIFS(交付申請入力データ!$F$19:$F$150001,交付申請入力データ!L$19:L$150001,"対象",交付申請入力データ!$C$19:$C$150001,交付申請出力結果!$B22,交付申請入力データ!$B$19:$B$150001,交付申請出力結果!$C$5)/SUMIF(交付申請入力データ!L$19:L$150001,"対象",交付申請入力データ!$F$19:$F$150001),0)</f>
        <v>0</v>
      </c>
      <c r="G22" s="108">
        <f>IFERROR(交付申請入力データ!M$18*SUMIFS(交付申請入力データ!$F$19:$F$150001,交付申請入力データ!M$19:M$150001,"対象",交付申請入力データ!$C$19:$C$150001,交付申請出力結果!$B22,交付申請入力データ!$B$19:$B$150001,交付申請出力結果!$C$5)/SUMIF(交付申請入力データ!M$19:M$150001,"対象",交付申請入力データ!$F$19:$F$150001),0)</f>
        <v>0</v>
      </c>
      <c r="H22" s="108">
        <f>IFERROR(交付申請入力データ!N$18*SUMIFS(交付申請入力データ!$F$19:$F$150001,交付申請入力データ!N$19:N$150001,"対象",交付申請入力データ!$C$19:$C$150001,交付申請出力結果!$B22,交付申請入力データ!$B$19:$B$150001,交付申請出力結果!$C$5)/SUMIF(交付申請入力データ!N$19:N$150001,"対象",交付申請入力データ!$F$19:$F$150001),0)</f>
        <v>0</v>
      </c>
      <c r="I22" s="108">
        <f>IFERROR(交付申請入力データ!O$18*SUMIFS(交付申請入力データ!$F$19:$F$150001,交付申請入力データ!O$19:O$150001,"対象",交付申請入力データ!$C$19:$C$150001,交付申請出力結果!$B22,交付申請入力データ!$B$19:$B$150001,交付申請出力結果!$C$5)/SUMIF(交付申請入力データ!O$19:O$150001,"対象",交付申請入力データ!$F$19:$F$150001),0)</f>
        <v>0</v>
      </c>
      <c r="J22" s="108">
        <f>IFERROR(交付申請入力データ!P$18*SUMIFS(交付申請入力データ!$F$19:$F$150001,交付申請入力データ!P$19:P$150001,"対象",交付申請入力データ!$C$19:$C$150001,交付申請出力結果!$B22,交付申請入力データ!$B$19:$B$150001,交付申請出力結果!$C$5)/SUMIF(交付申請入力データ!P$19:P$150001,"対象",交付申請入力データ!$F$19:$F$150001),0)</f>
        <v>0</v>
      </c>
      <c r="K22" s="108">
        <f>IFERROR(交付申請入力データ!Q$18*SUMIFS(交付申請入力データ!$F$19:$F$150001,交付申請入力データ!Q$19:Q$150001,"対象",交付申請入力データ!$C$19:$C$150001,交付申請出力結果!$B22,交付申請入力データ!$B$19:$B$150001,交付申請出力結果!$C$5)/SUMIF(交付申請入力データ!Q$19:Q$150001,"対象",交付申請入力データ!$F$19:$F$150001),0)</f>
        <v>0</v>
      </c>
      <c r="L22" s="108">
        <f>IFERROR(交付申請入力データ!R$18*SUMIFS(交付申請入力データ!$F$19:$F$150001,交付申請入力データ!R$19:R$150001,"対象",交付申請入力データ!$C$19:$C$150001,交付申請出力結果!$B22,交付申請入力データ!$B$19:$B$150001,交付申請出力結果!$C$5)/SUMIF(交付申請入力データ!R$19:R$150001,"対象",交付申請入力データ!$F$19:$F$150001),0)</f>
        <v>0</v>
      </c>
      <c r="M22" s="108">
        <f>IFERROR(交付申請入力データ!S$18*SUMIFS(交付申請入力データ!$F$19:$F$150001,交付申請入力データ!S$19:S$150001,"対象",交付申請入力データ!$C$19:$C$150001,交付申請出力結果!$B22,交付申請入力データ!$B$19:$B$150001,交付申請出力結果!$C$5)/SUMIF(交付申請入力データ!S$19:S$150001,"対象",交付申請入力データ!$F$19:$F$150001),0)</f>
        <v>0</v>
      </c>
      <c r="N22" s="108">
        <f>IFERROR(交付申請入力データ!W$18*SUMIFS(交付申請入力データ!$F$19:$F$150001,交付申請入力データ!W$19:W$150001,"対象",交付申請入力データ!$C$19:$C$150001,交付申請出力結果!$B22,交付申請入力データ!$B$19:$B$150001,交付申請出力結果!$C$5)/SUMIF(交付申請入力データ!W$19:W$150001,"対象",交付申請入力データ!$F$19:$F$150001),0)</f>
        <v>0</v>
      </c>
      <c r="O22" s="108">
        <f>IFERROR(交付申請入力データ!X$18*SUMIFS(交付申請入力データ!$F$19:$F$150001,交付申請入力データ!X$19:X$150001,"対象",交付申請入力データ!$C$19:$C$150001,交付申請出力結果!$B22,交付申請入力データ!$B$19:$B$150001,交付申請出力結果!$C$5)/SUMIF(交付申請入力データ!X$19:X$150001,"対象",交付申請入力データ!$F$19:$F$150001),0)</f>
        <v>0</v>
      </c>
      <c r="P22" s="108">
        <f>IFERROR(交付申請入力データ!Y$18*SUMIFS(交付申請入力データ!$F$19:$F$150001,交付申請入力データ!Y$19:Y$150001,"対象",交付申請入力データ!$C$19:$C$150001,交付申請出力結果!$B22,交付申請入力データ!$B$19:$B$150001,交付申請出力結果!$C$5)/SUMIF(交付申請入力データ!Y$19:Y$150001,"対象",交付申請入力データ!$F$19:$F$150001),0)</f>
        <v>0</v>
      </c>
      <c r="Q22" s="74">
        <f t="shared" si="0"/>
        <v>0</v>
      </c>
      <c r="R22" s="75">
        <f>IFERROR(LOOKUP(交付申請出力結果!$C$5,交付申請入力データ!$B$8:$B$14,交付申請入力データ!$E$8:$E$14),0)</f>
        <v>0</v>
      </c>
      <c r="S22" s="84">
        <f t="shared" si="1"/>
        <v>0</v>
      </c>
      <c r="T22" s="330"/>
      <c r="V22" s="321"/>
      <c r="W22" s="321"/>
      <c r="X22" s="321"/>
    </row>
    <row r="23" spans="1:28" ht="19.5" customHeight="1" thickBot="1">
      <c r="A23" s="310"/>
      <c r="B23" s="72" t="s">
        <v>64</v>
      </c>
      <c r="C23" s="73">
        <f>SUMIFS(交付申請入力データ!$F$19:$F$150004,交付申請入力データ!$C$19:$C$150004,B23,交付申請入力データ!$B$19:$B$150004,交付申請出力結果!$C$5)</f>
        <v>0</v>
      </c>
      <c r="D23" s="316"/>
      <c r="E23" s="74">
        <f>SUMIFS(交付申請入力データ!$G$19:$G$150004,交付申請入力データ!$C$19:$C$150004,B23,交付申請入力データ!$B$19:$B$150004,交付申請出力結果!$C$5)</f>
        <v>0</v>
      </c>
      <c r="F23" s="108">
        <f>IFERROR(交付申請入力データ!L$18*SUMIFS(交付申請入力データ!$F$19:$F$150001,交付申請入力データ!L$19:L$150001,"対象",交付申請入力データ!$C$19:$C$150001,交付申請出力結果!$B23,交付申請入力データ!$B$19:$B$150001,交付申請出力結果!$C$5)/SUMIF(交付申請入力データ!L$19:L$150001,"対象",交付申請入力データ!$F$19:$F$150001),0)</f>
        <v>0</v>
      </c>
      <c r="G23" s="108">
        <f>IFERROR(交付申請入力データ!M$18*SUMIFS(交付申請入力データ!$F$19:$F$150001,交付申請入力データ!M$19:M$150001,"対象",交付申請入力データ!$C$19:$C$150001,交付申請出力結果!$B23,交付申請入力データ!$B$19:$B$150001,交付申請出力結果!$C$5)/SUMIF(交付申請入力データ!M$19:M$150001,"対象",交付申請入力データ!$F$19:$F$150001),0)</f>
        <v>0</v>
      </c>
      <c r="H23" s="108">
        <f>IFERROR(交付申請入力データ!N$18*SUMIFS(交付申請入力データ!$F$19:$F$150001,交付申請入力データ!N$19:N$150001,"対象",交付申請入力データ!$C$19:$C$150001,交付申請出力結果!$B23,交付申請入力データ!$B$19:$B$150001,交付申請出力結果!$C$5)/SUMIF(交付申請入力データ!N$19:N$150001,"対象",交付申請入力データ!$F$19:$F$150001),0)</f>
        <v>0</v>
      </c>
      <c r="I23" s="108">
        <f>IFERROR(交付申請入力データ!O$18*SUMIFS(交付申請入力データ!$F$19:$F$150001,交付申請入力データ!O$19:O$150001,"対象",交付申請入力データ!$C$19:$C$150001,交付申請出力結果!$B23,交付申請入力データ!$B$19:$B$150001,交付申請出力結果!$C$5)/SUMIF(交付申請入力データ!O$19:O$150001,"対象",交付申請入力データ!$F$19:$F$150001),0)</f>
        <v>0</v>
      </c>
      <c r="J23" s="108">
        <f>IFERROR(交付申請入力データ!P$18*SUMIFS(交付申請入力データ!$F$19:$F$150001,交付申請入力データ!P$19:P$150001,"対象",交付申請入力データ!$C$19:$C$150001,交付申請出力結果!$B23,交付申請入力データ!$B$19:$B$150001,交付申請出力結果!$C$5)/SUMIF(交付申請入力データ!P$19:P$150001,"対象",交付申請入力データ!$F$19:$F$150001),0)</f>
        <v>0</v>
      </c>
      <c r="K23" s="108">
        <f>IFERROR(交付申請入力データ!Q$18*SUMIFS(交付申請入力データ!$F$19:$F$150001,交付申請入力データ!Q$19:Q$150001,"対象",交付申請入力データ!$C$19:$C$150001,交付申請出力結果!$B23,交付申請入力データ!$B$19:$B$150001,交付申請出力結果!$C$5)/SUMIF(交付申請入力データ!Q$19:Q$150001,"対象",交付申請入力データ!$F$19:$F$150001),0)</f>
        <v>0</v>
      </c>
      <c r="L23" s="108">
        <f>IFERROR(交付申請入力データ!R$18*SUMIFS(交付申請入力データ!$F$19:$F$150001,交付申請入力データ!R$19:R$150001,"対象",交付申請入力データ!$C$19:$C$150001,交付申請出力結果!$B23,交付申請入力データ!$B$19:$B$150001,交付申請出力結果!$C$5)/SUMIF(交付申請入力データ!R$19:R$150001,"対象",交付申請入力データ!$F$19:$F$150001),0)</f>
        <v>0</v>
      </c>
      <c r="M23" s="108">
        <f>IFERROR(交付申請入力データ!S$18*SUMIFS(交付申請入力データ!$F$19:$F$150001,交付申請入力データ!S$19:S$150001,"対象",交付申請入力データ!$C$19:$C$150001,交付申請出力結果!$B23,交付申請入力データ!$B$19:$B$150001,交付申請出力結果!$C$5)/SUMIF(交付申請入力データ!S$19:S$150001,"対象",交付申請入力データ!$F$19:$F$150001),0)</f>
        <v>0</v>
      </c>
      <c r="N23" s="108">
        <f>IFERROR(交付申請入力データ!W$18*SUMIFS(交付申請入力データ!$F$19:$F$150001,交付申請入力データ!W$19:W$150001,"対象",交付申請入力データ!$C$19:$C$150001,交付申請出力結果!$B23,交付申請入力データ!$B$19:$B$150001,交付申請出力結果!$C$5)/SUMIF(交付申請入力データ!W$19:W$150001,"対象",交付申請入力データ!$F$19:$F$150001),0)</f>
        <v>0</v>
      </c>
      <c r="O23" s="108">
        <f>IFERROR(交付申請入力データ!X$18*SUMIFS(交付申請入力データ!$F$19:$F$150001,交付申請入力データ!X$19:X$150001,"対象",交付申請入力データ!$C$19:$C$150001,交付申請出力結果!$B23,交付申請入力データ!$B$19:$B$150001,交付申請出力結果!$C$5)/SUMIF(交付申請入力データ!X$19:X$150001,"対象",交付申請入力データ!$F$19:$F$150001),0)</f>
        <v>0</v>
      </c>
      <c r="P23" s="108">
        <f>IFERROR(交付申請入力データ!Y$18*SUMIFS(交付申請入力データ!$F$19:$F$150001,交付申請入力データ!Y$19:Y$150001,"対象",交付申請入力データ!$C$19:$C$150001,交付申請出力結果!$B23,交付申請入力データ!$B$19:$B$150001,交付申請出力結果!$C$5)/SUMIF(交付申請入力データ!Y$19:Y$150001,"対象",交付申請入力データ!$F$19:$F$150001),0)</f>
        <v>0</v>
      </c>
      <c r="Q23" s="74">
        <f t="shared" si="0"/>
        <v>0</v>
      </c>
      <c r="R23" s="75">
        <f>IFERROR(LOOKUP(交付申請出力結果!$C$5,交付申請入力データ!$B$8:$B$14,交付申請入力データ!$E$8:$E$14),0)</f>
        <v>0</v>
      </c>
      <c r="S23" s="84">
        <f t="shared" si="1"/>
        <v>0</v>
      </c>
      <c r="T23" s="330"/>
      <c r="V23" s="332" t="s">
        <v>135</v>
      </c>
      <c r="W23" s="333"/>
      <c r="X23" s="333"/>
      <c r="Y23" s="369" t="s">
        <v>85</v>
      </c>
      <c r="Z23" s="319"/>
      <c r="AA23" s="369" t="s">
        <v>181</v>
      </c>
      <c r="AB23" s="370"/>
    </row>
    <row r="24" spans="1:28">
      <c r="A24" s="310"/>
      <c r="B24" s="72" t="s">
        <v>65</v>
      </c>
      <c r="C24" s="73">
        <f>SUMIFS(交付申請入力データ!$F$19:$F$150004,交付申請入力データ!$C$19:$C$150004,B24,交付申請入力データ!$B$19:$B$150004,交付申請出力結果!$C$5)</f>
        <v>0</v>
      </c>
      <c r="D24" s="316"/>
      <c r="E24" s="74">
        <f>SUMIFS(交付申請入力データ!$G$19:$G$150004,交付申請入力データ!$C$19:$C$150004,B24,交付申請入力データ!$B$19:$B$150004,交付申請出力結果!$C$5)</f>
        <v>0</v>
      </c>
      <c r="F24" s="108">
        <f>IFERROR(交付申請入力データ!L$18*SUMIFS(交付申請入力データ!$F$19:$F$150001,交付申請入力データ!L$19:L$150001,"対象",交付申請入力データ!$C$19:$C$150001,交付申請出力結果!$B24,交付申請入力データ!$B$19:$B$150001,交付申請出力結果!$C$5)/SUMIF(交付申請入力データ!L$19:L$150001,"対象",交付申請入力データ!$F$19:$F$150001),0)</f>
        <v>0</v>
      </c>
      <c r="G24" s="108">
        <f>IFERROR(交付申請入力データ!M$18*SUMIFS(交付申請入力データ!$F$19:$F$150001,交付申請入力データ!M$19:M$150001,"対象",交付申請入力データ!$C$19:$C$150001,交付申請出力結果!$B24,交付申請入力データ!$B$19:$B$150001,交付申請出力結果!$C$5)/SUMIF(交付申請入力データ!M$19:M$150001,"対象",交付申請入力データ!$F$19:$F$150001),0)</f>
        <v>0</v>
      </c>
      <c r="H24" s="108">
        <f>IFERROR(交付申請入力データ!N$18*SUMIFS(交付申請入力データ!$F$19:$F$150001,交付申請入力データ!N$19:N$150001,"対象",交付申請入力データ!$C$19:$C$150001,交付申請出力結果!$B24,交付申請入力データ!$B$19:$B$150001,交付申請出力結果!$C$5)/SUMIF(交付申請入力データ!N$19:N$150001,"対象",交付申請入力データ!$F$19:$F$150001),0)</f>
        <v>0</v>
      </c>
      <c r="I24" s="108">
        <f>IFERROR(交付申請入力データ!O$18*SUMIFS(交付申請入力データ!$F$19:$F$150001,交付申請入力データ!O$19:O$150001,"対象",交付申請入力データ!$C$19:$C$150001,交付申請出力結果!$B24,交付申請入力データ!$B$19:$B$150001,交付申請出力結果!$C$5)/SUMIF(交付申請入力データ!O$19:O$150001,"対象",交付申請入力データ!$F$19:$F$150001),0)</f>
        <v>0</v>
      </c>
      <c r="J24" s="108">
        <f>IFERROR(交付申請入力データ!P$18*SUMIFS(交付申請入力データ!$F$19:$F$150001,交付申請入力データ!P$19:P$150001,"対象",交付申請入力データ!$C$19:$C$150001,交付申請出力結果!$B24,交付申請入力データ!$B$19:$B$150001,交付申請出力結果!$C$5)/SUMIF(交付申請入力データ!P$19:P$150001,"対象",交付申請入力データ!$F$19:$F$150001),0)</f>
        <v>0</v>
      </c>
      <c r="K24" s="108">
        <f>IFERROR(交付申請入力データ!Q$18*SUMIFS(交付申請入力データ!$F$19:$F$150001,交付申請入力データ!Q$19:Q$150001,"対象",交付申請入力データ!$C$19:$C$150001,交付申請出力結果!$B24,交付申請入力データ!$B$19:$B$150001,交付申請出力結果!$C$5)/SUMIF(交付申請入力データ!Q$19:Q$150001,"対象",交付申請入力データ!$F$19:$F$150001),0)</f>
        <v>0</v>
      </c>
      <c r="L24" s="108">
        <f>IFERROR(交付申請入力データ!R$18*SUMIFS(交付申請入力データ!$F$19:$F$150001,交付申請入力データ!R$19:R$150001,"対象",交付申請入力データ!$C$19:$C$150001,交付申請出力結果!$B24,交付申請入力データ!$B$19:$B$150001,交付申請出力結果!$C$5)/SUMIF(交付申請入力データ!R$19:R$150001,"対象",交付申請入力データ!$F$19:$F$150001),0)</f>
        <v>0</v>
      </c>
      <c r="M24" s="108">
        <f>IFERROR(交付申請入力データ!S$18*SUMIFS(交付申請入力データ!$F$19:$F$150001,交付申請入力データ!S$19:S$150001,"対象",交付申請入力データ!$C$19:$C$150001,交付申請出力結果!$B24,交付申請入力データ!$B$19:$B$150001,交付申請出力結果!$C$5)/SUMIF(交付申請入力データ!S$19:S$150001,"対象",交付申請入力データ!$F$19:$F$150001),0)</f>
        <v>0</v>
      </c>
      <c r="N24" s="108">
        <f>IFERROR(交付申請入力データ!W$18*SUMIFS(交付申請入力データ!$F$19:$F$150001,交付申請入力データ!W$19:W$150001,"対象",交付申請入力データ!$C$19:$C$150001,交付申請出力結果!$B24,交付申請入力データ!$B$19:$B$150001,交付申請出力結果!$C$5)/SUMIF(交付申請入力データ!W$19:W$150001,"対象",交付申請入力データ!$F$19:$F$150001),0)</f>
        <v>0</v>
      </c>
      <c r="O24" s="108">
        <f>IFERROR(交付申請入力データ!X$18*SUMIFS(交付申請入力データ!$F$19:$F$150001,交付申請入力データ!X$19:X$150001,"対象",交付申請入力データ!$C$19:$C$150001,交付申請出力結果!$B24,交付申請入力データ!$B$19:$B$150001,交付申請出力結果!$C$5)/SUMIF(交付申請入力データ!X$19:X$150001,"対象",交付申請入力データ!$F$19:$F$150001),0)</f>
        <v>0</v>
      </c>
      <c r="P24" s="108">
        <f>IFERROR(交付申請入力データ!Y$18*SUMIFS(交付申請入力データ!$F$19:$F$150001,交付申請入力データ!Y$19:Y$150001,"対象",交付申請入力データ!$C$19:$C$150001,交付申請出力結果!$B24,交付申請入力データ!$B$19:$B$150001,交付申請出力結果!$C$5)/SUMIF(交付申請入力データ!Y$19:Y$150001,"対象",交付申請入力データ!$F$19:$F$150001),0)</f>
        <v>0</v>
      </c>
      <c r="Q24" s="74">
        <f t="shared" si="0"/>
        <v>0</v>
      </c>
      <c r="R24" s="75">
        <f>IFERROR(LOOKUP(交付申請出力結果!$C$5,交付申請入力データ!$B$8:$B$14,交付申請入力データ!$E$8:$E$14),0)</f>
        <v>0</v>
      </c>
      <c r="S24" s="84">
        <f t="shared" si="1"/>
        <v>0</v>
      </c>
      <c r="T24" s="330"/>
      <c r="V24" s="306" t="s">
        <v>7</v>
      </c>
      <c r="W24" s="382" t="s">
        <v>72</v>
      </c>
      <c r="X24" s="383"/>
      <c r="Y24" s="61">
        <f>SUMIF(交付申請入力データ!$C$19:$C$150001,W24,交付申請入力データ!$F$19:$F$150001)</f>
        <v>0</v>
      </c>
      <c r="Z24" s="338">
        <f>SUM(Y24:Y29)</f>
        <v>0</v>
      </c>
      <c r="AA24" s="61">
        <f>SUMIF(交付申請入力データ!$C$19:$C$150001,W24,交付申請入力データ!$H$19:$H$150001)</f>
        <v>0</v>
      </c>
      <c r="AB24" s="371">
        <f>SUM(AA24:AA29)</f>
        <v>0</v>
      </c>
    </row>
    <row r="25" spans="1:28">
      <c r="A25" s="310"/>
      <c r="B25" s="72" t="s">
        <v>66</v>
      </c>
      <c r="C25" s="73">
        <f>SUMIFS(交付申請入力データ!$F$19:$F$150004,交付申請入力データ!$C$19:$C$150004,B25,交付申請入力データ!$B$19:$B$150004,交付申請出力結果!$C$5)</f>
        <v>0</v>
      </c>
      <c r="D25" s="316"/>
      <c r="E25" s="74">
        <f>SUMIFS(交付申請入力データ!$G$19:$G$150004,交付申請入力データ!$C$19:$C$150004,B25,交付申請入力データ!$B$19:$B$150004,交付申請出力結果!$C$5)</f>
        <v>0</v>
      </c>
      <c r="F25" s="108">
        <f>IFERROR(交付申請入力データ!L$18*SUMIFS(交付申請入力データ!$F$19:$F$150001,交付申請入力データ!L$19:L$150001,"対象",交付申請入力データ!$C$19:$C$150001,交付申請出力結果!$B25,交付申請入力データ!$B$19:$B$150001,交付申請出力結果!$C$5)/SUMIF(交付申請入力データ!L$19:L$150001,"対象",交付申請入力データ!$F$19:$F$150001),0)</f>
        <v>0</v>
      </c>
      <c r="G25" s="108">
        <f>IFERROR(交付申請入力データ!M$18*SUMIFS(交付申請入力データ!$F$19:$F$150001,交付申請入力データ!M$19:M$150001,"対象",交付申請入力データ!$C$19:$C$150001,交付申請出力結果!$B25,交付申請入力データ!$B$19:$B$150001,交付申請出力結果!$C$5)/SUMIF(交付申請入力データ!M$19:M$150001,"対象",交付申請入力データ!$F$19:$F$150001),0)</f>
        <v>0</v>
      </c>
      <c r="H25" s="108">
        <f>IFERROR(交付申請入力データ!N$18*SUMIFS(交付申請入力データ!$F$19:$F$150001,交付申請入力データ!N$19:N$150001,"対象",交付申請入力データ!$C$19:$C$150001,交付申請出力結果!$B25,交付申請入力データ!$B$19:$B$150001,交付申請出力結果!$C$5)/SUMIF(交付申請入力データ!N$19:N$150001,"対象",交付申請入力データ!$F$19:$F$150001),0)</f>
        <v>0</v>
      </c>
      <c r="I25" s="108">
        <f>IFERROR(交付申請入力データ!O$18*SUMIFS(交付申請入力データ!$F$19:$F$150001,交付申請入力データ!O$19:O$150001,"対象",交付申請入力データ!$C$19:$C$150001,交付申請出力結果!$B25,交付申請入力データ!$B$19:$B$150001,交付申請出力結果!$C$5)/SUMIF(交付申請入力データ!O$19:O$150001,"対象",交付申請入力データ!$F$19:$F$150001),0)</f>
        <v>0</v>
      </c>
      <c r="J25" s="108">
        <f>IFERROR(交付申請入力データ!P$18*SUMIFS(交付申請入力データ!$F$19:$F$150001,交付申請入力データ!P$19:P$150001,"対象",交付申請入力データ!$C$19:$C$150001,交付申請出力結果!$B25,交付申請入力データ!$B$19:$B$150001,交付申請出力結果!$C$5)/SUMIF(交付申請入力データ!P$19:P$150001,"対象",交付申請入力データ!$F$19:$F$150001),0)</f>
        <v>0</v>
      </c>
      <c r="K25" s="108">
        <f>IFERROR(交付申請入力データ!Q$18*SUMIFS(交付申請入力データ!$F$19:$F$150001,交付申請入力データ!Q$19:Q$150001,"対象",交付申請入力データ!$C$19:$C$150001,交付申請出力結果!$B25,交付申請入力データ!$B$19:$B$150001,交付申請出力結果!$C$5)/SUMIF(交付申請入力データ!Q$19:Q$150001,"対象",交付申請入力データ!$F$19:$F$150001),0)</f>
        <v>0</v>
      </c>
      <c r="L25" s="108">
        <f>IFERROR(交付申請入力データ!R$18*SUMIFS(交付申請入力データ!$F$19:$F$150001,交付申請入力データ!R$19:R$150001,"対象",交付申請入力データ!$C$19:$C$150001,交付申請出力結果!$B25,交付申請入力データ!$B$19:$B$150001,交付申請出力結果!$C$5)/SUMIF(交付申請入力データ!R$19:R$150001,"対象",交付申請入力データ!$F$19:$F$150001),0)</f>
        <v>0</v>
      </c>
      <c r="M25" s="108">
        <f>IFERROR(交付申請入力データ!S$18*SUMIFS(交付申請入力データ!$F$19:$F$150001,交付申請入力データ!S$19:S$150001,"対象",交付申請入力データ!$C$19:$C$150001,交付申請出力結果!$B25,交付申請入力データ!$B$19:$B$150001,交付申請出力結果!$C$5)/SUMIF(交付申請入力データ!S$19:S$150001,"対象",交付申請入力データ!$F$19:$F$150001),0)</f>
        <v>0</v>
      </c>
      <c r="N25" s="108">
        <f>IFERROR(交付申請入力データ!W$18*SUMIFS(交付申請入力データ!$F$19:$F$150001,交付申請入力データ!W$19:W$150001,"対象",交付申請入力データ!$C$19:$C$150001,交付申請出力結果!$B25,交付申請入力データ!$B$19:$B$150001,交付申請出力結果!$C$5)/SUMIF(交付申請入力データ!W$19:W$150001,"対象",交付申請入力データ!$F$19:$F$150001),0)</f>
        <v>0</v>
      </c>
      <c r="O25" s="108">
        <f>IFERROR(交付申請入力データ!X$18*SUMIFS(交付申請入力データ!$F$19:$F$150001,交付申請入力データ!X$19:X$150001,"対象",交付申請入力データ!$C$19:$C$150001,交付申請出力結果!$B25,交付申請入力データ!$B$19:$B$150001,交付申請出力結果!$C$5)/SUMIF(交付申請入力データ!X$19:X$150001,"対象",交付申請入力データ!$F$19:$F$150001),0)</f>
        <v>0</v>
      </c>
      <c r="P25" s="108">
        <f>IFERROR(交付申請入力データ!Y$18*SUMIFS(交付申請入力データ!$F$19:$F$150001,交付申請入力データ!Y$19:Y$150001,"対象",交付申請入力データ!$C$19:$C$150001,交付申請出力結果!$B25,交付申請入力データ!$B$19:$B$150001,交付申請出力結果!$C$5)/SUMIF(交付申請入力データ!Y$19:Y$150001,"対象",交付申請入力データ!$F$19:$F$150001),0)</f>
        <v>0</v>
      </c>
      <c r="Q25" s="74">
        <f t="shared" si="0"/>
        <v>0</v>
      </c>
      <c r="R25" s="75">
        <f>IFERROR(LOOKUP(交付申請出力結果!$C$5,交付申請入力データ!$B$8:$B$14,交付申請入力データ!$E$8:$E$14),0)</f>
        <v>0</v>
      </c>
      <c r="S25" s="84">
        <f t="shared" si="1"/>
        <v>0</v>
      </c>
      <c r="T25" s="330"/>
      <c r="V25" s="307"/>
      <c r="W25" s="380" t="s">
        <v>73</v>
      </c>
      <c r="X25" s="381"/>
      <c r="Y25" s="56">
        <f>SUMIF(交付申請入力データ!$C$19:$C$150001,W25,交付申請入力データ!$F$19:$F$150001)</f>
        <v>0</v>
      </c>
      <c r="Z25" s="314"/>
      <c r="AA25" s="56">
        <f>SUMIF(交付申請入力データ!$C$19:$C$150001,W25,交付申請入力データ!$H$19:$H$150001)</f>
        <v>0</v>
      </c>
      <c r="AB25" s="372"/>
    </row>
    <row r="26" spans="1:28">
      <c r="A26" s="310"/>
      <c r="B26" s="72" t="s">
        <v>67</v>
      </c>
      <c r="C26" s="73">
        <f>SUMIFS(交付申請入力データ!$F$19:$F$150004,交付申請入力データ!$C$19:$C$150004,B26,交付申請入力データ!$B$19:$B$150004,交付申請出力結果!$C$5)</f>
        <v>0</v>
      </c>
      <c r="D26" s="316"/>
      <c r="E26" s="74">
        <f>SUMIFS(交付申請入力データ!$G$19:$G$150004,交付申請入力データ!$C$19:$C$150004,B26,交付申請入力データ!$B$19:$B$150004,交付申請出力結果!$C$5)</f>
        <v>0</v>
      </c>
      <c r="F26" s="108">
        <f>IFERROR(交付申請入力データ!L$18*SUMIFS(交付申請入力データ!$F$19:$F$150001,交付申請入力データ!L$19:L$150001,"対象",交付申請入力データ!$C$19:$C$150001,交付申請出力結果!$B26,交付申請入力データ!$B$19:$B$150001,交付申請出力結果!$C$5)/SUMIF(交付申請入力データ!L$19:L$150001,"対象",交付申請入力データ!$F$19:$F$150001),0)</f>
        <v>0</v>
      </c>
      <c r="G26" s="108">
        <f>IFERROR(交付申請入力データ!M$18*SUMIFS(交付申請入力データ!$F$19:$F$150001,交付申請入力データ!M$19:M$150001,"対象",交付申請入力データ!$C$19:$C$150001,交付申請出力結果!$B26,交付申請入力データ!$B$19:$B$150001,交付申請出力結果!$C$5)/SUMIF(交付申請入力データ!M$19:M$150001,"対象",交付申請入力データ!$F$19:$F$150001),0)</f>
        <v>0</v>
      </c>
      <c r="H26" s="108">
        <f>IFERROR(交付申請入力データ!N$18*SUMIFS(交付申請入力データ!$F$19:$F$150001,交付申請入力データ!N$19:N$150001,"対象",交付申請入力データ!$C$19:$C$150001,交付申請出力結果!$B26,交付申請入力データ!$B$19:$B$150001,交付申請出力結果!$C$5)/SUMIF(交付申請入力データ!N$19:N$150001,"対象",交付申請入力データ!$F$19:$F$150001),0)</f>
        <v>0</v>
      </c>
      <c r="I26" s="108">
        <f>IFERROR(交付申請入力データ!O$18*SUMIFS(交付申請入力データ!$F$19:$F$150001,交付申請入力データ!O$19:O$150001,"対象",交付申請入力データ!$C$19:$C$150001,交付申請出力結果!$B26,交付申請入力データ!$B$19:$B$150001,交付申請出力結果!$C$5)/SUMIF(交付申請入力データ!O$19:O$150001,"対象",交付申請入力データ!$F$19:$F$150001),0)</f>
        <v>0</v>
      </c>
      <c r="J26" s="108">
        <f>IFERROR(交付申請入力データ!P$18*SUMIFS(交付申請入力データ!$F$19:$F$150001,交付申請入力データ!P$19:P$150001,"対象",交付申請入力データ!$C$19:$C$150001,交付申請出力結果!$B26,交付申請入力データ!$B$19:$B$150001,交付申請出力結果!$C$5)/SUMIF(交付申請入力データ!P$19:P$150001,"対象",交付申請入力データ!$F$19:$F$150001),0)</f>
        <v>0</v>
      </c>
      <c r="K26" s="108">
        <f>IFERROR(交付申請入力データ!Q$18*SUMIFS(交付申請入力データ!$F$19:$F$150001,交付申請入力データ!Q$19:Q$150001,"対象",交付申請入力データ!$C$19:$C$150001,交付申請出力結果!$B26,交付申請入力データ!$B$19:$B$150001,交付申請出力結果!$C$5)/SUMIF(交付申請入力データ!Q$19:Q$150001,"対象",交付申請入力データ!$F$19:$F$150001),0)</f>
        <v>0</v>
      </c>
      <c r="L26" s="108">
        <f>IFERROR(交付申請入力データ!R$18*SUMIFS(交付申請入力データ!$F$19:$F$150001,交付申請入力データ!R$19:R$150001,"対象",交付申請入力データ!$C$19:$C$150001,交付申請出力結果!$B26,交付申請入力データ!$B$19:$B$150001,交付申請出力結果!$C$5)/SUMIF(交付申請入力データ!R$19:R$150001,"対象",交付申請入力データ!$F$19:$F$150001),0)</f>
        <v>0</v>
      </c>
      <c r="M26" s="108">
        <f>IFERROR(交付申請入力データ!S$18*SUMIFS(交付申請入力データ!$F$19:$F$150001,交付申請入力データ!S$19:S$150001,"対象",交付申請入力データ!$C$19:$C$150001,交付申請出力結果!$B26,交付申請入力データ!$B$19:$B$150001,交付申請出力結果!$C$5)/SUMIF(交付申請入力データ!S$19:S$150001,"対象",交付申請入力データ!$F$19:$F$150001),0)</f>
        <v>0</v>
      </c>
      <c r="N26" s="108">
        <f>IFERROR(交付申請入力データ!W$18*SUMIFS(交付申請入力データ!$F$19:$F$150001,交付申請入力データ!W$19:W$150001,"対象",交付申請入力データ!$C$19:$C$150001,交付申請出力結果!$B26,交付申請入力データ!$B$19:$B$150001,交付申請出力結果!$C$5)/SUMIF(交付申請入力データ!W$19:W$150001,"対象",交付申請入力データ!$F$19:$F$150001),0)</f>
        <v>0</v>
      </c>
      <c r="O26" s="108">
        <f>IFERROR(交付申請入力データ!X$18*SUMIFS(交付申請入力データ!$F$19:$F$150001,交付申請入力データ!X$19:X$150001,"対象",交付申請入力データ!$C$19:$C$150001,交付申請出力結果!$B26,交付申請入力データ!$B$19:$B$150001,交付申請出力結果!$C$5)/SUMIF(交付申請入力データ!X$19:X$150001,"対象",交付申請入力データ!$F$19:$F$150001),0)</f>
        <v>0</v>
      </c>
      <c r="P26" s="108">
        <f>IFERROR(交付申請入力データ!Y$18*SUMIFS(交付申請入力データ!$F$19:$F$150001,交付申請入力データ!Y$19:Y$150001,"対象",交付申請入力データ!$C$19:$C$150001,交付申請出力結果!$B26,交付申請入力データ!$B$19:$B$150001,交付申請出力結果!$C$5)/SUMIF(交付申請入力データ!Y$19:Y$150001,"対象",交付申請入力データ!$F$19:$F$150001),0)</f>
        <v>0</v>
      </c>
      <c r="Q26" s="74">
        <f t="shared" si="0"/>
        <v>0</v>
      </c>
      <c r="R26" s="75">
        <f>IFERROR(LOOKUP(交付申請出力結果!$C$5,交付申請入力データ!$B$8:$B$14,交付申請入力データ!$E$8:$E$14),0)</f>
        <v>0</v>
      </c>
      <c r="S26" s="84">
        <f t="shared" si="1"/>
        <v>0</v>
      </c>
      <c r="T26" s="330"/>
      <c r="V26" s="307"/>
      <c r="W26" s="380" t="s">
        <v>74</v>
      </c>
      <c r="X26" s="381"/>
      <c r="Y26" s="56">
        <f>SUMIF(交付申請入力データ!$C$19:$C$150001,W26,交付申請入力データ!$F$19:$F$150001)</f>
        <v>0</v>
      </c>
      <c r="Z26" s="314"/>
      <c r="AA26" s="56">
        <f>SUMIF(交付申請入力データ!$C$19:$C$150001,W26,交付申請入力データ!$H$19:$H$150001)</f>
        <v>0</v>
      </c>
      <c r="AB26" s="372"/>
    </row>
    <row r="27" spans="1:28">
      <c r="A27" s="310"/>
      <c r="B27" s="72" t="s">
        <v>68</v>
      </c>
      <c r="C27" s="73">
        <f>SUMIFS(交付申請入力データ!$F$19:$F$150004,交付申請入力データ!$C$19:$C$150004,B27,交付申請入力データ!$B$19:$B$150004,交付申請出力結果!$C$5)</f>
        <v>0</v>
      </c>
      <c r="D27" s="316"/>
      <c r="E27" s="74">
        <f>SUMIFS(交付申請入力データ!$G$19:$G$150004,交付申請入力データ!$C$19:$C$150004,B27,交付申請入力データ!$B$19:$B$150004,交付申請出力結果!$C$5)</f>
        <v>0</v>
      </c>
      <c r="F27" s="108">
        <f>IFERROR(交付申請入力データ!L$18*SUMIFS(交付申請入力データ!$F$19:$F$150001,交付申請入力データ!L$19:L$150001,"対象",交付申請入力データ!$C$19:$C$150001,交付申請出力結果!$B27,交付申請入力データ!$B$19:$B$150001,交付申請出力結果!$C$5)/SUMIF(交付申請入力データ!L$19:L$150001,"対象",交付申請入力データ!$F$19:$F$150001),0)</f>
        <v>0</v>
      </c>
      <c r="G27" s="108">
        <f>IFERROR(交付申請入力データ!M$18*SUMIFS(交付申請入力データ!$F$19:$F$150001,交付申請入力データ!M$19:M$150001,"対象",交付申請入力データ!$C$19:$C$150001,交付申請出力結果!$B27,交付申請入力データ!$B$19:$B$150001,交付申請出力結果!$C$5)/SUMIF(交付申請入力データ!M$19:M$150001,"対象",交付申請入力データ!$F$19:$F$150001),0)</f>
        <v>0</v>
      </c>
      <c r="H27" s="108">
        <f>IFERROR(交付申請入力データ!N$18*SUMIFS(交付申請入力データ!$F$19:$F$150001,交付申請入力データ!N$19:N$150001,"対象",交付申請入力データ!$C$19:$C$150001,交付申請出力結果!$B27,交付申請入力データ!$B$19:$B$150001,交付申請出力結果!$C$5)/SUMIF(交付申請入力データ!N$19:N$150001,"対象",交付申請入力データ!$F$19:$F$150001),0)</f>
        <v>0</v>
      </c>
      <c r="I27" s="108">
        <f>IFERROR(交付申請入力データ!O$18*SUMIFS(交付申請入力データ!$F$19:$F$150001,交付申請入力データ!O$19:O$150001,"対象",交付申請入力データ!$C$19:$C$150001,交付申請出力結果!$B27,交付申請入力データ!$B$19:$B$150001,交付申請出力結果!$C$5)/SUMIF(交付申請入力データ!O$19:O$150001,"対象",交付申請入力データ!$F$19:$F$150001),0)</f>
        <v>0</v>
      </c>
      <c r="J27" s="108">
        <f>IFERROR(交付申請入力データ!P$18*SUMIFS(交付申請入力データ!$F$19:$F$150001,交付申請入力データ!P$19:P$150001,"対象",交付申請入力データ!$C$19:$C$150001,交付申請出力結果!$B27,交付申請入力データ!$B$19:$B$150001,交付申請出力結果!$C$5)/SUMIF(交付申請入力データ!P$19:P$150001,"対象",交付申請入力データ!$F$19:$F$150001),0)</f>
        <v>0</v>
      </c>
      <c r="K27" s="108">
        <f>IFERROR(交付申請入力データ!Q$18*SUMIFS(交付申請入力データ!$F$19:$F$150001,交付申請入力データ!Q$19:Q$150001,"対象",交付申請入力データ!$C$19:$C$150001,交付申請出力結果!$B27,交付申請入力データ!$B$19:$B$150001,交付申請出力結果!$C$5)/SUMIF(交付申請入力データ!Q$19:Q$150001,"対象",交付申請入力データ!$F$19:$F$150001),0)</f>
        <v>0</v>
      </c>
      <c r="L27" s="108">
        <f>IFERROR(交付申請入力データ!R$18*SUMIFS(交付申請入力データ!$F$19:$F$150001,交付申請入力データ!R$19:R$150001,"対象",交付申請入力データ!$C$19:$C$150001,交付申請出力結果!$B27,交付申請入力データ!$B$19:$B$150001,交付申請出力結果!$C$5)/SUMIF(交付申請入力データ!R$19:R$150001,"対象",交付申請入力データ!$F$19:$F$150001),0)</f>
        <v>0</v>
      </c>
      <c r="M27" s="108">
        <f>IFERROR(交付申請入力データ!S$18*SUMIFS(交付申請入力データ!$F$19:$F$150001,交付申請入力データ!S$19:S$150001,"対象",交付申請入力データ!$C$19:$C$150001,交付申請出力結果!$B27,交付申請入力データ!$B$19:$B$150001,交付申請出力結果!$C$5)/SUMIF(交付申請入力データ!S$19:S$150001,"対象",交付申請入力データ!$F$19:$F$150001),0)</f>
        <v>0</v>
      </c>
      <c r="N27" s="108">
        <f>IFERROR(交付申請入力データ!W$18*SUMIFS(交付申請入力データ!$F$19:$F$150001,交付申請入力データ!W$19:W$150001,"対象",交付申請入力データ!$C$19:$C$150001,交付申請出力結果!$B27,交付申請入力データ!$B$19:$B$150001,交付申請出力結果!$C$5)/SUMIF(交付申請入力データ!W$19:W$150001,"対象",交付申請入力データ!$F$19:$F$150001),0)</f>
        <v>0</v>
      </c>
      <c r="O27" s="108">
        <f>IFERROR(交付申請入力データ!X$18*SUMIFS(交付申請入力データ!$F$19:$F$150001,交付申請入力データ!X$19:X$150001,"対象",交付申請入力データ!$C$19:$C$150001,交付申請出力結果!$B27,交付申請入力データ!$B$19:$B$150001,交付申請出力結果!$C$5)/SUMIF(交付申請入力データ!X$19:X$150001,"対象",交付申請入力データ!$F$19:$F$150001),0)</f>
        <v>0</v>
      </c>
      <c r="P27" s="108">
        <f>IFERROR(交付申請入力データ!Y$18*SUMIFS(交付申請入力データ!$F$19:$F$150001,交付申請入力データ!Y$19:Y$150001,"対象",交付申請入力データ!$C$19:$C$150001,交付申請出力結果!$B27,交付申請入力データ!$B$19:$B$150001,交付申請出力結果!$C$5)/SUMIF(交付申請入力データ!Y$19:Y$150001,"対象",交付申請入力データ!$F$19:$F$150001),0)</f>
        <v>0</v>
      </c>
      <c r="Q27" s="74">
        <f t="shared" si="0"/>
        <v>0</v>
      </c>
      <c r="R27" s="75">
        <f>IFERROR(LOOKUP(交付申請出力結果!$C$5,交付申請入力データ!$B$8:$B$14,交付申請入力データ!$E$8:$E$14),0)</f>
        <v>0</v>
      </c>
      <c r="S27" s="84">
        <f t="shared" si="1"/>
        <v>0</v>
      </c>
      <c r="T27" s="330"/>
      <c r="V27" s="307"/>
      <c r="W27" s="380" t="s">
        <v>75</v>
      </c>
      <c r="X27" s="381"/>
      <c r="Y27" s="56">
        <f>SUMIF(交付申請入力データ!$C$19:$C$150001,W27,交付申請入力データ!$F$19:$F$150001)</f>
        <v>0</v>
      </c>
      <c r="Z27" s="314"/>
      <c r="AA27" s="56">
        <f>SUMIF(交付申請入力データ!$C$19:$C$150001,W27,交付申請入力データ!$H$19:$H$150001)</f>
        <v>0</v>
      </c>
      <c r="AB27" s="372"/>
    </row>
    <row r="28" spans="1:28">
      <c r="A28" s="310"/>
      <c r="B28" s="72" t="s">
        <v>69</v>
      </c>
      <c r="C28" s="73">
        <f>SUMIFS(交付申請入力データ!$F$19:$F$150004,交付申請入力データ!$C$19:$C$150004,B28,交付申請入力データ!$B$19:$B$150004,交付申請出力結果!$C$5)</f>
        <v>0</v>
      </c>
      <c r="D28" s="316"/>
      <c r="E28" s="74">
        <f>SUMIFS(交付申請入力データ!$G$19:$G$150004,交付申請入力データ!$C$19:$C$150004,B28,交付申請入力データ!$B$19:$B$150004,交付申請出力結果!$C$5)</f>
        <v>0</v>
      </c>
      <c r="F28" s="108">
        <f>IFERROR(交付申請入力データ!L$18*SUMIFS(交付申請入力データ!$F$19:$F$150001,交付申請入力データ!L$19:L$150001,"対象",交付申請入力データ!$C$19:$C$150001,交付申請出力結果!$B28,交付申請入力データ!$B$19:$B$150001,交付申請出力結果!$C$5)/SUMIF(交付申請入力データ!L$19:L$150001,"対象",交付申請入力データ!$F$19:$F$150001),0)</f>
        <v>0</v>
      </c>
      <c r="G28" s="108">
        <f>IFERROR(交付申請入力データ!M$18*SUMIFS(交付申請入力データ!$F$19:$F$150001,交付申請入力データ!M$19:M$150001,"対象",交付申請入力データ!$C$19:$C$150001,交付申請出力結果!$B28,交付申請入力データ!$B$19:$B$150001,交付申請出力結果!$C$5)/SUMIF(交付申請入力データ!M$19:M$150001,"対象",交付申請入力データ!$F$19:$F$150001),0)</f>
        <v>0</v>
      </c>
      <c r="H28" s="108">
        <f>IFERROR(交付申請入力データ!N$18*SUMIFS(交付申請入力データ!$F$19:$F$150001,交付申請入力データ!N$19:N$150001,"対象",交付申請入力データ!$C$19:$C$150001,交付申請出力結果!$B28,交付申請入力データ!$B$19:$B$150001,交付申請出力結果!$C$5)/SUMIF(交付申請入力データ!N$19:N$150001,"対象",交付申請入力データ!$F$19:$F$150001),0)</f>
        <v>0</v>
      </c>
      <c r="I28" s="108">
        <f>IFERROR(交付申請入力データ!O$18*SUMIFS(交付申請入力データ!$F$19:$F$150001,交付申請入力データ!O$19:O$150001,"対象",交付申請入力データ!$C$19:$C$150001,交付申請出力結果!$B28,交付申請入力データ!$B$19:$B$150001,交付申請出力結果!$C$5)/SUMIF(交付申請入力データ!O$19:O$150001,"対象",交付申請入力データ!$F$19:$F$150001),0)</f>
        <v>0</v>
      </c>
      <c r="J28" s="108">
        <f>IFERROR(交付申請入力データ!P$18*SUMIFS(交付申請入力データ!$F$19:$F$150001,交付申請入力データ!P$19:P$150001,"対象",交付申請入力データ!$C$19:$C$150001,交付申請出力結果!$B28,交付申請入力データ!$B$19:$B$150001,交付申請出力結果!$C$5)/SUMIF(交付申請入力データ!P$19:P$150001,"対象",交付申請入力データ!$F$19:$F$150001),0)</f>
        <v>0</v>
      </c>
      <c r="K28" s="108">
        <f>IFERROR(交付申請入力データ!Q$18*SUMIFS(交付申請入力データ!$F$19:$F$150001,交付申請入力データ!Q$19:Q$150001,"対象",交付申請入力データ!$C$19:$C$150001,交付申請出力結果!$B28,交付申請入力データ!$B$19:$B$150001,交付申請出力結果!$C$5)/SUMIF(交付申請入力データ!Q$19:Q$150001,"対象",交付申請入力データ!$F$19:$F$150001),0)</f>
        <v>0</v>
      </c>
      <c r="L28" s="108">
        <f>IFERROR(交付申請入力データ!R$18*SUMIFS(交付申請入力データ!$F$19:$F$150001,交付申請入力データ!R$19:R$150001,"対象",交付申請入力データ!$C$19:$C$150001,交付申請出力結果!$B28,交付申請入力データ!$B$19:$B$150001,交付申請出力結果!$C$5)/SUMIF(交付申請入力データ!R$19:R$150001,"対象",交付申請入力データ!$F$19:$F$150001),0)</f>
        <v>0</v>
      </c>
      <c r="M28" s="108">
        <f>IFERROR(交付申請入力データ!S$18*SUMIFS(交付申請入力データ!$F$19:$F$150001,交付申請入力データ!S$19:S$150001,"対象",交付申請入力データ!$C$19:$C$150001,交付申請出力結果!$B28,交付申請入力データ!$B$19:$B$150001,交付申請出力結果!$C$5)/SUMIF(交付申請入力データ!S$19:S$150001,"対象",交付申請入力データ!$F$19:$F$150001),0)</f>
        <v>0</v>
      </c>
      <c r="N28" s="108">
        <f>IFERROR(交付申請入力データ!W$18*SUMIFS(交付申請入力データ!$F$19:$F$150001,交付申請入力データ!W$19:W$150001,"対象",交付申請入力データ!$C$19:$C$150001,交付申請出力結果!$B28,交付申請入力データ!$B$19:$B$150001,交付申請出力結果!$C$5)/SUMIF(交付申請入力データ!W$19:W$150001,"対象",交付申請入力データ!$F$19:$F$150001),0)</f>
        <v>0</v>
      </c>
      <c r="O28" s="108">
        <f>IFERROR(交付申請入力データ!X$18*SUMIFS(交付申請入力データ!$F$19:$F$150001,交付申請入力データ!X$19:X$150001,"対象",交付申請入力データ!$C$19:$C$150001,交付申請出力結果!$B28,交付申請入力データ!$B$19:$B$150001,交付申請出力結果!$C$5)/SUMIF(交付申請入力データ!X$19:X$150001,"対象",交付申請入力データ!$F$19:$F$150001),0)</f>
        <v>0</v>
      </c>
      <c r="P28" s="108">
        <f>IFERROR(交付申請入力データ!Y$18*SUMIFS(交付申請入力データ!$F$19:$F$150001,交付申請入力データ!Y$19:Y$150001,"対象",交付申請入力データ!$C$19:$C$150001,交付申請出力結果!$B28,交付申請入力データ!$B$19:$B$150001,交付申請出力結果!$C$5)/SUMIF(交付申請入力データ!Y$19:Y$150001,"対象",交付申請入力データ!$F$19:$F$150001),0)</f>
        <v>0</v>
      </c>
      <c r="Q28" s="74">
        <f t="shared" si="0"/>
        <v>0</v>
      </c>
      <c r="R28" s="75">
        <f>IFERROR(LOOKUP(交付申請出力結果!$C$5,交付申請入力データ!$B$8:$B$14,交付申請入力データ!$E$8:$E$14),0)</f>
        <v>0</v>
      </c>
      <c r="S28" s="84">
        <f t="shared" si="1"/>
        <v>0</v>
      </c>
      <c r="T28" s="330"/>
      <c r="V28" s="307"/>
      <c r="W28" s="380" t="s">
        <v>76</v>
      </c>
      <c r="X28" s="381"/>
      <c r="Y28" s="56">
        <f>SUMIF(交付申請入力データ!$C$19:$C$150001,W28,交付申請入力データ!$F$19:$F$150001)</f>
        <v>0</v>
      </c>
      <c r="Z28" s="314"/>
      <c r="AA28" s="56">
        <f>SUMIF(交付申請入力データ!$C$19:$C$150001,W28,交付申請入力データ!$H$19:$H$150001)</f>
        <v>0</v>
      </c>
      <c r="AB28" s="372"/>
    </row>
    <row r="29" spans="1:28" ht="19.5" thickBot="1">
      <c r="A29" s="310"/>
      <c r="B29" s="72" t="s">
        <v>70</v>
      </c>
      <c r="C29" s="73">
        <f>SUMIFS(交付申請入力データ!$F$19:$F$150004,交付申請入力データ!$C$19:$C$150004,B29,交付申請入力データ!$B$19:$B$150004,交付申請出力結果!$C$5)</f>
        <v>0</v>
      </c>
      <c r="D29" s="316"/>
      <c r="E29" s="74">
        <f>SUMIFS(交付申請入力データ!$G$19:$G$150004,交付申請入力データ!$C$19:$C$150004,B29,交付申請入力データ!$B$19:$B$150004,交付申請出力結果!$C$5)</f>
        <v>0</v>
      </c>
      <c r="F29" s="108">
        <f>IFERROR(交付申請入力データ!L$18*SUMIFS(交付申請入力データ!$F$19:$F$150001,交付申請入力データ!L$19:L$150001,"対象",交付申請入力データ!$C$19:$C$150001,交付申請出力結果!$B29,交付申請入力データ!$B$19:$B$150001,交付申請出力結果!$C$5)/SUMIF(交付申請入力データ!L$19:L$150001,"対象",交付申請入力データ!$F$19:$F$150001),0)</f>
        <v>0</v>
      </c>
      <c r="G29" s="108">
        <f>IFERROR(交付申請入力データ!M$18*SUMIFS(交付申請入力データ!$F$19:$F$150001,交付申請入力データ!M$19:M$150001,"対象",交付申請入力データ!$C$19:$C$150001,交付申請出力結果!$B29,交付申請入力データ!$B$19:$B$150001,交付申請出力結果!$C$5)/SUMIF(交付申請入力データ!M$19:M$150001,"対象",交付申請入力データ!$F$19:$F$150001),0)</f>
        <v>0</v>
      </c>
      <c r="H29" s="108">
        <f>IFERROR(交付申請入力データ!N$18*SUMIFS(交付申請入力データ!$F$19:$F$150001,交付申請入力データ!N$19:N$150001,"対象",交付申請入力データ!$C$19:$C$150001,交付申請出力結果!$B29,交付申請入力データ!$B$19:$B$150001,交付申請出力結果!$C$5)/SUMIF(交付申請入力データ!N$19:N$150001,"対象",交付申請入力データ!$F$19:$F$150001),0)</f>
        <v>0</v>
      </c>
      <c r="I29" s="108">
        <f>IFERROR(交付申請入力データ!O$18*SUMIFS(交付申請入力データ!$F$19:$F$150001,交付申請入力データ!O$19:O$150001,"対象",交付申請入力データ!$C$19:$C$150001,交付申請出力結果!$B29,交付申請入力データ!$B$19:$B$150001,交付申請出力結果!$C$5)/SUMIF(交付申請入力データ!O$19:O$150001,"対象",交付申請入力データ!$F$19:$F$150001),0)</f>
        <v>0</v>
      </c>
      <c r="J29" s="108">
        <f>IFERROR(交付申請入力データ!P$18*SUMIFS(交付申請入力データ!$F$19:$F$150001,交付申請入力データ!P$19:P$150001,"対象",交付申請入力データ!$C$19:$C$150001,交付申請出力結果!$B29,交付申請入力データ!$B$19:$B$150001,交付申請出力結果!$C$5)/SUMIF(交付申請入力データ!P$19:P$150001,"対象",交付申請入力データ!$F$19:$F$150001),0)</f>
        <v>0</v>
      </c>
      <c r="K29" s="108">
        <f>IFERROR(交付申請入力データ!Q$18*SUMIFS(交付申請入力データ!$F$19:$F$150001,交付申請入力データ!Q$19:Q$150001,"対象",交付申請入力データ!$C$19:$C$150001,交付申請出力結果!$B29,交付申請入力データ!$B$19:$B$150001,交付申請出力結果!$C$5)/SUMIF(交付申請入力データ!Q$19:Q$150001,"対象",交付申請入力データ!$F$19:$F$150001),0)</f>
        <v>0</v>
      </c>
      <c r="L29" s="108">
        <f>IFERROR(交付申請入力データ!R$18*SUMIFS(交付申請入力データ!$F$19:$F$150001,交付申請入力データ!R$19:R$150001,"対象",交付申請入力データ!$C$19:$C$150001,交付申請出力結果!$B29,交付申請入力データ!$B$19:$B$150001,交付申請出力結果!$C$5)/SUMIF(交付申請入力データ!R$19:R$150001,"対象",交付申請入力データ!$F$19:$F$150001),0)</f>
        <v>0</v>
      </c>
      <c r="M29" s="108">
        <f>IFERROR(交付申請入力データ!S$18*SUMIFS(交付申請入力データ!$F$19:$F$150001,交付申請入力データ!S$19:S$150001,"対象",交付申請入力データ!$C$19:$C$150001,交付申請出力結果!$B29,交付申請入力データ!$B$19:$B$150001,交付申請出力結果!$C$5)/SUMIF(交付申請入力データ!S$19:S$150001,"対象",交付申請入力データ!$F$19:$F$150001),0)</f>
        <v>0</v>
      </c>
      <c r="N29" s="108">
        <f>IFERROR(交付申請入力データ!W$18*SUMIFS(交付申請入力データ!$F$19:$F$150001,交付申請入力データ!W$19:W$150001,"対象",交付申請入力データ!$C$19:$C$150001,交付申請出力結果!$B29,交付申請入力データ!$B$19:$B$150001,交付申請出力結果!$C$5)/SUMIF(交付申請入力データ!W$19:W$150001,"対象",交付申請入力データ!$F$19:$F$150001),0)</f>
        <v>0</v>
      </c>
      <c r="O29" s="108">
        <f>IFERROR(交付申請入力データ!X$18*SUMIFS(交付申請入力データ!$F$19:$F$150001,交付申請入力データ!X$19:X$150001,"対象",交付申請入力データ!$C$19:$C$150001,交付申請出力結果!$B29,交付申請入力データ!$B$19:$B$150001,交付申請出力結果!$C$5)/SUMIF(交付申請入力データ!X$19:X$150001,"対象",交付申請入力データ!$F$19:$F$150001),0)</f>
        <v>0</v>
      </c>
      <c r="P29" s="108">
        <f>IFERROR(交付申請入力データ!Y$18*SUMIFS(交付申請入力データ!$F$19:$F$150001,交付申請入力データ!Y$19:Y$150001,"対象",交付申請入力データ!$C$19:$C$150001,交付申請出力結果!$B29,交付申請入力データ!$B$19:$B$150001,交付申請出力結果!$C$5)/SUMIF(交付申請入力データ!Y$19:Y$150001,"対象",交付申請入力データ!$F$19:$F$150001),0)</f>
        <v>0</v>
      </c>
      <c r="Q29" s="74">
        <f t="shared" si="0"/>
        <v>0</v>
      </c>
      <c r="R29" s="75">
        <f>IFERROR(LOOKUP(交付申請出力結果!$C$5,交付申請入力データ!$B$8:$B$14,交付申請入力データ!$E$8:$E$14),0)</f>
        <v>0</v>
      </c>
      <c r="S29" s="84">
        <f t="shared" si="1"/>
        <v>0</v>
      </c>
      <c r="T29" s="330"/>
      <c r="V29" s="365"/>
      <c r="W29" s="378" t="s">
        <v>77</v>
      </c>
      <c r="X29" s="379"/>
      <c r="Y29" s="67">
        <f>SUMIF(交付申請入力データ!$C$19:$C$150001,W29,交付申請入力データ!$F$19:$F$150001)</f>
        <v>0</v>
      </c>
      <c r="Z29" s="339"/>
      <c r="AA29" s="67">
        <f>SUMIF(交付申請入力データ!$C$19:$C$150001,W29,交付申請入力データ!$H$19:$H$150001)</f>
        <v>0</v>
      </c>
      <c r="AB29" s="373"/>
    </row>
    <row r="30" spans="1:28" ht="19.5" customHeight="1" thickBot="1">
      <c r="A30" s="311"/>
      <c r="B30" s="85" t="s">
        <v>71</v>
      </c>
      <c r="C30" s="86">
        <f>SUMIFS(交付申請入力データ!$F$19:$F$150004,交付申請入力データ!$C$19:$C$150004,B30,交付申請入力データ!$B$19:$B$150004,交付申請出力結果!$C$5)</f>
        <v>0</v>
      </c>
      <c r="D30" s="317"/>
      <c r="E30" s="87">
        <f>SUMIFS(交付申請入力データ!$G$19:$G$150004,交付申請入力データ!$C$19:$C$150004,B30,交付申請入力データ!$B$19:$B$150004,交付申請出力結果!$C$5)</f>
        <v>0</v>
      </c>
      <c r="F30" s="110">
        <f>IFERROR(交付申請入力データ!L$18*SUMIFS(交付申請入力データ!$F$19:$F$150001,交付申請入力データ!L$19:L$150001,"対象",交付申請入力データ!$C$19:$C$150001,交付申請出力結果!$B30,交付申請入力データ!$B$19:$B$150001,交付申請出力結果!$C$5)/SUMIF(交付申請入力データ!L$19:L$150001,"対象",交付申請入力データ!$F$19:$F$150001),0)</f>
        <v>0</v>
      </c>
      <c r="G30" s="110">
        <f>IFERROR(交付申請入力データ!M$18*SUMIFS(交付申請入力データ!$F$19:$F$150001,交付申請入力データ!M$19:M$150001,"対象",交付申請入力データ!$C$19:$C$150001,交付申請出力結果!$B30,交付申請入力データ!$B$19:$B$150001,交付申請出力結果!$C$5)/SUMIF(交付申請入力データ!M$19:M$150001,"対象",交付申請入力データ!$F$19:$F$150001),0)</f>
        <v>0</v>
      </c>
      <c r="H30" s="110">
        <f>IFERROR(交付申請入力データ!N$18*SUMIFS(交付申請入力データ!$F$19:$F$150001,交付申請入力データ!N$19:N$150001,"対象",交付申請入力データ!$C$19:$C$150001,交付申請出力結果!$B30,交付申請入力データ!$B$19:$B$150001,交付申請出力結果!$C$5)/SUMIF(交付申請入力データ!N$19:N$150001,"対象",交付申請入力データ!$F$19:$F$150001),0)</f>
        <v>0</v>
      </c>
      <c r="I30" s="110">
        <f>IFERROR(交付申請入力データ!O$18*SUMIFS(交付申請入力データ!$F$19:$F$150001,交付申請入力データ!O$19:O$150001,"対象",交付申請入力データ!$C$19:$C$150001,交付申請出力結果!$B30,交付申請入力データ!$B$19:$B$150001,交付申請出力結果!$C$5)/SUMIF(交付申請入力データ!O$19:O$150001,"対象",交付申請入力データ!$F$19:$F$150001),0)</f>
        <v>0</v>
      </c>
      <c r="J30" s="110">
        <f>IFERROR(交付申請入力データ!P$18*SUMIFS(交付申請入力データ!$F$19:$F$150001,交付申請入力データ!P$19:P$150001,"対象",交付申請入力データ!$C$19:$C$150001,交付申請出力結果!$B30,交付申請入力データ!$B$19:$B$150001,交付申請出力結果!$C$5)/SUMIF(交付申請入力データ!P$19:P$150001,"対象",交付申請入力データ!$F$19:$F$150001),0)</f>
        <v>0</v>
      </c>
      <c r="K30" s="110">
        <f>IFERROR(交付申請入力データ!Q$18*SUMIFS(交付申請入力データ!$F$19:$F$150001,交付申請入力データ!Q$19:Q$150001,"対象",交付申請入力データ!$C$19:$C$150001,交付申請出力結果!$B30,交付申請入力データ!$B$19:$B$150001,交付申請出力結果!$C$5)/SUMIF(交付申請入力データ!Q$19:Q$150001,"対象",交付申請入力データ!$F$19:$F$150001),0)</f>
        <v>0</v>
      </c>
      <c r="L30" s="110">
        <f>IFERROR(交付申請入力データ!R$18*SUMIFS(交付申請入力データ!$F$19:$F$150001,交付申請入力データ!R$19:R$150001,"対象",交付申請入力データ!$C$19:$C$150001,交付申請出力結果!$B30,交付申請入力データ!$B$19:$B$150001,交付申請出力結果!$C$5)/SUMIF(交付申請入力データ!R$19:R$150001,"対象",交付申請入力データ!$F$19:$F$150001),0)</f>
        <v>0</v>
      </c>
      <c r="M30" s="110">
        <f>IFERROR(交付申請入力データ!S$18*SUMIFS(交付申請入力データ!$F$19:$F$150001,交付申請入力データ!S$19:S$150001,"対象",交付申請入力データ!$C$19:$C$150001,交付申請出力結果!$B30,交付申請入力データ!$B$19:$B$150001,交付申請出力結果!$C$5)/SUMIF(交付申請入力データ!S$19:S$150001,"対象",交付申請入力データ!$F$19:$F$150001),0)</f>
        <v>0</v>
      </c>
      <c r="N30" s="110">
        <f>IFERROR(交付申請入力データ!W$18*SUMIFS(交付申請入力データ!$F$19:$F$150001,交付申請入力データ!W$19:W$150001,"対象",交付申請入力データ!$C$19:$C$150001,交付申請出力結果!$B30,交付申請入力データ!$B$19:$B$150001,交付申請出力結果!$C$5)/SUMIF(交付申請入力データ!W$19:W$150001,"対象",交付申請入力データ!$F$19:$F$150001),0)</f>
        <v>0</v>
      </c>
      <c r="O30" s="110">
        <f>IFERROR(交付申請入力データ!X$18*SUMIFS(交付申請入力データ!$F$19:$F$150001,交付申請入力データ!X$19:X$150001,"対象",交付申請入力データ!$C$19:$C$150001,交付申請出力結果!$B30,交付申請入力データ!$B$19:$B$150001,交付申請出力結果!$C$5)/SUMIF(交付申請入力データ!X$19:X$150001,"対象",交付申請入力データ!$F$19:$F$150001),0)</f>
        <v>0</v>
      </c>
      <c r="P30" s="110">
        <f>IFERROR(交付申請入力データ!Y$18*SUMIFS(交付申請入力データ!$F$19:$F$150001,交付申請入力データ!Y$19:Y$150001,"対象",交付申請入力データ!$C$19:$C$150001,交付申請出力結果!$B30,交付申請入力データ!$B$19:$B$150001,交付申請出力結果!$C$5)/SUMIF(交付申請入力データ!Y$19:Y$150001,"対象",交付申請入力データ!$F$19:$F$150001),0)</f>
        <v>0</v>
      </c>
      <c r="Q30" s="87">
        <f t="shared" si="0"/>
        <v>0</v>
      </c>
      <c r="R30" s="88">
        <f>IFERROR(LOOKUP(交付申請出力結果!$C$5,交付申請入力データ!$B$8:$B$14,交付申請入力データ!$E$8:$E$14),0)</f>
        <v>0</v>
      </c>
      <c r="S30" s="89">
        <f t="shared" si="1"/>
        <v>0</v>
      </c>
      <c r="T30" s="331"/>
      <c r="V30" s="309" t="s">
        <v>59</v>
      </c>
      <c r="W30" s="376" t="s">
        <v>78</v>
      </c>
      <c r="X30" s="377"/>
      <c r="Y30" s="81">
        <f>SUMIF(交付申請入力データ!$C$19:$C$150001,W30,交付申請入力データ!$F$19:$F$150001)</f>
        <v>0</v>
      </c>
      <c r="Z30" s="315">
        <f>SUM(Y30:Y47)</f>
        <v>0</v>
      </c>
      <c r="AA30" s="81">
        <f>SUMIF(交付申請入力データ!$C$19:$C$150001,W30,交付申請入力データ!$H$19:$H$150001)</f>
        <v>0</v>
      </c>
      <c r="AB30" s="394">
        <f>SUM(AA30:AA47)</f>
        <v>0</v>
      </c>
    </row>
    <row r="31" spans="1:28">
      <c r="A31" s="270" t="s">
        <v>18</v>
      </c>
      <c r="B31" s="90" t="s">
        <v>52</v>
      </c>
      <c r="C31" s="77">
        <f>SUMIFS(交付申請入力データ!$F$19:$F$150004,交付申請入力データ!$C$19:$C$150004,B31,交付申請入力データ!$B$19:$B$150004,交付申請出力結果!$C$5)</f>
        <v>0</v>
      </c>
      <c r="D31" s="366">
        <f>SUM(C31:C32)</f>
        <v>0</v>
      </c>
      <c r="E31" s="78">
        <f>SUMIFS(交付申請入力データ!$G$19:$G$150004,交付申請入力データ!$C$19:$C$150004,B31,交付申請入力データ!$B$19:$B$150004,交付申請出力結果!$C$5)</f>
        <v>0</v>
      </c>
      <c r="F31" s="78">
        <f>IFERROR(交付申請入力データ!L$18*SUMIFS(交付申請入力データ!$F$19:$F$150001,交付申請入力データ!L$19:L$150001,"対象",交付申請入力データ!$C$19:$C$150001,交付申請出力結果!$B31,交付申請入力データ!$B$19:$B$150001,交付申請出力結果!$C$5)/SUMIF(交付申請入力データ!L$19:L$150001,"対象",交付申請入力データ!$F$19:$F$150001),0)</f>
        <v>0</v>
      </c>
      <c r="G31" s="78">
        <f>IFERROR(交付申請入力データ!M$18*SUMIFS(交付申請入力データ!$F$19:$F$150001,交付申請入力データ!M$19:M$150001,"対象",交付申請入力データ!$C$19:$C$150001,交付申請出力結果!$B31,交付申請入力データ!$B$19:$B$150001,交付申請出力結果!$C$5)/SUMIF(交付申請入力データ!M$19:M$150001,"対象",交付申請入力データ!$F$19:$F$150001),0)</f>
        <v>0</v>
      </c>
      <c r="H31" s="78">
        <f>IFERROR(交付申請入力データ!N$18*SUMIFS(交付申請入力データ!$F$19:$F$150001,交付申請入力データ!N$19:N$150001,"対象",交付申請入力データ!$C$19:$C$150001,交付申請出力結果!$B31,交付申請入力データ!$B$19:$B$150001,交付申請出力結果!$C$5)/SUMIF(交付申請入力データ!N$19:N$150001,"対象",交付申請入力データ!$F$19:$F$150001),0)</f>
        <v>0</v>
      </c>
      <c r="I31" s="78">
        <f>IFERROR(交付申請入力データ!O$18*SUMIFS(交付申請入力データ!$F$19:$F$150001,交付申請入力データ!O$19:O$150001,"対象",交付申請入力データ!$C$19:$C$150001,交付申請出力結果!$B31,交付申請入力データ!$B$19:$B$150001,交付申請出力結果!$C$5)/SUMIF(交付申請入力データ!O$19:O$150001,"対象",交付申請入力データ!$F$19:$F$150001),0)</f>
        <v>0</v>
      </c>
      <c r="J31" s="78">
        <f>IFERROR(交付申請入力データ!P$18*SUMIFS(交付申請入力データ!$F$19:$F$150001,交付申請入力データ!P$19:P$150001,"対象",交付申請入力データ!$C$19:$C$150001,交付申請出力結果!$B31,交付申請入力データ!$B$19:$B$150001,交付申請出力結果!$C$5)/SUMIF(交付申請入力データ!P$19:P$150001,"対象",交付申請入力データ!$F$19:$F$150001),0)</f>
        <v>0</v>
      </c>
      <c r="K31" s="78">
        <f>IFERROR(交付申請入力データ!Q$18*SUMIFS(交付申請入力データ!$F$19:$F$150001,交付申請入力データ!Q$19:Q$150001,"対象",交付申請入力データ!$C$19:$C$150001,交付申請出力結果!$B31,交付申請入力データ!$B$19:$B$150001,交付申請出力結果!$C$5)/SUMIF(交付申請入力データ!Q$19:Q$150001,"対象",交付申請入力データ!$F$19:$F$150001),0)</f>
        <v>0</v>
      </c>
      <c r="L31" s="78">
        <f>IFERROR(交付申請入力データ!R$18*SUMIFS(交付申請入力データ!$F$19:$F$150001,交付申請入力データ!R$19:R$150001,"対象",交付申請入力データ!$C$19:$C$150001,交付申請出力結果!$B31,交付申請入力データ!$B$19:$B$150001,交付申請出力結果!$C$5)/SUMIF(交付申請入力データ!R$19:R$150001,"対象",交付申請入力データ!$F$19:$F$150001),0)</f>
        <v>0</v>
      </c>
      <c r="M31" s="78">
        <f>IFERROR(交付申請入力データ!S$18*SUMIFS(交付申請入力データ!$F$19:$F$150001,交付申請入力データ!S$19:S$150001,"対象",交付申請入力データ!$C$19:$C$150001,交付申請出力結果!$B31,交付申請入力データ!$B$19:$B$150001,交付申請出力結果!$C$5)/SUMIF(交付申請入力データ!S$19:S$150001,"対象",交付申請入力データ!$F$19:$F$150001),0)</f>
        <v>0</v>
      </c>
      <c r="N31" s="92">
        <f>IFERROR(交付申請入力データ!W$18*SUMIFS(交付申請入力データ!$F$19:$F$150001,交付申請入力データ!W$19:W$150001,"対象",交付申請入力データ!$C$19:$C$150001,交付申請出力結果!$B31,交付申請入力データ!$B$19:$B$150001,交付申請出力結果!$C$5)/SUMIF(交付申請入力データ!W$19:W$150001,"対象",交付申請入力データ!$F$19:$F$150001),0)</f>
        <v>0</v>
      </c>
      <c r="O31" s="92">
        <f>IFERROR(交付申請入力データ!X$18*SUMIFS(交付申請入力データ!$F$19:$F$150001,交付申請入力データ!X$19:X$150001,"対象",交付申請入力データ!$C$19:$C$150001,交付申請出力結果!$B31,交付申請入力データ!$B$19:$B$150001,交付申請出力結果!$C$5)/SUMIF(交付申請入力データ!X$19:X$150001,"対象",交付申請入力データ!$F$19:$F$150001),0)</f>
        <v>0</v>
      </c>
      <c r="P31" s="92">
        <f>IFERROR(交付申請入力データ!Y$18*SUMIFS(交付申請入力データ!$F$19:$F$150001,交付申請入力データ!Y$19:Y$150001,"対象",交付申請入力データ!$C$19:$C$150001,交付申請出力結果!$B31,交付申請入力データ!$B$19:$B$150001,交付申請出力結果!$C$5)/SUMIF(交付申請入力データ!Y$19:Y$150001,"対象",交付申請入力データ!$F$19:$F$150001),0)</f>
        <v>0</v>
      </c>
      <c r="Q31" s="92">
        <f t="shared" si="0"/>
        <v>0</v>
      </c>
      <c r="R31" s="79">
        <f>IFERROR(LOOKUP(交付申請出力結果!$C$5,交付申請入力データ!$B$8:$B$14,交付申請入力データ!$E$8:$E$14),0)</f>
        <v>0</v>
      </c>
      <c r="S31" s="93">
        <f t="shared" si="1"/>
        <v>0</v>
      </c>
      <c r="T31" s="322">
        <f>SUM(S31:S32)</f>
        <v>0</v>
      </c>
      <c r="V31" s="310"/>
      <c r="W31" s="334" t="s">
        <v>214</v>
      </c>
      <c r="X31" s="335"/>
      <c r="Y31" s="73">
        <f>SUMIF(交付申請入力データ!$C$19:$C$150001,W31,交付申請入力データ!$F$19:$F$150001)</f>
        <v>0</v>
      </c>
      <c r="Z31" s="316"/>
      <c r="AA31" s="73">
        <f>SUMIF(交付申請入力データ!$C$19:$C$150001,W31,交付申請入力データ!$H$19:$H$150001)</f>
        <v>0</v>
      </c>
      <c r="AB31" s="395"/>
    </row>
    <row r="32" spans="1:28" ht="19.5" thickBot="1">
      <c r="A32" s="271" t="s">
        <v>18</v>
      </c>
      <c r="B32" s="146" t="s">
        <v>53</v>
      </c>
      <c r="C32" s="147">
        <f>SUMIFS(交付申請入力データ!$F$19:$F$150004,交付申請入力データ!$C$19:$C$150004,B32,交付申請入力データ!$B$19:$B$150004,交付申請出力結果!$C$5)</f>
        <v>0</v>
      </c>
      <c r="D32" s="312"/>
      <c r="E32" s="148">
        <f>SUMIFS(交付申請入力データ!$G$19:$G$150004,交付申請入力データ!$C$19:$C$150004,B32,交付申請入力データ!$B$19:$B$150004,交付申請出力結果!$C$5)</f>
        <v>0</v>
      </c>
      <c r="F32" s="149">
        <f>IFERROR(交付申請入力データ!L$18*SUMIFS(交付申請入力データ!$F$19:$F$150001,交付申請入力データ!L$19:L$150001,"対象",交付申請入力データ!$C$19:$C$150001,交付申請出力結果!$B32,交付申請入力データ!$B$19:$B$150001,交付申請出力結果!$C$5)/SUMIF(交付申請入力データ!L$19:L$150001,"対象",交付申請入力データ!$F$19:$F$150001),0)</f>
        <v>0</v>
      </c>
      <c r="G32" s="149">
        <f>IFERROR(交付申請入力データ!M$18*SUMIFS(交付申請入力データ!$F$19:$F$150001,交付申請入力データ!M$19:M$150001,"対象",交付申請入力データ!$C$19:$C$150001,交付申請出力結果!$B32,交付申請入力データ!$B$19:$B$150001,交付申請出力結果!$C$5)/SUMIF(交付申請入力データ!M$19:M$150001,"対象",交付申請入力データ!$F$19:$F$150001),0)</f>
        <v>0</v>
      </c>
      <c r="H32" s="149">
        <f>IFERROR(交付申請入力データ!N$18*SUMIFS(交付申請入力データ!$F$19:$F$150001,交付申請入力データ!N$19:N$150001,"対象",交付申請入力データ!$C$19:$C$150001,交付申請出力結果!$B32,交付申請入力データ!$B$19:$B$150001,交付申請出力結果!$C$5)/SUMIF(交付申請入力データ!N$19:N$150001,"対象",交付申請入力データ!$F$19:$F$150001),0)</f>
        <v>0</v>
      </c>
      <c r="I32" s="149">
        <f>IFERROR(交付申請入力データ!O$18*SUMIFS(交付申請入力データ!$F$19:$F$150001,交付申請入力データ!O$19:O$150001,"対象",交付申請入力データ!$C$19:$C$150001,交付申請出力結果!$B32,交付申請入力データ!$B$19:$B$150001,交付申請出力結果!$C$5)/SUMIF(交付申請入力データ!O$19:O$150001,"対象",交付申請入力データ!$F$19:$F$150001),0)</f>
        <v>0</v>
      </c>
      <c r="J32" s="149">
        <f>IFERROR(交付申請入力データ!P$18*SUMIFS(交付申請入力データ!$F$19:$F$150001,交付申請入力データ!P$19:P$150001,"対象",交付申請入力データ!$C$19:$C$150001,交付申請出力結果!$B32,交付申請入力データ!$B$19:$B$150001,交付申請出力結果!$C$5)/SUMIF(交付申請入力データ!P$19:P$150001,"対象",交付申請入力データ!$F$19:$F$150001),0)</f>
        <v>0</v>
      </c>
      <c r="K32" s="149">
        <f>IFERROR(交付申請入力データ!Q$18*SUMIFS(交付申請入力データ!$F$19:$F$150001,交付申請入力データ!Q$19:Q$150001,"対象",交付申請入力データ!$C$19:$C$150001,交付申請出力結果!$B32,交付申請入力データ!$B$19:$B$150001,交付申請出力結果!$C$5)/SUMIF(交付申請入力データ!Q$19:Q$150001,"対象",交付申請入力データ!$F$19:$F$150001),0)</f>
        <v>0</v>
      </c>
      <c r="L32" s="149">
        <f>IFERROR(交付申請入力データ!R$18*SUMIFS(交付申請入力データ!$F$19:$F$150001,交付申請入力データ!R$19:R$150001,"対象",交付申請入力データ!$C$19:$C$150001,交付申請出力結果!$B32,交付申請入力データ!$B$19:$B$150001,交付申請出力結果!$C$5)/SUMIF(交付申請入力データ!R$19:R$150001,"対象",交付申請入力データ!$F$19:$F$150001),0)</f>
        <v>0</v>
      </c>
      <c r="M32" s="149">
        <f>IFERROR(交付申請入力データ!S$18*SUMIFS(交付申請入力データ!$F$19:$F$150001,交付申請入力データ!S$19:S$150001,"対象",交付申請入力データ!$C$19:$C$150001,交付申請出力結果!$B32,交付申請入力データ!$B$19:$B$150001,交付申請出力結果!$C$5)/SUMIF(交付申請入力データ!S$19:S$150001,"対象",交付申請入力データ!$F$19:$F$150001),0)</f>
        <v>0</v>
      </c>
      <c r="N32" s="149">
        <f>IFERROR(交付申請入力データ!W$18*SUMIFS(交付申請入力データ!$F$19:$F$150001,交付申請入力データ!W$19:W$150001,"対象",交付申請入力データ!$C$19:$C$150001,交付申請出力結果!$B32,交付申請入力データ!$B$19:$B$150001,交付申請出力結果!$C$5)/SUMIF(交付申請入力データ!W$19:W$150001,"対象",交付申請入力データ!$F$19:$F$150001),0)</f>
        <v>0</v>
      </c>
      <c r="O32" s="149">
        <f>IFERROR(交付申請入力データ!X$18*SUMIFS(交付申請入力データ!$F$19:$F$150001,交付申請入力データ!X$19:X$150001,"対象",交付申請入力データ!$C$19:$C$150001,交付申請出力結果!$B32,交付申請入力データ!$B$19:$B$150001,交付申請出力結果!$C$5)/SUMIF(交付申請入力データ!X$19:X$150001,"対象",交付申請入力データ!$F$19:$F$150001),0)</f>
        <v>0</v>
      </c>
      <c r="P32" s="149">
        <f>IFERROR(交付申請入力データ!Y$18*SUMIFS(交付申請入力データ!$F$19:$F$150001,交付申請入力データ!Y$19:Y$150001,"対象",交付申請入力データ!$C$19:$C$150001,交付申請出力結果!$B32,交付申請入力データ!$B$19:$B$150001,交付申請出力結果!$C$5)/SUMIF(交付申請入力データ!Y$19:Y$150001,"対象",交付申請入力データ!$F$19:$F$150001),0)</f>
        <v>0</v>
      </c>
      <c r="Q32" s="148">
        <f t="shared" si="0"/>
        <v>0</v>
      </c>
      <c r="R32" s="150">
        <f>IFERROR(LOOKUP(交付申請出力結果!$C$5,交付申請入力データ!$B$8:$B$14,交付申請入力データ!$E$8:$E$14),0)</f>
        <v>0</v>
      </c>
      <c r="S32" s="151">
        <f t="shared" si="1"/>
        <v>0</v>
      </c>
      <c r="T32" s="336"/>
      <c r="V32" s="310"/>
      <c r="W32" s="334" t="s">
        <v>79</v>
      </c>
      <c r="X32" s="335"/>
      <c r="Y32" s="73">
        <f>SUMIF(交付申請入力データ!$C$19:$C$150001,W32,交付申請入力データ!$F$19:$F$150001)</f>
        <v>0</v>
      </c>
      <c r="Z32" s="316"/>
      <c r="AA32" s="73">
        <f>SUMIF(交付申請入力データ!$C$19:$C$150001,W32,交付申請入力データ!$H$19:$H$150001)</f>
        <v>0</v>
      </c>
      <c r="AB32" s="395"/>
    </row>
    <row r="33" spans="1:28" ht="19.5" thickBot="1">
      <c r="A33" s="301" t="s">
        <v>178</v>
      </c>
      <c r="B33" s="302"/>
      <c r="C33" s="303">
        <f>SUM(C7:C32)</f>
        <v>0</v>
      </c>
      <c r="D33" s="303"/>
      <c r="E33" s="152">
        <f>SUM(E7:E32)</f>
        <v>0</v>
      </c>
      <c r="F33" s="152">
        <f t="shared" ref="F33:T33" si="2">SUM(F7:F32)</f>
        <v>0</v>
      </c>
      <c r="G33" s="152">
        <f t="shared" si="2"/>
        <v>0</v>
      </c>
      <c r="H33" s="152">
        <f t="shared" si="2"/>
        <v>0</v>
      </c>
      <c r="I33" s="152">
        <f t="shared" si="2"/>
        <v>0</v>
      </c>
      <c r="J33" s="152">
        <f t="shared" si="2"/>
        <v>0</v>
      </c>
      <c r="K33" s="152">
        <f t="shared" si="2"/>
        <v>0</v>
      </c>
      <c r="L33" s="152">
        <f t="shared" si="2"/>
        <v>0</v>
      </c>
      <c r="M33" s="152">
        <f t="shared" si="2"/>
        <v>0</v>
      </c>
      <c r="N33" s="152">
        <f t="shared" si="2"/>
        <v>0</v>
      </c>
      <c r="O33" s="152">
        <f t="shared" si="2"/>
        <v>0</v>
      </c>
      <c r="P33" s="152">
        <f t="shared" si="2"/>
        <v>0</v>
      </c>
      <c r="Q33" s="152">
        <f t="shared" si="0"/>
        <v>0</v>
      </c>
      <c r="R33" s="152" t="s">
        <v>179</v>
      </c>
      <c r="S33" s="153">
        <f t="shared" si="2"/>
        <v>0</v>
      </c>
      <c r="T33" s="154">
        <f t="shared" si="2"/>
        <v>0</v>
      </c>
      <c r="V33" s="310"/>
      <c r="W33" s="334" t="s">
        <v>80</v>
      </c>
      <c r="X33" s="335"/>
      <c r="Y33" s="73">
        <f>SUMIF(交付申請入力データ!$C$19:$C$150001,W33,交付申請入力データ!$F$19:$F$150001)</f>
        <v>0</v>
      </c>
      <c r="Z33" s="316"/>
      <c r="AA33" s="73">
        <f>SUMIF(交付申請入力データ!$C$19:$C$150001,W33,交付申請入力データ!$H$19:$H$150001)</f>
        <v>0</v>
      </c>
      <c r="AB33" s="395"/>
    </row>
    <row r="34" spans="1:28" ht="19.5" thickBot="1">
      <c r="V34" s="310"/>
      <c r="W34" s="334" t="s">
        <v>81</v>
      </c>
      <c r="X34" s="335"/>
      <c r="Y34" s="73">
        <f>SUMIF(交付申請入力データ!$C$19:$C$150001,W34,交付申請入力データ!$F$19:$F$150001)</f>
        <v>0</v>
      </c>
      <c r="Z34" s="316"/>
      <c r="AA34" s="73">
        <f>SUMIF(交付申請入力データ!$C$19:$C$150001,W34,交付申請入力データ!$H$19:$H$150001)</f>
        <v>0</v>
      </c>
      <c r="AB34" s="395"/>
    </row>
    <row r="35" spans="1:28" ht="26.25" thickBot="1">
      <c r="B35" s="104" t="s">
        <v>197</v>
      </c>
      <c r="C35" s="267">
        <f>交付申請入力データ!$B$9</f>
        <v>0</v>
      </c>
      <c r="V35" s="310"/>
      <c r="W35" s="334" t="s">
        <v>82</v>
      </c>
      <c r="X35" s="335"/>
      <c r="Y35" s="73">
        <f>SUMIF(交付申請入力データ!$C$19:$C$150001,W35,交付申請入力データ!$F$19:$F$150001)</f>
        <v>0</v>
      </c>
      <c r="Z35" s="316"/>
      <c r="AA35" s="73">
        <f>SUMIF(交付申請入力データ!$C$19:$C$150001,W35,交付申請入力データ!$H$19:$H$150001)</f>
        <v>0</v>
      </c>
      <c r="AB35" s="395"/>
    </row>
    <row r="36" spans="1:28" ht="35.1" customHeight="1" thickBot="1">
      <c r="A36" s="332" t="s">
        <v>135</v>
      </c>
      <c r="B36" s="337"/>
      <c r="C36" s="318" t="s">
        <v>123</v>
      </c>
      <c r="D36" s="319"/>
      <c r="E36" s="129" t="s">
        <v>84</v>
      </c>
      <c r="F36" s="129" t="s">
        <v>125</v>
      </c>
      <c r="G36" s="129" t="s">
        <v>126</v>
      </c>
      <c r="H36" s="129" t="s">
        <v>127</v>
      </c>
      <c r="I36" s="129" t="s">
        <v>128</v>
      </c>
      <c r="J36" s="129" t="s">
        <v>129</v>
      </c>
      <c r="K36" s="129" t="s">
        <v>130</v>
      </c>
      <c r="L36" s="129" t="s">
        <v>131</v>
      </c>
      <c r="M36" s="129" t="s">
        <v>174</v>
      </c>
      <c r="N36" s="129" t="s">
        <v>132</v>
      </c>
      <c r="O36" s="129" t="s">
        <v>133</v>
      </c>
      <c r="P36" s="129" t="s">
        <v>175</v>
      </c>
      <c r="Q36" s="130" t="s">
        <v>134</v>
      </c>
      <c r="R36" s="131" t="s">
        <v>45</v>
      </c>
      <c r="S36" s="324" t="s">
        <v>124</v>
      </c>
      <c r="T36" s="325"/>
      <c r="V36" s="310"/>
      <c r="W36" s="334" t="s">
        <v>60</v>
      </c>
      <c r="X36" s="335"/>
      <c r="Y36" s="73">
        <f>SUMIF(交付申請入力データ!$C$19:$C$150001,W36,交付申請入力データ!$F$19:$F$150001)</f>
        <v>0</v>
      </c>
      <c r="Z36" s="316"/>
      <c r="AA36" s="73">
        <f>SUMIF(交付申請入力データ!$C$19:$C$150001,W36,交付申請入力データ!$H$19:$H$150001)</f>
        <v>0</v>
      </c>
      <c r="AB36" s="395"/>
    </row>
    <row r="37" spans="1:28">
      <c r="A37" s="306" t="s">
        <v>7</v>
      </c>
      <c r="B37" s="60" t="s">
        <v>72</v>
      </c>
      <c r="C37" s="107">
        <f>SUMIFS(交付申請入力データ!$F$19:$F$150001,交付申請入力データ!$C$19:$C$150001,B37,交付申請入力データ!$B$19:$B$150001,交付申請出力結果!$C$35)</f>
        <v>0</v>
      </c>
      <c r="D37" s="314">
        <f>SUM(C37:C42)</f>
        <v>0</v>
      </c>
      <c r="E37" s="109">
        <f>SUMIFS(交付申請入力データ!$G$19:$G$150004,交付申請入力データ!$C$19:$C$150004,B37,交付申請入力データ!$B$19:$B$150004,交付申請出力結果!$C$35)</f>
        <v>0</v>
      </c>
      <c r="F37" s="109">
        <f>IFERROR(交付申請入力データ!L$18*SUMIFS(交付申請入力データ!$F$19:$F$150001,交付申請入力データ!L$19:L$150001,"対象",交付申請入力データ!$C$19:$C$150001,交付申請出力結果!$B37,交付申請入力データ!$B$19:$B$150001,交付申請出力結果!$C$35)/SUMIF(交付申請入力データ!L$19:L$150001,"対象",交付申請入力データ!$F$19:$F$150001),0)</f>
        <v>0</v>
      </c>
      <c r="G37" s="109">
        <f>IFERROR(交付申請入力データ!M$18*SUMIFS(交付申請入力データ!$F$19:$F$150001,交付申請入力データ!M$19:M$150001,"対象",交付申請入力データ!$C$19:$C$150001,交付申請出力結果!$B37,交付申請入力データ!$B$19:$B$150001,交付申請出力結果!$C$35)/SUMIF(交付申請入力データ!M$19:M$150001,"対象",交付申請入力データ!$F$19:$F$150001),0)</f>
        <v>0</v>
      </c>
      <c r="H37" s="109">
        <f>IFERROR(交付申請入力データ!N$18*SUMIFS(交付申請入力データ!$F$19:$F$150001,交付申請入力データ!N$19:N$150001,"対象",交付申請入力データ!$C$19:$C$150001,交付申請出力結果!$B37,交付申請入力データ!$B$19:$B$150001,交付申請出力結果!$C$35)/SUMIF(交付申請入力データ!N$19:N$150001,"対象",交付申請入力データ!$F$19:$F$150001),0)</f>
        <v>0</v>
      </c>
      <c r="I37" s="109">
        <f>IFERROR(交付申請入力データ!O$18*SUMIFS(交付申請入力データ!$F$19:$F$150001,交付申請入力データ!O$19:O$150001,"対象",交付申請入力データ!$C$19:$C$150001,交付申請出力結果!$B37,交付申請入力データ!$B$19:$B$150001,交付申請出力結果!$C$35)/SUMIF(交付申請入力データ!O$19:O$150001,"対象",交付申請入力データ!$F$19:$F$150001),0)</f>
        <v>0</v>
      </c>
      <c r="J37" s="109">
        <f>IFERROR(交付申請入力データ!P$18*SUMIFS(交付申請入力データ!$F$19:$F$150001,交付申請入力データ!P$19:P$150001,"対象",交付申請入力データ!$C$19:$C$150001,交付申請出力結果!$B37,交付申請入力データ!$B$19:$B$150001,交付申請出力結果!$C$35)/SUMIF(交付申請入力データ!P$19:P$150001,"対象",交付申請入力データ!$F$19:$F$150001),0)</f>
        <v>0</v>
      </c>
      <c r="K37" s="109">
        <f>IFERROR(交付申請入力データ!Q$18*SUMIFS(交付申請入力データ!$F$19:$F$150001,交付申請入力データ!Q$19:Q$150001,"対象",交付申請入力データ!$C$19:$C$150001,交付申請出力結果!$B37,交付申請入力データ!$B$19:$B$150001,交付申請出力結果!$C$35)/SUMIF(交付申請入力データ!Q$19:Q$150001,"対象",交付申請入力データ!$F$19:$F$150001),0)</f>
        <v>0</v>
      </c>
      <c r="L37" s="109">
        <f>IFERROR(交付申請入力データ!R$18*SUMIFS(交付申請入力データ!$F$19:$F$150001,交付申請入力データ!R$19:R$150001,"対象",交付申請入力データ!$C$19:$C$150001,交付申請出力結果!$B37,交付申請入力データ!$B$19:$B$150001,交付申請出力結果!$C$35)/SUMIF(交付申請入力データ!R$19:R$150001,"対象",交付申請入力データ!$F$19:$F$150001),0)</f>
        <v>0</v>
      </c>
      <c r="M37" s="109">
        <f>IFERROR(交付申請入力データ!S$18*SUMIFS(交付申請入力データ!$F$19:$F$150001,交付申請入力データ!S$19:S$150001,"対象",交付申請入力データ!$C$19:$C$150001,交付申請出力結果!$B37,交付申請入力データ!$B$19:$B$150001,交付申請出力結果!$C$35)/SUMIF(交付申請入力データ!S$19:S$150001,"対象",交付申請入力データ!$F$19:$F$150001),0)</f>
        <v>0</v>
      </c>
      <c r="N37" s="109">
        <f>IFERROR(交付申請入力データ!W$18*SUMIFS(交付申請入力データ!$F$19:$F$150001,交付申請入力データ!W$19:W$150001,"対象",交付申請入力データ!$C$19:$C$150001,交付申請出力結果!$B37,交付申請入力データ!$B$19:$B$150001,交付申請出力結果!$C$35)/SUMIF(交付申請入力データ!W$19:W$150001,"対象",交付申請入力データ!$F$19:$F$150001),0)</f>
        <v>0</v>
      </c>
      <c r="O37" s="109">
        <f>IFERROR(交付申請入力データ!X$18*SUMIFS(交付申請入力データ!$F$19:$F$150001,交付申請入力データ!X$19:X$150001,"対象",交付申請入力データ!$C$19:$C$150001,交付申請出力結果!$B37,交付申請入力データ!$B$19:$B$150001,交付申請出力結果!$C$35)/SUMIF(交付申請入力データ!X$19:X$150001,"対象",交付申請入力データ!$F$19:$F$150001),0)</f>
        <v>0</v>
      </c>
      <c r="P37" s="109">
        <f>IFERROR(交付申請入力データ!Y$18*SUMIFS(交付申請入力データ!$F$19:$F$150001,交付申請入力データ!Y$19:Y$150001,"対象",交付申請入力データ!$C$19:$C$150001,交付申請出力結果!$B37,交付申請入力データ!$B$19:$B$150001,交付申請出力結果!$C$35)/SUMIF(交付申請入力データ!Y$19:Y$150001,"対象",交付申請入力データ!$F$19:$F$150001),0)</f>
        <v>0</v>
      </c>
      <c r="Q37" s="62">
        <f>SUM(E37:P37)</f>
        <v>0</v>
      </c>
      <c r="R37" s="142">
        <f>IFERROR(LOOKUP(交付申請出力結果!$C$35,交付申請入力データ!$B$8:$B$14,交付申請入力データ!$E$8:$E$14),0)</f>
        <v>0</v>
      </c>
      <c r="S37" s="64">
        <f>ROUNDDOWN(Q37*R37,0)</f>
        <v>0</v>
      </c>
      <c r="T37" s="326">
        <f>SUM(S37:S42)</f>
        <v>0</v>
      </c>
      <c r="V37" s="310"/>
      <c r="W37" s="334" t="s">
        <v>61</v>
      </c>
      <c r="X37" s="335"/>
      <c r="Y37" s="73">
        <f>SUMIF(交付申請入力データ!$C$19:$C$150001,W37,交付申請入力データ!$F$19:$F$150001)</f>
        <v>0</v>
      </c>
      <c r="Z37" s="316"/>
      <c r="AA37" s="73">
        <f>SUMIF(交付申請入力データ!$C$19:$C$150001,W37,交付申請入力データ!$H$19:$H$150001)</f>
        <v>0</v>
      </c>
      <c r="AB37" s="395"/>
    </row>
    <row r="38" spans="1:28">
      <c r="A38" s="307"/>
      <c r="B38" s="4" t="s">
        <v>73</v>
      </c>
      <c r="C38" s="107">
        <f>SUMIFS(交付申請入力データ!$F$19:$F$150001,交付申請入力データ!$C$19:$C$150001,B38,交付申請入力データ!$B$19:$B$150001,交付申請出力結果!$C$35)</f>
        <v>0</v>
      </c>
      <c r="D38" s="314"/>
      <c r="E38" s="52">
        <f>SUMIFS(交付申請入力データ!$G$19:$G$150004,交付申請入力データ!$C$19:$C$150004,B38,交付申請入力データ!$B$19:$B$150004,交付申請出力結果!$C$35)</f>
        <v>0</v>
      </c>
      <c r="F38" s="109">
        <f>IFERROR(交付申請入力データ!L$18*SUMIFS(交付申請入力データ!$F$19:$F$150001,交付申請入力データ!L$19:L$150001,"対象",交付申請入力データ!$C$19:$C$150001,交付申請出力結果!$B38,交付申請入力データ!$B$19:$B$150001,交付申請出力結果!$C$35)/SUMIF(交付申請入力データ!L$19:L$150001,"対象",交付申請入力データ!$F$19:$F$150001),0)</f>
        <v>0</v>
      </c>
      <c r="G38" s="109">
        <f>IFERROR(交付申請入力データ!M$18*SUMIFS(交付申請入力データ!$F$19:$F$150001,交付申請入力データ!M$19:M$150001,"対象",交付申請入力データ!$C$19:$C$150001,交付申請出力結果!$B38,交付申請入力データ!$B$19:$B$150001,交付申請出力結果!$C$35)/SUMIF(交付申請入力データ!M$19:M$150001,"対象",交付申請入力データ!$F$19:$F$150001),0)</f>
        <v>0</v>
      </c>
      <c r="H38" s="109">
        <f>IFERROR(交付申請入力データ!N$18*SUMIFS(交付申請入力データ!$F$19:$F$150001,交付申請入力データ!N$19:N$150001,"対象",交付申請入力データ!$C$19:$C$150001,交付申請出力結果!$B38,交付申請入力データ!$B$19:$B$150001,交付申請出力結果!$C$35)/SUMIF(交付申請入力データ!N$19:N$150001,"対象",交付申請入力データ!$F$19:$F$150001),0)</f>
        <v>0</v>
      </c>
      <c r="I38" s="109">
        <f>IFERROR(交付申請入力データ!O$18*SUMIFS(交付申請入力データ!$F$19:$F$150001,交付申請入力データ!O$19:O$150001,"対象",交付申請入力データ!$C$19:$C$150001,交付申請出力結果!$B38,交付申請入力データ!$B$19:$B$150001,交付申請出力結果!$C$35)/SUMIF(交付申請入力データ!O$19:O$150001,"対象",交付申請入力データ!$F$19:$F$150001),0)</f>
        <v>0</v>
      </c>
      <c r="J38" s="109">
        <f>IFERROR(交付申請入力データ!P$18*SUMIFS(交付申請入力データ!$F$19:$F$150001,交付申請入力データ!P$19:P$150001,"対象",交付申請入力データ!$C$19:$C$150001,交付申請出力結果!$B38,交付申請入力データ!$B$19:$B$150001,交付申請出力結果!$C$35)/SUMIF(交付申請入力データ!P$19:P$150001,"対象",交付申請入力データ!$F$19:$F$150001),0)</f>
        <v>0</v>
      </c>
      <c r="K38" s="109">
        <f>IFERROR(交付申請入力データ!Q$18*SUMIFS(交付申請入力データ!$F$19:$F$150001,交付申請入力データ!Q$19:Q$150001,"対象",交付申請入力データ!$C$19:$C$150001,交付申請出力結果!$B38,交付申請入力データ!$B$19:$B$150001,交付申請出力結果!$C$35)/SUMIF(交付申請入力データ!Q$19:Q$150001,"対象",交付申請入力データ!$F$19:$F$150001),0)</f>
        <v>0</v>
      </c>
      <c r="L38" s="109">
        <f>IFERROR(交付申請入力データ!R$18*SUMIFS(交付申請入力データ!$F$19:$F$150001,交付申請入力データ!R$19:R$150001,"対象",交付申請入力データ!$C$19:$C$150001,交付申請出力結果!$B38,交付申請入力データ!$B$19:$B$150001,交付申請出力結果!$C$35)/SUMIF(交付申請入力データ!R$19:R$150001,"対象",交付申請入力データ!$F$19:$F$150001),0)</f>
        <v>0</v>
      </c>
      <c r="M38" s="109">
        <f>IFERROR(交付申請入力データ!S$18*SUMIFS(交付申請入力データ!$F$19:$F$150001,交付申請入力データ!S$19:S$150001,"対象",交付申請入力データ!$C$19:$C$150001,交付申請出力結果!$B38,交付申請入力データ!$B$19:$B$150001,交付申請出力結果!$C$35)/SUMIF(交付申請入力データ!S$19:S$150001,"対象",交付申請入力データ!$F$19:$F$150001),0)</f>
        <v>0</v>
      </c>
      <c r="N38" s="52">
        <f>IFERROR(交付申請入力データ!W$18*SUMIFS(交付申請入力データ!$F$19:$F$150001,交付申請入力データ!W$19:W$150001,"対象",交付申請入力データ!$C$19:$C$150001,交付申請出力結果!$B38,交付申請入力データ!$B$19:$B$150001,交付申請出力結果!$C$35)/SUMIF(交付申請入力データ!W$19:W$150001,"対象",交付申請入力データ!$F$19:$F$150001),0)</f>
        <v>0</v>
      </c>
      <c r="O38" s="52">
        <f>IFERROR(交付申請入力データ!X$18*SUMIFS(交付申請入力データ!$F$19:$F$150001,交付申請入力データ!X$19:X$150001,"対象",交付申請入力データ!$C$19:$C$150001,交付申請出力結果!$B38,交付申請入力データ!$B$19:$B$150001,交付申請出力結果!$C$35)/SUMIF(交付申請入力データ!X$19:X$150001,"対象",交付申請入力データ!$F$19:$F$150001),0)</f>
        <v>0</v>
      </c>
      <c r="P38" s="52">
        <f>IFERROR(交付申請入力データ!Y$18*SUMIFS(交付申請入力データ!$F$19:$F$150001,交付申請入力データ!Y$19:Y$150001,"対象",交付申請入力データ!$C$19:$C$150001,交付申請出力結果!$B38,交付申請入力データ!$B$19:$B$150001,交付申請出力結果!$C$35)/SUMIF(交付申請入力データ!Y$19:Y$150001,"対象",交付申請入力データ!$F$19:$F$150001),0)</f>
        <v>0</v>
      </c>
      <c r="Q38" s="52">
        <f t="shared" ref="Q38:Q63" si="3">SUM(E38:P38)</f>
        <v>0</v>
      </c>
      <c r="R38" s="58">
        <f>IFERROR(LOOKUP(交付申請出力結果!$C$35,交付申請入力データ!$B$8:$B$14,交付申請入力データ!$E$8:$E$14),0)</f>
        <v>0</v>
      </c>
      <c r="S38" s="65">
        <f>ROUNDDOWN(Q38*R38,0)</f>
        <v>0</v>
      </c>
      <c r="T38" s="327"/>
      <c r="V38" s="310"/>
      <c r="W38" s="334" t="s">
        <v>62</v>
      </c>
      <c r="X38" s="335"/>
      <c r="Y38" s="73">
        <f>SUMIF(交付申請入力データ!$C$19:$C$150001,W38,交付申請入力データ!$F$19:$F$150001)</f>
        <v>0</v>
      </c>
      <c r="Z38" s="316"/>
      <c r="AA38" s="73">
        <f>SUMIF(交付申請入力データ!$C$19:$C$150001,W38,交付申請入力データ!$H$19:$H$150001)</f>
        <v>0</v>
      </c>
      <c r="AB38" s="395"/>
    </row>
    <row r="39" spans="1:28">
      <c r="A39" s="307"/>
      <c r="B39" s="4" t="s">
        <v>74</v>
      </c>
      <c r="C39" s="107">
        <f>SUMIFS(交付申請入力データ!$F$19:$F$150001,交付申請入力データ!$C$19:$C$150001,B39,交付申請入力データ!$B$19:$B$150001,交付申請出力結果!$C$35)</f>
        <v>0</v>
      </c>
      <c r="D39" s="314"/>
      <c r="E39" s="52">
        <f>SUMIFS(交付申請入力データ!$G$19:$G$150004,交付申請入力データ!$C$19:$C$150004,B39,交付申請入力データ!$B$19:$B$150004,交付申請出力結果!$C$35)</f>
        <v>0</v>
      </c>
      <c r="F39" s="109">
        <f>IFERROR(交付申請入力データ!L$18*SUMIFS(交付申請入力データ!$F$19:$F$150001,交付申請入力データ!L$19:L$150001,"対象",交付申請入力データ!$C$19:$C$150001,交付申請出力結果!$B39,交付申請入力データ!$B$19:$B$150001,交付申請出力結果!$C$35)/SUMIF(交付申請入力データ!L$19:L$150001,"対象",交付申請入力データ!$F$19:$F$150001),0)</f>
        <v>0</v>
      </c>
      <c r="G39" s="109">
        <f>IFERROR(交付申請入力データ!M$18*SUMIFS(交付申請入力データ!$F$19:$F$150001,交付申請入力データ!M$19:M$150001,"対象",交付申請入力データ!$C$19:$C$150001,交付申請出力結果!$B39,交付申請入力データ!$B$19:$B$150001,交付申請出力結果!$C$35)/SUMIF(交付申請入力データ!M$19:M$150001,"対象",交付申請入力データ!$F$19:$F$150001),0)</f>
        <v>0</v>
      </c>
      <c r="H39" s="109">
        <f>IFERROR(交付申請入力データ!N$18*SUMIFS(交付申請入力データ!$F$19:$F$150001,交付申請入力データ!N$19:N$150001,"対象",交付申請入力データ!$C$19:$C$150001,交付申請出力結果!$B39,交付申請入力データ!$B$19:$B$150001,交付申請出力結果!$C$35)/SUMIF(交付申請入力データ!N$19:N$150001,"対象",交付申請入力データ!$F$19:$F$150001),0)</f>
        <v>0</v>
      </c>
      <c r="I39" s="109">
        <f>IFERROR(交付申請入力データ!O$18*SUMIFS(交付申請入力データ!$F$19:$F$150001,交付申請入力データ!O$19:O$150001,"対象",交付申請入力データ!$C$19:$C$150001,交付申請出力結果!$B39,交付申請入力データ!$B$19:$B$150001,交付申請出力結果!$C$35)/SUMIF(交付申請入力データ!O$19:O$150001,"対象",交付申請入力データ!$F$19:$F$150001),0)</f>
        <v>0</v>
      </c>
      <c r="J39" s="109">
        <f>IFERROR(交付申請入力データ!P$18*SUMIFS(交付申請入力データ!$F$19:$F$150001,交付申請入力データ!P$19:P$150001,"対象",交付申請入力データ!$C$19:$C$150001,交付申請出力結果!$B39,交付申請入力データ!$B$19:$B$150001,交付申請出力結果!$C$35)/SUMIF(交付申請入力データ!P$19:P$150001,"対象",交付申請入力データ!$F$19:$F$150001),0)</f>
        <v>0</v>
      </c>
      <c r="K39" s="109">
        <f>IFERROR(交付申請入力データ!Q$18*SUMIFS(交付申請入力データ!$F$19:$F$150001,交付申請入力データ!Q$19:Q$150001,"対象",交付申請入力データ!$C$19:$C$150001,交付申請出力結果!$B39,交付申請入力データ!$B$19:$B$150001,交付申請出力結果!$C$35)/SUMIF(交付申請入力データ!Q$19:Q$150001,"対象",交付申請入力データ!$F$19:$F$150001),0)</f>
        <v>0</v>
      </c>
      <c r="L39" s="109">
        <f>IFERROR(交付申請入力データ!R$18*SUMIFS(交付申請入力データ!$F$19:$F$150001,交付申請入力データ!R$19:R$150001,"対象",交付申請入力データ!$C$19:$C$150001,交付申請出力結果!$B39,交付申請入力データ!$B$19:$B$150001,交付申請出力結果!$C$35)/SUMIF(交付申請入力データ!R$19:R$150001,"対象",交付申請入力データ!$F$19:$F$150001),0)</f>
        <v>0</v>
      </c>
      <c r="M39" s="109">
        <f>IFERROR(交付申請入力データ!S$18*SUMIFS(交付申請入力データ!$F$19:$F$150001,交付申請入力データ!S$19:S$150001,"対象",交付申請入力データ!$C$19:$C$150001,交付申請出力結果!$B39,交付申請入力データ!$B$19:$B$150001,交付申請出力結果!$C$35)/SUMIF(交付申請入力データ!S$19:S$150001,"対象",交付申請入力データ!$F$19:$F$150001),0)</f>
        <v>0</v>
      </c>
      <c r="N39" s="52">
        <f>IFERROR(交付申請入力データ!W$18*SUMIFS(交付申請入力データ!$F$19:$F$150001,交付申請入力データ!W$19:W$150001,"対象",交付申請入力データ!$C$19:$C$150001,交付申請出力結果!$B39,交付申請入力データ!$B$19:$B$150001,交付申請出力結果!$C$35)/SUMIF(交付申請入力データ!W$19:W$150001,"対象",交付申請入力データ!$F$19:$F$150001),0)</f>
        <v>0</v>
      </c>
      <c r="O39" s="52">
        <f>IFERROR(交付申請入力データ!X$18*SUMIFS(交付申請入力データ!$F$19:$F$150001,交付申請入力データ!X$19:X$150001,"対象",交付申請入力データ!$C$19:$C$150001,交付申請出力結果!$B39,交付申請入力データ!$B$19:$B$150001,交付申請出力結果!$C$35)/SUMIF(交付申請入力データ!X$19:X$150001,"対象",交付申請入力データ!$F$19:$F$150001),0)</f>
        <v>0</v>
      </c>
      <c r="P39" s="52">
        <f>IFERROR(交付申請入力データ!Y$18*SUMIFS(交付申請入力データ!$F$19:$F$150001,交付申請入力データ!Y$19:Y$150001,"対象",交付申請入力データ!$C$19:$C$150001,交付申請出力結果!$B39,交付申請入力データ!$B$19:$B$150001,交付申請出力結果!$C$35)/SUMIF(交付申請入力データ!Y$19:Y$150001,"対象",交付申請入力データ!$F$19:$F$150001),0)</f>
        <v>0</v>
      </c>
      <c r="Q39" s="52">
        <f t="shared" si="3"/>
        <v>0</v>
      </c>
      <c r="R39" s="58">
        <f>IFERROR(LOOKUP(交付申請出力結果!$C$35,交付申請入力データ!$B$8:$B$14,交付申請入力データ!$E$8:$E$14),0)</f>
        <v>0</v>
      </c>
      <c r="S39" s="65">
        <f t="shared" ref="S39:S62" si="4">ROUNDDOWN(Q39*R39,0)</f>
        <v>0</v>
      </c>
      <c r="T39" s="327"/>
      <c r="V39" s="310"/>
      <c r="W39" s="334" t="s">
        <v>63</v>
      </c>
      <c r="X39" s="335"/>
      <c r="Y39" s="73">
        <f>SUMIF(交付申請入力データ!$C$19:$C$150001,W39,交付申請入力データ!$F$19:$F$150001)</f>
        <v>0</v>
      </c>
      <c r="Z39" s="316"/>
      <c r="AA39" s="73">
        <f>SUMIF(交付申請入力データ!$C$19:$C$150001,W39,交付申請入力データ!$H$19:$H$150001)</f>
        <v>0</v>
      </c>
      <c r="AB39" s="395"/>
    </row>
    <row r="40" spans="1:28">
      <c r="A40" s="307"/>
      <c r="B40" s="4" t="s">
        <v>75</v>
      </c>
      <c r="C40" s="107">
        <f>SUMIFS(交付申請入力データ!$F$19:$F$150001,交付申請入力データ!$C$19:$C$150001,B40,交付申請入力データ!$B$19:$B$150001,交付申請出力結果!$C$35)</f>
        <v>0</v>
      </c>
      <c r="D40" s="314"/>
      <c r="E40" s="52">
        <f>SUMIFS(交付申請入力データ!$G$19:$G$150004,交付申請入力データ!$C$19:$C$150004,B40,交付申請入力データ!$B$19:$B$150004,交付申請出力結果!$C$35)</f>
        <v>0</v>
      </c>
      <c r="F40" s="109">
        <f>IFERROR(交付申請入力データ!L$18*SUMIFS(交付申請入力データ!$F$19:$F$150001,交付申請入力データ!L$19:L$150001,"対象",交付申請入力データ!$C$19:$C$150001,交付申請出力結果!$B40,交付申請入力データ!$B$19:$B$150001,交付申請出力結果!$C$35)/SUMIF(交付申請入力データ!L$19:L$150001,"対象",交付申請入力データ!$F$19:$F$150001),0)</f>
        <v>0</v>
      </c>
      <c r="G40" s="109">
        <f>IFERROR(交付申請入力データ!M$18*SUMIFS(交付申請入力データ!$F$19:$F$150001,交付申請入力データ!M$19:M$150001,"対象",交付申請入力データ!$C$19:$C$150001,交付申請出力結果!$B40,交付申請入力データ!$B$19:$B$150001,交付申請出力結果!$C$35)/SUMIF(交付申請入力データ!M$19:M$150001,"対象",交付申請入力データ!$F$19:$F$150001),0)</f>
        <v>0</v>
      </c>
      <c r="H40" s="109">
        <f>IFERROR(交付申請入力データ!N$18*SUMIFS(交付申請入力データ!$F$19:$F$150001,交付申請入力データ!N$19:N$150001,"対象",交付申請入力データ!$C$19:$C$150001,交付申請出力結果!$B40,交付申請入力データ!$B$19:$B$150001,交付申請出力結果!$C$35)/SUMIF(交付申請入力データ!N$19:N$150001,"対象",交付申請入力データ!$F$19:$F$150001),0)</f>
        <v>0</v>
      </c>
      <c r="I40" s="109">
        <f>IFERROR(交付申請入力データ!O$18*SUMIFS(交付申請入力データ!$F$19:$F$150001,交付申請入力データ!O$19:O$150001,"対象",交付申請入力データ!$C$19:$C$150001,交付申請出力結果!$B40,交付申請入力データ!$B$19:$B$150001,交付申請出力結果!$C$35)/SUMIF(交付申請入力データ!O$19:O$150001,"対象",交付申請入力データ!$F$19:$F$150001),0)</f>
        <v>0</v>
      </c>
      <c r="J40" s="109">
        <f>IFERROR(交付申請入力データ!P$18*SUMIFS(交付申請入力データ!$F$19:$F$150001,交付申請入力データ!P$19:P$150001,"対象",交付申請入力データ!$C$19:$C$150001,交付申請出力結果!$B40,交付申請入力データ!$B$19:$B$150001,交付申請出力結果!$C$35)/SUMIF(交付申請入力データ!P$19:P$150001,"対象",交付申請入力データ!$F$19:$F$150001),0)</f>
        <v>0</v>
      </c>
      <c r="K40" s="109">
        <f>IFERROR(交付申請入力データ!Q$18*SUMIFS(交付申請入力データ!$F$19:$F$150001,交付申請入力データ!Q$19:Q$150001,"対象",交付申請入力データ!$C$19:$C$150001,交付申請出力結果!$B40,交付申請入力データ!$B$19:$B$150001,交付申請出力結果!$C$35)/SUMIF(交付申請入力データ!Q$19:Q$150001,"対象",交付申請入力データ!$F$19:$F$150001),0)</f>
        <v>0</v>
      </c>
      <c r="L40" s="109">
        <f>IFERROR(交付申請入力データ!R$18*SUMIFS(交付申請入力データ!$F$19:$F$150001,交付申請入力データ!R$19:R$150001,"対象",交付申請入力データ!$C$19:$C$150001,交付申請出力結果!$B40,交付申請入力データ!$B$19:$B$150001,交付申請出力結果!$C$35)/SUMIF(交付申請入力データ!R$19:R$150001,"対象",交付申請入力データ!$F$19:$F$150001),0)</f>
        <v>0</v>
      </c>
      <c r="M40" s="109">
        <f>IFERROR(交付申請入力データ!S$18*SUMIFS(交付申請入力データ!$F$19:$F$150001,交付申請入力データ!S$19:S$150001,"対象",交付申請入力データ!$C$19:$C$150001,交付申請出力結果!$B40,交付申請入力データ!$B$19:$B$150001,交付申請出力結果!$C$35)/SUMIF(交付申請入力データ!S$19:S$150001,"対象",交付申請入力データ!$F$19:$F$150001),0)</f>
        <v>0</v>
      </c>
      <c r="N40" s="52">
        <f>IFERROR(交付申請入力データ!W$18*SUMIFS(交付申請入力データ!$F$19:$F$150001,交付申請入力データ!W$19:W$150001,"対象",交付申請入力データ!$C$19:$C$150001,交付申請出力結果!$B40,交付申請入力データ!$B$19:$B$150001,交付申請出力結果!$C$35)/SUMIF(交付申請入力データ!W$19:W$150001,"対象",交付申請入力データ!$F$19:$F$150001),0)</f>
        <v>0</v>
      </c>
      <c r="O40" s="52">
        <f>IFERROR(交付申請入力データ!X$18*SUMIFS(交付申請入力データ!$F$19:$F$150001,交付申請入力データ!X$19:X$150001,"対象",交付申請入力データ!$C$19:$C$150001,交付申請出力結果!$B40,交付申請入力データ!$B$19:$B$150001,交付申請出力結果!$C$35)/SUMIF(交付申請入力データ!X$19:X$150001,"対象",交付申請入力データ!$F$19:$F$150001),0)</f>
        <v>0</v>
      </c>
      <c r="P40" s="52">
        <f>IFERROR(交付申請入力データ!Y$18*SUMIFS(交付申請入力データ!$F$19:$F$150001,交付申請入力データ!Y$19:Y$150001,"対象",交付申請入力データ!$C$19:$C$150001,交付申請出力結果!$B40,交付申請入力データ!$B$19:$B$150001,交付申請出力結果!$C$35)/SUMIF(交付申請入力データ!Y$19:Y$150001,"対象",交付申請入力データ!$F$19:$F$150001),0)</f>
        <v>0</v>
      </c>
      <c r="Q40" s="52">
        <f t="shared" si="3"/>
        <v>0</v>
      </c>
      <c r="R40" s="58">
        <f>IFERROR(LOOKUP(交付申請出力結果!$C$35,交付申請入力データ!$B$8:$B$14,交付申請入力データ!$E$8:$E$14),0)</f>
        <v>0</v>
      </c>
      <c r="S40" s="65">
        <f t="shared" si="4"/>
        <v>0</v>
      </c>
      <c r="T40" s="327"/>
      <c r="V40" s="310"/>
      <c r="W40" s="334" t="s">
        <v>64</v>
      </c>
      <c r="X40" s="335"/>
      <c r="Y40" s="73">
        <f>SUMIF(交付申請入力データ!$C$19:$C$150001,W40,交付申請入力データ!$F$19:$F$150001)</f>
        <v>0</v>
      </c>
      <c r="Z40" s="316"/>
      <c r="AA40" s="73">
        <f>SUMIF(交付申請入力データ!$C$19:$C$150001,W40,交付申請入力データ!$H$19:$H$150001)</f>
        <v>0</v>
      </c>
      <c r="AB40" s="395"/>
    </row>
    <row r="41" spans="1:28">
      <c r="A41" s="307"/>
      <c r="B41" s="4" t="s">
        <v>76</v>
      </c>
      <c r="C41" s="107">
        <f>SUMIFS(交付申請入力データ!$F$19:$F$150001,交付申請入力データ!$C$19:$C$150001,B41,交付申請入力データ!$B$19:$B$150001,交付申請出力結果!$C$35)</f>
        <v>0</v>
      </c>
      <c r="D41" s="314"/>
      <c r="E41" s="52">
        <f>SUMIFS(交付申請入力データ!$G$19:$G$150004,交付申請入力データ!$C$19:$C$150004,B41,交付申請入力データ!$B$19:$B$150004,交付申請出力結果!$C$35)</f>
        <v>0</v>
      </c>
      <c r="F41" s="109">
        <f>IFERROR(交付申請入力データ!L$18*SUMIFS(交付申請入力データ!$F$19:$F$150001,交付申請入力データ!L$19:L$150001,"対象",交付申請入力データ!$C$19:$C$150001,交付申請出力結果!$B41,交付申請入力データ!$B$19:$B$150001,交付申請出力結果!$C$35)/SUMIF(交付申請入力データ!L$19:L$150001,"対象",交付申請入力データ!$F$19:$F$150001),0)</f>
        <v>0</v>
      </c>
      <c r="G41" s="109">
        <f>IFERROR(交付申請入力データ!M$18*SUMIFS(交付申請入力データ!$F$19:$F$150001,交付申請入力データ!M$19:M$150001,"対象",交付申請入力データ!$C$19:$C$150001,交付申請出力結果!$B41,交付申請入力データ!$B$19:$B$150001,交付申請出力結果!$C$35)/SUMIF(交付申請入力データ!M$19:M$150001,"対象",交付申請入力データ!$F$19:$F$150001),0)</f>
        <v>0</v>
      </c>
      <c r="H41" s="109">
        <f>IFERROR(交付申請入力データ!N$18*SUMIFS(交付申請入力データ!$F$19:$F$150001,交付申請入力データ!N$19:N$150001,"対象",交付申請入力データ!$C$19:$C$150001,交付申請出力結果!$B41,交付申請入力データ!$B$19:$B$150001,交付申請出力結果!$C$35)/SUMIF(交付申請入力データ!N$19:N$150001,"対象",交付申請入力データ!$F$19:$F$150001),0)</f>
        <v>0</v>
      </c>
      <c r="I41" s="109">
        <f>IFERROR(交付申請入力データ!O$18*SUMIFS(交付申請入力データ!$F$19:$F$150001,交付申請入力データ!O$19:O$150001,"対象",交付申請入力データ!$C$19:$C$150001,交付申請出力結果!$B41,交付申請入力データ!$B$19:$B$150001,交付申請出力結果!$C$35)/SUMIF(交付申請入力データ!O$19:O$150001,"対象",交付申請入力データ!$F$19:$F$150001),0)</f>
        <v>0</v>
      </c>
      <c r="J41" s="109">
        <f>IFERROR(交付申請入力データ!P$18*SUMIFS(交付申請入力データ!$F$19:$F$150001,交付申請入力データ!P$19:P$150001,"対象",交付申請入力データ!$C$19:$C$150001,交付申請出力結果!$B41,交付申請入力データ!$B$19:$B$150001,交付申請出力結果!$C$35)/SUMIF(交付申請入力データ!P$19:P$150001,"対象",交付申請入力データ!$F$19:$F$150001),0)</f>
        <v>0</v>
      </c>
      <c r="K41" s="109">
        <f>IFERROR(交付申請入力データ!Q$18*SUMIFS(交付申請入力データ!$F$19:$F$150001,交付申請入力データ!Q$19:Q$150001,"対象",交付申請入力データ!$C$19:$C$150001,交付申請出力結果!$B41,交付申請入力データ!$B$19:$B$150001,交付申請出力結果!$C$35)/SUMIF(交付申請入力データ!Q$19:Q$150001,"対象",交付申請入力データ!$F$19:$F$150001),0)</f>
        <v>0</v>
      </c>
      <c r="L41" s="109">
        <f>IFERROR(交付申請入力データ!R$18*SUMIFS(交付申請入力データ!$F$19:$F$150001,交付申請入力データ!R$19:R$150001,"対象",交付申請入力データ!$C$19:$C$150001,交付申請出力結果!$B41,交付申請入力データ!$B$19:$B$150001,交付申請出力結果!$C$35)/SUMIF(交付申請入力データ!R$19:R$150001,"対象",交付申請入力データ!$F$19:$F$150001),0)</f>
        <v>0</v>
      </c>
      <c r="M41" s="109">
        <f>IFERROR(交付申請入力データ!S$18*SUMIFS(交付申請入力データ!$F$19:$F$150001,交付申請入力データ!S$19:S$150001,"対象",交付申請入力データ!$C$19:$C$150001,交付申請出力結果!$B41,交付申請入力データ!$B$19:$B$150001,交付申請出力結果!$C$35)/SUMIF(交付申請入力データ!S$19:S$150001,"対象",交付申請入力データ!$F$19:$F$150001),0)</f>
        <v>0</v>
      </c>
      <c r="N41" s="52">
        <f>IFERROR(交付申請入力データ!W$18*SUMIFS(交付申請入力データ!$F$19:$F$150001,交付申請入力データ!W$19:W$150001,"対象",交付申請入力データ!$C$19:$C$150001,交付申請出力結果!$B41,交付申請入力データ!$B$19:$B$150001,交付申請出力結果!$C$35)/SUMIF(交付申請入力データ!W$19:W$150001,"対象",交付申請入力データ!$F$19:$F$150001),0)</f>
        <v>0</v>
      </c>
      <c r="O41" s="52">
        <f>IFERROR(交付申請入力データ!X$18*SUMIFS(交付申請入力データ!$F$19:$F$150001,交付申請入力データ!X$19:X$150001,"対象",交付申請入力データ!$C$19:$C$150001,交付申請出力結果!$B41,交付申請入力データ!$B$19:$B$150001,交付申請出力結果!$C$35)/SUMIF(交付申請入力データ!X$19:X$150001,"対象",交付申請入力データ!$F$19:$F$150001),0)</f>
        <v>0</v>
      </c>
      <c r="P41" s="52">
        <f>IFERROR(交付申請入力データ!Y$18*SUMIFS(交付申請入力データ!$F$19:$F$150001,交付申請入力データ!Y$19:Y$150001,"対象",交付申請入力データ!$C$19:$C$150001,交付申請出力結果!$B41,交付申請入力データ!$B$19:$B$150001,交付申請出力結果!$C$35)/SUMIF(交付申請入力データ!Y$19:Y$150001,"対象",交付申請入力データ!$F$19:$F$150001),0)</f>
        <v>0</v>
      </c>
      <c r="Q41" s="52">
        <f t="shared" si="3"/>
        <v>0</v>
      </c>
      <c r="R41" s="58">
        <f>IFERROR(LOOKUP(交付申請出力結果!$C$35,交付申請入力データ!$B$8:$B$14,交付申請入力データ!$E$8:$E$14),0)</f>
        <v>0</v>
      </c>
      <c r="S41" s="65">
        <f t="shared" si="4"/>
        <v>0</v>
      </c>
      <c r="T41" s="327"/>
      <c r="V41" s="310"/>
      <c r="W41" s="334" t="s">
        <v>65</v>
      </c>
      <c r="X41" s="335"/>
      <c r="Y41" s="73">
        <f>SUMIF(交付申請入力データ!$C$19:$C$150001,W41,交付申請入力データ!$F$19:$F$150001)</f>
        <v>0</v>
      </c>
      <c r="Z41" s="316"/>
      <c r="AA41" s="73">
        <f>SUMIF(交付申請入力データ!$C$19:$C$150001,W41,交付申請入力データ!$H$19:$H$150001)</f>
        <v>0</v>
      </c>
      <c r="AB41" s="395"/>
    </row>
    <row r="42" spans="1:28" ht="19.5" thickBot="1">
      <c r="A42" s="308"/>
      <c r="B42" s="59" t="s">
        <v>77</v>
      </c>
      <c r="C42" s="67">
        <f>SUMIFS(交付申請入力データ!$F$19:$F$150001,交付申請入力データ!$C$19:$C$150001,B42,交付申請入力データ!$B$19:$B$150001,交付申請出力結果!$C$35)</f>
        <v>0</v>
      </c>
      <c r="D42" s="314"/>
      <c r="E42" s="68">
        <f>SUMIFS(交付申請入力データ!$G$19:$G$150004,交付申請入力データ!$C$19:$C$150004,B42,交付申請入力データ!$B$19:$B$150004,交付申請出力結果!$C$35)</f>
        <v>0</v>
      </c>
      <c r="F42" s="68">
        <f>IFERROR(交付申請入力データ!L$18*SUMIFS(交付申請入力データ!$F$19:$F$150001,交付申請入力データ!L$19:L$150001,"対象",交付申請入力データ!$C$19:$C$150001,交付申請出力結果!$B42,交付申請入力データ!$B$19:$B$150001,交付申請出力結果!$C$35)/SUMIF(交付申請入力データ!L$19:L$150001,"対象",交付申請入力データ!$F$19:$F$150001),0)</f>
        <v>0</v>
      </c>
      <c r="G42" s="68">
        <f>IFERROR(交付申請入力データ!M$18*SUMIFS(交付申請入力データ!$F$19:$F$150001,交付申請入力データ!M$19:M$150001,"対象",交付申請入力データ!$C$19:$C$150001,交付申請出力結果!$B42,交付申請入力データ!$B$19:$B$150001,交付申請出力結果!$C$35)/SUMIF(交付申請入力データ!M$19:M$150001,"対象",交付申請入力データ!$F$19:$F$150001),0)</f>
        <v>0</v>
      </c>
      <c r="H42" s="68">
        <f>IFERROR(交付申請入力データ!N$18*SUMIFS(交付申請入力データ!$F$19:$F$150001,交付申請入力データ!N$19:N$150001,"対象",交付申請入力データ!$C$19:$C$150001,交付申請出力結果!$B42,交付申請入力データ!$B$19:$B$150001,交付申請出力結果!$C$35)/SUMIF(交付申請入力データ!N$19:N$150001,"対象",交付申請入力データ!$F$19:$F$150001),0)</f>
        <v>0</v>
      </c>
      <c r="I42" s="68">
        <f>IFERROR(交付申請入力データ!O$18*SUMIFS(交付申請入力データ!$F$19:$F$150001,交付申請入力データ!O$19:O$150001,"対象",交付申請入力データ!$C$19:$C$150001,交付申請出力結果!$B42,交付申請入力データ!$B$19:$B$150001,交付申請出力結果!$C$35)/SUMIF(交付申請入力データ!O$19:O$150001,"対象",交付申請入力データ!$F$19:$F$150001),0)</f>
        <v>0</v>
      </c>
      <c r="J42" s="68">
        <f>IFERROR(交付申請入力データ!P$18*SUMIFS(交付申請入力データ!$F$19:$F$150001,交付申請入力データ!P$19:P$150001,"対象",交付申請入力データ!$C$19:$C$150001,交付申請出力結果!$B42,交付申請入力データ!$B$19:$B$150001,交付申請出力結果!$C$35)/SUMIF(交付申請入力データ!P$19:P$150001,"対象",交付申請入力データ!$F$19:$F$150001),0)</f>
        <v>0</v>
      </c>
      <c r="K42" s="68">
        <f>IFERROR(交付申請入力データ!Q$18*SUMIFS(交付申請入力データ!$F$19:$F$150001,交付申請入力データ!Q$19:Q$150001,"対象",交付申請入力データ!$C$19:$C$150001,交付申請出力結果!$B42,交付申請入力データ!$B$19:$B$150001,交付申請出力結果!$C$35)/SUMIF(交付申請入力データ!Q$19:Q$150001,"対象",交付申請入力データ!$F$19:$F$150001),0)</f>
        <v>0</v>
      </c>
      <c r="L42" s="68">
        <f>IFERROR(交付申請入力データ!R$18*SUMIFS(交付申請入力データ!$F$19:$F$150001,交付申請入力データ!R$19:R$150001,"対象",交付申請入力データ!$C$19:$C$150001,交付申請出力結果!$B42,交付申請入力データ!$B$19:$B$150001,交付申請出力結果!$C$35)/SUMIF(交付申請入力データ!R$19:R$150001,"対象",交付申請入力データ!$F$19:$F$150001),0)</f>
        <v>0</v>
      </c>
      <c r="M42" s="68">
        <f>IFERROR(交付申請入力データ!S$18*SUMIFS(交付申請入力データ!$F$19:$F$150001,交付申請入力データ!S$19:S$150001,"対象",交付申請入力データ!$C$19:$C$150001,交付申請出力結果!$B42,交付申請入力データ!$B$19:$B$150001,交付申請出力結果!$C$35)/SUMIF(交付申請入力データ!S$19:S$150001,"対象",交付申請入力データ!$F$19:$F$150001),0)</f>
        <v>0</v>
      </c>
      <c r="N42" s="68">
        <f>IFERROR(交付申請入力データ!W$18*SUMIFS(交付申請入力データ!$F$19:$F$150001,交付申請入力データ!W$19:W$150001,"対象",交付申請入力データ!$C$19:$C$150001,交付申請出力結果!$B42,交付申請入力データ!$B$19:$B$150001,交付申請出力結果!$C$35)/SUMIF(交付申請入力データ!W$19:W$150001,"対象",交付申請入力データ!$F$19:$F$150001),0)</f>
        <v>0</v>
      </c>
      <c r="O42" s="68">
        <f>IFERROR(交付申請入力データ!X$18*SUMIFS(交付申請入力データ!$F$19:$F$150001,交付申請入力データ!X$19:X$150001,"対象",交付申請入力データ!$C$19:$C$150001,交付申請出力結果!$B42,交付申請入力データ!$B$19:$B$150001,交付申請出力結果!$C$35)/SUMIF(交付申請入力データ!X$19:X$150001,"対象",交付申請入力データ!$F$19:$F$150001),0)</f>
        <v>0</v>
      </c>
      <c r="P42" s="68">
        <f>IFERROR(交付申請入力データ!Y$18*SUMIFS(交付申請入力データ!$F$19:$F$150001,交付申請入力データ!Y$19:Y$150001,"対象",交付申請入力データ!$C$19:$C$150001,交付申請出力結果!$B42,交付申請入力データ!$B$19:$B$150001,交付申請出力結果!$C$35)/SUMIF(交付申請入力データ!Y$19:Y$150001,"対象",交付申請入力データ!$F$19:$F$150001),0)</f>
        <v>0</v>
      </c>
      <c r="Q42" s="68">
        <f t="shared" si="3"/>
        <v>0</v>
      </c>
      <c r="R42" s="69">
        <f>IFERROR(LOOKUP(交付申請出力結果!$C$35,交付申請入力データ!$B$8:$B$14,交付申請入力データ!$E$8:$E$14),0)</f>
        <v>0</v>
      </c>
      <c r="S42" s="70">
        <f t="shared" si="4"/>
        <v>0</v>
      </c>
      <c r="T42" s="328"/>
      <c r="V42" s="310"/>
      <c r="W42" s="334" t="s">
        <v>66</v>
      </c>
      <c r="X42" s="335"/>
      <c r="Y42" s="73">
        <f>SUMIF(交付申請入力データ!$C$19:$C$150001,W42,交付申請入力データ!$F$19:$F$150001)</f>
        <v>0</v>
      </c>
      <c r="Z42" s="316"/>
      <c r="AA42" s="73">
        <f>SUMIF(交付申請入力データ!$C$19:$C$150001,W42,交付申請入力データ!$H$19:$H$150001)</f>
        <v>0</v>
      </c>
      <c r="AB42" s="395"/>
    </row>
    <row r="43" spans="1:28">
      <c r="A43" s="309" t="s">
        <v>59</v>
      </c>
      <c r="B43" s="80" t="s">
        <v>78</v>
      </c>
      <c r="C43" s="106">
        <f>SUMIFS(交付申請入力データ!$F$19:$F$150001,交付申請入力データ!$C$19:$C$150001,B43,交付申請入力データ!$B$19:$B$150001,交付申請出力結果!$C$35)</f>
        <v>0</v>
      </c>
      <c r="D43" s="315">
        <f>SUM(C43:C60)</f>
        <v>0</v>
      </c>
      <c r="E43" s="108">
        <f>SUMIFS(交付申請入力データ!$G$19:$G$150004,交付申請入力データ!$C$19:$C$150004,B43,交付申請入力データ!$B$19:$B$150004,交付申請出力結果!$C$35)</f>
        <v>0</v>
      </c>
      <c r="F43" s="82">
        <f>IFERROR(交付申請入力データ!L$18*SUMIFS(交付申請入力データ!$F$19:$F$150001,交付申請入力データ!L$19:L$150001,"対象",交付申請入力データ!$C$19:$C$150001,交付申請出力結果!$B43,交付申請入力データ!$B$19:$B$150001,交付申請出力結果!$C$35)/SUMIF(交付申請入力データ!L$19:L$150001,"対象",交付申請入力データ!$F$19:$F$150001),0)</f>
        <v>0</v>
      </c>
      <c r="G43" s="82">
        <f>IFERROR(交付申請入力データ!M$18*SUMIFS(交付申請入力データ!$F$19:$F$150001,交付申請入力データ!M$19:M$150001,"対象",交付申請入力データ!$C$19:$C$150001,交付申請出力結果!$B43,交付申請入力データ!$B$19:$B$150001,交付申請出力結果!$C$35)/SUMIF(交付申請入力データ!M$19:M$150001,"対象",交付申請入力データ!$F$19:$F$150001),0)</f>
        <v>0</v>
      </c>
      <c r="H43" s="82">
        <f>IFERROR(交付申請入力データ!N$18*SUMIFS(交付申請入力データ!$F$19:$F$150001,交付申請入力データ!N$19:N$150001,"対象",交付申請入力データ!$C$19:$C$150001,交付申請出力結果!$B43,交付申請入力データ!$B$19:$B$150001,交付申請出力結果!$C$35)/SUMIF(交付申請入力データ!N$19:N$150001,"対象",交付申請入力データ!$F$19:$F$150001),0)</f>
        <v>0</v>
      </c>
      <c r="I43" s="82">
        <f>IFERROR(交付申請入力データ!O$18*SUMIFS(交付申請入力データ!$F$19:$F$150001,交付申請入力データ!O$19:O$150001,"対象",交付申請入力データ!$C$19:$C$150001,交付申請出力結果!$B43,交付申請入力データ!$B$19:$B$150001,交付申請出力結果!$C$35)/SUMIF(交付申請入力データ!O$19:O$150001,"対象",交付申請入力データ!$F$19:$F$150001),0)</f>
        <v>0</v>
      </c>
      <c r="J43" s="82">
        <f>IFERROR(交付申請入力データ!P$18*SUMIFS(交付申請入力データ!$F$19:$F$150001,交付申請入力データ!P$19:P$150001,"対象",交付申請入力データ!$C$19:$C$150001,交付申請出力結果!$B43,交付申請入力データ!$B$19:$B$150001,交付申請出力結果!$C$35)/SUMIF(交付申請入力データ!P$19:P$150001,"対象",交付申請入力データ!$F$19:$F$150001),0)</f>
        <v>0</v>
      </c>
      <c r="K43" s="82">
        <f>IFERROR(交付申請入力データ!Q$18*SUMIFS(交付申請入力データ!$F$19:$F$150001,交付申請入力データ!Q$19:Q$150001,"対象",交付申請入力データ!$C$19:$C$150001,交付申請出力結果!$B43,交付申請入力データ!$B$19:$B$150001,交付申請出力結果!$C$35)/SUMIF(交付申請入力データ!Q$19:Q$150001,"対象",交付申請入力データ!$F$19:$F$150001),0)</f>
        <v>0</v>
      </c>
      <c r="L43" s="82">
        <f>IFERROR(交付申請入力データ!R$18*SUMIFS(交付申請入力データ!$F$19:$F$150001,交付申請入力データ!R$19:R$150001,"対象",交付申請入力データ!$C$19:$C$150001,交付申請出力結果!$B43,交付申請入力データ!$B$19:$B$150001,交付申請出力結果!$C$35)/SUMIF(交付申請入力データ!R$19:R$150001,"対象",交付申請入力データ!$F$19:$F$150001),0)</f>
        <v>0</v>
      </c>
      <c r="M43" s="82">
        <f>IFERROR(交付申請入力データ!S$18*SUMIFS(交付申請入力データ!$F$19:$F$150001,交付申請入力データ!S$19:S$150001,"対象",交付申請入力データ!$C$19:$C$150001,交付申請出力結果!$B43,交付申請入力データ!$B$19:$B$150001,交付申請出力結果!$C$35)/SUMIF(交付申請入力データ!S$19:S$150001,"対象",交付申請入力データ!$F$19:$F$150001),0)</f>
        <v>0</v>
      </c>
      <c r="N43" s="108">
        <f>IFERROR(交付申請入力データ!W$18*SUMIFS(交付申請入力データ!$F$19:$F$150001,交付申請入力データ!W$19:W$150001,"対象",交付申請入力データ!$C$19:$C$150001,交付申請出力結果!$B43,交付申請入力データ!$B$19:$B$150001,交付申請出力結果!$C$35)/SUMIF(交付申請入力データ!W$19:W$150001,"対象",交付申請入力データ!$F$19:$F$150001),0)</f>
        <v>0</v>
      </c>
      <c r="O43" s="108">
        <f>IFERROR(交付申請入力データ!X$18*SUMIFS(交付申請入力データ!$F$19:$F$150001,交付申請入力データ!X$19:X$150001,"対象",交付申請入力データ!$C$19:$C$150001,交付申請出力結果!$B43,交付申請入力データ!$B$19:$B$150001,交付申請出力結果!$C$35)/SUMIF(交付申請入力データ!X$19:X$150001,"対象",交付申請入力データ!$F$19:$F$150001),0)</f>
        <v>0</v>
      </c>
      <c r="P43" s="108">
        <f>IFERROR(交付申請入力データ!Y$18*SUMIFS(交付申請入力データ!$F$19:$F$150001,交付申請入力データ!Y$19:Y$150001,"対象",交付申請入力データ!$C$19:$C$150001,交付申請出力結果!$B43,交付申請入力データ!$B$19:$B$150001,交付申請出力結果!$C$35)/SUMIF(交付申請入力データ!Y$19:Y$150001,"対象",交付申請入力データ!$F$19:$F$150001),0)</f>
        <v>0</v>
      </c>
      <c r="Q43" s="82">
        <f t="shared" si="3"/>
        <v>0</v>
      </c>
      <c r="R43" s="141">
        <f>IFERROR(LOOKUP(交付申請出力結果!$C$35,交付申請入力データ!$B$8:$B$14,交付申請入力データ!$E$8:$E$14),0)</f>
        <v>0</v>
      </c>
      <c r="S43" s="83">
        <f t="shared" si="4"/>
        <v>0</v>
      </c>
      <c r="T43" s="329">
        <f>SUM(S43:S60)</f>
        <v>0</v>
      </c>
      <c r="V43" s="310"/>
      <c r="W43" s="334" t="s">
        <v>67</v>
      </c>
      <c r="X43" s="335"/>
      <c r="Y43" s="73">
        <f>SUMIF(交付申請入力データ!$C$19:$C$150001,W43,交付申請入力データ!$F$19:$F$150001)</f>
        <v>0</v>
      </c>
      <c r="Z43" s="316"/>
      <c r="AA43" s="73">
        <f>SUMIF(交付申請入力データ!$C$19:$C$150001,W43,交付申請入力データ!$H$19:$H$150001)</f>
        <v>0</v>
      </c>
      <c r="AB43" s="395"/>
    </row>
    <row r="44" spans="1:28">
      <c r="A44" s="310"/>
      <c r="B44" s="72" t="s">
        <v>171</v>
      </c>
      <c r="C44" s="106">
        <f>SUMIFS(交付申請入力データ!$F$19:$F$150001,交付申請入力データ!$C$19:$C$150001,B44,交付申請入力データ!$B$19:$B$150001,交付申請出力結果!$C$35)</f>
        <v>0</v>
      </c>
      <c r="D44" s="316"/>
      <c r="E44" s="74">
        <f>SUMIFS(交付申請入力データ!$G$19:$G$150004,交付申請入力データ!$C$19:$C$150004,B44,交付申請入力データ!$B$19:$B$150004,交付申請出力結果!$C$35)</f>
        <v>0</v>
      </c>
      <c r="F44" s="108">
        <f>IFERROR(交付申請入力データ!L$18*SUMIFS(交付申請入力データ!$F$19:$F$150001,交付申請入力データ!L$19:L$150001,"対象",交付申請入力データ!$C$19:$C$150001,交付申請出力結果!$B44,交付申請入力データ!$B$19:$B$150001,交付申請出力結果!$C$35)/SUMIF(交付申請入力データ!L$19:L$150001,"対象",交付申請入力データ!$F$19:$F$150001),0)</f>
        <v>0</v>
      </c>
      <c r="G44" s="108">
        <f>IFERROR(交付申請入力データ!M$18*SUMIFS(交付申請入力データ!$F$19:$F$150001,交付申請入力データ!M$19:M$150001,"対象",交付申請入力データ!$C$19:$C$150001,交付申請出力結果!$B44,交付申請入力データ!$B$19:$B$150001,交付申請出力結果!$C$35)/SUMIF(交付申請入力データ!M$19:M$150001,"対象",交付申請入力データ!$F$19:$F$150001),0)</f>
        <v>0</v>
      </c>
      <c r="H44" s="108">
        <f>IFERROR(交付申請入力データ!N$18*SUMIFS(交付申請入力データ!$F$19:$F$150001,交付申請入力データ!N$19:N$150001,"対象",交付申請入力データ!$C$19:$C$150001,交付申請出力結果!$B44,交付申請入力データ!$B$19:$B$150001,交付申請出力結果!$C$35)/SUMIF(交付申請入力データ!N$19:N$150001,"対象",交付申請入力データ!$F$19:$F$150001),0)</f>
        <v>0</v>
      </c>
      <c r="I44" s="108">
        <f>IFERROR(交付申請入力データ!O$18*SUMIFS(交付申請入力データ!$F$19:$F$150001,交付申請入力データ!O$19:O$150001,"対象",交付申請入力データ!$C$19:$C$150001,交付申請出力結果!$B44,交付申請入力データ!$B$19:$B$150001,交付申請出力結果!$C$35)/SUMIF(交付申請入力データ!O$19:O$150001,"対象",交付申請入力データ!$F$19:$F$150001),0)</f>
        <v>0</v>
      </c>
      <c r="J44" s="108">
        <f>IFERROR(交付申請入力データ!P$18*SUMIFS(交付申請入力データ!$F$19:$F$150001,交付申請入力データ!P$19:P$150001,"対象",交付申請入力データ!$C$19:$C$150001,交付申請出力結果!$B44,交付申請入力データ!$B$19:$B$150001,交付申請出力結果!$C$35)/SUMIF(交付申請入力データ!P$19:P$150001,"対象",交付申請入力データ!$F$19:$F$150001),0)</f>
        <v>0</v>
      </c>
      <c r="K44" s="108">
        <f>IFERROR(交付申請入力データ!Q$18*SUMIFS(交付申請入力データ!$F$19:$F$150001,交付申請入力データ!Q$19:Q$150001,"対象",交付申請入力データ!$C$19:$C$150001,交付申請出力結果!$B44,交付申請入力データ!$B$19:$B$150001,交付申請出力結果!$C$35)/SUMIF(交付申請入力データ!Q$19:Q$150001,"対象",交付申請入力データ!$F$19:$F$150001),0)</f>
        <v>0</v>
      </c>
      <c r="L44" s="108">
        <f>IFERROR(交付申請入力データ!R$18*SUMIFS(交付申請入力データ!$F$19:$F$150001,交付申請入力データ!R$19:R$150001,"対象",交付申請入力データ!$C$19:$C$150001,交付申請出力結果!$B44,交付申請入力データ!$B$19:$B$150001,交付申請出力結果!$C$35)/SUMIF(交付申請入力データ!R$19:R$150001,"対象",交付申請入力データ!$F$19:$F$150001),0)</f>
        <v>0</v>
      </c>
      <c r="M44" s="108">
        <f>IFERROR(交付申請入力データ!S$18*SUMIFS(交付申請入力データ!$F$19:$F$150001,交付申請入力データ!S$19:S$150001,"対象",交付申請入力データ!$C$19:$C$150001,交付申請出力結果!$B44,交付申請入力データ!$B$19:$B$150001,交付申請出力結果!$C$35)/SUMIF(交付申請入力データ!S$19:S$150001,"対象",交付申請入力データ!$F$19:$F$150001),0)</f>
        <v>0</v>
      </c>
      <c r="N44" s="74">
        <f>IFERROR(交付申請入力データ!W$18*SUMIFS(交付申請入力データ!$F$19:$F$150001,交付申請入力データ!W$19:W$150001,"対象",交付申請入力データ!$C$19:$C$150001,交付申請出力結果!$B44,交付申請入力データ!$B$19:$B$150001,交付申請出力結果!$C$35)/SUMIF(交付申請入力データ!W$19:W$150001,"対象",交付申請入力データ!$F$19:$F$150001),0)</f>
        <v>0</v>
      </c>
      <c r="O44" s="74">
        <f>IFERROR(交付申請入力データ!X$18*SUMIFS(交付申請入力データ!$F$19:$F$150001,交付申請入力データ!X$19:X$150001,"対象",交付申請入力データ!$C$19:$C$150001,交付申請出力結果!$B44,交付申請入力データ!$B$19:$B$150001,交付申請出力結果!$C$35)/SUMIF(交付申請入力データ!X$19:X$150001,"対象",交付申請入力データ!$F$19:$F$150001),0)</f>
        <v>0</v>
      </c>
      <c r="P44" s="74">
        <f>IFERROR(交付申請入力データ!Y$18*SUMIFS(交付申請入力データ!$F$19:$F$150001,交付申請入力データ!Y$19:Y$150001,"対象",交付申請入力データ!$C$19:$C$150001,交付申請出力結果!$B44,交付申請入力データ!$B$19:$B$150001,交付申請出力結果!$C$35)/SUMIF(交付申請入力データ!Y$19:Y$150001,"対象",交付申請入力データ!$F$19:$F$150001),0)</f>
        <v>0</v>
      </c>
      <c r="Q44" s="74">
        <f t="shared" si="3"/>
        <v>0</v>
      </c>
      <c r="R44" s="75">
        <f>IFERROR(LOOKUP(交付申請出力結果!$C$35,交付申請入力データ!$B$8:$B$14,交付申請入力データ!$E$8:$E$14),0)</f>
        <v>0</v>
      </c>
      <c r="S44" s="84">
        <f t="shared" si="4"/>
        <v>0</v>
      </c>
      <c r="T44" s="330"/>
      <c r="V44" s="310"/>
      <c r="W44" s="334" t="s">
        <v>68</v>
      </c>
      <c r="X44" s="335"/>
      <c r="Y44" s="73">
        <f>SUMIF(交付申請入力データ!$C$19:$C$150001,W44,交付申請入力データ!$F$19:$F$150001)</f>
        <v>0</v>
      </c>
      <c r="Z44" s="316"/>
      <c r="AA44" s="73">
        <f>SUMIF(交付申請入力データ!$C$19:$C$150001,W44,交付申請入力データ!$H$19:$H$150001)</f>
        <v>0</v>
      </c>
      <c r="AB44" s="395"/>
    </row>
    <row r="45" spans="1:28">
      <c r="A45" s="310"/>
      <c r="B45" s="72" t="s">
        <v>79</v>
      </c>
      <c r="C45" s="106">
        <f>SUMIFS(交付申請入力データ!$F$19:$F$150001,交付申請入力データ!$C$19:$C$150001,B45,交付申請入力データ!$B$19:$B$150001,交付申請出力結果!$C$35)</f>
        <v>0</v>
      </c>
      <c r="D45" s="316"/>
      <c r="E45" s="74">
        <f>SUMIFS(交付申請入力データ!$G$19:$G$150004,交付申請入力データ!$C$19:$C$150004,B45,交付申請入力データ!$B$19:$B$150004,交付申請出力結果!$C$35)</f>
        <v>0</v>
      </c>
      <c r="F45" s="108">
        <f>IFERROR(交付申請入力データ!L$18*SUMIFS(交付申請入力データ!$F$19:$F$150001,交付申請入力データ!L$19:L$150001,"対象",交付申請入力データ!$C$19:$C$150001,交付申請出力結果!$B45,交付申請入力データ!$B$19:$B$150001,交付申請出力結果!$C$35)/SUMIF(交付申請入力データ!L$19:L$150001,"対象",交付申請入力データ!$F$19:$F$150001),0)</f>
        <v>0</v>
      </c>
      <c r="G45" s="108">
        <f>IFERROR(交付申請入力データ!M$18*SUMIFS(交付申請入力データ!$F$19:$F$150001,交付申請入力データ!M$19:M$150001,"対象",交付申請入力データ!$C$19:$C$150001,交付申請出力結果!$B45,交付申請入力データ!$B$19:$B$150001,交付申請出力結果!$C$35)/SUMIF(交付申請入力データ!M$19:M$150001,"対象",交付申請入力データ!$F$19:$F$150001),0)</f>
        <v>0</v>
      </c>
      <c r="H45" s="108">
        <f>IFERROR(交付申請入力データ!N$18*SUMIFS(交付申請入力データ!$F$19:$F$150001,交付申請入力データ!N$19:N$150001,"対象",交付申請入力データ!$C$19:$C$150001,交付申請出力結果!$B45,交付申請入力データ!$B$19:$B$150001,交付申請出力結果!$C$35)/SUMIF(交付申請入力データ!N$19:N$150001,"対象",交付申請入力データ!$F$19:$F$150001),0)</f>
        <v>0</v>
      </c>
      <c r="I45" s="108">
        <f>IFERROR(交付申請入力データ!O$18*SUMIFS(交付申請入力データ!$F$19:$F$150001,交付申請入力データ!O$19:O$150001,"対象",交付申請入力データ!$C$19:$C$150001,交付申請出力結果!$B45,交付申請入力データ!$B$19:$B$150001,交付申請出力結果!$C$35)/SUMIF(交付申請入力データ!O$19:O$150001,"対象",交付申請入力データ!$F$19:$F$150001),0)</f>
        <v>0</v>
      </c>
      <c r="J45" s="108">
        <f>IFERROR(交付申請入力データ!P$18*SUMIFS(交付申請入力データ!$F$19:$F$150001,交付申請入力データ!P$19:P$150001,"対象",交付申請入力データ!$C$19:$C$150001,交付申請出力結果!$B45,交付申請入力データ!$B$19:$B$150001,交付申請出力結果!$C$35)/SUMIF(交付申請入力データ!P$19:P$150001,"対象",交付申請入力データ!$F$19:$F$150001),0)</f>
        <v>0</v>
      </c>
      <c r="K45" s="108">
        <f>IFERROR(交付申請入力データ!Q$18*SUMIFS(交付申請入力データ!$F$19:$F$150001,交付申請入力データ!Q$19:Q$150001,"対象",交付申請入力データ!$C$19:$C$150001,交付申請出力結果!$B45,交付申請入力データ!$B$19:$B$150001,交付申請出力結果!$C$35)/SUMIF(交付申請入力データ!Q$19:Q$150001,"対象",交付申請入力データ!$F$19:$F$150001),0)</f>
        <v>0</v>
      </c>
      <c r="L45" s="108">
        <f>IFERROR(交付申請入力データ!R$18*SUMIFS(交付申請入力データ!$F$19:$F$150001,交付申請入力データ!R$19:R$150001,"対象",交付申請入力データ!$C$19:$C$150001,交付申請出力結果!$B45,交付申請入力データ!$B$19:$B$150001,交付申請出力結果!$C$35)/SUMIF(交付申請入力データ!R$19:R$150001,"対象",交付申請入力データ!$F$19:$F$150001),0)</f>
        <v>0</v>
      </c>
      <c r="M45" s="108">
        <f>IFERROR(交付申請入力データ!S$18*SUMIFS(交付申請入力データ!$F$19:$F$150001,交付申請入力データ!S$19:S$150001,"対象",交付申請入力データ!$C$19:$C$150001,交付申請出力結果!$B45,交付申請入力データ!$B$19:$B$150001,交付申請出力結果!$C$35)/SUMIF(交付申請入力データ!S$19:S$150001,"対象",交付申請入力データ!$F$19:$F$150001),0)</f>
        <v>0</v>
      </c>
      <c r="N45" s="74">
        <f>IFERROR(交付申請入力データ!W$18*SUMIFS(交付申請入力データ!$F$19:$F$150001,交付申請入力データ!W$19:W$150001,"対象",交付申請入力データ!$C$19:$C$150001,交付申請出力結果!$B45,交付申請入力データ!$B$19:$B$150001,交付申請出力結果!$C$35)/SUMIF(交付申請入力データ!W$19:W$150001,"対象",交付申請入力データ!$F$19:$F$150001),0)</f>
        <v>0</v>
      </c>
      <c r="O45" s="74">
        <f>IFERROR(交付申請入力データ!X$18*SUMIFS(交付申請入力データ!$F$19:$F$150001,交付申請入力データ!X$19:X$150001,"対象",交付申請入力データ!$C$19:$C$150001,交付申請出力結果!$B45,交付申請入力データ!$B$19:$B$150001,交付申請出力結果!$C$35)/SUMIF(交付申請入力データ!X$19:X$150001,"対象",交付申請入力データ!$F$19:$F$150001),0)</f>
        <v>0</v>
      </c>
      <c r="P45" s="74">
        <f>IFERROR(交付申請入力データ!Y$18*SUMIFS(交付申請入力データ!$F$19:$F$150001,交付申請入力データ!Y$19:Y$150001,"対象",交付申請入力データ!$C$19:$C$150001,交付申請出力結果!$B45,交付申請入力データ!$B$19:$B$150001,交付申請出力結果!$C$35)/SUMIF(交付申請入力データ!Y$19:Y$150001,"対象",交付申請入力データ!$F$19:$F$150001),0)</f>
        <v>0</v>
      </c>
      <c r="Q45" s="74">
        <f t="shared" si="3"/>
        <v>0</v>
      </c>
      <c r="R45" s="75">
        <f>IFERROR(LOOKUP(交付申請出力結果!$C$35,交付申請入力データ!$B$8:$B$14,交付申請入力データ!$E$8:$E$14),0)</f>
        <v>0</v>
      </c>
      <c r="S45" s="84">
        <f t="shared" si="4"/>
        <v>0</v>
      </c>
      <c r="T45" s="330"/>
      <c r="V45" s="310"/>
      <c r="W45" s="334" t="s">
        <v>69</v>
      </c>
      <c r="X45" s="335"/>
      <c r="Y45" s="73">
        <f>SUMIF(交付申請入力データ!$C$19:$C$150001,W45,交付申請入力データ!$F$19:$F$150001)</f>
        <v>0</v>
      </c>
      <c r="Z45" s="316"/>
      <c r="AA45" s="73">
        <f>SUMIF(交付申請入力データ!$C$19:$C$150001,W45,交付申請入力データ!$H$19:$H$150001)</f>
        <v>0</v>
      </c>
      <c r="AB45" s="395"/>
    </row>
    <row r="46" spans="1:28">
      <c r="A46" s="310"/>
      <c r="B46" s="72" t="s">
        <v>80</v>
      </c>
      <c r="C46" s="106">
        <f>SUMIFS(交付申請入力データ!$F$19:$F$150001,交付申請入力データ!$C$19:$C$150001,B46,交付申請入力データ!$B$19:$B$150001,交付申請出力結果!$C$35)</f>
        <v>0</v>
      </c>
      <c r="D46" s="316"/>
      <c r="E46" s="74">
        <f>SUMIFS(交付申請入力データ!$G$19:$G$150004,交付申請入力データ!$C$19:$C$150004,B46,交付申請入力データ!$B$19:$B$150004,交付申請出力結果!$C$35)</f>
        <v>0</v>
      </c>
      <c r="F46" s="108">
        <f>IFERROR(交付申請入力データ!L$18*SUMIFS(交付申請入力データ!$F$19:$F$150001,交付申請入力データ!L$19:L$150001,"対象",交付申請入力データ!$C$19:$C$150001,交付申請出力結果!$B46,交付申請入力データ!$B$19:$B$150001,交付申請出力結果!$C$35)/SUMIF(交付申請入力データ!L$19:L$150001,"対象",交付申請入力データ!$F$19:$F$150001),0)</f>
        <v>0</v>
      </c>
      <c r="G46" s="108">
        <f>IFERROR(交付申請入力データ!M$18*SUMIFS(交付申請入力データ!$F$19:$F$150001,交付申請入力データ!M$19:M$150001,"対象",交付申請入力データ!$C$19:$C$150001,交付申請出力結果!$B46,交付申請入力データ!$B$19:$B$150001,交付申請出力結果!$C$35)/SUMIF(交付申請入力データ!M$19:M$150001,"対象",交付申請入力データ!$F$19:$F$150001),0)</f>
        <v>0</v>
      </c>
      <c r="H46" s="108">
        <f>IFERROR(交付申請入力データ!N$18*SUMIFS(交付申請入力データ!$F$19:$F$150001,交付申請入力データ!N$19:N$150001,"対象",交付申請入力データ!$C$19:$C$150001,交付申請出力結果!$B46,交付申請入力データ!$B$19:$B$150001,交付申請出力結果!$C$35)/SUMIF(交付申請入力データ!N$19:N$150001,"対象",交付申請入力データ!$F$19:$F$150001),0)</f>
        <v>0</v>
      </c>
      <c r="I46" s="108">
        <f>IFERROR(交付申請入力データ!O$18*SUMIFS(交付申請入力データ!$F$19:$F$150001,交付申請入力データ!O$19:O$150001,"対象",交付申請入力データ!$C$19:$C$150001,交付申請出力結果!$B46,交付申請入力データ!$B$19:$B$150001,交付申請出力結果!$C$35)/SUMIF(交付申請入力データ!O$19:O$150001,"対象",交付申請入力データ!$F$19:$F$150001),0)</f>
        <v>0</v>
      </c>
      <c r="J46" s="108">
        <f>IFERROR(交付申請入力データ!P$18*SUMIFS(交付申請入力データ!$F$19:$F$150001,交付申請入力データ!P$19:P$150001,"対象",交付申請入力データ!$C$19:$C$150001,交付申請出力結果!$B46,交付申請入力データ!$B$19:$B$150001,交付申請出力結果!$C$35)/SUMIF(交付申請入力データ!P$19:P$150001,"対象",交付申請入力データ!$F$19:$F$150001),0)</f>
        <v>0</v>
      </c>
      <c r="K46" s="108">
        <f>IFERROR(交付申請入力データ!Q$18*SUMIFS(交付申請入力データ!$F$19:$F$150001,交付申請入力データ!Q$19:Q$150001,"対象",交付申請入力データ!$C$19:$C$150001,交付申請出力結果!$B46,交付申請入力データ!$B$19:$B$150001,交付申請出力結果!$C$35)/SUMIF(交付申請入力データ!Q$19:Q$150001,"対象",交付申請入力データ!$F$19:$F$150001),0)</f>
        <v>0</v>
      </c>
      <c r="L46" s="108">
        <f>IFERROR(交付申請入力データ!R$18*SUMIFS(交付申請入力データ!$F$19:$F$150001,交付申請入力データ!R$19:R$150001,"対象",交付申請入力データ!$C$19:$C$150001,交付申請出力結果!$B46,交付申請入力データ!$B$19:$B$150001,交付申請出力結果!$C$35)/SUMIF(交付申請入力データ!R$19:R$150001,"対象",交付申請入力データ!$F$19:$F$150001),0)</f>
        <v>0</v>
      </c>
      <c r="M46" s="108">
        <f>IFERROR(交付申請入力データ!S$18*SUMIFS(交付申請入力データ!$F$19:$F$150001,交付申請入力データ!S$19:S$150001,"対象",交付申請入力データ!$C$19:$C$150001,交付申請出力結果!$B46,交付申請入力データ!$B$19:$B$150001,交付申請出力結果!$C$35)/SUMIF(交付申請入力データ!S$19:S$150001,"対象",交付申請入力データ!$F$19:$F$150001),0)</f>
        <v>0</v>
      </c>
      <c r="N46" s="74">
        <f>IFERROR(交付申請入力データ!W$18*SUMIFS(交付申請入力データ!$F$19:$F$150001,交付申請入力データ!W$19:W$150001,"対象",交付申請入力データ!$C$19:$C$150001,交付申請出力結果!$B46,交付申請入力データ!$B$19:$B$150001,交付申請出力結果!$C$35)/SUMIF(交付申請入力データ!W$19:W$150001,"対象",交付申請入力データ!$F$19:$F$150001),0)</f>
        <v>0</v>
      </c>
      <c r="O46" s="74">
        <f>IFERROR(交付申請入力データ!X$18*SUMIFS(交付申請入力データ!$F$19:$F$150001,交付申請入力データ!X$19:X$150001,"対象",交付申請入力データ!$C$19:$C$150001,交付申請出力結果!$B46,交付申請入力データ!$B$19:$B$150001,交付申請出力結果!$C$35)/SUMIF(交付申請入力データ!X$19:X$150001,"対象",交付申請入力データ!$F$19:$F$150001),0)</f>
        <v>0</v>
      </c>
      <c r="P46" s="74">
        <f>IFERROR(交付申請入力データ!Y$18*SUMIFS(交付申請入力データ!$F$19:$F$150001,交付申請入力データ!Y$19:Y$150001,"対象",交付申請入力データ!$C$19:$C$150001,交付申請出力結果!$B46,交付申請入力データ!$B$19:$B$150001,交付申請出力結果!$C$35)/SUMIF(交付申請入力データ!Y$19:Y$150001,"対象",交付申請入力データ!$F$19:$F$150001),0)</f>
        <v>0</v>
      </c>
      <c r="Q46" s="74">
        <f t="shared" si="3"/>
        <v>0</v>
      </c>
      <c r="R46" s="75">
        <f>IFERROR(LOOKUP(交付申請出力結果!$C$35,交付申請入力データ!$B$8:$B$14,交付申請入力データ!$E$8:$E$14),0)</f>
        <v>0</v>
      </c>
      <c r="S46" s="84">
        <f t="shared" si="4"/>
        <v>0</v>
      </c>
      <c r="T46" s="330"/>
      <c r="V46" s="310"/>
      <c r="W46" s="334" t="s">
        <v>70</v>
      </c>
      <c r="X46" s="335"/>
      <c r="Y46" s="73">
        <f>SUMIF(交付申請入力データ!$C$19:$C$150001,W46,交付申請入力データ!$F$19:$F$150001)</f>
        <v>0</v>
      </c>
      <c r="Z46" s="316"/>
      <c r="AA46" s="73">
        <f>SUMIF(交付申請入力データ!$C$19:$C$150001,W46,交付申請入力データ!$H$19:$H$150001)</f>
        <v>0</v>
      </c>
      <c r="AB46" s="395"/>
    </row>
    <row r="47" spans="1:28" ht="19.5" thickBot="1">
      <c r="A47" s="310"/>
      <c r="B47" s="72" t="s">
        <v>81</v>
      </c>
      <c r="C47" s="106">
        <f>SUMIFS(交付申請入力データ!$F$19:$F$150001,交付申請入力データ!$C$19:$C$150001,B47,交付申請入力データ!$B$19:$B$150001,交付申請出力結果!$C$35)</f>
        <v>0</v>
      </c>
      <c r="D47" s="316"/>
      <c r="E47" s="74">
        <f>SUMIFS(交付申請入力データ!$G$19:$G$150004,交付申請入力データ!$C$19:$C$150004,B47,交付申請入力データ!$B$19:$B$150004,交付申請出力結果!$C$35)</f>
        <v>0</v>
      </c>
      <c r="F47" s="108">
        <f>IFERROR(交付申請入力データ!L$18*SUMIFS(交付申請入力データ!$F$19:$F$150001,交付申請入力データ!L$19:L$150001,"対象",交付申請入力データ!$C$19:$C$150001,交付申請出力結果!$B47,交付申請入力データ!$B$19:$B$150001,交付申請出力結果!$C$35)/SUMIF(交付申請入力データ!L$19:L$150001,"対象",交付申請入力データ!$F$19:$F$150001),0)</f>
        <v>0</v>
      </c>
      <c r="G47" s="108">
        <f>IFERROR(交付申請入力データ!M$18*SUMIFS(交付申請入力データ!$F$19:$F$150001,交付申請入力データ!M$19:M$150001,"対象",交付申請入力データ!$C$19:$C$150001,交付申請出力結果!$B47,交付申請入力データ!$B$19:$B$150001,交付申請出力結果!$C$35)/SUMIF(交付申請入力データ!M$19:M$150001,"対象",交付申請入力データ!$F$19:$F$150001),0)</f>
        <v>0</v>
      </c>
      <c r="H47" s="108">
        <f>IFERROR(交付申請入力データ!N$18*SUMIFS(交付申請入力データ!$F$19:$F$150001,交付申請入力データ!N$19:N$150001,"対象",交付申請入力データ!$C$19:$C$150001,交付申請出力結果!$B47,交付申請入力データ!$B$19:$B$150001,交付申請出力結果!$C$35)/SUMIF(交付申請入力データ!N$19:N$150001,"対象",交付申請入力データ!$F$19:$F$150001),0)</f>
        <v>0</v>
      </c>
      <c r="I47" s="108">
        <f>IFERROR(交付申請入力データ!O$18*SUMIFS(交付申請入力データ!$F$19:$F$150001,交付申請入力データ!O$19:O$150001,"対象",交付申請入力データ!$C$19:$C$150001,交付申請出力結果!$B47,交付申請入力データ!$B$19:$B$150001,交付申請出力結果!$C$35)/SUMIF(交付申請入力データ!O$19:O$150001,"対象",交付申請入力データ!$F$19:$F$150001),0)</f>
        <v>0</v>
      </c>
      <c r="J47" s="108">
        <f>IFERROR(交付申請入力データ!P$18*SUMIFS(交付申請入力データ!$F$19:$F$150001,交付申請入力データ!P$19:P$150001,"対象",交付申請入力データ!$C$19:$C$150001,交付申請出力結果!$B47,交付申請入力データ!$B$19:$B$150001,交付申請出力結果!$C$35)/SUMIF(交付申請入力データ!P$19:P$150001,"対象",交付申請入力データ!$F$19:$F$150001),0)</f>
        <v>0</v>
      </c>
      <c r="K47" s="108">
        <f>IFERROR(交付申請入力データ!Q$18*SUMIFS(交付申請入力データ!$F$19:$F$150001,交付申請入力データ!Q$19:Q$150001,"対象",交付申請入力データ!$C$19:$C$150001,交付申請出力結果!$B47,交付申請入力データ!$B$19:$B$150001,交付申請出力結果!$C$35)/SUMIF(交付申請入力データ!Q$19:Q$150001,"対象",交付申請入力データ!$F$19:$F$150001),0)</f>
        <v>0</v>
      </c>
      <c r="L47" s="108">
        <f>IFERROR(交付申請入力データ!R$18*SUMIFS(交付申請入力データ!$F$19:$F$150001,交付申請入力データ!R$19:R$150001,"対象",交付申請入力データ!$C$19:$C$150001,交付申請出力結果!$B47,交付申請入力データ!$B$19:$B$150001,交付申請出力結果!$C$35)/SUMIF(交付申請入力データ!R$19:R$150001,"対象",交付申請入力データ!$F$19:$F$150001),0)</f>
        <v>0</v>
      </c>
      <c r="M47" s="108">
        <f>IFERROR(交付申請入力データ!S$18*SUMIFS(交付申請入力データ!$F$19:$F$150001,交付申請入力データ!S$19:S$150001,"対象",交付申請入力データ!$C$19:$C$150001,交付申請出力結果!$B47,交付申請入力データ!$B$19:$B$150001,交付申請出力結果!$C$35)/SUMIF(交付申請入力データ!S$19:S$150001,"対象",交付申請入力データ!$F$19:$F$150001),0)</f>
        <v>0</v>
      </c>
      <c r="N47" s="74">
        <f>IFERROR(交付申請入力データ!W$18*SUMIFS(交付申請入力データ!$F$19:$F$150001,交付申請入力データ!W$19:W$150001,"対象",交付申請入力データ!$C$19:$C$150001,交付申請出力結果!$B47,交付申請入力データ!$B$19:$B$150001,交付申請出力結果!$C$35)/SUMIF(交付申請入力データ!W$19:W$150001,"対象",交付申請入力データ!$F$19:$F$150001),0)</f>
        <v>0</v>
      </c>
      <c r="O47" s="74">
        <f>IFERROR(交付申請入力データ!X$18*SUMIFS(交付申請入力データ!$F$19:$F$150001,交付申請入力データ!X$19:X$150001,"対象",交付申請入力データ!$C$19:$C$150001,交付申請出力結果!$B47,交付申請入力データ!$B$19:$B$150001,交付申請出力結果!$C$35)/SUMIF(交付申請入力データ!X$19:X$150001,"対象",交付申請入力データ!$F$19:$F$150001),0)</f>
        <v>0</v>
      </c>
      <c r="P47" s="74">
        <f>IFERROR(交付申請入力データ!Y$18*SUMIFS(交付申請入力データ!$F$19:$F$150001,交付申請入力データ!Y$19:Y$150001,"対象",交付申請入力データ!$C$19:$C$150001,交付申請出力結果!$B47,交付申請入力データ!$B$19:$B$150001,交付申請出力結果!$C$35)/SUMIF(交付申請入力データ!Y$19:Y$150001,"対象",交付申請入力データ!$F$19:$F$150001),0)</f>
        <v>0</v>
      </c>
      <c r="Q47" s="74">
        <f t="shared" si="3"/>
        <v>0</v>
      </c>
      <c r="R47" s="75">
        <f>IFERROR(LOOKUP(交付申請出力結果!$C$35,交付申請入力データ!$B$8:$B$14,交付申請入力データ!$E$8:$E$14),0)</f>
        <v>0</v>
      </c>
      <c r="S47" s="84">
        <f t="shared" si="4"/>
        <v>0</v>
      </c>
      <c r="T47" s="330"/>
      <c r="V47" s="311"/>
      <c r="W47" s="403" t="s">
        <v>71</v>
      </c>
      <c r="X47" s="404"/>
      <c r="Y47" s="86">
        <f>SUMIF(交付申請入力データ!$C$19:$C$150001,W47,交付申請入力データ!$F$19:$F$150001)</f>
        <v>0</v>
      </c>
      <c r="Z47" s="317"/>
      <c r="AA47" s="86">
        <f>SUMIF(交付申請入力データ!$C$19:$C$150001,W47,交付申請入力データ!$H$19:$H$150001)</f>
        <v>0</v>
      </c>
      <c r="AB47" s="396"/>
    </row>
    <row r="48" spans="1:28">
      <c r="A48" s="310"/>
      <c r="B48" s="72" t="s">
        <v>82</v>
      </c>
      <c r="C48" s="106">
        <f>SUMIFS(交付申請入力データ!$F$19:$F$150001,交付申請入力データ!$C$19:$C$150001,B48,交付申請入力データ!$B$19:$B$150001,交付申請出力結果!$C$35)</f>
        <v>0</v>
      </c>
      <c r="D48" s="316"/>
      <c r="E48" s="74">
        <f>SUMIFS(交付申請入力データ!$G$19:$G$150004,交付申請入力データ!$C$19:$C$150004,B48,交付申請入力データ!$B$19:$B$150004,交付申請出力結果!$C$35)</f>
        <v>0</v>
      </c>
      <c r="F48" s="108">
        <f>IFERROR(交付申請入力データ!L$18*SUMIFS(交付申請入力データ!$F$19:$F$150001,交付申請入力データ!L$19:L$150001,"対象",交付申請入力データ!$C$19:$C$150001,交付申請出力結果!$B48,交付申請入力データ!$B$19:$B$150001,交付申請出力結果!$C$35)/SUMIF(交付申請入力データ!L$19:L$150001,"対象",交付申請入力データ!$F$19:$F$150001),0)</f>
        <v>0</v>
      </c>
      <c r="G48" s="108">
        <f>IFERROR(交付申請入力データ!M$18*SUMIFS(交付申請入力データ!$F$19:$F$150001,交付申請入力データ!M$19:M$150001,"対象",交付申請入力データ!$C$19:$C$150001,交付申請出力結果!$B48,交付申請入力データ!$B$19:$B$150001,交付申請出力結果!$C$35)/SUMIF(交付申請入力データ!M$19:M$150001,"対象",交付申請入力データ!$F$19:$F$150001),0)</f>
        <v>0</v>
      </c>
      <c r="H48" s="108">
        <f>IFERROR(交付申請入力データ!N$18*SUMIFS(交付申請入力データ!$F$19:$F$150001,交付申請入力データ!N$19:N$150001,"対象",交付申請入力データ!$C$19:$C$150001,交付申請出力結果!$B48,交付申請入力データ!$B$19:$B$150001,交付申請出力結果!$C$35)/SUMIF(交付申請入力データ!N$19:N$150001,"対象",交付申請入力データ!$F$19:$F$150001),0)</f>
        <v>0</v>
      </c>
      <c r="I48" s="108">
        <f>IFERROR(交付申請入力データ!O$18*SUMIFS(交付申請入力データ!$F$19:$F$150001,交付申請入力データ!O$19:O$150001,"対象",交付申請入力データ!$C$19:$C$150001,交付申請出力結果!$B48,交付申請入力データ!$B$19:$B$150001,交付申請出力結果!$C$35)/SUMIF(交付申請入力データ!O$19:O$150001,"対象",交付申請入力データ!$F$19:$F$150001),0)</f>
        <v>0</v>
      </c>
      <c r="J48" s="108">
        <f>IFERROR(交付申請入力データ!P$18*SUMIFS(交付申請入力データ!$F$19:$F$150001,交付申請入力データ!P$19:P$150001,"対象",交付申請入力データ!$C$19:$C$150001,交付申請出力結果!$B48,交付申請入力データ!$B$19:$B$150001,交付申請出力結果!$C$35)/SUMIF(交付申請入力データ!P$19:P$150001,"対象",交付申請入力データ!$F$19:$F$150001),0)</f>
        <v>0</v>
      </c>
      <c r="K48" s="108">
        <f>IFERROR(交付申請入力データ!Q$18*SUMIFS(交付申請入力データ!$F$19:$F$150001,交付申請入力データ!Q$19:Q$150001,"対象",交付申請入力データ!$C$19:$C$150001,交付申請出力結果!$B48,交付申請入力データ!$B$19:$B$150001,交付申請出力結果!$C$35)/SUMIF(交付申請入力データ!Q$19:Q$150001,"対象",交付申請入力データ!$F$19:$F$150001),0)</f>
        <v>0</v>
      </c>
      <c r="L48" s="108">
        <f>IFERROR(交付申請入力データ!R$18*SUMIFS(交付申請入力データ!$F$19:$F$150001,交付申請入力データ!R$19:R$150001,"対象",交付申請入力データ!$C$19:$C$150001,交付申請出力結果!$B48,交付申請入力データ!$B$19:$B$150001,交付申請出力結果!$C$35)/SUMIF(交付申請入力データ!R$19:R$150001,"対象",交付申請入力データ!$F$19:$F$150001),0)</f>
        <v>0</v>
      </c>
      <c r="M48" s="108">
        <f>IFERROR(交付申請入力データ!S$18*SUMIFS(交付申請入力データ!$F$19:$F$150001,交付申請入力データ!S$19:S$150001,"対象",交付申請入力データ!$C$19:$C$150001,交付申請出力結果!$B48,交付申請入力データ!$B$19:$B$150001,交付申請出力結果!$C$35)/SUMIF(交付申請入力データ!S$19:S$150001,"対象",交付申請入力データ!$F$19:$F$150001),0)</f>
        <v>0</v>
      </c>
      <c r="N48" s="74">
        <f>IFERROR(交付申請入力データ!W$18*SUMIFS(交付申請入力データ!$F$19:$F$150001,交付申請入力データ!W$19:W$150001,"対象",交付申請入力データ!$C$19:$C$150001,交付申請出力結果!$B48,交付申請入力データ!$B$19:$B$150001,交付申請出力結果!$C$35)/SUMIF(交付申請入力データ!W$19:W$150001,"対象",交付申請入力データ!$F$19:$F$150001),0)</f>
        <v>0</v>
      </c>
      <c r="O48" s="74">
        <f>IFERROR(交付申請入力データ!X$18*SUMIFS(交付申請入力データ!$F$19:$F$150001,交付申請入力データ!X$19:X$150001,"対象",交付申請入力データ!$C$19:$C$150001,交付申請出力結果!$B48,交付申請入力データ!$B$19:$B$150001,交付申請出力結果!$C$35)/SUMIF(交付申請入力データ!X$19:X$150001,"対象",交付申請入力データ!$F$19:$F$150001),0)</f>
        <v>0</v>
      </c>
      <c r="P48" s="74">
        <f>IFERROR(交付申請入力データ!Y$18*SUMIFS(交付申請入力データ!$F$19:$F$150001,交付申請入力データ!Y$19:Y$150001,"対象",交付申請入力データ!$C$19:$C$150001,交付申請出力結果!$B48,交付申請入力データ!$B$19:$B$150001,交付申請出力結果!$C$35)/SUMIF(交付申請入力データ!Y$19:Y$150001,"対象",交付申請入力データ!$F$19:$F$150001),0)</f>
        <v>0</v>
      </c>
      <c r="Q48" s="74">
        <f t="shared" si="3"/>
        <v>0</v>
      </c>
      <c r="R48" s="75">
        <f>IFERROR(LOOKUP(交付申請出力結果!$C$35,交付申請入力データ!$B$8:$B$14,交付申請入力データ!$E$8:$E$14),0)</f>
        <v>0</v>
      </c>
      <c r="S48" s="84">
        <f t="shared" si="4"/>
        <v>0</v>
      </c>
      <c r="T48" s="330"/>
      <c r="V48" s="367" t="s">
        <v>18</v>
      </c>
      <c r="W48" s="401" t="s">
        <v>52</v>
      </c>
      <c r="X48" s="402"/>
      <c r="Y48" s="91">
        <f>SUMIF(交付申請入力データ!$C$19:$C$150001,W48,交付申請入力データ!$F$19:$F$150001)</f>
        <v>0</v>
      </c>
      <c r="Z48" s="366">
        <f>SUM(Y48:Y49)</f>
        <v>0</v>
      </c>
      <c r="AA48" s="91">
        <f>SUMIF(交付申請入力データ!$C$19:$C$150001,W48,交付申請入力データ!$H$19:$H$150001)</f>
        <v>0</v>
      </c>
      <c r="AB48" s="397">
        <f>SUM(AA48:AA49)</f>
        <v>0</v>
      </c>
    </row>
    <row r="49" spans="1:29" ht="19.5" thickBot="1">
      <c r="A49" s="310"/>
      <c r="B49" s="72" t="s">
        <v>60</v>
      </c>
      <c r="C49" s="106">
        <f>SUMIFS(交付申請入力データ!$F$19:$F$150001,交付申請入力データ!$C$19:$C$150001,B49,交付申請入力データ!$B$19:$B$150001,交付申請出力結果!$C$35)</f>
        <v>0</v>
      </c>
      <c r="D49" s="316"/>
      <c r="E49" s="74">
        <f>SUMIFS(交付申請入力データ!$G$19:$G$150004,交付申請入力データ!$C$19:$C$150004,B49,交付申請入力データ!$B$19:$B$150004,交付申請出力結果!$C$35)</f>
        <v>0</v>
      </c>
      <c r="F49" s="108">
        <f>IFERROR(交付申請入力データ!L$18*SUMIFS(交付申請入力データ!$F$19:$F$150001,交付申請入力データ!L$19:L$150001,"対象",交付申請入力データ!$C$19:$C$150001,交付申請出力結果!$B49,交付申請入力データ!$B$19:$B$150001,交付申請出力結果!$C$35)/SUMIF(交付申請入力データ!L$19:L$150001,"対象",交付申請入力データ!$F$19:$F$150001),0)</f>
        <v>0</v>
      </c>
      <c r="G49" s="108">
        <f>IFERROR(交付申請入力データ!M$18*SUMIFS(交付申請入力データ!$F$19:$F$150001,交付申請入力データ!M$19:M$150001,"対象",交付申請入力データ!$C$19:$C$150001,交付申請出力結果!$B49,交付申請入力データ!$B$19:$B$150001,交付申請出力結果!$C$35)/SUMIF(交付申請入力データ!M$19:M$150001,"対象",交付申請入力データ!$F$19:$F$150001),0)</f>
        <v>0</v>
      </c>
      <c r="H49" s="108">
        <f>IFERROR(交付申請入力データ!N$18*SUMIFS(交付申請入力データ!$F$19:$F$150001,交付申請入力データ!N$19:N$150001,"対象",交付申請入力データ!$C$19:$C$150001,交付申請出力結果!$B49,交付申請入力データ!$B$19:$B$150001,交付申請出力結果!$C$35)/SUMIF(交付申請入力データ!N$19:N$150001,"対象",交付申請入力データ!$F$19:$F$150001),0)</f>
        <v>0</v>
      </c>
      <c r="I49" s="108">
        <f>IFERROR(交付申請入力データ!O$18*SUMIFS(交付申請入力データ!$F$19:$F$150001,交付申請入力データ!O$19:O$150001,"対象",交付申請入力データ!$C$19:$C$150001,交付申請出力結果!$B49,交付申請入力データ!$B$19:$B$150001,交付申請出力結果!$C$35)/SUMIF(交付申請入力データ!O$19:O$150001,"対象",交付申請入力データ!$F$19:$F$150001),0)</f>
        <v>0</v>
      </c>
      <c r="J49" s="108">
        <f>IFERROR(交付申請入力データ!P$18*SUMIFS(交付申請入力データ!$F$19:$F$150001,交付申請入力データ!P$19:P$150001,"対象",交付申請入力データ!$C$19:$C$150001,交付申請出力結果!$B49,交付申請入力データ!$B$19:$B$150001,交付申請出力結果!$C$35)/SUMIF(交付申請入力データ!P$19:P$150001,"対象",交付申請入力データ!$F$19:$F$150001),0)</f>
        <v>0</v>
      </c>
      <c r="K49" s="108">
        <f>IFERROR(交付申請入力データ!Q$18*SUMIFS(交付申請入力データ!$F$19:$F$150001,交付申請入力データ!Q$19:Q$150001,"対象",交付申請入力データ!$C$19:$C$150001,交付申請出力結果!$B49,交付申請入力データ!$B$19:$B$150001,交付申請出力結果!$C$35)/SUMIF(交付申請入力データ!Q$19:Q$150001,"対象",交付申請入力データ!$F$19:$F$150001),0)</f>
        <v>0</v>
      </c>
      <c r="L49" s="108">
        <f>IFERROR(交付申請入力データ!R$18*SUMIFS(交付申請入力データ!$F$19:$F$150001,交付申請入力データ!R$19:R$150001,"対象",交付申請入力データ!$C$19:$C$150001,交付申請出力結果!$B49,交付申請入力データ!$B$19:$B$150001,交付申請出力結果!$C$35)/SUMIF(交付申請入力データ!R$19:R$150001,"対象",交付申請入力データ!$F$19:$F$150001),0)</f>
        <v>0</v>
      </c>
      <c r="M49" s="108">
        <f>IFERROR(交付申請入力データ!S$18*SUMIFS(交付申請入力データ!$F$19:$F$150001,交付申請入力データ!S$19:S$150001,"対象",交付申請入力データ!$C$19:$C$150001,交付申請出力結果!$B49,交付申請入力データ!$B$19:$B$150001,交付申請出力結果!$C$35)/SUMIF(交付申請入力データ!S$19:S$150001,"対象",交付申請入力データ!$F$19:$F$150001),0)</f>
        <v>0</v>
      </c>
      <c r="N49" s="74">
        <f>IFERROR(交付申請入力データ!W$18*SUMIFS(交付申請入力データ!$F$19:$F$150001,交付申請入力データ!W$19:W$150001,"対象",交付申請入力データ!$C$19:$C$150001,交付申請出力結果!$B49,交付申請入力データ!$B$19:$B$150001,交付申請出力結果!$C$35)/SUMIF(交付申請入力データ!W$19:W$150001,"対象",交付申請入力データ!$F$19:$F$150001),0)</f>
        <v>0</v>
      </c>
      <c r="O49" s="74">
        <f>IFERROR(交付申請入力データ!X$18*SUMIFS(交付申請入力データ!$F$19:$F$150001,交付申請入力データ!X$19:X$150001,"対象",交付申請入力データ!$C$19:$C$150001,交付申請出力結果!$B49,交付申請入力データ!$B$19:$B$150001,交付申請出力結果!$C$35)/SUMIF(交付申請入力データ!X$19:X$150001,"対象",交付申請入力データ!$F$19:$F$150001),0)</f>
        <v>0</v>
      </c>
      <c r="P49" s="74">
        <f>IFERROR(交付申請入力データ!Y$18*SUMIFS(交付申請入力データ!$F$19:$F$150001,交付申請入力データ!Y$19:Y$150001,"対象",交付申請入力データ!$C$19:$C$150001,交付申請出力結果!$B49,交付申請入力データ!$B$19:$B$150001,交付申請出力結果!$C$35)/SUMIF(交付申請入力データ!Y$19:Y$150001,"対象",交付申請入力データ!$F$19:$F$150001),0)</f>
        <v>0</v>
      </c>
      <c r="Q49" s="74">
        <f t="shared" si="3"/>
        <v>0</v>
      </c>
      <c r="R49" s="75">
        <f>IFERROR(LOOKUP(交付申請出力結果!$C$35,交付申請入力データ!$B$8:$B$14,交付申請入力データ!$E$8:$E$14),0)</f>
        <v>0</v>
      </c>
      <c r="S49" s="84">
        <f t="shared" si="4"/>
        <v>0</v>
      </c>
      <c r="T49" s="330"/>
      <c r="V49" s="305"/>
      <c r="W49" s="399" t="s">
        <v>53</v>
      </c>
      <c r="X49" s="400"/>
      <c r="Y49" s="95">
        <f>SUMIF(交付申請入力データ!$C$19:$C$150001,W49,交付申請入力データ!$F$19:$F$150001)</f>
        <v>0</v>
      </c>
      <c r="Z49" s="313"/>
      <c r="AA49" s="95">
        <f>SUMIF(交付申請入力データ!$C$19:$C$150001,W49,交付申請入力データ!$H$19:$H$150001)</f>
        <v>0</v>
      </c>
      <c r="AB49" s="398"/>
    </row>
    <row r="50" spans="1:29">
      <c r="A50" s="310"/>
      <c r="B50" s="72" t="s">
        <v>61</v>
      </c>
      <c r="C50" s="106">
        <f>SUMIFS(交付申請入力データ!$F$19:$F$150001,交付申請入力データ!$C$19:$C$150001,B50,交付申請入力データ!$B$19:$B$150001,交付申請出力結果!$C$35)</f>
        <v>0</v>
      </c>
      <c r="D50" s="316"/>
      <c r="E50" s="74">
        <f>SUMIFS(交付申請入力データ!$G$19:$G$150004,交付申請入力データ!$C$19:$C$150004,B50,交付申請入力データ!$B$19:$B$150004,交付申請出力結果!$C$35)</f>
        <v>0</v>
      </c>
      <c r="F50" s="108">
        <f>IFERROR(交付申請入力データ!L$18*SUMIFS(交付申請入力データ!$F$19:$F$150001,交付申請入力データ!L$19:L$150001,"対象",交付申請入力データ!$C$19:$C$150001,交付申請出力結果!$B50,交付申請入力データ!$B$19:$B$150001,交付申請出力結果!$C$35)/SUMIF(交付申請入力データ!L$19:L$150001,"対象",交付申請入力データ!$F$19:$F$150001),0)</f>
        <v>0</v>
      </c>
      <c r="G50" s="108">
        <f>IFERROR(交付申請入力データ!M$18*SUMIFS(交付申請入力データ!$F$19:$F$150001,交付申請入力データ!M$19:M$150001,"対象",交付申請入力データ!$C$19:$C$150001,交付申請出力結果!$B50,交付申請入力データ!$B$19:$B$150001,交付申請出力結果!$C$35)/SUMIF(交付申請入力データ!M$19:M$150001,"対象",交付申請入力データ!$F$19:$F$150001),0)</f>
        <v>0</v>
      </c>
      <c r="H50" s="108">
        <f>IFERROR(交付申請入力データ!N$18*SUMIFS(交付申請入力データ!$F$19:$F$150001,交付申請入力データ!N$19:N$150001,"対象",交付申請入力データ!$C$19:$C$150001,交付申請出力結果!$B50,交付申請入力データ!$B$19:$B$150001,交付申請出力結果!$C$35)/SUMIF(交付申請入力データ!N$19:N$150001,"対象",交付申請入力データ!$F$19:$F$150001),0)</f>
        <v>0</v>
      </c>
      <c r="I50" s="108">
        <f>IFERROR(交付申請入力データ!O$18*SUMIFS(交付申請入力データ!$F$19:$F$150001,交付申請入力データ!O$19:O$150001,"対象",交付申請入力データ!$C$19:$C$150001,交付申請出力結果!$B50,交付申請入力データ!$B$19:$B$150001,交付申請出力結果!$C$35)/SUMIF(交付申請入力データ!O$19:O$150001,"対象",交付申請入力データ!$F$19:$F$150001),0)</f>
        <v>0</v>
      </c>
      <c r="J50" s="108">
        <f>IFERROR(交付申請入力データ!P$18*SUMIFS(交付申請入力データ!$F$19:$F$150001,交付申請入力データ!P$19:P$150001,"対象",交付申請入力データ!$C$19:$C$150001,交付申請出力結果!$B50,交付申請入力データ!$B$19:$B$150001,交付申請出力結果!$C$35)/SUMIF(交付申請入力データ!P$19:P$150001,"対象",交付申請入力データ!$F$19:$F$150001),0)</f>
        <v>0</v>
      </c>
      <c r="K50" s="108">
        <f>IFERROR(交付申請入力データ!Q$18*SUMIFS(交付申請入力データ!$F$19:$F$150001,交付申請入力データ!Q$19:Q$150001,"対象",交付申請入力データ!$C$19:$C$150001,交付申請出力結果!$B50,交付申請入力データ!$B$19:$B$150001,交付申請出力結果!$C$35)/SUMIF(交付申請入力データ!Q$19:Q$150001,"対象",交付申請入力データ!$F$19:$F$150001),0)</f>
        <v>0</v>
      </c>
      <c r="L50" s="108">
        <f>IFERROR(交付申請入力データ!R$18*SUMIFS(交付申請入力データ!$F$19:$F$150001,交付申請入力データ!R$19:R$150001,"対象",交付申請入力データ!$C$19:$C$150001,交付申請出力結果!$B50,交付申請入力データ!$B$19:$B$150001,交付申請出力結果!$C$35)/SUMIF(交付申請入力データ!R$19:R$150001,"対象",交付申請入力データ!$F$19:$F$150001),0)</f>
        <v>0</v>
      </c>
      <c r="M50" s="108">
        <f>IFERROR(交付申請入力データ!S$18*SUMIFS(交付申請入力データ!$F$19:$F$150001,交付申請入力データ!S$19:S$150001,"対象",交付申請入力データ!$C$19:$C$150001,交付申請出力結果!$B50,交付申請入力データ!$B$19:$B$150001,交付申請出力結果!$C$35)/SUMIF(交付申請入力データ!S$19:S$150001,"対象",交付申請入力データ!$F$19:$F$150001),0)</f>
        <v>0</v>
      </c>
      <c r="N50" s="74">
        <f>IFERROR(交付申請入力データ!W$18*SUMIFS(交付申請入力データ!$F$19:$F$150001,交付申請入力データ!W$19:W$150001,"対象",交付申請入力データ!$C$19:$C$150001,交付申請出力結果!$B50,交付申請入力データ!$B$19:$B$150001,交付申請出力結果!$C$35)/SUMIF(交付申請入力データ!W$19:W$150001,"対象",交付申請入力データ!$F$19:$F$150001),0)</f>
        <v>0</v>
      </c>
      <c r="O50" s="74">
        <f>IFERROR(交付申請入力データ!X$18*SUMIFS(交付申請入力データ!$F$19:$F$150001,交付申請入力データ!X$19:X$150001,"対象",交付申請入力データ!$C$19:$C$150001,交付申請出力結果!$B50,交付申請入力データ!$B$19:$B$150001,交付申請出力結果!$C$35)/SUMIF(交付申請入力データ!X$19:X$150001,"対象",交付申請入力データ!$F$19:$F$150001),0)</f>
        <v>0</v>
      </c>
      <c r="P50" s="74">
        <f>IFERROR(交付申請入力データ!Y$18*SUMIFS(交付申請入力データ!$F$19:$F$150001,交付申請入力データ!Y$19:Y$150001,"対象",交付申請入力データ!$C$19:$C$150001,交付申請出力結果!$B50,交付申請入力データ!$B$19:$B$150001,交付申請出力結果!$C$35)/SUMIF(交付申請入力データ!Y$19:Y$150001,"対象",交付申請入力データ!$F$19:$F$150001),0)</f>
        <v>0</v>
      </c>
      <c r="Q50" s="74">
        <f t="shared" si="3"/>
        <v>0</v>
      </c>
      <c r="R50" s="75">
        <f>IFERROR(LOOKUP(交付申請出力結果!$C$35,交付申請入力データ!$B$8:$B$14,交付申請入力データ!$E$8:$E$14),0)</f>
        <v>0</v>
      </c>
      <c r="S50" s="84">
        <f t="shared" si="4"/>
        <v>0</v>
      </c>
      <c r="T50" s="330"/>
    </row>
    <row r="51" spans="1:29">
      <c r="A51" s="310"/>
      <c r="B51" s="72" t="s">
        <v>62</v>
      </c>
      <c r="C51" s="106">
        <f>SUMIFS(交付申請入力データ!$F$19:$F$150001,交付申請入力データ!$C$19:$C$150001,B51,交付申請入力データ!$B$19:$B$150001,交付申請出力結果!$C$35)</f>
        <v>0</v>
      </c>
      <c r="D51" s="316"/>
      <c r="E51" s="74">
        <f>SUMIFS(交付申請入力データ!$G$19:$G$150004,交付申請入力データ!$C$19:$C$150004,B51,交付申請入力データ!$B$19:$B$150004,交付申請出力結果!$C$35)</f>
        <v>0</v>
      </c>
      <c r="F51" s="108">
        <f>IFERROR(交付申請入力データ!L$18*SUMIFS(交付申請入力データ!$F$19:$F$150001,交付申請入力データ!L$19:L$150001,"対象",交付申請入力データ!$C$19:$C$150001,交付申請出力結果!$B51,交付申請入力データ!$B$19:$B$150001,交付申請出力結果!$C$35)/SUMIF(交付申請入力データ!L$19:L$150001,"対象",交付申請入力データ!$F$19:$F$150001),0)</f>
        <v>0</v>
      </c>
      <c r="G51" s="108">
        <f>IFERROR(交付申請入力データ!M$18*SUMIFS(交付申請入力データ!$F$19:$F$150001,交付申請入力データ!M$19:M$150001,"対象",交付申請入力データ!$C$19:$C$150001,交付申請出力結果!$B51,交付申請入力データ!$B$19:$B$150001,交付申請出力結果!$C$35)/SUMIF(交付申請入力データ!M$19:M$150001,"対象",交付申請入力データ!$F$19:$F$150001),0)</f>
        <v>0</v>
      </c>
      <c r="H51" s="108">
        <f>IFERROR(交付申請入力データ!N$18*SUMIFS(交付申請入力データ!$F$19:$F$150001,交付申請入力データ!N$19:N$150001,"対象",交付申請入力データ!$C$19:$C$150001,交付申請出力結果!$B51,交付申請入力データ!$B$19:$B$150001,交付申請出力結果!$C$35)/SUMIF(交付申請入力データ!N$19:N$150001,"対象",交付申請入力データ!$F$19:$F$150001),0)</f>
        <v>0</v>
      </c>
      <c r="I51" s="108">
        <f>IFERROR(交付申請入力データ!O$18*SUMIFS(交付申請入力データ!$F$19:$F$150001,交付申請入力データ!O$19:O$150001,"対象",交付申請入力データ!$C$19:$C$150001,交付申請出力結果!$B51,交付申請入力データ!$B$19:$B$150001,交付申請出力結果!$C$35)/SUMIF(交付申請入力データ!O$19:O$150001,"対象",交付申請入力データ!$F$19:$F$150001),0)</f>
        <v>0</v>
      </c>
      <c r="J51" s="108">
        <f>IFERROR(交付申請入力データ!P$18*SUMIFS(交付申請入力データ!$F$19:$F$150001,交付申請入力データ!P$19:P$150001,"対象",交付申請入力データ!$C$19:$C$150001,交付申請出力結果!$B51,交付申請入力データ!$B$19:$B$150001,交付申請出力結果!$C$35)/SUMIF(交付申請入力データ!P$19:P$150001,"対象",交付申請入力データ!$F$19:$F$150001),0)</f>
        <v>0</v>
      </c>
      <c r="K51" s="108">
        <f>IFERROR(交付申請入力データ!Q$18*SUMIFS(交付申請入力データ!$F$19:$F$150001,交付申請入力データ!Q$19:Q$150001,"対象",交付申請入力データ!$C$19:$C$150001,交付申請出力結果!$B51,交付申請入力データ!$B$19:$B$150001,交付申請出力結果!$C$35)/SUMIF(交付申請入力データ!Q$19:Q$150001,"対象",交付申請入力データ!$F$19:$F$150001),0)</f>
        <v>0</v>
      </c>
      <c r="L51" s="108">
        <f>IFERROR(交付申請入力データ!R$18*SUMIFS(交付申請入力データ!$F$19:$F$150001,交付申請入力データ!R$19:R$150001,"対象",交付申請入力データ!$C$19:$C$150001,交付申請出力結果!$B51,交付申請入力データ!$B$19:$B$150001,交付申請出力結果!$C$35)/SUMIF(交付申請入力データ!R$19:R$150001,"対象",交付申請入力データ!$F$19:$F$150001),0)</f>
        <v>0</v>
      </c>
      <c r="M51" s="108">
        <f>IFERROR(交付申請入力データ!S$18*SUMIFS(交付申請入力データ!$F$19:$F$150001,交付申請入力データ!S$19:S$150001,"対象",交付申請入力データ!$C$19:$C$150001,交付申請出力結果!$B51,交付申請入力データ!$B$19:$B$150001,交付申請出力結果!$C$35)/SUMIF(交付申請入力データ!S$19:S$150001,"対象",交付申請入力データ!$F$19:$F$150001),0)</f>
        <v>0</v>
      </c>
      <c r="N51" s="74">
        <f>IFERROR(交付申請入力データ!W$18*SUMIFS(交付申請入力データ!$F$19:$F$150001,交付申請入力データ!W$19:W$150001,"対象",交付申請入力データ!$C$19:$C$150001,交付申請出力結果!$B51,交付申請入力データ!$B$19:$B$150001,交付申請出力結果!$C$35)/SUMIF(交付申請入力データ!W$19:W$150001,"対象",交付申請入力データ!$F$19:$F$150001),0)</f>
        <v>0</v>
      </c>
      <c r="O51" s="74">
        <f>IFERROR(交付申請入力データ!X$18*SUMIFS(交付申請入力データ!$F$19:$F$150001,交付申請入力データ!X$19:X$150001,"対象",交付申請入力データ!$C$19:$C$150001,交付申請出力結果!$B51,交付申請入力データ!$B$19:$B$150001,交付申請出力結果!$C$35)/SUMIF(交付申請入力データ!X$19:X$150001,"対象",交付申請入力データ!$F$19:$F$150001),0)</f>
        <v>0</v>
      </c>
      <c r="P51" s="74">
        <f>IFERROR(交付申請入力データ!Y$18*SUMIFS(交付申請入力データ!$F$19:$F$150001,交付申請入力データ!Y$19:Y$150001,"対象",交付申請入力データ!$C$19:$C$150001,交付申請出力結果!$B51,交付申請入力データ!$B$19:$B$150001,交付申請出力結果!$C$35)/SUMIF(交付申請入力データ!Y$19:Y$150001,"対象",交付申請入力データ!$F$19:$F$150001),0)</f>
        <v>0</v>
      </c>
      <c r="Q51" s="74">
        <f t="shared" si="3"/>
        <v>0</v>
      </c>
      <c r="R51" s="75">
        <f>IFERROR(LOOKUP(交付申請出力結果!$C$35,交付申請入力データ!$B$8:$B$14,交付申請入力データ!$E$8:$E$14),0)</f>
        <v>0</v>
      </c>
      <c r="S51" s="84">
        <f t="shared" si="4"/>
        <v>0</v>
      </c>
      <c r="T51" s="330"/>
      <c r="V51" t="s">
        <v>227</v>
      </c>
    </row>
    <row r="52" spans="1:29">
      <c r="A52" s="310"/>
      <c r="B52" s="72" t="s">
        <v>63</v>
      </c>
      <c r="C52" s="106">
        <f>SUMIFS(交付申請入力データ!$F$19:$F$150001,交付申請入力データ!$C$19:$C$150001,B52,交付申請入力データ!$B$19:$B$150001,交付申請出力結果!$C$35)</f>
        <v>0</v>
      </c>
      <c r="D52" s="316"/>
      <c r="E52" s="74">
        <f>SUMIFS(交付申請入力データ!$G$19:$G$150004,交付申請入力データ!$C$19:$C$150004,B52,交付申請入力データ!$B$19:$B$150004,交付申請出力結果!$C$35)</f>
        <v>0</v>
      </c>
      <c r="F52" s="108">
        <f>IFERROR(交付申請入力データ!L$18*SUMIFS(交付申請入力データ!$F$19:$F$150001,交付申請入力データ!L$19:L$150001,"対象",交付申請入力データ!$C$19:$C$150001,交付申請出力結果!$B52,交付申請入力データ!$B$19:$B$150001,交付申請出力結果!$C$35)/SUMIF(交付申請入力データ!L$19:L$150001,"対象",交付申請入力データ!$F$19:$F$150001),0)</f>
        <v>0</v>
      </c>
      <c r="G52" s="108">
        <f>IFERROR(交付申請入力データ!M$18*SUMIFS(交付申請入力データ!$F$19:$F$150001,交付申請入力データ!M$19:M$150001,"対象",交付申請入力データ!$C$19:$C$150001,交付申請出力結果!$B52,交付申請入力データ!$B$19:$B$150001,交付申請出力結果!$C$35)/SUMIF(交付申請入力データ!M$19:M$150001,"対象",交付申請入力データ!$F$19:$F$150001),0)</f>
        <v>0</v>
      </c>
      <c r="H52" s="108">
        <f>IFERROR(交付申請入力データ!N$18*SUMIFS(交付申請入力データ!$F$19:$F$150001,交付申請入力データ!N$19:N$150001,"対象",交付申請入力データ!$C$19:$C$150001,交付申請出力結果!$B52,交付申請入力データ!$B$19:$B$150001,交付申請出力結果!$C$35)/SUMIF(交付申請入力データ!N$19:N$150001,"対象",交付申請入力データ!$F$19:$F$150001),0)</f>
        <v>0</v>
      </c>
      <c r="I52" s="108">
        <f>IFERROR(交付申請入力データ!O$18*SUMIFS(交付申請入力データ!$F$19:$F$150001,交付申請入力データ!O$19:O$150001,"対象",交付申請入力データ!$C$19:$C$150001,交付申請出力結果!$B52,交付申請入力データ!$B$19:$B$150001,交付申請出力結果!$C$35)/SUMIF(交付申請入力データ!O$19:O$150001,"対象",交付申請入力データ!$F$19:$F$150001),0)</f>
        <v>0</v>
      </c>
      <c r="J52" s="108">
        <f>IFERROR(交付申請入力データ!P$18*SUMIFS(交付申請入力データ!$F$19:$F$150001,交付申請入力データ!P$19:P$150001,"対象",交付申請入力データ!$C$19:$C$150001,交付申請出力結果!$B52,交付申請入力データ!$B$19:$B$150001,交付申請出力結果!$C$35)/SUMIF(交付申請入力データ!P$19:P$150001,"対象",交付申請入力データ!$F$19:$F$150001),0)</f>
        <v>0</v>
      </c>
      <c r="K52" s="108">
        <f>IFERROR(交付申請入力データ!Q$18*SUMIFS(交付申請入力データ!$F$19:$F$150001,交付申請入力データ!Q$19:Q$150001,"対象",交付申請入力データ!$C$19:$C$150001,交付申請出力結果!$B52,交付申請入力データ!$B$19:$B$150001,交付申請出力結果!$C$35)/SUMIF(交付申請入力データ!Q$19:Q$150001,"対象",交付申請入力データ!$F$19:$F$150001),0)</f>
        <v>0</v>
      </c>
      <c r="L52" s="108">
        <f>IFERROR(交付申請入力データ!R$18*SUMIFS(交付申請入力データ!$F$19:$F$150001,交付申請入力データ!R$19:R$150001,"対象",交付申請入力データ!$C$19:$C$150001,交付申請出力結果!$B52,交付申請入力データ!$B$19:$B$150001,交付申請出力結果!$C$35)/SUMIF(交付申請入力データ!R$19:R$150001,"対象",交付申請入力データ!$F$19:$F$150001),0)</f>
        <v>0</v>
      </c>
      <c r="M52" s="108">
        <f>IFERROR(交付申請入力データ!S$18*SUMIFS(交付申請入力データ!$F$19:$F$150001,交付申請入力データ!S$19:S$150001,"対象",交付申請入力データ!$C$19:$C$150001,交付申請出力結果!$B52,交付申請入力データ!$B$19:$B$150001,交付申請出力結果!$C$35)/SUMIF(交付申請入力データ!S$19:S$150001,"対象",交付申請入力データ!$F$19:$F$150001),0)</f>
        <v>0</v>
      </c>
      <c r="N52" s="74">
        <f>IFERROR(交付申請入力データ!W$18*SUMIFS(交付申請入力データ!$F$19:$F$150001,交付申請入力データ!W$19:W$150001,"対象",交付申請入力データ!$C$19:$C$150001,交付申請出力結果!$B52,交付申請入力データ!$B$19:$B$150001,交付申請出力結果!$C$35)/SUMIF(交付申請入力データ!W$19:W$150001,"対象",交付申請入力データ!$F$19:$F$150001),0)</f>
        <v>0</v>
      </c>
      <c r="O52" s="74">
        <f>IFERROR(交付申請入力データ!X$18*SUMIFS(交付申請入力データ!$F$19:$F$150001,交付申請入力データ!X$19:X$150001,"対象",交付申請入力データ!$C$19:$C$150001,交付申請出力結果!$B52,交付申請入力データ!$B$19:$B$150001,交付申請出力結果!$C$35)/SUMIF(交付申請入力データ!X$19:X$150001,"対象",交付申請入力データ!$F$19:$F$150001),0)</f>
        <v>0</v>
      </c>
      <c r="P52" s="74">
        <f>IFERROR(交付申請入力データ!Y$18*SUMIFS(交付申請入力データ!$F$19:$F$150001,交付申請入力データ!Y$19:Y$150001,"対象",交付申請入力データ!$C$19:$C$150001,交付申請出力結果!$B52,交付申請入力データ!$B$19:$B$150001,交付申請出力結果!$C$35)/SUMIF(交付申請入力データ!Y$19:Y$150001,"対象",交付申請入力データ!$F$19:$F$150001),0)</f>
        <v>0</v>
      </c>
      <c r="Q52" s="74">
        <f t="shared" si="3"/>
        <v>0</v>
      </c>
      <c r="R52" s="75">
        <f>IFERROR(LOOKUP(交付申請出力結果!$C$35,交付申請入力データ!$B$8:$B$14,交付申請入力データ!$E$8:$E$14),0)</f>
        <v>0</v>
      </c>
      <c r="S52" s="84">
        <f t="shared" si="4"/>
        <v>0</v>
      </c>
      <c r="T52" s="330"/>
      <c r="V52" s="431" t="s">
        <v>135</v>
      </c>
      <c r="W52" s="431"/>
      <c r="X52" s="431"/>
      <c r="Y52" s="430" t="s">
        <v>220</v>
      </c>
      <c r="Z52" s="430"/>
      <c r="AA52" s="430"/>
      <c r="AB52" s="430"/>
      <c r="AC52" s="430"/>
    </row>
    <row r="53" spans="1:29">
      <c r="A53" s="310"/>
      <c r="B53" s="72" t="s">
        <v>64</v>
      </c>
      <c r="C53" s="106">
        <f>SUMIFS(交付申請入力データ!$F$19:$F$150001,交付申請入力データ!$C$19:$C$150001,B53,交付申請入力データ!$B$19:$B$150001,交付申請出力結果!$C$35)</f>
        <v>0</v>
      </c>
      <c r="D53" s="316"/>
      <c r="E53" s="74">
        <f>SUMIFS(交付申請入力データ!$G$19:$G$150004,交付申請入力データ!$C$19:$C$150004,B53,交付申請入力データ!$B$19:$B$150004,交付申請出力結果!$C$35)</f>
        <v>0</v>
      </c>
      <c r="F53" s="108">
        <f>IFERROR(交付申請入力データ!L$18*SUMIFS(交付申請入力データ!$F$19:$F$150001,交付申請入力データ!L$19:L$150001,"対象",交付申請入力データ!$C$19:$C$150001,交付申請出力結果!$B53,交付申請入力データ!$B$19:$B$150001,交付申請出力結果!$C$35)/SUMIF(交付申請入力データ!L$19:L$150001,"対象",交付申請入力データ!$F$19:$F$150001),0)</f>
        <v>0</v>
      </c>
      <c r="G53" s="108">
        <f>IFERROR(交付申請入力データ!M$18*SUMIFS(交付申請入力データ!$F$19:$F$150001,交付申請入力データ!M$19:M$150001,"対象",交付申請入力データ!$C$19:$C$150001,交付申請出力結果!$B53,交付申請入力データ!$B$19:$B$150001,交付申請出力結果!$C$35)/SUMIF(交付申請入力データ!M$19:M$150001,"対象",交付申請入力データ!$F$19:$F$150001),0)</f>
        <v>0</v>
      </c>
      <c r="H53" s="108">
        <f>IFERROR(交付申請入力データ!N$18*SUMIFS(交付申請入力データ!$F$19:$F$150001,交付申請入力データ!N$19:N$150001,"対象",交付申請入力データ!$C$19:$C$150001,交付申請出力結果!$B53,交付申請入力データ!$B$19:$B$150001,交付申請出力結果!$C$35)/SUMIF(交付申請入力データ!N$19:N$150001,"対象",交付申請入力データ!$F$19:$F$150001),0)</f>
        <v>0</v>
      </c>
      <c r="I53" s="108">
        <f>IFERROR(交付申請入力データ!O$18*SUMIFS(交付申請入力データ!$F$19:$F$150001,交付申請入力データ!O$19:O$150001,"対象",交付申請入力データ!$C$19:$C$150001,交付申請出力結果!$B53,交付申請入力データ!$B$19:$B$150001,交付申請出力結果!$C$35)/SUMIF(交付申請入力データ!O$19:O$150001,"対象",交付申請入力データ!$F$19:$F$150001),0)</f>
        <v>0</v>
      </c>
      <c r="J53" s="108">
        <f>IFERROR(交付申請入力データ!P$18*SUMIFS(交付申請入力データ!$F$19:$F$150001,交付申請入力データ!P$19:P$150001,"対象",交付申請入力データ!$C$19:$C$150001,交付申請出力結果!$B53,交付申請入力データ!$B$19:$B$150001,交付申請出力結果!$C$35)/SUMIF(交付申請入力データ!P$19:P$150001,"対象",交付申請入力データ!$F$19:$F$150001),0)</f>
        <v>0</v>
      </c>
      <c r="K53" s="108">
        <f>IFERROR(交付申請入力データ!Q$18*SUMIFS(交付申請入力データ!$F$19:$F$150001,交付申請入力データ!Q$19:Q$150001,"対象",交付申請入力データ!$C$19:$C$150001,交付申請出力結果!$B53,交付申請入力データ!$B$19:$B$150001,交付申請出力結果!$C$35)/SUMIF(交付申請入力データ!Q$19:Q$150001,"対象",交付申請入力データ!$F$19:$F$150001),0)</f>
        <v>0</v>
      </c>
      <c r="L53" s="108">
        <f>IFERROR(交付申請入力データ!R$18*SUMIFS(交付申請入力データ!$F$19:$F$150001,交付申請入力データ!R$19:R$150001,"対象",交付申請入力データ!$C$19:$C$150001,交付申請出力結果!$B53,交付申請入力データ!$B$19:$B$150001,交付申請出力結果!$C$35)/SUMIF(交付申請入力データ!R$19:R$150001,"対象",交付申請入力データ!$F$19:$F$150001),0)</f>
        <v>0</v>
      </c>
      <c r="M53" s="108">
        <f>IFERROR(交付申請入力データ!S$18*SUMIFS(交付申請入力データ!$F$19:$F$150001,交付申請入力データ!S$19:S$150001,"対象",交付申請入力データ!$C$19:$C$150001,交付申請出力結果!$B53,交付申請入力データ!$B$19:$B$150001,交付申請出力結果!$C$35)/SUMIF(交付申請入力データ!S$19:S$150001,"対象",交付申請入力データ!$F$19:$F$150001),0)</f>
        <v>0</v>
      </c>
      <c r="N53" s="74">
        <f>IFERROR(交付申請入力データ!W$18*SUMIFS(交付申請入力データ!$F$19:$F$150001,交付申請入力データ!W$19:W$150001,"対象",交付申請入力データ!$C$19:$C$150001,交付申請出力結果!$B53,交付申請入力データ!$B$19:$B$150001,交付申請出力結果!$C$35)/SUMIF(交付申請入力データ!W$19:W$150001,"対象",交付申請入力データ!$F$19:$F$150001),0)</f>
        <v>0</v>
      </c>
      <c r="O53" s="74">
        <f>IFERROR(交付申請入力データ!X$18*SUMIFS(交付申請入力データ!$F$19:$F$150001,交付申請入力データ!X$19:X$150001,"対象",交付申請入力データ!$C$19:$C$150001,交付申請出力結果!$B53,交付申請入力データ!$B$19:$B$150001,交付申請出力結果!$C$35)/SUMIF(交付申請入力データ!X$19:X$150001,"対象",交付申請入力データ!$F$19:$F$150001),0)</f>
        <v>0</v>
      </c>
      <c r="P53" s="74">
        <f>IFERROR(交付申請入力データ!Y$18*SUMIFS(交付申請入力データ!$F$19:$F$150001,交付申請入力データ!Y$19:Y$150001,"対象",交付申請入力データ!$C$19:$C$150001,交付申請出力結果!$B53,交付申請入力データ!$B$19:$B$150001,交付申請出力結果!$C$35)/SUMIF(交付申請入力データ!Y$19:Y$150001,"対象",交付申請入力データ!$F$19:$F$150001),0)</f>
        <v>0</v>
      </c>
      <c r="Q53" s="74">
        <f t="shared" si="3"/>
        <v>0</v>
      </c>
      <c r="R53" s="75">
        <f>IFERROR(LOOKUP(交付申請出力結果!$C$35,交付申請入力データ!$B$8:$B$14,交付申請入力データ!$E$8:$E$14),0)</f>
        <v>0</v>
      </c>
      <c r="S53" s="84">
        <f t="shared" si="4"/>
        <v>0</v>
      </c>
      <c r="T53" s="330"/>
      <c r="V53" s="431"/>
      <c r="W53" s="431"/>
      <c r="X53" s="431"/>
      <c r="Y53" s="268" t="s">
        <v>221</v>
      </c>
      <c r="Z53" s="268" t="s">
        <v>222</v>
      </c>
      <c r="AA53" s="268" t="s">
        <v>223</v>
      </c>
      <c r="AB53" s="268" t="s">
        <v>225</v>
      </c>
      <c r="AC53" s="268" t="s">
        <v>224</v>
      </c>
    </row>
    <row r="54" spans="1:29">
      <c r="A54" s="310"/>
      <c r="B54" s="72" t="s">
        <v>65</v>
      </c>
      <c r="C54" s="106">
        <f>SUMIFS(交付申請入力データ!$F$19:$F$150001,交付申請入力データ!$C$19:$C$150001,B54,交付申請入力データ!$B$19:$B$150001,交付申請出力結果!$C$35)</f>
        <v>0</v>
      </c>
      <c r="D54" s="316"/>
      <c r="E54" s="74">
        <f>SUMIFS(交付申請入力データ!$G$19:$G$150004,交付申請入力データ!$C$19:$C$150004,B54,交付申請入力データ!$B$19:$B$150004,交付申請出力結果!$C$35)</f>
        <v>0</v>
      </c>
      <c r="F54" s="108">
        <f>IFERROR(交付申請入力データ!L$18*SUMIFS(交付申請入力データ!$F$19:$F$150001,交付申請入力データ!L$19:L$150001,"対象",交付申請入力データ!$C$19:$C$150001,交付申請出力結果!$B54,交付申請入力データ!$B$19:$B$150001,交付申請出力結果!$C$35)/SUMIF(交付申請入力データ!L$19:L$150001,"対象",交付申請入力データ!$F$19:$F$150001),0)</f>
        <v>0</v>
      </c>
      <c r="G54" s="108">
        <f>IFERROR(交付申請入力データ!M$18*SUMIFS(交付申請入力データ!$F$19:$F$150001,交付申請入力データ!M$19:M$150001,"対象",交付申請入力データ!$C$19:$C$150001,交付申請出力結果!$B54,交付申請入力データ!$B$19:$B$150001,交付申請出力結果!$C$35)/SUMIF(交付申請入力データ!M$19:M$150001,"対象",交付申請入力データ!$F$19:$F$150001),0)</f>
        <v>0</v>
      </c>
      <c r="H54" s="108">
        <f>IFERROR(交付申請入力データ!N$18*SUMIFS(交付申請入力データ!$F$19:$F$150001,交付申請入力データ!N$19:N$150001,"対象",交付申請入力データ!$C$19:$C$150001,交付申請出力結果!$B54,交付申請入力データ!$B$19:$B$150001,交付申請出力結果!$C$35)/SUMIF(交付申請入力データ!N$19:N$150001,"対象",交付申請入力データ!$F$19:$F$150001),0)</f>
        <v>0</v>
      </c>
      <c r="I54" s="108">
        <f>IFERROR(交付申請入力データ!O$18*SUMIFS(交付申請入力データ!$F$19:$F$150001,交付申請入力データ!O$19:O$150001,"対象",交付申請入力データ!$C$19:$C$150001,交付申請出力結果!$B54,交付申請入力データ!$B$19:$B$150001,交付申請出力結果!$C$35)/SUMIF(交付申請入力データ!O$19:O$150001,"対象",交付申請入力データ!$F$19:$F$150001),0)</f>
        <v>0</v>
      </c>
      <c r="J54" s="108">
        <f>IFERROR(交付申請入力データ!P$18*SUMIFS(交付申請入力データ!$F$19:$F$150001,交付申請入力データ!P$19:P$150001,"対象",交付申請入力データ!$C$19:$C$150001,交付申請出力結果!$B54,交付申請入力データ!$B$19:$B$150001,交付申請出力結果!$C$35)/SUMIF(交付申請入力データ!P$19:P$150001,"対象",交付申請入力データ!$F$19:$F$150001),0)</f>
        <v>0</v>
      </c>
      <c r="K54" s="108">
        <f>IFERROR(交付申請入力データ!Q$18*SUMIFS(交付申請入力データ!$F$19:$F$150001,交付申請入力データ!Q$19:Q$150001,"対象",交付申請入力データ!$C$19:$C$150001,交付申請出力結果!$B54,交付申請入力データ!$B$19:$B$150001,交付申請出力結果!$C$35)/SUMIF(交付申請入力データ!Q$19:Q$150001,"対象",交付申請入力データ!$F$19:$F$150001),0)</f>
        <v>0</v>
      </c>
      <c r="L54" s="108">
        <f>IFERROR(交付申請入力データ!R$18*SUMIFS(交付申請入力データ!$F$19:$F$150001,交付申請入力データ!R$19:R$150001,"対象",交付申請入力データ!$C$19:$C$150001,交付申請出力結果!$B54,交付申請入力データ!$B$19:$B$150001,交付申請出力結果!$C$35)/SUMIF(交付申請入力データ!R$19:R$150001,"対象",交付申請入力データ!$F$19:$F$150001),0)</f>
        <v>0</v>
      </c>
      <c r="M54" s="108">
        <f>IFERROR(交付申請入力データ!S$18*SUMIFS(交付申請入力データ!$F$19:$F$150001,交付申請入力データ!S$19:S$150001,"対象",交付申請入力データ!$C$19:$C$150001,交付申請出力結果!$B54,交付申請入力データ!$B$19:$B$150001,交付申請出力結果!$C$35)/SUMIF(交付申請入力データ!S$19:S$150001,"対象",交付申請入力データ!$F$19:$F$150001),0)</f>
        <v>0</v>
      </c>
      <c r="N54" s="74">
        <f>IFERROR(交付申請入力データ!W$18*SUMIFS(交付申請入力データ!$F$19:$F$150001,交付申請入力データ!W$19:W$150001,"対象",交付申請入力データ!$C$19:$C$150001,交付申請出力結果!$B54,交付申請入力データ!$B$19:$B$150001,交付申請出力結果!$C$35)/SUMIF(交付申請入力データ!W$19:W$150001,"対象",交付申請入力データ!$F$19:$F$150001),0)</f>
        <v>0</v>
      </c>
      <c r="O54" s="74">
        <f>IFERROR(交付申請入力データ!X$18*SUMIFS(交付申請入力データ!$F$19:$F$150001,交付申請入力データ!X$19:X$150001,"対象",交付申請入力データ!$C$19:$C$150001,交付申請出力結果!$B54,交付申請入力データ!$B$19:$B$150001,交付申請出力結果!$C$35)/SUMIF(交付申請入力データ!X$19:X$150001,"対象",交付申請入力データ!$F$19:$F$150001),0)</f>
        <v>0</v>
      </c>
      <c r="P54" s="74">
        <f>IFERROR(交付申請入力データ!Y$18*SUMIFS(交付申請入力データ!$F$19:$F$150001,交付申請入力データ!Y$19:Y$150001,"対象",交付申請入力データ!$C$19:$C$150001,交付申請出力結果!$B54,交付申請入力データ!$B$19:$B$150001,交付申請出力結果!$C$35)/SUMIF(交付申請入力データ!Y$19:Y$150001,"対象",交付申請入力データ!$F$19:$F$150001),0)</f>
        <v>0</v>
      </c>
      <c r="Q54" s="74">
        <f t="shared" si="3"/>
        <v>0</v>
      </c>
      <c r="R54" s="75">
        <f>IFERROR(LOOKUP(交付申請出力結果!$C$35,交付申請入力データ!$B$8:$B$14,交付申請入力データ!$E$8:$E$14),0)</f>
        <v>0</v>
      </c>
      <c r="S54" s="84">
        <f t="shared" si="4"/>
        <v>0</v>
      </c>
      <c r="T54" s="330"/>
      <c r="V54" s="431" t="s">
        <v>7</v>
      </c>
      <c r="W54" s="435" t="s">
        <v>72</v>
      </c>
      <c r="X54" s="435"/>
      <c r="Y54" s="272">
        <f>SUMIF(B:B,W54,E:E)</f>
        <v>0</v>
      </c>
      <c r="Z54" s="272">
        <f>(SUMIF(B:B,W54,F:F)+SUMIF(B:B,W54,G:G)+SUMIF(B:B,W54,H:H)+SUMIF(B:B,W54,I:I)+SUMIF(B:B,W54,J:J)+SUMIF(B:B,W54,K:K)+SUMIF(B:B,W54,L:L))</f>
        <v>0</v>
      </c>
      <c r="AA54" s="272">
        <f>SUMIF(B:B,W54,N:N)+SUMIF(B:B,W54,O:O)+SUMIF(B:B,W54,P:P)</f>
        <v>0</v>
      </c>
      <c r="AB54" s="272">
        <f>SUMIF(B:B,W54,S:S)-SUMIF(B:B,W54,Q:Q)</f>
        <v>0</v>
      </c>
      <c r="AC54" s="272">
        <f>SUM(Y54:AB54)</f>
        <v>0</v>
      </c>
    </row>
    <row r="55" spans="1:29">
      <c r="A55" s="310"/>
      <c r="B55" s="72" t="s">
        <v>66</v>
      </c>
      <c r="C55" s="106">
        <f>SUMIFS(交付申請入力データ!$F$19:$F$150001,交付申請入力データ!$C$19:$C$150001,B55,交付申請入力データ!$B$19:$B$150001,交付申請出力結果!$C$35)</f>
        <v>0</v>
      </c>
      <c r="D55" s="316"/>
      <c r="E55" s="74">
        <f>SUMIFS(交付申請入力データ!$G$19:$G$150004,交付申請入力データ!$C$19:$C$150004,B55,交付申請入力データ!$B$19:$B$150004,交付申請出力結果!$C$35)</f>
        <v>0</v>
      </c>
      <c r="F55" s="108">
        <f>IFERROR(交付申請入力データ!L$18*SUMIFS(交付申請入力データ!$F$19:$F$150001,交付申請入力データ!L$19:L$150001,"対象",交付申請入力データ!$C$19:$C$150001,交付申請出力結果!$B55,交付申請入力データ!$B$19:$B$150001,交付申請出力結果!$C$35)/SUMIF(交付申請入力データ!L$19:L$150001,"対象",交付申請入力データ!$F$19:$F$150001),0)</f>
        <v>0</v>
      </c>
      <c r="G55" s="108">
        <f>IFERROR(交付申請入力データ!M$18*SUMIFS(交付申請入力データ!$F$19:$F$150001,交付申請入力データ!M$19:M$150001,"対象",交付申請入力データ!$C$19:$C$150001,交付申請出力結果!$B55,交付申請入力データ!$B$19:$B$150001,交付申請出力結果!$C$35)/SUMIF(交付申請入力データ!M$19:M$150001,"対象",交付申請入力データ!$F$19:$F$150001),0)</f>
        <v>0</v>
      </c>
      <c r="H55" s="108">
        <f>IFERROR(交付申請入力データ!N$18*SUMIFS(交付申請入力データ!$F$19:$F$150001,交付申請入力データ!N$19:N$150001,"対象",交付申請入力データ!$C$19:$C$150001,交付申請出力結果!$B55,交付申請入力データ!$B$19:$B$150001,交付申請出力結果!$C$35)/SUMIF(交付申請入力データ!N$19:N$150001,"対象",交付申請入力データ!$F$19:$F$150001),0)</f>
        <v>0</v>
      </c>
      <c r="I55" s="108">
        <f>IFERROR(交付申請入力データ!O$18*SUMIFS(交付申請入力データ!$F$19:$F$150001,交付申請入力データ!O$19:O$150001,"対象",交付申請入力データ!$C$19:$C$150001,交付申請出力結果!$B55,交付申請入力データ!$B$19:$B$150001,交付申請出力結果!$C$35)/SUMIF(交付申請入力データ!O$19:O$150001,"対象",交付申請入力データ!$F$19:$F$150001),0)</f>
        <v>0</v>
      </c>
      <c r="J55" s="108">
        <f>IFERROR(交付申請入力データ!P$18*SUMIFS(交付申請入力データ!$F$19:$F$150001,交付申請入力データ!P$19:P$150001,"対象",交付申請入力データ!$C$19:$C$150001,交付申請出力結果!$B55,交付申請入力データ!$B$19:$B$150001,交付申請出力結果!$C$35)/SUMIF(交付申請入力データ!P$19:P$150001,"対象",交付申請入力データ!$F$19:$F$150001),0)</f>
        <v>0</v>
      </c>
      <c r="K55" s="108">
        <f>IFERROR(交付申請入力データ!Q$18*SUMIFS(交付申請入力データ!$F$19:$F$150001,交付申請入力データ!Q$19:Q$150001,"対象",交付申請入力データ!$C$19:$C$150001,交付申請出力結果!$B55,交付申請入力データ!$B$19:$B$150001,交付申請出力結果!$C$35)/SUMIF(交付申請入力データ!Q$19:Q$150001,"対象",交付申請入力データ!$F$19:$F$150001),0)</f>
        <v>0</v>
      </c>
      <c r="L55" s="108">
        <f>IFERROR(交付申請入力データ!R$18*SUMIFS(交付申請入力データ!$F$19:$F$150001,交付申請入力データ!R$19:R$150001,"対象",交付申請入力データ!$C$19:$C$150001,交付申請出力結果!$B55,交付申請入力データ!$B$19:$B$150001,交付申請出力結果!$C$35)/SUMIF(交付申請入力データ!R$19:R$150001,"対象",交付申請入力データ!$F$19:$F$150001),0)</f>
        <v>0</v>
      </c>
      <c r="M55" s="108">
        <f>IFERROR(交付申請入力データ!S$18*SUMIFS(交付申請入力データ!$F$19:$F$150001,交付申請入力データ!S$19:S$150001,"対象",交付申請入力データ!$C$19:$C$150001,交付申請出力結果!$B55,交付申請入力データ!$B$19:$B$150001,交付申請出力結果!$C$35)/SUMIF(交付申請入力データ!S$19:S$150001,"対象",交付申請入力データ!$F$19:$F$150001),0)</f>
        <v>0</v>
      </c>
      <c r="N55" s="74">
        <f>IFERROR(交付申請入力データ!W$18*SUMIFS(交付申請入力データ!$F$19:$F$150001,交付申請入力データ!W$19:W$150001,"対象",交付申請入力データ!$C$19:$C$150001,交付申請出力結果!$B55,交付申請入力データ!$B$19:$B$150001,交付申請出力結果!$C$35)/SUMIF(交付申請入力データ!W$19:W$150001,"対象",交付申請入力データ!$F$19:$F$150001),0)</f>
        <v>0</v>
      </c>
      <c r="O55" s="74">
        <f>IFERROR(交付申請入力データ!X$18*SUMIFS(交付申請入力データ!$F$19:$F$150001,交付申請入力データ!X$19:X$150001,"対象",交付申請入力データ!$C$19:$C$150001,交付申請出力結果!$B55,交付申請入力データ!$B$19:$B$150001,交付申請出力結果!$C$35)/SUMIF(交付申請入力データ!X$19:X$150001,"対象",交付申請入力データ!$F$19:$F$150001),0)</f>
        <v>0</v>
      </c>
      <c r="P55" s="74">
        <f>IFERROR(交付申請入力データ!Y$18*SUMIFS(交付申請入力データ!$F$19:$F$150001,交付申請入力データ!Y$19:Y$150001,"対象",交付申請入力データ!$C$19:$C$150001,交付申請出力結果!$B55,交付申請入力データ!$B$19:$B$150001,交付申請出力結果!$C$35)/SUMIF(交付申請入力データ!Y$19:Y$150001,"対象",交付申請入力データ!$F$19:$F$150001),0)</f>
        <v>0</v>
      </c>
      <c r="Q55" s="74">
        <f t="shared" si="3"/>
        <v>0</v>
      </c>
      <c r="R55" s="75">
        <f>IFERROR(LOOKUP(交付申請出力結果!$C$35,交付申請入力データ!$B$8:$B$14,交付申請入力データ!$E$8:$E$14),0)</f>
        <v>0</v>
      </c>
      <c r="S55" s="84">
        <f t="shared" si="4"/>
        <v>0</v>
      </c>
      <c r="T55" s="330"/>
      <c r="V55" s="431"/>
      <c r="W55" s="435" t="s">
        <v>73</v>
      </c>
      <c r="X55" s="435"/>
      <c r="Y55" s="272">
        <f t="shared" ref="Y55:Y59" si="5">SUMIF(B:B,W55,E:E)</f>
        <v>0</v>
      </c>
      <c r="Z55" s="272">
        <f t="shared" ref="Z55:Z59" si="6">(SUMIF(B:B,W55,F:F)+SUMIF(B:B,W55,G:G)+SUMIF(B:B,W55,H:H)+SUMIF(B:B,W55,I:I)+SUMIF(B:B,W55,J:J)+SUMIF(B:B,W55,K:K)+SUMIF(B:B,W55,L:L))</f>
        <v>0</v>
      </c>
      <c r="AA55" s="272">
        <f t="shared" ref="AA55:AA59" si="7">SUMIF(B:B,W55,N:N)+SUMIF(B:B,W55,O:O)+SUMIF(B:B,W55,P:P)</f>
        <v>0</v>
      </c>
      <c r="AB55" s="272">
        <f t="shared" ref="AB55:AB59" si="8">SUMIF(B:B,W55,S:S)-SUMIF(B:B,W55,Q:Q)</f>
        <v>0</v>
      </c>
      <c r="AC55" s="272">
        <f t="shared" ref="AC55:AC59" si="9">SUM(Y55:AB55)</f>
        <v>0</v>
      </c>
    </row>
    <row r="56" spans="1:29">
      <c r="A56" s="310"/>
      <c r="B56" s="72" t="s">
        <v>67</v>
      </c>
      <c r="C56" s="106">
        <f>SUMIFS(交付申請入力データ!$F$19:$F$150001,交付申請入力データ!$C$19:$C$150001,B56,交付申請入力データ!$B$19:$B$150001,交付申請出力結果!$C$35)</f>
        <v>0</v>
      </c>
      <c r="D56" s="316"/>
      <c r="E56" s="74">
        <f>SUMIFS(交付申請入力データ!$G$19:$G$150004,交付申請入力データ!$C$19:$C$150004,B56,交付申請入力データ!$B$19:$B$150004,交付申請出力結果!$C$35)</f>
        <v>0</v>
      </c>
      <c r="F56" s="108">
        <f>IFERROR(交付申請入力データ!L$18*SUMIFS(交付申請入力データ!$F$19:$F$150001,交付申請入力データ!L$19:L$150001,"対象",交付申請入力データ!$C$19:$C$150001,交付申請出力結果!$B56,交付申請入力データ!$B$19:$B$150001,交付申請出力結果!$C$35)/SUMIF(交付申請入力データ!L$19:L$150001,"対象",交付申請入力データ!$F$19:$F$150001),0)</f>
        <v>0</v>
      </c>
      <c r="G56" s="108">
        <f>IFERROR(交付申請入力データ!M$18*SUMIFS(交付申請入力データ!$F$19:$F$150001,交付申請入力データ!M$19:M$150001,"対象",交付申請入力データ!$C$19:$C$150001,交付申請出力結果!$B56,交付申請入力データ!$B$19:$B$150001,交付申請出力結果!$C$35)/SUMIF(交付申請入力データ!M$19:M$150001,"対象",交付申請入力データ!$F$19:$F$150001),0)</f>
        <v>0</v>
      </c>
      <c r="H56" s="108">
        <f>IFERROR(交付申請入力データ!N$18*SUMIFS(交付申請入力データ!$F$19:$F$150001,交付申請入力データ!N$19:N$150001,"対象",交付申請入力データ!$C$19:$C$150001,交付申請出力結果!$B56,交付申請入力データ!$B$19:$B$150001,交付申請出力結果!$C$35)/SUMIF(交付申請入力データ!N$19:N$150001,"対象",交付申請入力データ!$F$19:$F$150001),0)</f>
        <v>0</v>
      </c>
      <c r="I56" s="108">
        <f>IFERROR(交付申請入力データ!O$18*SUMIFS(交付申請入力データ!$F$19:$F$150001,交付申請入力データ!O$19:O$150001,"対象",交付申請入力データ!$C$19:$C$150001,交付申請出力結果!$B56,交付申請入力データ!$B$19:$B$150001,交付申請出力結果!$C$35)/SUMIF(交付申請入力データ!O$19:O$150001,"対象",交付申請入力データ!$F$19:$F$150001),0)</f>
        <v>0</v>
      </c>
      <c r="J56" s="108">
        <f>IFERROR(交付申請入力データ!P$18*SUMIFS(交付申請入力データ!$F$19:$F$150001,交付申請入力データ!P$19:P$150001,"対象",交付申請入力データ!$C$19:$C$150001,交付申請出力結果!$B56,交付申請入力データ!$B$19:$B$150001,交付申請出力結果!$C$35)/SUMIF(交付申請入力データ!P$19:P$150001,"対象",交付申請入力データ!$F$19:$F$150001),0)</f>
        <v>0</v>
      </c>
      <c r="K56" s="108">
        <f>IFERROR(交付申請入力データ!Q$18*SUMIFS(交付申請入力データ!$F$19:$F$150001,交付申請入力データ!Q$19:Q$150001,"対象",交付申請入力データ!$C$19:$C$150001,交付申請出力結果!$B56,交付申請入力データ!$B$19:$B$150001,交付申請出力結果!$C$35)/SUMIF(交付申請入力データ!Q$19:Q$150001,"対象",交付申請入力データ!$F$19:$F$150001),0)</f>
        <v>0</v>
      </c>
      <c r="L56" s="108">
        <f>IFERROR(交付申請入力データ!R$18*SUMIFS(交付申請入力データ!$F$19:$F$150001,交付申請入力データ!R$19:R$150001,"対象",交付申請入力データ!$C$19:$C$150001,交付申請出力結果!$B56,交付申請入力データ!$B$19:$B$150001,交付申請出力結果!$C$35)/SUMIF(交付申請入力データ!R$19:R$150001,"対象",交付申請入力データ!$F$19:$F$150001),0)</f>
        <v>0</v>
      </c>
      <c r="M56" s="108">
        <f>IFERROR(交付申請入力データ!S$18*SUMIFS(交付申請入力データ!$F$19:$F$150001,交付申請入力データ!S$19:S$150001,"対象",交付申請入力データ!$C$19:$C$150001,交付申請出力結果!$B56,交付申請入力データ!$B$19:$B$150001,交付申請出力結果!$C$35)/SUMIF(交付申請入力データ!S$19:S$150001,"対象",交付申請入力データ!$F$19:$F$150001),0)</f>
        <v>0</v>
      </c>
      <c r="N56" s="74">
        <f>IFERROR(交付申請入力データ!W$18*SUMIFS(交付申請入力データ!$F$19:$F$150001,交付申請入力データ!W$19:W$150001,"対象",交付申請入力データ!$C$19:$C$150001,交付申請出力結果!$B56,交付申請入力データ!$B$19:$B$150001,交付申請出力結果!$C$35)/SUMIF(交付申請入力データ!W$19:W$150001,"対象",交付申請入力データ!$F$19:$F$150001),0)</f>
        <v>0</v>
      </c>
      <c r="O56" s="74">
        <f>IFERROR(交付申請入力データ!X$18*SUMIFS(交付申請入力データ!$F$19:$F$150001,交付申請入力データ!X$19:X$150001,"対象",交付申請入力データ!$C$19:$C$150001,交付申請出力結果!$B56,交付申請入力データ!$B$19:$B$150001,交付申請出力結果!$C$35)/SUMIF(交付申請入力データ!X$19:X$150001,"対象",交付申請入力データ!$F$19:$F$150001),0)</f>
        <v>0</v>
      </c>
      <c r="P56" s="74">
        <f>IFERROR(交付申請入力データ!Y$18*SUMIFS(交付申請入力データ!$F$19:$F$150001,交付申請入力データ!Y$19:Y$150001,"対象",交付申請入力データ!$C$19:$C$150001,交付申請出力結果!$B56,交付申請入力データ!$B$19:$B$150001,交付申請出力結果!$C$35)/SUMIF(交付申請入力データ!Y$19:Y$150001,"対象",交付申請入力データ!$F$19:$F$150001),0)</f>
        <v>0</v>
      </c>
      <c r="Q56" s="74">
        <f t="shared" si="3"/>
        <v>0</v>
      </c>
      <c r="R56" s="75">
        <f>IFERROR(LOOKUP(交付申請出力結果!$C$35,交付申請入力データ!$B$8:$B$14,交付申請入力データ!$E$8:$E$14),0)</f>
        <v>0</v>
      </c>
      <c r="S56" s="84">
        <f t="shared" si="4"/>
        <v>0</v>
      </c>
      <c r="T56" s="330"/>
      <c r="V56" s="431"/>
      <c r="W56" s="435" t="s">
        <v>74</v>
      </c>
      <c r="X56" s="435"/>
      <c r="Y56" s="272">
        <f t="shared" si="5"/>
        <v>0</v>
      </c>
      <c r="Z56" s="272">
        <f t="shared" si="6"/>
        <v>0</v>
      </c>
      <c r="AA56" s="272">
        <f t="shared" si="7"/>
        <v>0</v>
      </c>
      <c r="AB56" s="272">
        <f t="shared" si="8"/>
        <v>0</v>
      </c>
      <c r="AC56" s="272">
        <f t="shared" si="9"/>
        <v>0</v>
      </c>
    </row>
    <row r="57" spans="1:29">
      <c r="A57" s="310"/>
      <c r="B57" s="72" t="s">
        <v>68</v>
      </c>
      <c r="C57" s="106">
        <f>SUMIFS(交付申請入力データ!$F$19:$F$150001,交付申請入力データ!$C$19:$C$150001,B57,交付申請入力データ!$B$19:$B$150001,交付申請出力結果!$C$35)</f>
        <v>0</v>
      </c>
      <c r="D57" s="316"/>
      <c r="E57" s="74">
        <f>SUMIFS(交付申請入力データ!$G$19:$G$150004,交付申請入力データ!$C$19:$C$150004,B57,交付申請入力データ!$B$19:$B$150004,交付申請出力結果!$C$35)</f>
        <v>0</v>
      </c>
      <c r="F57" s="108">
        <f>IFERROR(交付申請入力データ!L$18*SUMIFS(交付申請入力データ!$F$19:$F$150001,交付申請入力データ!L$19:L$150001,"対象",交付申請入力データ!$C$19:$C$150001,交付申請出力結果!$B57,交付申請入力データ!$B$19:$B$150001,交付申請出力結果!$C$35)/SUMIF(交付申請入力データ!L$19:L$150001,"対象",交付申請入力データ!$F$19:$F$150001),0)</f>
        <v>0</v>
      </c>
      <c r="G57" s="108">
        <f>IFERROR(交付申請入力データ!M$18*SUMIFS(交付申請入力データ!$F$19:$F$150001,交付申請入力データ!M$19:M$150001,"対象",交付申請入力データ!$C$19:$C$150001,交付申請出力結果!$B57,交付申請入力データ!$B$19:$B$150001,交付申請出力結果!$C$35)/SUMIF(交付申請入力データ!M$19:M$150001,"対象",交付申請入力データ!$F$19:$F$150001),0)</f>
        <v>0</v>
      </c>
      <c r="H57" s="108">
        <f>IFERROR(交付申請入力データ!N$18*SUMIFS(交付申請入力データ!$F$19:$F$150001,交付申請入力データ!N$19:N$150001,"対象",交付申請入力データ!$C$19:$C$150001,交付申請出力結果!$B57,交付申請入力データ!$B$19:$B$150001,交付申請出力結果!$C$35)/SUMIF(交付申請入力データ!N$19:N$150001,"対象",交付申請入力データ!$F$19:$F$150001),0)</f>
        <v>0</v>
      </c>
      <c r="I57" s="108">
        <f>IFERROR(交付申請入力データ!O$18*SUMIFS(交付申請入力データ!$F$19:$F$150001,交付申請入力データ!O$19:O$150001,"対象",交付申請入力データ!$C$19:$C$150001,交付申請出力結果!$B57,交付申請入力データ!$B$19:$B$150001,交付申請出力結果!$C$35)/SUMIF(交付申請入力データ!O$19:O$150001,"対象",交付申請入力データ!$F$19:$F$150001),0)</f>
        <v>0</v>
      </c>
      <c r="J57" s="108">
        <f>IFERROR(交付申請入力データ!P$18*SUMIFS(交付申請入力データ!$F$19:$F$150001,交付申請入力データ!P$19:P$150001,"対象",交付申請入力データ!$C$19:$C$150001,交付申請出力結果!$B57,交付申請入力データ!$B$19:$B$150001,交付申請出力結果!$C$35)/SUMIF(交付申請入力データ!P$19:P$150001,"対象",交付申請入力データ!$F$19:$F$150001),0)</f>
        <v>0</v>
      </c>
      <c r="K57" s="108">
        <f>IFERROR(交付申請入力データ!Q$18*SUMIFS(交付申請入力データ!$F$19:$F$150001,交付申請入力データ!Q$19:Q$150001,"対象",交付申請入力データ!$C$19:$C$150001,交付申請出力結果!$B57,交付申請入力データ!$B$19:$B$150001,交付申請出力結果!$C$35)/SUMIF(交付申請入力データ!Q$19:Q$150001,"対象",交付申請入力データ!$F$19:$F$150001),0)</f>
        <v>0</v>
      </c>
      <c r="L57" s="108">
        <f>IFERROR(交付申請入力データ!R$18*SUMIFS(交付申請入力データ!$F$19:$F$150001,交付申請入力データ!R$19:R$150001,"対象",交付申請入力データ!$C$19:$C$150001,交付申請出力結果!$B57,交付申請入力データ!$B$19:$B$150001,交付申請出力結果!$C$35)/SUMIF(交付申請入力データ!R$19:R$150001,"対象",交付申請入力データ!$F$19:$F$150001),0)</f>
        <v>0</v>
      </c>
      <c r="M57" s="108">
        <f>IFERROR(交付申請入力データ!S$18*SUMIFS(交付申請入力データ!$F$19:$F$150001,交付申請入力データ!S$19:S$150001,"対象",交付申請入力データ!$C$19:$C$150001,交付申請出力結果!$B57,交付申請入力データ!$B$19:$B$150001,交付申請出力結果!$C$35)/SUMIF(交付申請入力データ!S$19:S$150001,"対象",交付申請入力データ!$F$19:$F$150001),0)</f>
        <v>0</v>
      </c>
      <c r="N57" s="74">
        <f>IFERROR(交付申請入力データ!W$18*SUMIFS(交付申請入力データ!$F$19:$F$150001,交付申請入力データ!W$19:W$150001,"対象",交付申請入力データ!$C$19:$C$150001,交付申請出力結果!$B57,交付申請入力データ!$B$19:$B$150001,交付申請出力結果!$C$35)/SUMIF(交付申請入力データ!W$19:W$150001,"対象",交付申請入力データ!$F$19:$F$150001),0)</f>
        <v>0</v>
      </c>
      <c r="O57" s="74">
        <f>IFERROR(交付申請入力データ!X$18*SUMIFS(交付申請入力データ!$F$19:$F$150001,交付申請入力データ!X$19:X$150001,"対象",交付申請入力データ!$C$19:$C$150001,交付申請出力結果!$B57,交付申請入力データ!$B$19:$B$150001,交付申請出力結果!$C$35)/SUMIF(交付申請入力データ!X$19:X$150001,"対象",交付申請入力データ!$F$19:$F$150001),0)</f>
        <v>0</v>
      </c>
      <c r="P57" s="74">
        <f>IFERROR(交付申請入力データ!Y$18*SUMIFS(交付申請入力データ!$F$19:$F$150001,交付申請入力データ!Y$19:Y$150001,"対象",交付申請入力データ!$C$19:$C$150001,交付申請出力結果!$B57,交付申請入力データ!$B$19:$B$150001,交付申請出力結果!$C$35)/SUMIF(交付申請入力データ!Y$19:Y$150001,"対象",交付申請入力データ!$F$19:$F$150001),0)</f>
        <v>0</v>
      </c>
      <c r="Q57" s="74">
        <f t="shared" si="3"/>
        <v>0</v>
      </c>
      <c r="R57" s="75">
        <f>IFERROR(LOOKUP(交付申請出力結果!$C$35,交付申請入力データ!$B$8:$B$14,交付申請入力データ!$E$8:$E$14),0)</f>
        <v>0</v>
      </c>
      <c r="S57" s="84">
        <f t="shared" si="4"/>
        <v>0</v>
      </c>
      <c r="T57" s="330"/>
      <c r="V57" s="431"/>
      <c r="W57" s="435" t="s">
        <v>75</v>
      </c>
      <c r="X57" s="435"/>
      <c r="Y57" s="272">
        <f t="shared" si="5"/>
        <v>0</v>
      </c>
      <c r="Z57" s="272">
        <f t="shared" si="6"/>
        <v>0</v>
      </c>
      <c r="AA57" s="272">
        <f t="shared" si="7"/>
        <v>0</v>
      </c>
      <c r="AB57" s="272">
        <f t="shared" si="8"/>
        <v>0</v>
      </c>
      <c r="AC57" s="272">
        <f t="shared" si="9"/>
        <v>0</v>
      </c>
    </row>
    <row r="58" spans="1:29">
      <c r="A58" s="310"/>
      <c r="B58" s="72" t="s">
        <v>69</v>
      </c>
      <c r="C58" s="106">
        <f>SUMIFS(交付申請入力データ!$F$19:$F$150001,交付申請入力データ!$C$19:$C$150001,B58,交付申請入力データ!$B$19:$B$150001,交付申請出力結果!$C$35)</f>
        <v>0</v>
      </c>
      <c r="D58" s="316"/>
      <c r="E58" s="74">
        <f>SUMIFS(交付申請入力データ!$G$19:$G$150004,交付申請入力データ!$C$19:$C$150004,B58,交付申請入力データ!$B$19:$B$150004,交付申請出力結果!$C$35)</f>
        <v>0</v>
      </c>
      <c r="F58" s="108">
        <f>IFERROR(交付申請入力データ!L$18*SUMIFS(交付申請入力データ!$F$19:$F$150001,交付申請入力データ!L$19:L$150001,"対象",交付申請入力データ!$C$19:$C$150001,交付申請出力結果!$B58,交付申請入力データ!$B$19:$B$150001,交付申請出力結果!$C$35)/SUMIF(交付申請入力データ!L$19:L$150001,"対象",交付申請入力データ!$F$19:$F$150001),0)</f>
        <v>0</v>
      </c>
      <c r="G58" s="108">
        <f>IFERROR(交付申請入力データ!M$18*SUMIFS(交付申請入力データ!$F$19:$F$150001,交付申請入力データ!M$19:M$150001,"対象",交付申請入力データ!$C$19:$C$150001,交付申請出力結果!$B58,交付申請入力データ!$B$19:$B$150001,交付申請出力結果!$C$35)/SUMIF(交付申請入力データ!M$19:M$150001,"対象",交付申請入力データ!$F$19:$F$150001),0)</f>
        <v>0</v>
      </c>
      <c r="H58" s="108">
        <f>IFERROR(交付申請入力データ!N$18*SUMIFS(交付申請入力データ!$F$19:$F$150001,交付申請入力データ!N$19:N$150001,"対象",交付申請入力データ!$C$19:$C$150001,交付申請出力結果!$B58,交付申請入力データ!$B$19:$B$150001,交付申請出力結果!$C$35)/SUMIF(交付申請入力データ!N$19:N$150001,"対象",交付申請入力データ!$F$19:$F$150001),0)</f>
        <v>0</v>
      </c>
      <c r="I58" s="108">
        <f>IFERROR(交付申請入力データ!O$18*SUMIFS(交付申請入力データ!$F$19:$F$150001,交付申請入力データ!O$19:O$150001,"対象",交付申請入力データ!$C$19:$C$150001,交付申請出力結果!$B58,交付申請入力データ!$B$19:$B$150001,交付申請出力結果!$C$35)/SUMIF(交付申請入力データ!O$19:O$150001,"対象",交付申請入力データ!$F$19:$F$150001),0)</f>
        <v>0</v>
      </c>
      <c r="J58" s="108">
        <f>IFERROR(交付申請入力データ!P$18*SUMIFS(交付申請入力データ!$F$19:$F$150001,交付申請入力データ!P$19:P$150001,"対象",交付申請入力データ!$C$19:$C$150001,交付申請出力結果!$B58,交付申請入力データ!$B$19:$B$150001,交付申請出力結果!$C$35)/SUMIF(交付申請入力データ!P$19:P$150001,"対象",交付申請入力データ!$F$19:$F$150001),0)</f>
        <v>0</v>
      </c>
      <c r="K58" s="108">
        <f>IFERROR(交付申請入力データ!Q$18*SUMIFS(交付申請入力データ!$F$19:$F$150001,交付申請入力データ!Q$19:Q$150001,"対象",交付申請入力データ!$C$19:$C$150001,交付申請出力結果!$B58,交付申請入力データ!$B$19:$B$150001,交付申請出力結果!$C$35)/SUMIF(交付申請入力データ!Q$19:Q$150001,"対象",交付申請入力データ!$F$19:$F$150001),0)</f>
        <v>0</v>
      </c>
      <c r="L58" s="108">
        <f>IFERROR(交付申請入力データ!R$18*SUMIFS(交付申請入力データ!$F$19:$F$150001,交付申請入力データ!R$19:R$150001,"対象",交付申請入力データ!$C$19:$C$150001,交付申請出力結果!$B58,交付申請入力データ!$B$19:$B$150001,交付申請出力結果!$C$35)/SUMIF(交付申請入力データ!R$19:R$150001,"対象",交付申請入力データ!$F$19:$F$150001),0)</f>
        <v>0</v>
      </c>
      <c r="M58" s="108">
        <f>IFERROR(交付申請入力データ!S$18*SUMIFS(交付申請入力データ!$F$19:$F$150001,交付申請入力データ!S$19:S$150001,"対象",交付申請入力データ!$C$19:$C$150001,交付申請出力結果!$B58,交付申請入力データ!$B$19:$B$150001,交付申請出力結果!$C$35)/SUMIF(交付申請入力データ!S$19:S$150001,"対象",交付申請入力データ!$F$19:$F$150001),0)</f>
        <v>0</v>
      </c>
      <c r="N58" s="74">
        <f>IFERROR(交付申請入力データ!W$18*SUMIFS(交付申請入力データ!$F$19:$F$150001,交付申請入力データ!W$19:W$150001,"対象",交付申請入力データ!$C$19:$C$150001,交付申請出力結果!$B58,交付申請入力データ!$B$19:$B$150001,交付申請出力結果!$C$35)/SUMIF(交付申請入力データ!W$19:W$150001,"対象",交付申請入力データ!$F$19:$F$150001),0)</f>
        <v>0</v>
      </c>
      <c r="O58" s="74">
        <f>IFERROR(交付申請入力データ!X$18*SUMIFS(交付申請入力データ!$F$19:$F$150001,交付申請入力データ!X$19:X$150001,"対象",交付申請入力データ!$C$19:$C$150001,交付申請出力結果!$B58,交付申請入力データ!$B$19:$B$150001,交付申請出力結果!$C$35)/SUMIF(交付申請入力データ!X$19:X$150001,"対象",交付申請入力データ!$F$19:$F$150001),0)</f>
        <v>0</v>
      </c>
      <c r="P58" s="74">
        <f>IFERROR(交付申請入力データ!Y$18*SUMIFS(交付申請入力データ!$F$19:$F$150001,交付申請入力データ!Y$19:Y$150001,"対象",交付申請入力データ!$C$19:$C$150001,交付申請出力結果!$B58,交付申請入力データ!$B$19:$B$150001,交付申請出力結果!$C$35)/SUMIF(交付申請入力データ!Y$19:Y$150001,"対象",交付申請入力データ!$F$19:$F$150001),0)</f>
        <v>0</v>
      </c>
      <c r="Q58" s="74">
        <f t="shared" si="3"/>
        <v>0</v>
      </c>
      <c r="R58" s="75">
        <f>IFERROR(LOOKUP(交付申請出力結果!$C$35,交付申請入力データ!$B$8:$B$14,交付申請入力データ!$E$8:$E$14),0)</f>
        <v>0</v>
      </c>
      <c r="S58" s="84">
        <f t="shared" si="4"/>
        <v>0</v>
      </c>
      <c r="T58" s="330"/>
      <c r="V58" s="431"/>
      <c r="W58" s="435" t="s">
        <v>76</v>
      </c>
      <c r="X58" s="435"/>
      <c r="Y58" s="272">
        <f t="shared" si="5"/>
        <v>0</v>
      </c>
      <c r="Z58" s="272">
        <f t="shared" si="6"/>
        <v>0</v>
      </c>
      <c r="AA58" s="272">
        <f t="shared" si="7"/>
        <v>0</v>
      </c>
      <c r="AB58" s="272">
        <f t="shared" si="8"/>
        <v>0</v>
      </c>
      <c r="AC58" s="272">
        <f t="shared" si="9"/>
        <v>0</v>
      </c>
    </row>
    <row r="59" spans="1:29">
      <c r="A59" s="310"/>
      <c r="B59" s="72" t="s">
        <v>70</v>
      </c>
      <c r="C59" s="106">
        <f>SUMIFS(交付申請入力データ!$F$19:$F$150001,交付申請入力データ!$C$19:$C$150001,B59,交付申請入力データ!$B$19:$B$150001,交付申請出力結果!$C$35)</f>
        <v>0</v>
      </c>
      <c r="D59" s="316"/>
      <c r="E59" s="74">
        <f>SUMIFS(交付申請入力データ!$G$19:$G$150004,交付申請入力データ!$C$19:$C$150004,B59,交付申請入力データ!$B$19:$B$150004,交付申請出力結果!$C$35)</f>
        <v>0</v>
      </c>
      <c r="F59" s="108">
        <f>IFERROR(交付申請入力データ!L$18*SUMIFS(交付申請入力データ!$F$19:$F$150001,交付申請入力データ!L$19:L$150001,"対象",交付申請入力データ!$C$19:$C$150001,交付申請出力結果!$B59,交付申請入力データ!$B$19:$B$150001,交付申請出力結果!$C$35)/SUMIF(交付申請入力データ!L$19:L$150001,"対象",交付申請入力データ!$F$19:$F$150001),0)</f>
        <v>0</v>
      </c>
      <c r="G59" s="108">
        <f>IFERROR(交付申請入力データ!M$18*SUMIFS(交付申請入力データ!$F$19:$F$150001,交付申請入力データ!M$19:M$150001,"対象",交付申請入力データ!$C$19:$C$150001,交付申請出力結果!$B59,交付申請入力データ!$B$19:$B$150001,交付申請出力結果!$C$35)/SUMIF(交付申請入力データ!M$19:M$150001,"対象",交付申請入力データ!$F$19:$F$150001),0)</f>
        <v>0</v>
      </c>
      <c r="H59" s="108">
        <f>IFERROR(交付申請入力データ!N$18*SUMIFS(交付申請入力データ!$F$19:$F$150001,交付申請入力データ!N$19:N$150001,"対象",交付申請入力データ!$C$19:$C$150001,交付申請出力結果!$B59,交付申請入力データ!$B$19:$B$150001,交付申請出力結果!$C$35)/SUMIF(交付申請入力データ!N$19:N$150001,"対象",交付申請入力データ!$F$19:$F$150001),0)</f>
        <v>0</v>
      </c>
      <c r="I59" s="108">
        <f>IFERROR(交付申請入力データ!O$18*SUMIFS(交付申請入力データ!$F$19:$F$150001,交付申請入力データ!O$19:O$150001,"対象",交付申請入力データ!$C$19:$C$150001,交付申請出力結果!$B59,交付申請入力データ!$B$19:$B$150001,交付申請出力結果!$C$35)/SUMIF(交付申請入力データ!O$19:O$150001,"対象",交付申請入力データ!$F$19:$F$150001),0)</f>
        <v>0</v>
      </c>
      <c r="J59" s="108">
        <f>IFERROR(交付申請入力データ!P$18*SUMIFS(交付申請入力データ!$F$19:$F$150001,交付申請入力データ!P$19:P$150001,"対象",交付申請入力データ!$C$19:$C$150001,交付申請出力結果!$B59,交付申請入力データ!$B$19:$B$150001,交付申請出力結果!$C$35)/SUMIF(交付申請入力データ!P$19:P$150001,"対象",交付申請入力データ!$F$19:$F$150001),0)</f>
        <v>0</v>
      </c>
      <c r="K59" s="108">
        <f>IFERROR(交付申請入力データ!Q$18*SUMIFS(交付申請入力データ!$F$19:$F$150001,交付申請入力データ!Q$19:Q$150001,"対象",交付申請入力データ!$C$19:$C$150001,交付申請出力結果!$B59,交付申請入力データ!$B$19:$B$150001,交付申請出力結果!$C$35)/SUMIF(交付申請入力データ!Q$19:Q$150001,"対象",交付申請入力データ!$F$19:$F$150001),0)</f>
        <v>0</v>
      </c>
      <c r="L59" s="108">
        <f>IFERROR(交付申請入力データ!R$18*SUMIFS(交付申請入力データ!$F$19:$F$150001,交付申請入力データ!R$19:R$150001,"対象",交付申請入力データ!$C$19:$C$150001,交付申請出力結果!$B59,交付申請入力データ!$B$19:$B$150001,交付申請出力結果!$C$35)/SUMIF(交付申請入力データ!R$19:R$150001,"対象",交付申請入力データ!$F$19:$F$150001),0)</f>
        <v>0</v>
      </c>
      <c r="M59" s="108">
        <f>IFERROR(交付申請入力データ!S$18*SUMIFS(交付申請入力データ!$F$19:$F$150001,交付申請入力データ!S$19:S$150001,"対象",交付申請入力データ!$C$19:$C$150001,交付申請出力結果!$B59,交付申請入力データ!$B$19:$B$150001,交付申請出力結果!$C$35)/SUMIF(交付申請入力データ!S$19:S$150001,"対象",交付申請入力データ!$F$19:$F$150001),0)</f>
        <v>0</v>
      </c>
      <c r="N59" s="74">
        <f>IFERROR(交付申請入力データ!W$18*SUMIFS(交付申請入力データ!$F$19:$F$150001,交付申請入力データ!W$19:W$150001,"対象",交付申請入力データ!$C$19:$C$150001,交付申請出力結果!$B59,交付申請入力データ!$B$19:$B$150001,交付申請出力結果!$C$35)/SUMIF(交付申請入力データ!W$19:W$150001,"対象",交付申請入力データ!$F$19:$F$150001),0)</f>
        <v>0</v>
      </c>
      <c r="O59" s="74">
        <f>IFERROR(交付申請入力データ!X$18*SUMIFS(交付申請入力データ!$F$19:$F$150001,交付申請入力データ!X$19:X$150001,"対象",交付申請入力データ!$C$19:$C$150001,交付申請出力結果!$B59,交付申請入力データ!$B$19:$B$150001,交付申請出力結果!$C$35)/SUMIF(交付申請入力データ!X$19:X$150001,"対象",交付申請入力データ!$F$19:$F$150001),0)</f>
        <v>0</v>
      </c>
      <c r="P59" s="74">
        <f>IFERROR(交付申請入力データ!Y$18*SUMIFS(交付申請入力データ!$F$19:$F$150001,交付申請入力データ!Y$19:Y$150001,"対象",交付申請入力データ!$C$19:$C$150001,交付申請出力結果!$B59,交付申請入力データ!$B$19:$B$150001,交付申請出力結果!$C$35)/SUMIF(交付申請入力データ!Y$19:Y$150001,"対象",交付申請入力データ!$F$19:$F$150001),0)</f>
        <v>0</v>
      </c>
      <c r="Q59" s="74">
        <f t="shared" si="3"/>
        <v>0</v>
      </c>
      <c r="R59" s="75">
        <f>IFERROR(LOOKUP(交付申請出力結果!$C$35,交付申請入力データ!$B$8:$B$14,交付申請入力データ!$E$8:$E$14),0)</f>
        <v>0</v>
      </c>
      <c r="S59" s="84">
        <f t="shared" si="4"/>
        <v>0</v>
      </c>
      <c r="T59" s="330"/>
      <c r="V59" s="431"/>
      <c r="W59" s="435" t="s">
        <v>77</v>
      </c>
      <c r="X59" s="435"/>
      <c r="Y59" s="272">
        <f t="shared" si="5"/>
        <v>0</v>
      </c>
      <c r="Z59" s="272">
        <f t="shared" si="6"/>
        <v>0</v>
      </c>
      <c r="AA59" s="272">
        <f t="shared" si="7"/>
        <v>0</v>
      </c>
      <c r="AB59" s="272">
        <f t="shared" si="8"/>
        <v>0</v>
      </c>
      <c r="AC59" s="272">
        <f t="shared" si="9"/>
        <v>0</v>
      </c>
    </row>
    <row r="60" spans="1:29" ht="19.5" thickBot="1">
      <c r="A60" s="311"/>
      <c r="B60" s="85" t="s">
        <v>71</v>
      </c>
      <c r="C60" s="86">
        <f>SUMIFS(交付申請入力データ!$F$19:$F$150001,交付申請入力データ!$C$19:$C$150001,B60,交付申請入力データ!$B$19:$B$150001,交付申請出力結果!$C$35)</f>
        <v>0</v>
      </c>
      <c r="D60" s="317"/>
      <c r="E60" s="87">
        <f>SUMIFS(交付申請入力データ!$G$19:$G$150004,交付申請入力データ!$C$19:$C$150004,B60,交付申請入力データ!$B$19:$B$150004,交付申請出力結果!$C$35)</f>
        <v>0</v>
      </c>
      <c r="F60" s="110">
        <f>IFERROR(交付申請入力データ!L$18*SUMIFS(交付申請入力データ!$F$19:$F$150001,交付申請入力データ!L$19:L$150001,"対象",交付申請入力データ!$C$19:$C$150001,交付申請出力結果!$B60,交付申請入力データ!$B$19:$B$150001,交付申請出力結果!$C$35)/SUMIF(交付申請入力データ!L$19:L$150001,"対象",交付申請入力データ!$F$19:$F$150001),0)</f>
        <v>0</v>
      </c>
      <c r="G60" s="110">
        <f>IFERROR(交付申請入力データ!M$18*SUMIFS(交付申請入力データ!$F$19:$F$150001,交付申請入力データ!M$19:M$150001,"対象",交付申請入力データ!$C$19:$C$150001,交付申請出力結果!$B60,交付申請入力データ!$B$19:$B$150001,交付申請出力結果!$C$35)/SUMIF(交付申請入力データ!M$19:M$150001,"対象",交付申請入力データ!$F$19:$F$150001),0)</f>
        <v>0</v>
      </c>
      <c r="H60" s="110">
        <f>IFERROR(交付申請入力データ!N$18*SUMIFS(交付申請入力データ!$F$19:$F$150001,交付申請入力データ!N$19:N$150001,"対象",交付申請入力データ!$C$19:$C$150001,交付申請出力結果!$B60,交付申請入力データ!$B$19:$B$150001,交付申請出力結果!$C$35)/SUMIF(交付申請入力データ!N$19:N$150001,"対象",交付申請入力データ!$F$19:$F$150001),0)</f>
        <v>0</v>
      </c>
      <c r="I60" s="110">
        <f>IFERROR(交付申請入力データ!O$18*SUMIFS(交付申請入力データ!$F$19:$F$150001,交付申請入力データ!O$19:O$150001,"対象",交付申請入力データ!$C$19:$C$150001,交付申請出力結果!$B60,交付申請入力データ!$B$19:$B$150001,交付申請出力結果!$C$35)/SUMIF(交付申請入力データ!O$19:O$150001,"対象",交付申請入力データ!$F$19:$F$150001),0)</f>
        <v>0</v>
      </c>
      <c r="J60" s="110">
        <f>IFERROR(交付申請入力データ!P$18*SUMIFS(交付申請入力データ!$F$19:$F$150001,交付申請入力データ!P$19:P$150001,"対象",交付申請入力データ!$C$19:$C$150001,交付申請出力結果!$B60,交付申請入力データ!$B$19:$B$150001,交付申請出力結果!$C$35)/SUMIF(交付申請入力データ!P$19:P$150001,"対象",交付申請入力データ!$F$19:$F$150001),0)</f>
        <v>0</v>
      </c>
      <c r="K60" s="110">
        <f>IFERROR(交付申請入力データ!Q$18*SUMIFS(交付申請入力データ!$F$19:$F$150001,交付申請入力データ!Q$19:Q$150001,"対象",交付申請入力データ!$C$19:$C$150001,交付申請出力結果!$B60,交付申請入力データ!$B$19:$B$150001,交付申請出力結果!$C$35)/SUMIF(交付申請入力データ!Q$19:Q$150001,"対象",交付申請入力データ!$F$19:$F$150001),0)</f>
        <v>0</v>
      </c>
      <c r="L60" s="110">
        <f>IFERROR(交付申請入力データ!R$18*SUMIFS(交付申請入力データ!$F$19:$F$150001,交付申請入力データ!R$19:R$150001,"対象",交付申請入力データ!$C$19:$C$150001,交付申請出力結果!$B60,交付申請入力データ!$B$19:$B$150001,交付申請出力結果!$C$35)/SUMIF(交付申請入力データ!R$19:R$150001,"対象",交付申請入力データ!$F$19:$F$150001),0)</f>
        <v>0</v>
      </c>
      <c r="M60" s="110">
        <f>IFERROR(交付申請入力データ!S$18*SUMIFS(交付申請入力データ!$F$19:$F$150001,交付申請入力データ!S$19:S$150001,"対象",交付申請入力データ!$C$19:$C$150001,交付申請出力結果!$B60,交付申請入力データ!$B$19:$B$150001,交付申請出力結果!$C$35)/SUMIF(交付申請入力データ!S$19:S$150001,"対象",交付申請入力データ!$F$19:$F$150001),0)</f>
        <v>0</v>
      </c>
      <c r="N60" s="87">
        <f>IFERROR(交付申請入力データ!W$18*SUMIFS(交付申請入力データ!$F$19:$F$150001,交付申請入力データ!W$19:W$150001,"対象",交付申請入力データ!$C$19:$C$150001,交付申請出力結果!$B60,交付申請入力データ!$B$19:$B$150001,交付申請出力結果!$C$35)/SUMIF(交付申請入力データ!W$19:W$150001,"対象",交付申請入力データ!$F$19:$F$150001),0)</f>
        <v>0</v>
      </c>
      <c r="O60" s="87">
        <f>IFERROR(交付申請入力データ!X$18*SUMIFS(交付申請入力データ!$F$19:$F$150001,交付申請入力データ!X$19:X$150001,"対象",交付申請入力データ!$C$19:$C$150001,交付申請出力結果!$B60,交付申請入力データ!$B$19:$B$150001,交付申請出力結果!$C$35)/SUMIF(交付申請入力データ!X$19:X$150001,"対象",交付申請入力データ!$F$19:$F$150001),0)</f>
        <v>0</v>
      </c>
      <c r="P60" s="87">
        <f>IFERROR(交付申請入力データ!Y$18*SUMIFS(交付申請入力データ!$F$19:$F$150001,交付申請入力データ!Y$19:Y$150001,"対象",交付申請入力データ!$C$19:$C$150001,交付申請出力結果!$B60,交付申請入力データ!$B$19:$B$150001,交付申請出力結果!$C$35)/SUMIF(交付申請入力データ!Y$19:Y$150001,"対象",交付申請入力データ!$F$19:$F$150001),0)</f>
        <v>0</v>
      </c>
      <c r="Q60" s="87">
        <f t="shared" si="3"/>
        <v>0</v>
      </c>
      <c r="R60" s="88">
        <f>IFERROR(LOOKUP(交付申請出力結果!$C$35,交付申請入力データ!$B$8:$B$14,交付申請入力データ!$E$8:$E$14),0)</f>
        <v>0</v>
      </c>
      <c r="S60" s="89">
        <f t="shared" si="4"/>
        <v>0</v>
      </c>
      <c r="T60" s="331"/>
      <c r="V60" s="432" t="s">
        <v>226</v>
      </c>
      <c r="W60" s="433"/>
      <c r="X60" s="434"/>
      <c r="Y60" s="269">
        <f>Y63-Y62-SUM(Y54:Y59)</f>
        <v>0</v>
      </c>
      <c r="Z60" s="269">
        <f>Z63-Z62-SUM(Z54:Z59)</f>
        <v>0</v>
      </c>
      <c r="AA60" s="269">
        <f>AA63-AA62-SUM(AA54:AA59)</f>
        <v>0</v>
      </c>
      <c r="AB60" s="269">
        <f>AB63-AB62-SUM(AB54:AB59)</f>
        <v>0</v>
      </c>
      <c r="AC60" s="269">
        <f>SUM(Y60:AB60)</f>
        <v>0</v>
      </c>
    </row>
    <row r="61" spans="1:29">
      <c r="A61" s="270" t="s">
        <v>18</v>
      </c>
      <c r="B61" s="76" t="s">
        <v>52</v>
      </c>
      <c r="C61" s="91">
        <f>SUMIFS(交付申請入力データ!$F$19:$F$150001,交付申請入力データ!$C$19:$C$150001,B61,交付申請入力データ!$B$19:$B$150001,交付申請出力結果!$C$35)</f>
        <v>0</v>
      </c>
      <c r="D61" s="312">
        <f>SUM(C61:C62)</f>
        <v>0</v>
      </c>
      <c r="E61" s="78">
        <f>SUMIFS(交付申請入力データ!$G$19:$G$150004,交付申請入力データ!$C$19:$C$150004,B61,交付申請入力データ!$B$19:$B$150004,交付申請出力結果!$C$35)</f>
        <v>0</v>
      </c>
      <c r="F61" s="78">
        <f>IFERROR(交付申請入力データ!L$18*SUMIFS(交付申請入力データ!$F$19:$F$150001,交付申請入力データ!L$19:L$150001,"対象",交付申請入力データ!$C$19:$C$150001,交付申請出力結果!$B61,交付申請入力データ!$B$19:$B$150001,交付申請出力結果!$C$35)/SUMIF(交付申請入力データ!L$19:L$150001,"対象",交付申請入力データ!$F$19:$F$150001),0)</f>
        <v>0</v>
      </c>
      <c r="G61" s="78">
        <f>IFERROR(交付申請入力データ!M$18*SUMIFS(交付申請入力データ!$F$19:$F$150001,交付申請入力データ!M$19:M$150001,"対象",交付申請入力データ!$C$19:$C$150001,交付申請出力結果!$B61,交付申請入力データ!$B$19:$B$150001,交付申請出力結果!$C$35)/SUMIF(交付申請入力データ!M$19:M$150001,"対象",交付申請入力データ!$F$19:$F$150001),0)</f>
        <v>0</v>
      </c>
      <c r="H61" s="78">
        <f>IFERROR(交付申請入力データ!N$18*SUMIFS(交付申請入力データ!$F$19:$F$150001,交付申請入力データ!N$19:N$150001,"対象",交付申請入力データ!$C$19:$C$150001,交付申請出力結果!$B61,交付申請入力データ!$B$19:$B$150001,交付申請出力結果!$C$35)/SUMIF(交付申請入力データ!N$19:N$150001,"対象",交付申請入力データ!$F$19:$F$150001),0)</f>
        <v>0</v>
      </c>
      <c r="I61" s="78">
        <f>IFERROR(交付申請入力データ!O$18*SUMIFS(交付申請入力データ!$F$19:$F$150001,交付申請入力データ!O$19:O$150001,"対象",交付申請入力データ!$C$19:$C$150001,交付申請出力結果!$B61,交付申請入力データ!$B$19:$B$150001,交付申請出力結果!$C$35)/SUMIF(交付申請入力データ!O$19:O$150001,"対象",交付申請入力データ!$F$19:$F$150001),0)</f>
        <v>0</v>
      </c>
      <c r="J61" s="78">
        <f>IFERROR(交付申請入力データ!P$18*SUMIFS(交付申請入力データ!$F$19:$F$150001,交付申請入力データ!P$19:P$150001,"対象",交付申請入力データ!$C$19:$C$150001,交付申請出力結果!$B61,交付申請入力データ!$B$19:$B$150001,交付申請出力結果!$C$35)/SUMIF(交付申請入力データ!P$19:P$150001,"対象",交付申請入力データ!$F$19:$F$150001),0)</f>
        <v>0</v>
      </c>
      <c r="K61" s="78">
        <f>IFERROR(交付申請入力データ!Q$18*SUMIFS(交付申請入力データ!$F$19:$F$150001,交付申請入力データ!Q$19:Q$150001,"対象",交付申請入力データ!$C$19:$C$150001,交付申請出力結果!$B61,交付申請入力データ!$B$19:$B$150001,交付申請出力結果!$C$35)/SUMIF(交付申請入力データ!Q$19:Q$150001,"対象",交付申請入力データ!$F$19:$F$150001),0)</f>
        <v>0</v>
      </c>
      <c r="L61" s="78">
        <f>IFERROR(交付申請入力データ!R$18*SUMIFS(交付申請入力データ!$F$19:$F$150001,交付申請入力データ!R$19:R$150001,"対象",交付申請入力データ!$C$19:$C$150001,交付申請出力結果!$B61,交付申請入力データ!$B$19:$B$150001,交付申請出力結果!$C$35)/SUMIF(交付申請入力データ!R$19:R$150001,"対象",交付申請入力データ!$F$19:$F$150001),0)</f>
        <v>0</v>
      </c>
      <c r="M61" s="78">
        <f>IFERROR(交付申請入力データ!S$18*SUMIFS(交付申請入力データ!$F$19:$F$150001,交付申請入力データ!S$19:S$150001,"対象",交付申請入力データ!$C$19:$C$150001,交付申請出力結果!$B61,交付申請入力データ!$B$19:$B$150001,交付申請出力結果!$C$35)/SUMIF(交付申請入力データ!S$19:S$150001,"対象",交付申請入力データ!$F$19:$F$150001),0)</f>
        <v>0</v>
      </c>
      <c r="N61" s="78">
        <f>IFERROR(交付申請入力データ!W$18*SUMIFS(交付申請入力データ!$F$19:$F$150001,交付申請入力データ!W$19:W$150001,"対象",交付申請入力データ!$C$19:$C$150001,交付申請出力結果!$B61,交付申請入力データ!$B$19:$B$150001,交付申請出力結果!$C$35)/SUMIF(交付申請入力データ!W$19:W$150001,"対象",交付申請入力データ!$F$19:$F$150001),0)</f>
        <v>0</v>
      </c>
      <c r="O61" s="78">
        <f>IFERROR(交付申請入力データ!X$18*SUMIFS(交付申請入力データ!$F$19:$F$150001,交付申請入力データ!X$19:X$150001,"対象",交付申請入力データ!$C$19:$C$150001,交付申請出力結果!$B61,交付申請入力データ!$B$19:$B$150001,交付申請出力結果!$C$35)/SUMIF(交付申請入力データ!X$19:X$150001,"対象",交付申請入力データ!$F$19:$F$150001),0)</f>
        <v>0</v>
      </c>
      <c r="P61" s="78">
        <f>IFERROR(交付申請入力データ!Y$18*SUMIFS(交付申請入力データ!$F$19:$F$150001,交付申請入力データ!Y$19:Y$150001,"対象",交付申請入力データ!$C$19:$C$150001,交付申請出力結果!$B61,交付申請入力データ!$B$19:$B$150001,交付申請出力結果!$C$35)/SUMIF(交付申請入力データ!Y$19:Y$150001,"対象",交付申請入力データ!$F$19:$F$150001),0)</f>
        <v>0</v>
      </c>
      <c r="Q61" s="92">
        <f t="shared" si="3"/>
        <v>0</v>
      </c>
      <c r="R61" s="79">
        <f>IFERROR(LOOKUP(交付申請出力結果!$C$35,交付申請入力データ!$B$8:$B$14,交付申請入力データ!$E$8:$E$14),0)</f>
        <v>0</v>
      </c>
      <c r="S61" s="93">
        <f t="shared" si="4"/>
        <v>0</v>
      </c>
      <c r="T61" s="322">
        <f>SUM(S61:S62)</f>
        <v>0</v>
      </c>
      <c r="V61" s="436" t="s">
        <v>228</v>
      </c>
      <c r="W61" s="437"/>
      <c r="X61" s="438"/>
      <c r="Y61" s="272">
        <f>Y60/2</f>
        <v>0</v>
      </c>
      <c r="Z61" s="272">
        <f t="shared" ref="Z61:AB61" si="10">Z60/2</f>
        <v>0</v>
      </c>
      <c r="AA61" s="272">
        <f t="shared" si="10"/>
        <v>0</v>
      </c>
      <c r="AB61" s="272">
        <f t="shared" si="10"/>
        <v>0</v>
      </c>
      <c r="AC61" s="272">
        <f>SUM(Y61:AB61)</f>
        <v>0</v>
      </c>
    </row>
    <row r="62" spans="1:29" ht="19.5" thickBot="1">
      <c r="A62" s="271" t="s">
        <v>18</v>
      </c>
      <c r="B62" s="94" t="s">
        <v>53</v>
      </c>
      <c r="C62" s="137">
        <f>SUMIFS(交付申請入力データ!$F$19:$F$150001,交付申請入力データ!$C$19:$C$150001,B62,交付申請入力データ!$B$19:$B$150001,交付申請出力結果!$C$35)</f>
        <v>0</v>
      </c>
      <c r="D62" s="313"/>
      <c r="E62" s="96">
        <f>SUMIFS(交付申請入力データ!$G$19:$G$150004,交付申請入力データ!$C$19:$C$150004,B62,交付申請入力データ!$B$19:$B$150004,交付申請出力結果!$C$35)</f>
        <v>0</v>
      </c>
      <c r="F62" s="114">
        <f>IFERROR(交付申請入力データ!L$18*SUMIFS(交付申請入力データ!$F$19:$F$150001,交付申請入力データ!L$19:L$150001,"対象",交付申請入力データ!$C$19:$C$150001,交付申請出力結果!$B62,交付申請入力データ!$B$19:$B$150001,交付申請出力結果!$C$35)/SUMIF(交付申請入力データ!L$19:L$150001,"対象",交付申請入力データ!$F$19:$F$150001),0)</f>
        <v>0</v>
      </c>
      <c r="G62" s="114">
        <f>IFERROR(交付申請入力データ!M$18*SUMIFS(交付申請入力データ!$F$19:$F$150001,交付申請入力データ!M$19:M$150001,"対象",交付申請入力データ!$C$19:$C$150001,交付申請出力結果!$B62,交付申請入力データ!$B$19:$B$150001,交付申請出力結果!$C$35)/SUMIF(交付申請入力データ!M$19:M$150001,"対象",交付申請入力データ!$F$19:$F$150001),0)</f>
        <v>0</v>
      </c>
      <c r="H62" s="114">
        <f>IFERROR(交付申請入力データ!N$18*SUMIFS(交付申請入力データ!$F$19:$F$150001,交付申請入力データ!N$19:N$150001,"対象",交付申請入力データ!$C$19:$C$150001,交付申請出力結果!$B62,交付申請入力データ!$B$19:$B$150001,交付申請出力結果!$C$35)/SUMIF(交付申請入力データ!N$19:N$150001,"対象",交付申請入力データ!$F$19:$F$150001),0)</f>
        <v>0</v>
      </c>
      <c r="I62" s="114">
        <f>IFERROR(交付申請入力データ!O$18*SUMIFS(交付申請入力データ!$F$19:$F$150001,交付申請入力データ!O$19:O$150001,"対象",交付申請入力データ!$C$19:$C$150001,交付申請出力結果!$B62,交付申請入力データ!$B$19:$B$150001,交付申請出力結果!$C$35)/SUMIF(交付申請入力データ!O$19:O$150001,"対象",交付申請入力データ!$F$19:$F$150001),0)</f>
        <v>0</v>
      </c>
      <c r="J62" s="114">
        <f>IFERROR(交付申請入力データ!P$18*SUMIFS(交付申請入力データ!$F$19:$F$150001,交付申請入力データ!P$19:P$150001,"対象",交付申請入力データ!$C$19:$C$150001,交付申請出力結果!$B62,交付申請入力データ!$B$19:$B$150001,交付申請出力結果!$C$35)/SUMIF(交付申請入力データ!P$19:P$150001,"対象",交付申請入力データ!$F$19:$F$150001),0)</f>
        <v>0</v>
      </c>
      <c r="K62" s="114">
        <f>IFERROR(交付申請入力データ!Q$18*SUMIFS(交付申請入力データ!$F$19:$F$150001,交付申請入力データ!Q$19:Q$150001,"対象",交付申請入力データ!$C$19:$C$150001,交付申請出力結果!$B62,交付申請入力データ!$B$19:$B$150001,交付申請出力結果!$C$35)/SUMIF(交付申請入力データ!Q$19:Q$150001,"対象",交付申請入力データ!$F$19:$F$150001),0)</f>
        <v>0</v>
      </c>
      <c r="L62" s="114">
        <f>IFERROR(交付申請入力データ!R$18*SUMIFS(交付申請入力データ!$F$19:$F$150001,交付申請入力データ!R$19:R$150001,"対象",交付申請入力データ!$C$19:$C$150001,交付申請出力結果!$B62,交付申請入力データ!$B$19:$B$150001,交付申請出力結果!$C$35)/SUMIF(交付申請入力データ!R$19:R$150001,"対象",交付申請入力データ!$F$19:$F$150001),0)</f>
        <v>0</v>
      </c>
      <c r="M62" s="114">
        <f>IFERROR(交付申請入力データ!S$18*SUMIFS(交付申請入力データ!$F$19:$F$150001,交付申請入力データ!S$19:S$150001,"対象",交付申請入力データ!$C$19:$C$150001,交付申請出力結果!$B62,交付申請入力データ!$B$19:$B$150001,交付申請出力結果!$C$35)/SUMIF(交付申請入力データ!S$19:S$150001,"対象",交付申請入力データ!$F$19:$F$150001),0)</f>
        <v>0</v>
      </c>
      <c r="N62" s="96">
        <f>IFERROR(交付申請入力データ!W$18*SUMIFS(交付申請入力データ!$F$19:$F$150001,交付申請入力データ!W$19:W$150001,"対象",交付申請入力データ!$C$19:$C$150001,交付申請出力結果!$B62,交付申請入力データ!$B$19:$B$150001,交付申請出力結果!$C$35)/SUMIF(交付申請入力データ!W$19:W$150001,"対象",交付申請入力データ!$F$19:$F$150001),0)</f>
        <v>0</v>
      </c>
      <c r="O62" s="96">
        <f>IFERROR(交付申請入力データ!X$18*SUMIFS(交付申請入力データ!$F$19:$F$150001,交付申請入力データ!X$19:X$150001,"対象",交付申請入力データ!$C$19:$C$150001,交付申請出力結果!$B62,交付申請入力データ!$B$19:$B$150001,交付申請出力結果!$C$35)/SUMIF(交付申請入力データ!X$19:X$150001,"対象",交付申請入力データ!$F$19:$F$150001),0)</f>
        <v>0</v>
      </c>
      <c r="P62" s="96">
        <f>IFERROR(交付申請入力データ!Y$18*SUMIFS(交付申請入力データ!$F$19:$F$150001,交付申請入力データ!Y$19:Y$150001,"対象",交付申請入力データ!$C$19:$C$150001,交付申請出力結果!$B62,交付申請入力データ!$B$19:$B$150001,交付申請出力結果!$C$35)/SUMIF(交付申請入力データ!Y$19:Y$150001,"対象",交付申請入力データ!$F$19:$F$150001),0)</f>
        <v>0</v>
      </c>
      <c r="Q62" s="148">
        <f t="shared" si="3"/>
        <v>0</v>
      </c>
      <c r="R62" s="97">
        <f>IFERROR(LOOKUP(交付申請出力結果!$C$35,交付申請入力データ!$B$8:$B$14,交付申請入力データ!$E$8:$E$14),0)</f>
        <v>0</v>
      </c>
      <c r="S62" s="98">
        <f t="shared" si="4"/>
        <v>0</v>
      </c>
      <c r="T62" s="323"/>
      <c r="V62" s="432" t="s">
        <v>18</v>
      </c>
      <c r="W62" s="433"/>
      <c r="X62" s="434"/>
      <c r="Y62" s="269">
        <f>(SUMIF(A:A,"対象外",E:E))</f>
        <v>0</v>
      </c>
      <c r="Z62" s="269">
        <f>(SUMIF(A:A,"対象外",F:F)+SUMIF(A:A,"対象外",G:G)+SUMIF(A:A,"対象外",H:H)+SUMIF(A:A,"対象外",I:I)+SUMIF(A:A,"対象外",J:J)+SUMIF(A:A,"対象外",K:K)+SUMIF(A:A,"対象外",L:L)+SUMIF(A:A,"対象外",M:M))</f>
        <v>0</v>
      </c>
      <c r="AA62" s="269">
        <f>(SUMIF(A:A,"対象外",N:N)+SUMIF(A:A,"対象外",O:O)+SUMIF(A:A,"対象外",P:P))</f>
        <v>0</v>
      </c>
      <c r="AB62" s="269">
        <f>(SUMIF(A:A,"対象外",S:S)-SUMIF(A:A,"対象外",Q:Q))</f>
        <v>0</v>
      </c>
      <c r="AC62" s="269">
        <f>SUM(Y62:AB62)</f>
        <v>0</v>
      </c>
    </row>
    <row r="63" spans="1:29" ht="19.5" thickBot="1">
      <c r="A63" s="301" t="s">
        <v>178</v>
      </c>
      <c r="B63" s="302"/>
      <c r="C63" s="303">
        <f>SUM(C37:C62)</f>
        <v>0</v>
      </c>
      <c r="D63" s="303"/>
      <c r="E63" s="152">
        <f>SUM(E37:E62)</f>
        <v>0</v>
      </c>
      <c r="F63" s="152">
        <f t="shared" ref="F63:P63" si="11">SUM(F37:F62)</f>
        <v>0</v>
      </c>
      <c r="G63" s="152">
        <f t="shared" si="11"/>
        <v>0</v>
      </c>
      <c r="H63" s="152">
        <f t="shared" si="11"/>
        <v>0</v>
      </c>
      <c r="I63" s="152">
        <f t="shared" si="11"/>
        <v>0</v>
      </c>
      <c r="J63" s="152">
        <f t="shared" si="11"/>
        <v>0</v>
      </c>
      <c r="K63" s="152">
        <f t="shared" si="11"/>
        <v>0</v>
      </c>
      <c r="L63" s="152">
        <f t="shared" si="11"/>
        <v>0</v>
      </c>
      <c r="M63" s="152">
        <f t="shared" si="11"/>
        <v>0</v>
      </c>
      <c r="N63" s="152">
        <f t="shared" si="11"/>
        <v>0</v>
      </c>
      <c r="O63" s="152">
        <f t="shared" si="11"/>
        <v>0</v>
      </c>
      <c r="P63" s="152">
        <f t="shared" si="11"/>
        <v>0</v>
      </c>
      <c r="Q63" s="152">
        <f t="shared" si="3"/>
        <v>0</v>
      </c>
      <c r="R63" s="152" t="s">
        <v>179</v>
      </c>
      <c r="S63" s="153">
        <f t="shared" ref="S63:T63" si="12">SUM(S37:S62)</f>
        <v>0</v>
      </c>
      <c r="T63" s="154">
        <f t="shared" si="12"/>
        <v>0</v>
      </c>
      <c r="V63" s="432" t="s">
        <v>12</v>
      </c>
      <c r="W63" s="433"/>
      <c r="X63" s="434"/>
      <c r="Y63" s="269">
        <f>(SUMIF(A:A,"小計",E:E))</f>
        <v>0</v>
      </c>
      <c r="Z63" s="269">
        <f>(SUMIF(A:A,"小計",F:F)+SUMIF(A:A,"小計",G:G)+SUMIF(A:A,"小計",H:H)+SUMIF(A:A,"小計",I:I)+SUMIF(A:A,"小計",J:J)+SUMIF(A:A,"小計",K:K)+SUMIF(A:A,"小計",L:L)+SUMIF(A:A,"小計",M:M))</f>
        <v>0</v>
      </c>
      <c r="AA63" s="269">
        <f>(SUMIF(A:A,"小計",N:N)+SUMIF(A:A,"小計",O:O)+SUMIF(A:A,"小計",P:P))</f>
        <v>0</v>
      </c>
      <c r="AB63" s="269">
        <f>(SUMIF(A:A,"小計",S:S)-SUMIF(A:A,"小計",Q:Q))</f>
        <v>0</v>
      </c>
      <c r="AC63" s="269">
        <f>SUM(Y63:AB63)</f>
        <v>0</v>
      </c>
    </row>
    <row r="64" spans="1:29" ht="19.5" thickBot="1"/>
    <row r="65" spans="1:20" ht="26.25" thickBot="1">
      <c r="B65" s="104" t="s">
        <v>197</v>
      </c>
      <c r="C65" s="267">
        <f>交付申請入力データ!$B$10</f>
        <v>0</v>
      </c>
      <c r="D65" s="113"/>
    </row>
    <row r="66" spans="1:20" ht="35.1" customHeight="1" thickBot="1">
      <c r="A66" s="332" t="s">
        <v>135</v>
      </c>
      <c r="B66" s="337"/>
      <c r="C66" s="318" t="s">
        <v>123</v>
      </c>
      <c r="D66" s="319"/>
      <c r="E66" s="129" t="s">
        <v>84</v>
      </c>
      <c r="F66" s="129" t="s">
        <v>125</v>
      </c>
      <c r="G66" s="129" t="s">
        <v>126</v>
      </c>
      <c r="H66" s="129" t="s">
        <v>127</v>
      </c>
      <c r="I66" s="129" t="s">
        <v>128</v>
      </c>
      <c r="J66" s="129" t="s">
        <v>129</v>
      </c>
      <c r="K66" s="129" t="s">
        <v>130</v>
      </c>
      <c r="L66" s="129" t="s">
        <v>131</v>
      </c>
      <c r="M66" s="129" t="s">
        <v>174</v>
      </c>
      <c r="N66" s="129" t="s">
        <v>132</v>
      </c>
      <c r="O66" s="129" t="s">
        <v>133</v>
      </c>
      <c r="P66" s="129" t="s">
        <v>175</v>
      </c>
      <c r="Q66" s="130" t="s">
        <v>134</v>
      </c>
      <c r="R66" s="131" t="s">
        <v>45</v>
      </c>
      <c r="S66" s="324" t="s">
        <v>124</v>
      </c>
      <c r="T66" s="325"/>
    </row>
    <row r="67" spans="1:20">
      <c r="A67" s="306" t="s">
        <v>7</v>
      </c>
      <c r="B67" s="60" t="s">
        <v>72</v>
      </c>
      <c r="C67" s="107">
        <f>SUMIFS(交付申請入力データ!$F$19:$F$150001,交付申請入力データ!$C$19:$C$150001,B67,交付申請入力データ!$B$19:$B$150001,交付申請出力結果!$C$65)</f>
        <v>0</v>
      </c>
      <c r="D67" s="314">
        <f>SUM(C67:C72)</f>
        <v>0</v>
      </c>
      <c r="E67" s="109">
        <f>SUMIFS(交付申請入力データ!$G$19:$G$150004,交付申請入力データ!$C$19:$C$150004,B67,交付申請入力データ!$B$19:$B$150004,交付申請出力結果!$C$65)</f>
        <v>0</v>
      </c>
      <c r="F67" s="62">
        <f>IFERROR(交付申請入力データ!L$18*SUMIFS(交付申請入力データ!$F$19:$F$150001,交付申請入力データ!L$19:L$150001,"対象",交付申請入力データ!$C$19:$C$150001,交付申請出力結果!$B67,交付申請入力データ!$B$19:$B$150001,交付申請出力結果!$C$65)/SUMIF(交付申請入力データ!L$19:L$150001,"対象",交付申請入力データ!$F$19:$F$150001),0)</f>
        <v>0</v>
      </c>
      <c r="G67" s="62">
        <f>IFERROR(交付申請入力データ!M$18*SUMIFS(交付申請入力データ!$F$19:$F$150001,交付申請入力データ!M$19:M$150001,"対象",交付申請入力データ!$C$19:$C$150001,交付申請出力結果!$B67,交付申請入力データ!$B$19:$B$150001,交付申請出力結果!$C$65)/SUMIF(交付申請入力データ!M$19:M$150001,"対象",交付申請入力データ!$F$19:$F$150001),0)</f>
        <v>0</v>
      </c>
      <c r="H67" s="62">
        <f>IFERROR(交付申請入力データ!N$18*SUMIFS(交付申請入力データ!$F$19:$F$150001,交付申請入力データ!N$19:N$150001,"対象",交付申請入力データ!$C$19:$C$150001,交付申請出力結果!$B67,交付申請入力データ!$B$19:$B$150001,交付申請出力結果!$C$65)/SUMIF(交付申請入力データ!N$19:N$150001,"対象",交付申請入力データ!$F$19:$F$150001),0)</f>
        <v>0</v>
      </c>
      <c r="I67" s="62">
        <f>IFERROR(交付申請入力データ!O$18*SUMIFS(交付申請入力データ!$F$19:$F$150001,交付申請入力データ!O$19:O$150001,"対象",交付申請入力データ!$C$19:$C$150001,交付申請出力結果!$B67,交付申請入力データ!$B$19:$B$150001,交付申請出力結果!$C$65)/SUMIF(交付申請入力データ!O$19:O$150001,"対象",交付申請入力データ!$F$19:$F$150001),0)</f>
        <v>0</v>
      </c>
      <c r="J67" s="62">
        <f>IFERROR(交付申請入力データ!P$18*SUMIFS(交付申請入力データ!$F$19:$F$150001,交付申請入力データ!P$19:P$150001,"対象",交付申請入力データ!$C$19:$C$150001,交付申請出力結果!$B67,交付申請入力データ!$B$19:$B$150001,交付申請出力結果!$C$65)/SUMIF(交付申請入力データ!P$19:P$150001,"対象",交付申請入力データ!$F$19:$F$150001),0)</f>
        <v>0</v>
      </c>
      <c r="K67" s="62">
        <f>IFERROR(交付申請入力データ!Q$18*SUMIFS(交付申請入力データ!$F$19:$F$150001,交付申請入力データ!Q$19:Q$150001,"対象",交付申請入力データ!$C$19:$C$150001,交付申請出力結果!$B67,交付申請入力データ!$B$19:$B$150001,交付申請出力結果!$C$65)/SUMIF(交付申請入力データ!Q$19:Q$150001,"対象",交付申請入力データ!$F$19:$F$150001),0)</f>
        <v>0</v>
      </c>
      <c r="L67" s="62">
        <f>IFERROR(交付申請入力データ!R$18*SUMIFS(交付申請入力データ!$F$19:$F$150001,交付申請入力データ!R$19:R$150001,"対象",交付申請入力データ!$C$19:$C$150001,交付申請出力結果!$B67,交付申請入力データ!$B$19:$B$150001,交付申請出力結果!$C$65)/SUMIF(交付申請入力データ!R$19:R$150001,"対象",交付申請入力データ!$F$19:$F$150001),0)</f>
        <v>0</v>
      </c>
      <c r="M67" s="62">
        <f>IFERROR(交付申請入力データ!S$18*SUMIFS(交付申請入力データ!$F$19:$F$150001,交付申請入力データ!S$19:S$150001,"対象",交付申請入力データ!$C$19:$C$150001,交付申請出力結果!$B67,交付申請入力データ!$B$19:$B$150001,交付申請出力結果!$C$65)/SUMIF(交付申請入力データ!S$19:S$150001,"対象",交付申請入力データ!$F$19:$F$150001),0)</f>
        <v>0</v>
      </c>
      <c r="N67" s="109">
        <f>IFERROR(交付申請入力データ!W$18*SUMIFS(交付申請入力データ!$F$19:$F$150001,交付申請入力データ!W$19:W$150001,"対象",交付申請入力データ!$C$19:$C$150001,交付申請出力結果!$B67,交付申請入力データ!$B$19:$B$150001,交付申請出力結果!$C$65)/SUMIF(交付申請入力データ!W$19:W$150001,"対象",交付申請入力データ!$F$19:$F$150001),0)</f>
        <v>0</v>
      </c>
      <c r="O67" s="109">
        <f>IFERROR(交付申請入力データ!X$18*SUMIFS(交付申請入力データ!$F$19:$F$150001,交付申請入力データ!X$19:X$150001,"対象",交付申請入力データ!$C$19:$C$150001,交付申請出力結果!$B67,交付申請入力データ!$B$19:$B$150001,交付申請出力結果!$C$65)/SUMIF(交付申請入力データ!X$19:X$150001,"対象",交付申請入力データ!$F$19:$F$150001),0)</f>
        <v>0</v>
      </c>
      <c r="P67" s="109">
        <f>IFERROR(交付申請入力データ!Y$18*SUMIFS(交付申請入力データ!$F$19:$F$150001,交付申請入力データ!Y$19:Y$150001,"対象",交付申請入力データ!$C$19:$C$150001,交付申請出力結果!$B67,交付申請入力データ!$B$19:$B$150001,交付申請出力結果!$C$65)/SUMIF(交付申請入力データ!Y$19:Y$150001,"対象",交付申請入力データ!$F$19:$F$150001),0)</f>
        <v>0</v>
      </c>
      <c r="Q67" s="62">
        <f>SUM(E67:P67)</f>
        <v>0</v>
      </c>
      <c r="R67" s="142">
        <f>IFERROR(LOOKUP(交付申請出力結果!$C$65,交付申請入力データ!$B$8:$B$14,交付申請入力データ!$E$8:$E$14),0)</f>
        <v>0</v>
      </c>
      <c r="S67" s="64">
        <f>ROUNDDOWN(Q67*R67,0)</f>
        <v>0</v>
      </c>
      <c r="T67" s="326">
        <f>SUM(S67:S72)</f>
        <v>0</v>
      </c>
    </row>
    <row r="68" spans="1:20">
      <c r="A68" s="307"/>
      <c r="B68" s="4" t="s">
        <v>73</v>
      </c>
      <c r="C68" s="107">
        <f>SUMIFS(交付申請入力データ!$F$19:$F$150001,交付申請入力データ!$C$19:$C$150001,B68,交付申請入力データ!$B$19:$B$150001,交付申請出力結果!$C$65)</f>
        <v>0</v>
      </c>
      <c r="D68" s="314"/>
      <c r="E68" s="52">
        <f>SUMIFS(交付申請入力データ!$G$19:$G$150004,交付申請入力データ!$C$19:$C$150004,B68,交付申請入力データ!$B$19:$B$150004,交付申請出力結果!$C$65)</f>
        <v>0</v>
      </c>
      <c r="F68" s="109">
        <f>IFERROR(交付申請入力データ!L$18*SUMIFS(交付申請入力データ!$F$19:$F$150001,交付申請入力データ!L$19:L$150001,"対象",交付申請入力データ!$C$19:$C$150001,交付申請出力結果!$B68,交付申請入力データ!$B$19:$B$150001,交付申請出力結果!$C$65)/SUMIF(交付申請入力データ!L$19:L$150001,"対象",交付申請入力データ!$F$19:$F$150001),0)</f>
        <v>0</v>
      </c>
      <c r="G68" s="109">
        <f>IFERROR(交付申請入力データ!M$18*SUMIFS(交付申請入力データ!$F$19:$F$150001,交付申請入力データ!M$19:M$150001,"対象",交付申請入力データ!$C$19:$C$150001,交付申請出力結果!$B68,交付申請入力データ!$B$19:$B$150001,交付申請出力結果!$C$65)/SUMIF(交付申請入力データ!M$19:M$150001,"対象",交付申請入力データ!$F$19:$F$150001),0)</f>
        <v>0</v>
      </c>
      <c r="H68" s="109">
        <f>IFERROR(交付申請入力データ!N$18*SUMIFS(交付申請入力データ!$F$19:$F$150001,交付申請入力データ!N$19:N$150001,"対象",交付申請入力データ!$C$19:$C$150001,交付申請出力結果!$B68,交付申請入力データ!$B$19:$B$150001,交付申請出力結果!$C$65)/SUMIF(交付申請入力データ!N$19:N$150001,"対象",交付申請入力データ!$F$19:$F$150001),0)</f>
        <v>0</v>
      </c>
      <c r="I68" s="109">
        <f>IFERROR(交付申請入力データ!O$18*SUMIFS(交付申請入力データ!$F$19:$F$150001,交付申請入力データ!O$19:O$150001,"対象",交付申請入力データ!$C$19:$C$150001,交付申請出力結果!$B68,交付申請入力データ!$B$19:$B$150001,交付申請出力結果!$C$65)/SUMIF(交付申請入力データ!O$19:O$150001,"対象",交付申請入力データ!$F$19:$F$150001),0)</f>
        <v>0</v>
      </c>
      <c r="J68" s="109">
        <f>IFERROR(交付申請入力データ!P$18*SUMIFS(交付申請入力データ!$F$19:$F$150001,交付申請入力データ!P$19:P$150001,"対象",交付申請入力データ!$C$19:$C$150001,交付申請出力結果!$B68,交付申請入力データ!$B$19:$B$150001,交付申請出力結果!$C$65)/SUMIF(交付申請入力データ!P$19:P$150001,"対象",交付申請入力データ!$F$19:$F$150001),0)</f>
        <v>0</v>
      </c>
      <c r="K68" s="109">
        <f>IFERROR(交付申請入力データ!Q$18*SUMIFS(交付申請入力データ!$F$19:$F$150001,交付申請入力データ!Q$19:Q$150001,"対象",交付申請入力データ!$C$19:$C$150001,交付申請出力結果!$B68,交付申請入力データ!$B$19:$B$150001,交付申請出力結果!$C$65)/SUMIF(交付申請入力データ!Q$19:Q$150001,"対象",交付申請入力データ!$F$19:$F$150001),0)</f>
        <v>0</v>
      </c>
      <c r="L68" s="109">
        <f>IFERROR(交付申請入力データ!R$18*SUMIFS(交付申請入力データ!$F$19:$F$150001,交付申請入力データ!R$19:R$150001,"対象",交付申請入力データ!$C$19:$C$150001,交付申請出力結果!$B68,交付申請入力データ!$B$19:$B$150001,交付申請出力結果!$C$65)/SUMIF(交付申請入力データ!R$19:R$150001,"対象",交付申請入力データ!$F$19:$F$150001),0)</f>
        <v>0</v>
      </c>
      <c r="M68" s="109">
        <f>IFERROR(交付申請入力データ!S$18*SUMIFS(交付申請入力データ!$F$19:$F$150001,交付申請入力データ!S$19:S$150001,"対象",交付申請入力データ!$C$19:$C$150001,交付申請出力結果!$B68,交付申請入力データ!$B$19:$B$150001,交付申請出力結果!$C$65)/SUMIF(交付申請入力データ!S$19:S$150001,"対象",交付申請入力データ!$F$19:$F$150001),0)</f>
        <v>0</v>
      </c>
      <c r="N68" s="109">
        <f>IFERROR(交付申請入力データ!W$18*SUMIFS(交付申請入力データ!$F$19:$F$150001,交付申請入力データ!W$19:W$150001,"対象",交付申請入力データ!$C$19:$C$150001,交付申請出力結果!$B68,交付申請入力データ!$B$19:$B$150001,交付申請出力結果!$C$65)/SUMIF(交付申請入力データ!W$19:W$150001,"対象",交付申請入力データ!$F$19:$F$150001),0)</f>
        <v>0</v>
      </c>
      <c r="O68" s="109">
        <f>IFERROR(交付申請入力データ!X$18*SUMIFS(交付申請入力データ!$F$19:$F$150001,交付申請入力データ!X$19:X$150001,"対象",交付申請入力データ!$C$19:$C$150001,交付申請出力結果!$B68,交付申請入力データ!$B$19:$B$150001,交付申請出力結果!$C$65)/SUMIF(交付申請入力データ!X$19:X$150001,"対象",交付申請入力データ!$F$19:$F$150001),0)</f>
        <v>0</v>
      </c>
      <c r="P68" s="109">
        <f>IFERROR(交付申請入力データ!Y$18*SUMIFS(交付申請入力データ!$F$19:$F$150001,交付申請入力データ!Y$19:Y$150001,"対象",交付申請入力データ!$C$19:$C$150001,交付申請出力結果!$B68,交付申請入力データ!$B$19:$B$150001,交付申請出力結果!$C$65)/SUMIF(交付申請入力データ!Y$19:Y$150001,"対象",交付申請入力データ!$F$19:$F$150001),0)</f>
        <v>0</v>
      </c>
      <c r="Q68" s="52">
        <f t="shared" ref="Q68:Q93" si="13">SUM(E68:P68)</f>
        <v>0</v>
      </c>
      <c r="R68" s="58">
        <f>IFERROR(LOOKUP(交付申請出力結果!$C$65,交付申請入力データ!$B$8:$B$14,交付申請入力データ!$E$8:$E$14),0)</f>
        <v>0</v>
      </c>
      <c r="S68" s="65">
        <f>ROUNDDOWN(Q68*R68,0)</f>
        <v>0</v>
      </c>
      <c r="T68" s="327"/>
    </row>
    <row r="69" spans="1:20">
      <c r="A69" s="307"/>
      <c r="B69" s="4" t="s">
        <v>74</v>
      </c>
      <c r="C69" s="107">
        <f>SUMIFS(交付申請入力データ!$F$19:$F$150001,交付申請入力データ!$C$19:$C$150001,B69,交付申請入力データ!$B$19:$B$150001,交付申請出力結果!$C$65)</f>
        <v>0</v>
      </c>
      <c r="D69" s="314"/>
      <c r="E69" s="52">
        <f>SUMIFS(交付申請入力データ!$G$19:$G$150004,交付申請入力データ!$C$19:$C$150004,B69,交付申請入力データ!$B$19:$B$150004,交付申請出力結果!$C$65)</f>
        <v>0</v>
      </c>
      <c r="F69" s="109">
        <f>IFERROR(交付申請入力データ!L$18*SUMIFS(交付申請入力データ!$F$19:$F$150001,交付申請入力データ!L$19:L$150001,"対象",交付申請入力データ!$C$19:$C$150001,交付申請出力結果!$B69,交付申請入力データ!$B$19:$B$150001,交付申請出力結果!$C$65)/SUMIF(交付申請入力データ!L$19:L$150001,"対象",交付申請入力データ!$F$19:$F$150001),0)</f>
        <v>0</v>
      </c>
      <c r="G69" s="109">
        <f>IFERROR(交付申請入力データ!M$18*SUMIFS(交付申請入力データ!$F$19:$F$150001,交付申請入力データ!M$19:M$150001,"対象",交付申請入力データ!$C$19:$C$150001,交付申請出力結果!$B69,交付申請入力データ!$B$19:$B$150001,交付申請出力結果!$C$65)/SUMIF(交付申請入力データ!M$19:M$150001,"対象",交付申請入力データ!$F$19:$F$150001),0)</f>
        <v>0</v>
      </c>
      <c r="H69" s="109">
        <f>IFERROR(交付申請入力データ!N$18*SUMIFS(交付申請入力データ!$F$19:$F$150001,交付申請入力データ!N$19:N$150001,"対象",交付申請入力データ!$C$19:$C$150001,交付申請出力結果!$B69,交付申請入力データ!$B$19:$B$150001,交付申請出力結果!$C$65)/SUMIF(交付申請入力データ!N$19:N$150001,"対象",交付申請入力データ!$F$19:$F$150001),0)</f>
        <v>0</v>
      </c>
      <c r="I69" s="109">
        <f>IFERROR(交付申請入力データ!O$18*SUMIFS(交付申請入力データ!$F$19:$F$150001,交付申請入力データ!O$19:O$150001,"対象",交付申請入力データ!$C$19:$C$150001,交付申請出力結果!$B69,交付申請入力データ!$B$19:$B$150001,交付申請出力結果!$C$65)/SUMIF(交付申請入力データ!O$19:O$150001,"対象",交付申請入力データ!$F$19:$F$150001),0)</f>
        <v>0</v>
      </c>
      <c r="J69" s="109">
        <f>IFERROR(交付申請入力データ!P$18*SUMIFS(交付申請入力データ!$F$19:$F$150001,交付申請入力データ!P$19:P$150001,"対象",交付申請入力データ!$C$19:$C$150001,交付申請出力結果!$B69,交付申請入力データ!$B$19:$B$150001,交付申請出力結果!$C$65)/SUMIF(交付申請入力データ!P$19:P$150001,"対象",交付申請入力データ!$F$19:$F$150001),0)</f>
        <v>0</v>
      </c>
      <c r="K69" s="109">
        <f>IFERROR(交付申請入力データ!Q$18*SUMIFS(交付申請入力データ!$F$19:$F$150001,交付申請入力データ!Q$19:Q$150001,"対象",交付申請入力データ!$C$19:$C$150001,交付申請出力結果!$B69,交付申請入力データ!$B$19:$B$150001,交付申請出力結果!$C$65)/SUMIF(交付申請入力データ!Q$19:Q$150001,"対象",交付申請入力データ!$F$19:$F$150001),0)</f>
        <v>0</v>
      </c>
      <c r="L69" s="109">
        <f>IFERROR(交付申請入力データ!R$18*SUMIFS(交付申請入力データ!$F$19:$F$150001,交付申請入力データ!R$19:R$150001,"対象",交付申請入力データ!$C$19:$C$150001,交付申請出力結果!$B69,交付申請入力データ!$B$19:$B$150001,交付申請出力結果!$C$65)/SUMIF(交付申請入力データ!R$19:R$150001,"対象",交付申請入力データ!$F$19:$F$150001),0)</f>
        <v>0</v>
      </c>
      <c r="M69" s="109">
        <f>IFERROR(交付申請入力データ!S$18*SUMIFS(交付申請入力データ!$F$19:$F$150001,交付申請入力データ!S$19:S$150001,"対象",交付申請入力データ!$C$19:$C$150001,交付申請出力結果!$B69,交付申請入力データ!$B$19:$B$150001,交付申請出力結果!$C$65)/SUMIF(交付申請入力データ!S$19:S$150001,"対象",交付申請入力データ!$F$19:$F$150001),0)</f>
        <v>0</v>
      </c>
      <c r="N69" s="109">
        <f>IFERROR(交付申請入力データ!W$18*SUMIFS(交付申請入力データ!$F$19:$F$150001,交付申請入力データ!W$19:W$150001,"対象",交付申請入力データ!$C$19:$C$150001,交付申請出力結果!$B69,交付申請入力データ!$B$19:$B$150001,交付申請出力結果!$C$65)/SUMIF(交付申請入力データ!W$19:W$150001,"対象",交付申請入力データ!$F$19:$F$150001),0)</f>
        <v>0</v>
      </c>
      <c r="O69" s="109">
        <f>IFERROR(交付申請入力データ!X$18*SUMIFS(交付申請入力データ!$F$19:$F$150001,交付申請入力データ!X$19:X$150001,"対象",交付申請入力データ!$C$19:$C$150001,交付申請出力結果!$B69,交付申請入力データ!$B$19:$B$150001,交付申請出力結果!$C$65)/SUMIF(交付申請入力データ!X$19:X$150001,"対象",交付申請入力データ!$F$19:$F$150001),0)</f>
        <v>0</v>
      </c>
      <c r="P69" s="109">
        <f>IFERROR(交付申請入力データ!Y$18*SUMIFS(交付申請入力データ!$F$19:$F$150001,交付申請入力データ!Y$19:Y$150001,"対象",交付申請入力データ!$C$19:$C$150001,交付申請出力結果!$B69,交付申請入力データ!$B$19:$B$150001,交付申請出力結果!$C$65)/SUMIF(交付申請入力データ!Y$19:Y$150001,"対象",交付申請入力データ!$F$19:$F$150001),0)</f>
        <v>0</v>
      </c>
      <c r="Q69" s="52">
        <f t="shared" si="13"/>
        <v>0</v>
      </c>
      <c r="R69" s="58">
        <f>IFERROR(LOOKUP(交付申請出力結果!$C$65,交付申請入力データ!$B$8:$B$14,交付申請入力データ!$E$8:$E$14),0)</f>
        <v>0</v>
      </c>
      <c r="S69" s="65">
        <f t="shared" ref="S69:S92" si="14">ROUNDDOWN(Q69*R69,0)</f>
        <v>0</v>
      </c>
      <c r="T69" s="327"/>
    </row>
    <row r="70" spans="1:20">
      <c r="A70" s="307"/>
      <c r="B70" s="4" t="s">
        <v>75</v>
      </c>
      <c r="C70" s="107">
        <f>SUMIFS(交付申請入力データ!$F$19:$F$150001,交付申請入力データ!$C$19:$C$150001,B70,交付申請入力データ!$B$19:$B$150001,交付申請出力結果!$C$65)</f>
        <v>0</v>
      </c>
      <c r="D70" s="314"/>
      <c r="E70" s="52">
        <f>SUMIFS(交付申請入力データ!$G$19:$G$150004,交付申請入力データ!$C$19:$C$150004,B70,交付申請入力データ!$B$19:$B$150004,交付申請出力結果!$C$65)</f>
        <v>0</v>
      </c>
      <c r="F70" s="109">
        <f>IFERROR(交付申請入力データ!L$18*SUMIFS(交付申請入力データ!$F$19:$F$150001,交付申請入力データ!L$19:L$150001,"対象",交付申請入力データ!$C$19:$C$150001,交付申請出力結果!$B70,交付申請入力データ!$B$19:$B$150001,交付申請出力結果!$C$65)/SUMIF(交付申請入力データ!L$19:L$150001,"対象",交付申請入力データ!$F$19:$F$150001),0)</f>
        <v>0</v>
      </c>
      <c r="G70" s="109">
        <f>IFERROR(交付申請入力データ!M$18*SUMIFS(交付申請入力データ!$F$19:$F$150001,交付申請入力データ!M$19:M$150001,"対象",交付申請入力データ!$C$19:$C$150001,交付申請出力結果!$B70,交付申請入力データ!$B$19:$B$150001,交付申請出力結果!$C$65)/SUMIF(交付申請入力データ!M$19:M$150001,"対象",交付申請入力データ!$F$19:$F$150001),0)</f>
        <v>0</v>
      </c>
      <c r="H70" s="109">
        <f>IFERROR(交付申請入力データ!N$18*SUMIFS(交付申請入力データ!$F$19:$F$150001,交付申請入力データ!N$19:N$150001,"対象",交付申請入力データ!$C$19:$C$150001,交付申請出力結果!$B70,交付申請入力データ!$B$19:$B$150001,交付申請出力結果!$C$65)/SUMIF(交付申請入力データ!N$19:N$150001,"対象",交付申請入力データ!$F$19:$F$150001),0)</f>
        <v>0</v>
      </c>
      <c r="I70" s="109">
        <f>IFERROR(交付申請入力データ!O$18*SUMIFS(交付申請入力データ!$F$19:$F$150001,交付申請入力データ!O$19:O$150001,"対象",交付申請入力データ!$C$19:$C$150001,交付申請出力結果!$B70,交付申請入力データ!$B$19:$B$150001,交付申請出力結果!$C$65)/SUMIF(交付申請入力データ!O$19:O$150001,"対象",交付申請入力データ!$F$19:$F$150001),0)</f>
        <v>0</v>
      </c>
      <c r="J70" s="109">
        <f>IFERROR(交付申請入力データ!P$18*SUMIFS(交付申請入力データ!$F$19:$F$150001,交付申請入力データ!P$19:P$150001,"対象",交付申請入力データ!$C$19:$C$150001,交付申請出力結果!$B70,交付申請入力データ!$B$19:$B$150001,交付申請出力結果!$C$65)/SUMIF(交付申請入力データ!P$19:P$150001,"対象",交付申請入力データ!$F$19:$F$150001),0)</f>
        <v>0</v>
      </c>
      <c r="K70" s="109">
        <f>IFERROR(交付申請入力データ!Q$18*SUMIFS(交付申請入力データ!$F$19:$F$150001,交付申請入力データ!Q$19:Q$150001,"対象",交付申請入力データ!$C$19:$C$150001,交付申請出力結果!$B70,交付申請入力データ!$B$19:$B$150001,交付申請出力結果!$C$65)/SUMIF(交付申請入力データ!Q$19:Q$150001,"対象",交付申請入力データ!$F$19:$F$150001),0)</f>
        <v>0</v>
      </c>
      <c r="L70" s="109">
        <f>IFERROR(交付申請入力データ!R$18*SUMIFS(交付申請入力データ!$F$19:$F$150001,交付申請入力データ!R$19:R$150001,"対象",交付申請入力データ!$C$19:$C$150001,交付申請出力結果!$B70,交付申請入力データ!$B$19:$B$150001,交付申請出力結果!$C$65)/SUMIF(交付申請入力データ!R$19:R$150001,"対象",交付申請入力データ!$F$19:$F$150001),0)</f>
        <v>0</v>
      </c>
      <c r="M70" s="109">
        <f>IFERROR(交付申請入力データ!S$18*SUMIFS(交付申請入力データ!$F$19:$F$150001,交付申請入力データ!S$19:S$150001,"対象",交付申請入力データ!$C$19:$C$150001,交付申請出力結果!$B70,交付申請入力データ!$B$19:$B$150001,交付申請出力結果!$C$65)/SUMIF(交付申請入力データ!S$19:S$150001,"対象",交付申請入力データ!$F$19:$F$150001),0)</f>
        <v>0</v>
      </c>
      <c r="N70" s="109">
        <f>IFERROR(交付申請入力データ!W$18*SUMIFS(交付申請入力データ!$F$19:$F$150001,交付申請入力データ!W$19:W$150001,"対象",交付申請入力データ!$C$19:$C$150001,交付申請出力結果!$B70,交付申請入力データ!$B$19:$B$150001,交付申請出力結果!$C$65)/SUMIF(交付申請入力データ!W$19:W$150001,"対象",交付申請入力データ!$F$19:$F$150001),0)</f>
        <v>0</v>
      </c>
      <c r="O70" s="109">
        <f>IFERROR(交付申請入力データ!X$18*SUMIFS(交付申請入力データ!$F$19:$F$150001,交付申請入力データ!X$19:X$150001,"対象",交付申請入力データ!$C$19:$C$150001,交付申請出力結果!$B70,交付申請入力データ!$B$19:$B$150001,交付申請出力結果!$C$65)/SUMIF(交付申請入力データ!X$19:X$150001,"対象",交付申請入力データ!$F$19:$F$150001),0)</f>
        <v>0</v>
      </c>
      <c r="P70" s="109">
        <f>IFERROR(交付申請入力データ!Y$18*SUMIFS(交付申請入力データ!$F$19:$F$150001,交付申請入力データ!Y$19:Y$150001,"対象",交付申請入力データ!$C$19:$C$150001,交付申請出力結果!$B70,交付申請入力データ!$B$19:$B$150001,交付申請出力結果!$C$65)/SUMIF(交付申請入力データ!Y$19:Y$150001,"対象",交付申請入力データ!$F$19:$F$150001),0)</f>
        <v>0</v>
      </c>
      <c r="Q70" s="52">
        <f t="shared" si="13"/>
        <v>0</v>
      </c>
      <c r="R70" s="58">
        <f>IFERROR(LOOKUP(交付申請出力結果!$C$65,交付申請入力データ!$B$8:$B$14,交付申請入力データ!$E$8:$E$14),0)</f>
        <v>0</v>
      </c>
      <c r="S70" s="65">
        <f t="shared" si="14"/>
        <v>0</v>
      </c>
      <c r="T70" s="327"/>
    </row>
    <row r="71" spans="1:20">
      <c r="A71" s="307"/>
      <c r="B71" s="4" t="s">
        <v>76</v>
      </c>
      <c r="C71" s="107">
        <f>SUMIFS(交付申請入力データ!$F$19:$F$150001,交付申請入力データ!$C$19:$C$150001,B71,交付申請入力データ!$B$19:$B$150001,交付申請出力結果!$C$65)</f>
        <v>0</v>
      </c>
      <c r="D71" s="314"/>
      <c r="E71" s="52">
        <f>SUMIFS(交付申請入力データ!$G$19:$G$150004,交付申請入力データ!$C$19:$C$150004,B71,交付申請入力データ!$B$19:$B$150004,交付申請出力結果!$C$65)</f>
        <v>0</v>
      </c>
      <c r="F71" s="109">
        <f>IFERROR(交付申請入力データ!L$18*SUMIFS(交付申請入力データ!$F$19:$F$150001,交付申請入力データ!L$19:L$150001,"対象",交付申請入力データ!$C$19:$C$150001,交付申請出力結果!$B71,交付申請入力データ!$B$19:$B$150001,交付申請出力結果!$C$65)/SUMIF(交付申請入力データ!L$19:L$150001,"対象",交付申請入力データ!$F$19:$F$150001),0)</f>
        <v>0</v>
      </c>
      <c r="G71" s="109">
        <f>IFERROR(交付申請入力データ!M$18*SUMIFS(交付申請入力データ!$F$19:$F$150001,交付申請入力データ!M$19:M$150001,"対象",交付申請入力データ!$C$19:$C$150001,交付申請出力結果!$B71,交付申請入力データ!$B$19:$B$150001,交付申請出力結果!$C$65)/SUMIF(交付申請入力データ!M$19:M$150001,"対象",交付申請入力データ!$F$19:$F$150001),0)</f>
        <v>0</v>
      </c>
      <c r="H71" s="109">
        <f>IFERROR(交付申請入力データ!N$18*SUMIFS(交付申請入力データ!$F$19:$F$150001,交付申請入力データ!N$19:N$150001,"対象",交付申請入力データ!$C$19:$C$150001,交付申請出力結果!$B71,交付申請入力データ!$B$19:$B$150001,交付申請出力結果!$C$65)/SUMIF(交付申請入力データ!N$19:N$150001,"対象",交付申請入力データ!$F$19:$F$150001),0)</f>
        <v>0</v>
      </c>
      <c r="I71" s="109">
        <f>IFERROR(交付申請入力データ!O$18*SUMIFS(交付申請入力データ!$F$19:$F$150001,交付申請入力データ!O$19:O$150001,"対象",交付申請入力データ!$C$19:$C$150001,交付申請出力結果!$B71,交付申請入力データ!$B$19:$B$150001,交付申請出力結果!$C$65)/SUMIF(交付申請入力データ!O$19:O$150001,"対象",交付申請入力データ!$F$19:$F$150001),0)</f>
        <v>0</v>
      </c>
      <c r="J71" s="109">
        <f>IFERROR(交付申請入力データ!P$18*SUMIFS(交付申請入力データ!$F$19:$F$150001,交付申請入力データ!P$19:P$150001,"対象",交付申請入力データ!$C$19:$C$150001,交付申請出力結果!$B71,交付申請入力データ!$B$19:$B$150001,交付申請出力結果!$C$65)/SUMIF(交付申請入力データ!P$19:P$150001,"対象",交付申請入力データ!$F$19:$F$150001),0)</f>
        <v>0</v>
      </c>
      <c r="K71" s="109">
        <f>IFERROR(交付申請入力データ!Q$18*SUMIFS(交付申請入力データ!$F$19:$F$150001,交付申請入力データ!Q$19:Q$150001,"対象",交付申請入力データ!$C$19:$C$150001,交付申請出力結果!$B71,交付申請入力データ!$B$19:$B$150001,交付申請出力結果!$C$65)/SUMIF(交付申請入力データ!Q$19:Q$150001,"対象",交付申請入力データ!$F$19:$F$150001),0)</f>
        <v>0</v>
      </c>
      <c r="L71" s="109">
        <f>IFERROR(交付申請入力データ!R$18*SUMIFS(交付申請入力データ!$F$19:$F$150001,交付申請入力データ!R$19:R$150001,"対象",交付申請入力データ!$C$19:$C$150001,交付申請出力結果!$B71,交付申請入力データ!$B$19:$B$150001,交付申請出力結果!$C$65)/SUMIF(交付申請入力データ!R$19:R$150001,"対象",交付申請入力データ!$F$19:$F$150001),0)</f>
        <v>0</v>
      </c>
      <c r="M71" s="109">
        <f>IFERROR(交付申請入力データ!S$18*SUMIFS(交付申請入力データ!$F$19:$F$150001,交付申請入力データ!S$19:S$150001,"対象",交付申請入力データ!$C$19:$C$150001,交付申請出力結果!$B71,交付申請入力データ!$B$19:$B$150001,交付申請出力結果!$C$65)/SUMIF(交付申請入力データ!S$19:S$150001,"対象",交付申請入力データ!$F$19:$F$150001),0)</f>
        <v>0</v>
      </c>
      <c r="N71" s="109">
        <f>IFERROR(交付申請入力データ!W$18*SUMIFS(交付申請入力データ!$F$19:$F$150001,交付申請入力データ!W$19:W$150001,"対象",交付申請入力データ!$C$19:$C$150001,交付申請出力結果!$B71,交付申請入力データ!$B$19:$B$150001,交付申請出力結果!$C$65)/SUMIF(交付申請入力データ!W$19:W$150001,"対象",交付申請入力データ!$F$19:$F$150001),0)</f>
        <v>0</v>
      </c>
      <c r="O71" s="109">
        <f>IFERROR(交付申請入力データ!X$18*SUMIFS(交付申請入力データ!$F$19:$F$150001,交付申請入力データ!X$19:X$150001,"対象",交付申請入力データ!$C$19:$C$150001,交付申請出力結果!$B71,交付申請入力データ!$B$19:$B$150001,交付申請出力結果!$C$65)/SUMIF(交付申請入力データ!X$19:X$150001,"対象",交付申請入力データ!$F$19:$F$150001),0)</f>
        <v>0</v>
      </c>
      <c r="P71" s="109">
        <f>IFERROR(交付申請入力データ!Y$18*SUMIFS(交付申請入力データ!$F$19:$F$150001,交付申請入力データ!Y$19:Y$150001,"対象",交付申請入力データ!$C$19:$C$150001,交付申請出力結果!$B71,交付申請入力データ!$B$19:$B$150001,交付申請出力結果!$C$65)/SUMIF(交付申請入力データ!Y$19:Y$150001,"対象",交付申請入力データ!$F$19:$F$150001),0)</f>
        <v>0</v>
      </c>
      <c r="Q71" s="52">
        <f t="shared" si="13"/>
        <v>0</v>
      </c>
      <c r="R71" s="58">
        <f>IFERROR(LOOKUP(交付申請出力結果!$C$65,交付申請入力データ!$B$8:$B$14,交付申請入力データ!$E$8:$E$14),0)</f>
        <v>0</v>
      </c>
      <c r="S71" s="65">
        <f t="shared" si="14"/>
        <v>0</v>
      </c>
      <c r="T71" s="327"/>
    </row>
    <row r="72" spans="1:20" ht="19.5" thickBot="1">
      <c r="A72" s="308"/>
      <c r="B72" s="59" t="s">
        <v>77</v>
      </c>
      <c r="C72" s="67">
        <f>SUMIFS(交付申請入力データ!$F$19:$F$150001,交付申請入力データ!$C$19:$C$150001,B72,交付申請入力データ!$B$19:$B$150001,交付申請出力結果!$C$65)</f>
        <v>0</v>
      </c>
      <c r="D72" s="314"/>
      <c r="E72" s="68">
        <f>SUMIFS(交付申請入力データ!$G$19:$G$150004,交付申請入力データ!$C$19:$C$150004,B72,交付申請入力データ!$B$19:$B$150004,交付申請出力結果!$C$65)</f>
        <v>0</v>
      </c>
      <c r="F72" s="112">
        <f>IFERROR(交付申請入力データ!L$18*SUMIFS(交付申請入力データ!$F$19:$F$150001,交付申請入力データ!L$19:L$150001,"対象",交付申請入力データ!$C$19:$C$150001,交付申請出力結果!$B72,交付申請入力データ!$B$19:$B$150001,交付申請出力結果!$C$65)/SUMIF(交付申請入力データ!L$19:L$150001,"対象",交付申請入力データ!$F$19:$F$150001),0)</f>
        <v>0</v>
      </c>
      <c r="G72" s="112">
        <f>IFERROR(交付申請入力データ!M$18*SUMIFS(交付申請入力データ!$F$19:$F$150001,交付申請入力データ!M$19:M$150001,"対象",交付申請入力データ!$C$19:$C$150001,交付申請出力結果!$B72,交付申請入力データ!$B$19:$B$150001,交付申請出力結果!$C$65)/SUMIF(交付申請入力データ!M$19:M$150001,"対象",交付申請入力データ!$F$19:$F$150001),0)</f>
        <v>0</v>
      </c>
      <c r="H72" s="112">
        <f>IFERROR(交付申請入力データ!N$18*SUMIFS(交付申請入力データ!$F$19:$F$150001,交付申請入力データ!N$19:N$150001,"対象",交付申請入力データ!$C$19:$C$150001,交付申請出力結果!$B72,交付申請入力データ!$B$19:$B$150001,交付申請出力結果!$C$65)/SUMIF(交付申請入力データ!N$19:N$150001,"対象",交付申請入力データ!$F$19:$F$150001),0)</f>
        <v>0</v>
      </c>
      <c r="I72" s="112">
        <f>IFERROR(交付申請入力データ!O$18*SUMIFS(交付申請入力データ!$F$19:$F$150001,交付申請入力データ!O$19:O$150001,"対象",交付申請入力データ!$C$19:$C$150001,交付申請出力結果!$B72,交付申請入力データ!$B$19:$B$150001,交付申請出力結果!$C$65)/SUMIF(交付申請入力データ!O$19:O$150001,"対象",交付申請入力データ!$F$19:$F$150001),0)</f>
        <v>0</v>
      </c>
      <c r="J72" s="112">
        <f>IFERROR(交付申請入力データ!P$18*SUMIFS(交付申請入力データ!$F$19:$F$150001,交付申請入力データ!P$19:P$150001,"対象",交付申請入力データ!$C$19:$C$150001,交付申請出力結果!$B72,交付申請入力データ!$B$19:$B$150001,交付申請出力結果!$C$65)/SUMIF(交付申請入力データ!P$19:P$150001,"対象",交付申請入力データ!$F$19:$F$150001),0)</f>
        <v>0</v>
      </c>
      <c r="K72" s="112">
        <f>IFERROR(交付申請入力データ!Q$18*SUMIFS(交付申請入力データ!$F$19:$F$150001,交付申請入力データ!Q$19:Q$150001,"対象",交付申請入力データ!$C$19:$C$150001,交付申請出力結果!$B72,交付申請入力データ!$B$19:$B$150001,交付申請出力結果!$C$65)/SUMIF(交付申請入力データ!Q$19:Q$150001,"対象",交付申請入力データ!$F$19:$F$150001),0)</f>
        <v>0</v>
      </c>
      <c r="L72" s="112">
        <f>IFERROR(交付申請入力データ!R$18*SUMIFS(交付申請入力データ!$F$19:$F$150001,交付申請入力データ!R$19:R$150001,"対象",交付申請入力データ!$C$19:$C$150001,交付申請出力結果!$B72,交付申請入力データ!$B$19:$B$150001,交付申請出力結果!$C$65)/SUMIF(交付申請入力データ!R$19:R$150001,"対象",交付申請入力データ!$F$19:$F$150001),0)</f>
        <v>0</v>
      </c>
      <c r="M72" s="112">
        <f>IFERROR(交付申請入力データ!S$18*SUMIFS(交付申請入力データ!$F$19:$F$150001,交付申請入力データ!S$19:S$150001,"対象",交付申請入力データ!$C$19:$C$150001,交付申請出力結果!$B72,交付申請入力データ!$B$19:$B$150001,交付申請出力結果!$C$65)/SUMIF(交付申請入力データ!S$19:S$150001,"対象",交付申請入力データ!$F$19:$F$150001),0)</f>
        <v>0</v>
      </c>
      <c r="N72" s="68">
        <f>IFERROR(交付申請入力データ!W$18*SUMIFS(交付申請入力データ!$F$19:$F$150001,交付申請入力データ!W$19:W$150001,"対象",交付申請入力データ!$C$19:$C$150001,交付申請出力結果!$B72,交付申請入力データ!$B$19:$B$150001,交付申請出力結果!$C$65)/SUMIF(交付申請入力データ!W$19:W$150001,"対象",交付申請入力データ!$F$19:$F$150001),0)</f>
        <v>0</v>
      </c>
      <c r="O72" s="68">
        <f>IFERROR(交付申請入力データ!X$18*SUMIFS(交付申請入力データ!$F$19:$F$150001,交付申請入力データ!X$19:X$150001,"対象",交付申請入力データ!$C$19:$C$150001,交付申請出力結果!$B72,交付申請入力データ!$B$19:$B$150001,交付申請出力結果!$C$65)/SUMIF(交付申請入力データ!X$19:X$150001,"対象",交付申請入力データ!$F$19:$F$150001),0)</f>
        <v>0</v>
      </c>
      <c r="P72" s="68">
        <f>IFERROR(交付申請入力データ!Y$18*SUMIFS(交付申請入力データ!$F$19:$F$150001,交付申請入力データ!Y$19:Y$150001,"対象",交付申請入力データ!$C$19:$C$150001,交付申請出力結果!$B72,交付申請入力データ!$B$19:$B$150001,交付申請出力結果!$C$65)/SUMIF(交付申請入力データ!Y$19:Y$150001,"対象",交付申請入力データ!$F$19:$F$150001),0)</f>
        <v>0</v>
      </c>
      <c r="Q72" s="68">
        <f t="shared" si="13"/>
        <v>0</v>
      </c>
      <c r="R72" s="69">
        <f>IFERROR(LOOKUP(交付申請出力結果!$C$65,交付申請入力データ!$B$8:$B$14,交付申請入力データ!$E$8:$E$14),0)</f>
        <v>0</v>
      </c>
      <c r="S72" s="70">
        <f t="shared" si="14"/>
        <v>0</v>
      </c>
      <c r="T72" s="328"/>
    </row>
    <row r="73" spans="1:20">
      <c r="A73" s="309" t="s">
        <v>59</v>
      </c>
      <c r="B73" s="80" t="s">
        <v>78</v>
      </c>
      <c r="C73" s="106">
        <f>SUMIFS(交付申請入力データ!$F$19:$F$150001,交付申請入力データ!$C$19:$C$150001,B73,交付申請入力データ!$B$19:$B$150001,交付申請出力結果!$C$65)</f>
        <v>0</v>
      </c>
      <c r="D73" s="315">
        <f>SUM(C73:C90)</f>
        <v>0</v>
      </c>
      <c r="E73" s="108">
        <f>SUMIFS(交付申請入力データ!$G$19:$G$150004,交付申請入力データ!$C$19:$C$150004,B73,交付申請入力データ!$B$19:$B$150004,交付申請出力結果!$C$65)</f>
        <v>0</v>
      </c>
      <c r="F73" s="82">
        <f>IFERROR(交付申請入力データ!L$18*SUMIFS(交付申請入力データ!$F$19:$F$150001,交付申請入力データ!L$19:L$150001,"対象",交付申請入力データ!$C$19:$C$150001,交付申請出力結果!$B73,交付申請入力データ!$B$19:$B$150001,交付申請出力結果!$C$65)/SUMIF(交付申請入力データ!L$19:L$150001,"対象",交付申請入力データ!$F$19:$F$150001),0)</f>
        <v>0</v>
      </c>
      <c r="G73" s="82">
        <f>IFERROR(交付申請入力データ!M$18*SUMIFS(交付申請入力データ!$F$19:$F$150001,交付申請入力データ!M$19:M$150001,"対象",交付申請入力データ!$C$19:$C$150001,交付申請出力結果!$B73,交付申請入力データ!$B$19:$B$150001,交付申請出力結果!$C$65)/SUMIF(交付申請入力データ!M$19:M$150001,"対象",交付申請入力データ!$F$19:$F$150001),0)</f>
        <v>0</v>
      </c>
      <c r="H73" s="82">
        <f>IFERROR(交付申請入力データ!N$18*SUMIFS(交付申請入力データ!$F$19:$F$150001,交付申請入力データ!N$19:N$150001,"対象",交付申請入力データ!$C$19:$C$150001,交付申請出力結果!$B73,交付申請入力データ!$B$19:$B$150001,交付申請出力結果!$C$65)/SUMIF(交付申請入力データ!N$19:N$150001,"対象",交付申請入力データ!$F$19:$F$150001),0)</f>
        <v>0</v>
      </c>
      <c r="I73" s="82">
        <f>IFERROR(交付申請入力データ!O$18*SUMIFS(交付申請入力データ!$F$19:$F$150001,交付申請入力データ!O$19:O$150001,"対象",交付申請入力データ!$C$19:$C$150001,交付申請出力結果!$B73,交付申請入力データ!$B$19:$B$150001,交付申請出力結果!$C$65)/SUMIF(交付申請入力データ!O$19:O$150001,"対象",交付申請入力データ!$F$19:$F$150001),0)</f>
        <v>0</v>
      </c>
      <c r="J73" s="82">
        <f>IFERROR(交付申請入力データ!P$18*SUMIFS(交付申請入力データ!$F$19:$F$150001,交付申請入力データ!P$19:P$150001,"対象",交付申請入力データ!$C$19:$C$150001,交付申請出力結果!$B73,交付申請入力データ!$B$19:$B$150001,交付申請出力結果!$C$65)/SUMIF(交付申請入力データ!P$19:P$150001,"対象",交付申請入力データ!$F$19:$F$150001),0)</f>
        <v>0</v>
      </c>
      <c r="K73" s="82">
        <f>IFERROR(交付申請入力データ!Q$18*SUMIFS(交付申請入力データ!$F$19:$F$150001,交付申請入力データ!Q$19:Q$150001,"対象",交付申請入力データ!$C$19:$C$150001,交付申請出力結果!$B73,交付申請入力データ!$B$19:$B$150001,交付申請出力結果!$C$65)/SUMIF(交付申請入力データ!Q$19:Q$150001,"対象",交付申請入力データ!$F$19:$F$150001),0)</f>
        <v>0</v>
      </c>
      <c r="L73" s="82">
        <f>IFERROR(交付申請入力データ!R$18*SUMIFS(交付申請入力データ!$F$19:$F$150001,交付申請入力データ!R$19:R$150001,"対象",交付申請入力データ!$C$19:$C$150001,交付申請出力結果!$B73,交付申請入力データ!$B$19:$B$150001,交付申請出力結果!$C$65)/SUMIF(交付申請入力データ!R$19:R$150001,"対象",交付申請入力データ!$F$19:$F$150001),0)</f>
        <v>0</v>
      </c>
      <c r="M73" s="82">
        <f>IFERROR(交付申請入力データ!S$18*SUMIFS(交付申請入力データ!$F$19:$F$150001,交付申請入力データ!S$19:S$150001,"対象",交付申請入力データ!$C$19:$C$150001,交付申請出力結果!$B73,交付申請入力データ!$B$19:$B$150001,交付申請出力結果!$C$65)/SUMIF(交付申請入力データ!S$19:S$150001,"対象",交付申請入力データ!$F$19:$F$150001),0)</f>
        <v>0</v>
      </c>
      <c r="N73" s="82">
        <f>IFERROR(交付申請入力データ!W$18*SUMIFS(交付申請入力データ!$F$19:$F$150001,交付申請入力データ!W$19:W$150001,"対象",交付申請入力データ!$C$19:$C$150001,交付申請出力結果!$B73,交付申請入力データ!$B$19:$B$150001,交付申請出力結果!$C$65)/SUMIF(交付申請入力データ!W$19:W$150001,"対象",交付申請入力データ!$F$19:$F$150001),0)</f>
        <v>0</v>
      </c>
      <c r="O73" s="82">
        <f>IFERROR(交付申請入力データ!X$18*SUMIFS(交付申請入力データ!$F$19:$F$150001,交付申請入力データ!X$19:X$150001,"対象",交付申請入力データ!$C$19:$C$150001,交付申請出力結果!$B73,交付申請入力データ!$B$19:$B$150001,交付申請出力結果!$C$65)/SUMIF(交付申請入力データ!X$19:X$150001,"対象",交付申請入力データ!$F$19:$F$150001),0)</f>
        <v>0</v>
      </c>
      <c r="P73" s="82">
        <f>IFERROR(交付申請入力データ!Y$18*SUMIFS(交付申請入力データ!$F$19:$F$150001,交付申請入力データ!Y$19:Y$150001,"対象",交付申請入力データ!$C$19:$C$150001,交付申請出力結果!$B73,交付申請入力データ!$B$19:$B$150001,交付申請出力結果!$C$65)/SUMIF(交付申請入力データ!Y$19:Y$150001,"対象",交付申請入力データ!$F$19:$F$150001),0)</f>
        <v>0</v>
      </c>
      <c r="Q73" s="82">
        <f t="shared" si="13"/>
        <v>0</v>
      </c>
      <c r="R73" s="141">
        <f>IFERROR(LOOKUP(交付申請出力結果!$C$65,交付申請入力データ!$B$8:$B$14,交付申請入力データ!$E$8:$E$14),0)</f>
        <v>0</v>
      </c>
      <c r="S73" s="83">
        <f t="shared" si="14"/>
        <v>0</v>
      </c>
      <c r="T73" s="329">
        <f>SUM(S73:S90)</f>
        <v>0</v>
      </c>
    </row>
    <row r="74" spans="1:20">
      <c r="A74" s="310"/>
      <c r="B74" s="72" t="s">
        <v>171</v>
      </c>
      <c r="C74" s="106">
        <f>SUMIFS(交付申請入力データ!$F$19:$F$150001,交付申請入力データ!$C$19:$C$150001,B74,交付申請入力データ!$B$19:$B$150001,交付申請出力結果!$C$65)</f>
        <v>0</v>
      </c>
      <c r="D74" s="316"/>
      <c r="E74" s="74">
        <f>SUMIFS(交付申請入力データ!$G$19:$G$150004,交付申請入力データ!$C$19:$C$150004,B74,交付申請入力データ!$B$19:$B$150004,交付申請出力結果!$C$65)</f>
        <v>0</v>
      </c>
      <c r="F74" s="108">
        <f>IFERROR(交付申請入力データ!L$18*SUMIFS(交付申請入力データ!$F$19:$F$150001,交付申請入力データ!L$19:L$150001,"対象",交付申請入力データ!$C$19:$C$150001,交付申請出力結果!$B74,交付申請入力データ!$B$19:$B$150001,交付申請出力結果!$C$65)/SUMIF(交付申請入力データ!L$19:L$150001,"対象",交付申請入力データ!$F$19:$F$150001),0)</f>
        <v>0</v>
      </c>
      <c r="G74" s="108">
        <f>IFERROR(交付申請入力データ!M$18*SUMIFS(交付申請入力データ!$F$19:$F$150001,交付申請入力データ!M$19:M$150001,"対象",交付申請入力データ!$C$19:$C$150001,交付申請出力結果!$B74,交付申請入力データ!$B$19:$B$150001,交付申請出力結果!$C$65)/SUMIF(交付申請入力データ!M$19:M$150001,"対象",交付申請入力データ!$F$19:$F$150001),0)</f>
        <v>0</v>
      </c>
      <c r="H74" s="108">
        <f>IFERROR(交付申請入力データ!N$18*SUMIFS(交付申請入力データ!$F$19:$F$150001,交付申請入力データ!N$19:N$150001,"対象",交付申請入力データ!$C$19:$C$150001,交付申請出力結果!$B74,交付申請入力データ!$B$19:$B$150001,交付申請出力結果!$C$65)/SUMIF(交付申請入力データ!N$19:N$150001,"対象",交付申請入力データ!$F$19:$F$150001),0)</f>
        <v>0</v>
      </c>
      <c r="I74" s="108">
        <f>IFERROR(交付申請入力データ!O$18*SUMIFS(交付申請入力データ!$F$19:$F$150001,交付申請入力データ!O$19:O$150001,"対象",交付申請入力データ!$C$19:$C$150001,交付申請出力結果!$B74,交付申請入力データ!$B$19:$B$150001,交付申請出力結果!$C$65)/SUMIF(交付申請入力データ!O$19:O$150001,"対象",交付申請入力データ!$F$19:$F$150001),0)</f>
        <v>0</v>
      </c>
      <c r="J74" s="108">
        <f>IFERROR(交付申請入力データ!P$18*SUMIFS(交付申請入力データ!$F$19:$F$150001,交付申請入力データ!P$19:P$150001,"対象",交付申請入力データ!$C$19:$C$150001,交付申請出力結果!$B74,交付申請入力データ!$B$19:$B$150001,交付申請出力結果!$C$65)/SUMIF(交付申請入力データ!P$19:P$150001,"対象",交付申請入力データ!$F$19:$F$150001),0)</f>
        <v>0</v>
      </c>
      <c r="K74" s="108">
        <f>IFERROR(交付申請入力データ!Q$18*SUMIFS(交付申請入力データ!$F$19:$F$150001,交付申請入力データ!Q$19:Q$150001,"対象",交付申請入力データ!$C$19:$C$150001,交付申請出力結果!$B74,交付申請入力データ!$B$19:$B$150001,交付申請出力結果!$C$65)/SUMIF(交付申請入力データ!Q$19:Q$150001,"対象",交付申請入力データ!$F$19:$F$150001),0)</f>
        <v>0</v>
      </c>
      <c r="L74" s="108">
        <f>IFERROR(交付申請入力データ!R$18*SUMIFS(交付申請入力データ!$F$19:$F$150001,交付申請入力データ!R$19:R$150001,"対象",交付申請入力データ!$C$19:$C$150001,交付申請出力結果!$B74,交付申請入力データ!$B$19:$B$150001,交付申請出力結果!$C$65)/SUMIF(交付申請入力データ!R$19:R$150001,"対象",交付申請入力データ!$F$19:$F$150001),0)</f>
        <v>0</v>
      </c>
      <c r="M74" s="108">
        <f>IFERROR(交付申請入力データ!S$18*SUMIFS(交付申請入力データ!$F$19:$F$150001,交付申請入力データ!S$19:S$150001,"対象",交付申請入力データ!$C$19:$C$150001,交付申請出力結果!$B74,交付申請入力データ!$B$19:$B$150001,交付申請出力結果!$C$65)/SUMIF(交付申請入力データ!S$19:S$150001,"対象",交付申請入力データ!$F$19:$F$150001),0)</f>
        <v>0</v>
      </c>
      <c r="N74" s="108">
        <f>IFERROR(交付申請入力データ!W$18*SUMIFS(交付申請入力データ!$F$19:$F$150001,交付申請入力データ!W$19:W$150001,"対象",交付申請入力データ!$C$19:$C$150001,交付申請出力結果!$B74,交付申請入力データ!$B$19:$B$150001,交付申請出力結果!$C$65)/SUMIF(交付申請入力データ!W$19:W$150001,"対象",交付申請入力データ!$F$19:$F$150001),0)</f>
        <v>0</v>
      </c>
      <c r="O74" s="108">
        <f>IFERROR(交付申請入力データ!X$18*SUMIFS(交付申請入力データ!$F$19:$F$150001,交付申請入力データ!X$19:X$150001,"対象",交付申請入力データ!$C$19:$C$150001,交付申請出力結果!$B74,交付申請入力データ!$B$19:$B$150001,交付申請出力結果!$C$65)/SUMIF(交付申請入力データ!X$19:X$150001,"対象",交付申請入力データ!$F$19:$F$150001),0)</f>
        <v>0</v>
      </c>
      <c r="P74" s="108">
        <f>IFERROR(交付申請入力データ!Y$18*SUMIFS(交付申請入力データ!$F$19:$F$150001,交付申請入力データ!Y$19:Y$150001,"対象",交付申請入力データ!$C$19:$C$150001,交付申請出力結果!$B74,交付申請入力データ!$B$19:$B$150001,交付申請出力結果!$C$65)/SUMIF(交付申請入力データ!Y$19:Y$150001,"対象",交付申請入力データ!$F$19:$F$150001),0)</f>
        <v>0</v>
      </c>
      <c r="Q74" s="74">
        <f t="shared" si="13"/>
        <v>0</v>
      </c>
      <c r="R74" s="75">
        <f>IFERROR(LOOKUP(交付申請出力結果!$C$65,交付申請入力データ!$B$8:$B$14,交付申請入力データ!$E$8:$E$14),0)</f>
        <v>0</v>
      </c>
      <c r="S74" s="84">
        <f t="shared" si="14"/>
        <v>0</v>
      </c>
      <c r="T74" s="330"/>
    </row>
    <row r="75" spans="1:20">
      <c r="A75" s="310"/>
      <c r="B75" s="72" t="s">
        <v>79</v>
      </c>
      <c r="C75" s="106">
        <f>SUMIFS(交付申請入力データ!$F$19:$F$150001,交付申請入力データ!$C$19:$C$150001,B75,交付申請入力データ!$B$19:$B$150001,交付申請出力結果!$C$65)</f>
        <v>0</v>
      </c>
      <c r="D75" s="316"/>
      <c r="E75" s="74">
        <f>SUMIFS(交付申請入力データ!$G$19:$G$150004,交付申請入力データ!$C$19:$C$150004,B75,交付申請入力データ!$B$19:$B$150004,交付申請出力結果!$C$65)</f>
        <v>0</v>
      </c>
      <c r="F75" s="108">
        <f>IFERROR(交付申請入力データ!L$18*SUMIFS(交付申請入力データ!$F$19:$F$150001,交付申請入力データ!L$19:L$150001,"対象",交付申請入力データ!$C$19:$C$150001,交付申請出力結果!$B75,交付申請入力データ!$B$19:$B$150001,交付申請出力結果!$C$65)/SUMIF(交付申請入力データ!L$19:L$150001,"対象",交付申請入力データ!$F$19:$F$150001),0)</f>
        <v>0</v>
      </c>
      <c r="G75" s="108">
        <f>IFERROR(交付申請入力データ!M$18*SUMIFS(交付申請入力データ!$F$19:$F$150001,交付申請入力データ!M$19:M$150001,"対象",交付申請入力データ!$C$19:$C$150001,交付申請出力結果!$B75,交付申請入力データ!$B$19:$B$150001,交付申請出力結果!$C$65)/SUMIF(交付申請入力データ!M$19:M$150001,"対象",交付申請入力データ!$F$19:$F$150001),0)</f>
        <v>0</v>
      </c>
      <c r="H75" s="108">
        <f>IFERROR(交付申請入力データ!N$18*SUMIFS(交付申請入力データ!$F$19:$F$150001,交付申請入力データ!N$19:N$150001,"対象",交付申請入力データ!$C$19:$C$150001,交付申請出力結果!$B75,交付申請入力データ!$B$19:$B$150001,交付申請出力結果!$C$65)/SUMIF(交付申請入力データ!N$19:N$150001,"対象",交付申請入力データ!$F$19:$F$150001),0)</f>
        <v>0</v>
      </c>
      <c r="I75" s="108">
        <f>IFERROR(交付申請入力データ!O$18*SUMIFS(交付申請入力データ!$F$19:$F$150001,交付申請入力データ!O$19:O$150001,"対象",交付申請入力データ!$C$19:$C$150001,交付申請出力結果!$B75,交付申請入力データ!$B$19:$B$150001,交付申請出力結果!$C$65)/SUMIF(交付申請入力データ!O$19:O$150001,"対象",交付申請入力データ!$F$19:$F$150001),0)</f>
        <v>0</v>
      </c>
      <c r="J75" s="108">
        <f>IFERROR(交付申請入力データ!P$18*SUMIFS(交付申請入力データ!$F$19:$F$150001,交付申請入力データ!P$19:P$150001,"対象",交付申請入力データ!$C$19:$C$150001,交付申請出力結果!$B75,交付申請入力データ!$B$19:$B$150001,交付申請出力結果!$C$65)/SUMIF(交付申請入力データ!P$19:P$150001,"対象",交付申請入力データ!$F$19:$F$150001),0)</f>
        <v>0</v>
      </c>
      <c r="K75" s="108">
        <f>IFERROR(交付申請入力データ!Q$18*SUMIFS(交付申請入力データ!$F$19:$F$150001,交付申請入力データ!Q$19:Q$150001,"対象",交付申請入力データ!$C$19:$C$150001,交付申請出力結果!$B75,交付申請入力データ!$B$19:$B$150001,交付申請出力結果!$C$65)/SUMIF(交付申請入力データ!Q$19:Q$150001,"対象",交付申請入力データ!$F$19:$F$150001),0)</f>
        <v>0</v>
      </c>
      <c r="L75" s="108">
        <f>IFERROR(交付申請入力データ!R$18*SUMIFS(交付申請入力データ!$F$19:$F$150001,交付申請入力データ!R$19:R$150001,"対象",交付申請入力データ!$C$19:$C$150001,交付申請出力結果!$B75,交付申請入力データ!$B$19:$B$150001,交付申請出力結果!$C$65)/SUMIF(交付申請入力データ!R$19:R$150001,"対象",交付申請入力データ!$F$19:$F$150001),0)</f>
        <v>0</v>
      </c>
      <c r="M75" s="108">
        <f>IFERROR(交付申請入力データ!S$18*SUMIFS(交付申請入力データ!$F$19:$F$150001,交付申請入力データ!S$19:S$150001,"対象",交付申請入力データ!$C$19:$C$150001,交付申請出力結果!$B75,交付申請入力データ!$B$19:$B$150001,交付申請出力結果!$C$65)/SUMIF(交付申請入力データ!S$19:S$150001,"対象",交付申請入力データ!$F$19:$F$150001),0)</f>
        <v>0</v>
      </c>
      <c r="N75" s="108">
        <f>IFERROR(交付申請入力データ!W$18*SUMIFS(交付申請入力データ!$F$19:$F$150001,交付申請入力データ!W$19:W$150001,"対象",交付申請入力データ!$C$19:$C$150001,交付申請出力結果!$B75,交付申請入力データ!$B$19:$B$150001,交付申請出力結果!$C$65)/SUMIF(交付申請入力データ!W$19:W$150001,"対象",交付申請入力データ!$F$19:$F$150001),0)</f>
        <v>0</v>
      </c>
      <c r="O75" s="108">
        <f>IFERROR(交付申請入力データ!X$18*SUMIFS(交付申請入力データ!$F$19:$F$150001,交付申請入力データ!X$19:X$150001,"対象",交付申請入力データ!$C$19:$C$150001,交付申請出力結果!$B75,交付申請入力データ!$B$19:$B$150001,交付申請出力結果!$C$65)/SUMIF(交付申請入力データ!X$19:X$150001,"対象",交付申請入力データ!$F$19:$F$150001),0)</f>
        <v>0</v>
      </c>
      <c r="P75" s="108">
        <f>IFERROR(交付申請入力データ!Y$18*SUMIFS(交付申請入力データ!$F$19:$F$150001,交付申請入力データ!Y$19:Y$150001,"対象",交付申請入力データ!$C$19:$C$150001,交付申請出力結果!$B75,交付申請入力データ!$B$19:$B$150001,交付申請出力結果!$C$65)/SUMIF(交付申請入力データ!Y$19:Y$150001,"対象",交付申請入力データ!$F$19:$F$150001),0)</f>
        <v>0</v>
      </c>
      <c r="Q75" s="74">
        <f t="shared" si="13"/>
        <v>0</v>
      </c>
      <c r="R75" s="75">
        <f>IFERROR(LOOKUP(交付申請出力結果!$C$65,交付申請入力データ!$B$8:$B$14,交付申請入力データ!$E$8:$E$14),0)</f>
        <v>0</v>
      </c>
      <c r="S75" s="84">
        <f t="shared" si="14"/>
        <v>0</v>
      </c>
      <c r="T75" s="330"/>
    </row>
    <row r="76" spans="1:20">
      <c r="A76" s="310"/>
      <c r="B76" s="72" t="s">
        <v>80</v>
      </c>
      <c r="C76" s="106">
        <f>SUMIFS(交付申請入力データ!$F$19:$F$150001,交付申請入力データ!$C$19:$C$150001,B76,交付申請入力データ!$B$19:$B$150001,交付申請出力結果!$C$65)</f>
        <v>0</v>
      </c>
      <c r="D76" s="316"/>
      <c r="E76" s="74">
        <f>SUMIFS(交付申請入力データ!$G$19:$G$150004,交付申請入力データ!$C$19:$C$150004,B76,交付申請入力データ!$B$19:$B$150004,交付申請出力結果!$C$65)</f>
        <v>0</v>
      </c>
      <c r="F76" s="108">
        <f>IFERROR(交付申請入力データ!L$18*SUMIFS(交付申請入力データ!$F$19:$F$150001,交付申請入力データ!L$19:L$150001,"対象",交付申請入力データ!$C$19:$C$150001,交付申請出力結果!$B76,交付申請入力データ!$B$19:$B$150001,交付申請出力結果!$C$65)/SUMIF(交付申請入力データ!L$19:L$150001,"対象",交付申請入力データ!$F$19:$F$150001),0)</f>
        <v>0</v>
      </c>
      <c r="G76" s="108">
        <f>IFERROR(交付申請入力データ!M$18*SUMIFS(交付申請入力データ!$F$19:$F$150001,交付申請入力データ!M$19:M$150001,"対象",交付申請入力データ!$C$19:$C$150001,交付申請出力結果!$B76,交付申請入力データ!$B$19:$B$150001,交付申請出力結果!$C$65)/SUMIF(交付申請入力データ!M$19:M$150001,"対象",交付申請入力データ!$F$19:$F$150001),0)</f>
        <v>0</v>
      </c>
      <c r="H76" s="108">
        <f>IFERROR(交付申請入力データ!N$18*SUMIFS(交付申請入力データ!$F$19:$F$150001,交付申請入力データ!N$19:N$150001,"対象",交付申請入力データ!$C$19:$C$150001,交付申請出力結果!$B76,交付申請入力データ!$B$19:$B$150001,交付申請出力結果!$C$65)/SUMIF(交付申請入力データ!N$19:N$150001,"対象",交付申請入力データ!$F$19:$F$150001),0)</f>
        <v>0</v>
      </c>
      <c r="I76" s="108">
        <f>IFERROR(交付申請入力データ!O$18*SUMIFS(交付申請入力データ!$F$19:$F$150001,交付申請入力データ!O$19:O$150001,"対象",交付申請入力データ!$C$19:$C$150001,交付申請出力結果!$B76,交付申請入力データ!$B$19:$B$150001,交付申請出力結果!$C$65)/SUMIF(交付申請入力データ!O$19:O$150001,"対象",交付申請入力データ!$F$19:$F$150001),0)</f>
        <v>0</v>
      </c>
      <c r="J76" s="108">
        <f>IFERROR(交付申請入力データ!P$18*SUMIFS(交付申請入力データ!$F$19:$F$150001,交付申請入力データ!P$19:P$150001,"対象",交付申請入力データ!$C$19:$C$150001,交付申請出力結果!$B76,交付申請入力データ!$B$19:$B$150001,交付申請出力結果!$C$65)/SUMIF(交付申請入力データ!P$19:P$150001,"対象",交付申請入力データ!$F$19:$F$150001),0)</f>
        <v>0</v>
      </c>
      <c r="K76" s="108">
        <f>IFERROR(交付申請入力データ!Q$18*SUMIFS(交付申請入力データ!$F$19:$F$150001,交付申請入力データ!Q$19:Q$150001,"対象",交付申請入力データ!$C$19:$C$150001,交付申請出力結果!$B76,交付申請入力データ!$B$19:$B$150001,交付申請出力結果!$C$65)/SUMIF(交付申請入力データ!Q$19:Q$150001,"対象",交付申請入力データ!$F$19:$F$150001),0)</f>
        <v>0</v>
      </c>
      <c r="L76" s="108">
        <f>IFERROR(交付申請入力データ!R$18*SUMIFS(交付申請入力データ!$F$19:$F$150001,交付申請入力データ!R$19:R$150001,"対象",交付申請入力データ!$C$19:$C$150001,交付申請出力結果!$B76,交付申請入力データ!$B$19:$B$150001,交付申請出力結果!$C$65)/SUMIF(交付申請入力データ!R$19:R$150001,"対象",交付申請入力データ!$F$19:$F$150001),0)</f>
        <v>0</v>
      </c>
      <c r="M76" s="108">
        <f>IFERROR(交付申請入力データ!S$18*SUMIFS(交付申請入力データ!$F$19:$F$150001,交付申請入力データ!S$19:S$150001,"対象",交付申請入力データ!$C$19:$C$150001,交付申請出力結果!$B76,交付申請入力データ!$B$19:$B$150001,交付申請出力結果!$C$65)/SUMIF(交付申請入力データ!S$19:S$150001,"対象",交付申請入力データ!$F$19:$F$150001),0)</f>
        <v>0</v>
      </c>
      <c r="N76" s="108">
        <f>IFERROR(交付申請入力データ!W$18*SUMIFS(交付申請入力データ!$F$19:$F$150001,交付申請入力データ!W$19:W$150001,"対象",交付申請入力データ!$C$19:$C$150001,交付申請出力結果!$B76,交付申請入力データ!$B$19:$B$150001,交付申請出力結果!$C$65)/SUMIF(交付申請入力データ!W$19:W$150001,"対象",交付申請入力データ!$F$19:$F$150001),0)</f>
        <v>0</v>
      </c>
      <c r="O76" s="108">
        <f>IFERROR(交付申請入力データ!X$18*SUMIFS(交付申請入力データ!$F$19:$F$150001,交付申請入力データ!X$19:X$150001,"対象",交付申請入力データ!$C$19:$C$150001,交付申請出力結果!$B76,交付申請入力データ!$B$19:$B$150001,交付申請出力結果!$C$65)/SUMIF(交付申請入力データ!X$19:X$150001,"対象",交付申請入力データ!$F$19:$F$150001),0)</f>
        <v>0</v>
      </c>
      <c r="P76" s="108">
        <f>IFERROR(交付申請入力データ!Y$18*SUMIFS(交付申請入力データ!$F$19:$F$150001,交付申請入力データ!Y$19:Y$150001,"対象",交付申請入力データ!$C$19:$C$150001,交付申請出力結果!$B76,交付申請入力データ!$B$19:$B$150001,交付申請出力結果!$C$65)/SUMIF(交付申請入力データ!Y$19:Y$150001,"対象",交付申請入力データ!$F$19:$F$150001),0)</f>
        <v>0</v>
      </c>
      <c r="Q76" s="74">
        <f t="shared" si="13"/>
        <v>0</v>
      </c>
      <c r="R76" s="75">
        <f>IFERROR(LOOKUP(交付申請出力結果!$C$65,交付申請入力データ!$B$8:$B$14,交付申請入力データ!$E$8:$E$14),0)</f>
        <v>0</v>
      </c>
      <c r="S76" s="84">
        <f t="shared" si="14"/>
        <v>0</v>
      </c>
      <c r="T76" s="330"/>
    </row>
    <row r="77" spans="1:20">
      <c r="A77" s="310"/>
      <c r="B77" s="72" t="s">
        <v>81</v>
      </c>
      <c r="C77" s="106">
        <f>SUMIFS(交付申請入力データ!$F$19:$F$150001,交付申請入力データ!$C$19:$C$150001,B77,交付申請入力データ!$B$19:$B$150001,交付申請出力結果!$C$65)</f>
        <v>0</v>
      </c>
      <c r="D77" s="316"/>
      <c r="E77" s="74">
        <f>SUMIFS(交付申請入力データ!$G$19:$G$150004,交付申請入力データ!$C$19:$C$150004,B77,交付申請入力データ!$B$19:$B$150004,交付申請出力結果!$C$65)</f>
        <v>0</v>
      </c>
      <c r="F77" s="108">
        <f>IFERROR(交付申請入力データ!L$18*SUMIFS(交付申請入力データ!$F$19:$F$150001,交付申請入力データ!L$19:L$150001,"対象",交付申請入力データ!$C$19:$C$150001,交付申請出力結果!$B77,交付申請入力データ!$B$19:$B$150001,交付申請出力結果!$C$65)/SUMIF(交付申請入力データ!L$19:L$150001,"対象",交付申請入力データ!$F$19:$F$150001),0)</f>
        <v>0</v>
      </c>
      <c r="G77" s="108">
        <f>IFERROR(交付申請入力データ!M$18*SUMIFS(交付申請入力データ!$F$19:$F$150001,交付申請入力データ!M$19:M$150001,"対象",交付申請入力データ!$C$19:$C$150001,交付申請出力結果!$B77,交付申請入力データ!$B$19:$B$150001,交付申請出力結果!$C$65)/SUMIF(交付申請入力データ!M$19:M$150001,"対象",交付申請入力データ!$F$19:$F$150001),0)</f>
        <v>0</v>
      </c>
      <c r="H77" s="108">
        <f>IFERROR(交付申請入力データ!N$18*SUMIFS(交付申請入力データ!$F$19:$F$150001,交付申請入力データ!N$19:N$150001,"対象",交付申請入力データ!$C$19:$C$150001,交付申請出力結果!$B77,交付申請入力データ!$B$19:$B$150001,交付申請出力結果!$C$65)/SUMIF(交付申請入力データ!N$19:N$150001,"対象",交付申請入力データ!$F$19:$F$150001),0)</f>
        <v>0</v>
      </c>
      <c r="I77" s="108">
        <f>IFERROR(交付申請入力データ!O$18*SUMIFS(交付申請入力データ!$F$19:$F$150001,交付申請入力データ!O$19:O$150001,"対象",交付申請入力データ!$C$19:$C$150001,交付申請出力結果!$B77,交付申請入力データ!$B$19:$B$150001,交付申請出力結果!$C$65)/SUMIF(交付申請入力データ!O$19:O$150001,"対象",交付申請入力データ!$F$19:$F$150001),0)</f>
        <v>0</v>
      </c>
      <c r="J77" s="108">
        <f>IFERROR(交付申請入力データ!P$18*SUMIFS(交付申請入力データ!$F$19:$F$150001,交付申請入力データ!P$19:P$150001,"対象",交付申請入力データ!$C$19:$C$150001,交付申請出力結果!$B77,交付申請入力データ!$B$19:$B$150001,交付申請出力結果!$C$65)/SUMIF(交付申請入力データ!P$19:P$150001,"対象",交付申請入力データ!$F$19:$F$150001),0)</f>
        <v>0</v>
      </c>
      <c r="K77" s="108">
        <f>IFERROR(交付申請入力データ!Q$18*SUMIFS(交付申請入力データ!$F$19:$F$150001,交付申請入力データ!Q$19:Q$150001,"対象",交付申請入力データ!$C$19:$C$150001,交付申請出力結果!$B77,交付申請入力データ!$B$19:$B$150001,交付申請出力結果!$C$65)/SUMIF(交付申請入力データ!Q$19:Q$150001,"対象",交付申請入力データ!$F$19:$F$150001),0)</f>
        <v>0</v>
      </c>
      <c r="L77" s="108">
        <f>IFERROR(交付申請入力データ!R$18*SUMIFS(交付申請入力データ!$F$19:$F$150001,交付申請入力データ!R$19:R$150001,"対象",交付申請入力データ!$C$19:$C$150001,交付申請出力結果!$B77,交付申請入力データ!$B$19:$B$150001,交付申請出力結果!$C$65)/SUMIF(交付申請入力データ!R$19:R$150001,"対象",交付申請入力データ!$F$19:$F$150001),0)</f>
        <v>0</v>
      </c>
      <c r="M77" s="108">
        <f>IFERROR(交付申請入力データ!S$18*SUMIFS(交付申請入力データ!$F$19:$F$150001,交付申請入力データ!S$19:S$150001,"対象",交付申請入力データ!$C$19:$C$150001,交付申請出力結果!$B77,交付申請入力データ!$B$19:$B$150001,交付申請出力結果!$C$65)/SUMIF(交付申請入力データ!S$19:S$150001,"対象",交付申請入力データ!$F$19:$F$150001),0)</f>
        <v>0</v>
      </c>
      <c r="N77" s="108">
        <f>IFERROR(交付申請入力データ!W$18*SUMIFS(交付申請入力データ!$F$19:$F$150001,交付申請入力データ!W$19:W$150001,"対象",交付申請入力データ!$C$19:$C$150001,交付申請出力結果!$B77,交付申請入力データ!$B$19:$B$150001,交付申請出力結果!$C$65)/SUMIF(交付申請入力データ!W$19:W$150001,"対象",交付申請入力データ!$F$19:$F$150001),0)</f>
        <v>0</v>
      </c>
      <c r="O77" s="108">
        <f>IFERROR(交付申請入力データ!X$18*SUMIFS(交付申請入力データ!$F$19:$F$150001,交付申請入力データ!X$19:X$150001,"対象",交付申請入力データ!$C$19:$C$150001,交付申請出力結果!$B77,交付申請入力データ!$B$19:$B$150001,交付申請出力結果!$C$65)/SUMIF(交付申請入力データ!X$19:X$150001,"対象",交付申請入力データ!$F$19:$F$150001),0)</f>
        <v>0</v>
      </c>
      <c r="P77" s="108">
        <f>IFERROR(交付申請入力データ!Y$18*SUMIFS(交付申請入力データ!$F$19:$F$150001,交付申請入力データ!Y$19:Y$150001,"対象",交付申請入力データ!$C$19:$C$150001,交付申請出力結果!$B77,交付申請入力データ!$B$19:$B$150001,交付申請出力結果!$C$65)/SUMIF(交付申請入力データ!Y$19:Y$150001,"対象",交付申請入力データ!$F$19:$F$150001),0)</f>
        <v>0</v>
      </c>
      <c r="Q77" s="74">
        <f t="shared" si="13"/>
        <v>0</v>
      </c>
      <c r="R77" s="75">
        <f>IFERROR(LOOKUP(交付申請出力結果!$C$65,交付申請入力データ!$B$8:$B$14,交付申請入力データ!$E$8:$E$14),0)</f>
        <v>0</v>
      </c>
      <c r="S77" s="84">
        <f t="shared" si="14"/>
        <v>0</v>
      </c>
      <c r="T77" s="330"/>
    </row>
    <row r="78" spans="1:20">
      <c r="A78" s="310"/>
      <c r="B78" s="72" t="s">
        <v>82</v>
      </c>
      <c r="C78" s="106">
        <f>SUMIFS(交付申請入力データ!$F$19:$F$150001,交付申請入力データ!$C$19:$C$150001,B78,交付申請入力データ!$B$19:$B$150001,交付申請出力結果!$C$65)</f>
        <v>0</v>
      </c>
      <c r="D78" s="316"/>
      <c r="E78" s="74">
        <f>SUMIFS(交付申請入力データ!$G$19:$G$150004,交付申請入力データ!$C$19:$C$150004,B78,交付申請入力データ!$B$19:$B$150004,交付申請出力結果!$C$65)</f>
        <v>0</v>
      </c>
      <c r="F78" s="108">
        <f>IFERROR(交付申請入力データ!L$18*SUMIFS(交付申請入力データ!$F$19:$F$150001,交付申請入力データ!L$19:L$150001,"対象",交付申請入力データ!$C$19:$C$150001,交付申請出力結果!$B78,交付申請入力データ!$B$19:$B$150001,交付申請出力結果!$C$65)/SUMIF(交付申請入力データ!L$19:L$150001,"対象",交付申請入力データ!$F$19:$F$150001),0)</f>
        <v>0</v>
      </c>
      <c r="G78" s="108">
        <f>IFERROR(交付申請入力データ!M$18*SUMIFS(交付申請入力データ!$F$19:$F$150001,交付申請入力データ!M$19:M$150001,"対象",交付申請入力データ!$C$19:$C$150001,交付申請出力結果!$B78,交付申請入力データ!$B$19:$B$150001,交付申請出力結果!$C$65)/SUMIF(交付申請入力データ!M$19:M$150001,"対象",交付申請入力データ!$F$19:$F$150001),0)</f>
        <v>0</v>
      </c>
      <c r="H78" s="108">
        <f>IFERROR(交付申請入力データ!N$18*SUMIFS(交付申請入力データ!$F$19:$F$150001,交付申請入力データ!N$19:N$150001,"対象",交付申請入力データ!$C$19:$C$150001,交付申請出力結果!$B78,交付申請入力データ!$B$19:$B$150001,交付申請出力結果!$C$65)/SUMIF(交付申請入力データ!N$19:N$150001,"対象",交付申請入力データ!$F$19:$F$150001),0)</f>
        <v>0</v>
      </c>
      <c r="I78" s="108">
        <f>IFERROR(交付申請入力データ!O$18*SUMIFS(交付申請入力データ!$F$19:$F$150001,交付申請入力データ!O$19:O$150001,"対象",交付申請入力データ!$C$19:$C$150001,交付申請出力結果!$B78,交付申請入力データ!$B$19:$B$150001,交付申請出力結果!$C$65)/SUMIF(交付申請入力データ!O$19:O$150001,"対象",交付申請入力データ!$F$19:$F$150001),0)</f>
        <v>0</v>
      </c>
      <c r="J78" s="108">
        <f>IFERROR(交付申請入力データ!P$18*SUMIFS(交付申請入力データ!$F$19:$F$150001,交付申請入力データ!P$19:P$150001,"対象",交付申請入力データ!$C$19:$C$150001,交付申請出力結果!$B78,交付申請入力データ!$B$19:$B$150001,交付申請出力結果!$C$65)/SUMIF(交付申請入力データ!P$19:P$150001,"対象",交付申請入力データ!$F$19:$F$150001),0)</f>
        <v>0</v>
      </c>
      <c r="K78" s="108">
        <f>IFERROR(交付申請入力データ!Q$18*SUMIFS(交付申請入力データ!$F$19:$F$150001,交付申請入力データ!Q$19:Q$150001,"対象",交付申請入力データ!$C$19:$C$150001,交付申請出力結果!$B78,交付申請入力データ!$B$19:$B$150001,交付申請出力結果!$C$65)/SUMIF(交付申請入力データ!Q$19:Q$150001,"対象",交付申請入力データ!$F$19:$F$150001),0)</f>
        <v>0</v>
      </c>
      <c r="L78" s="108">
        <f>IFERROR(交付申請入力データ!R$18*SUMIFS(交付申請入力データ!$F$19:$F$150001,交付申請入力データ!R$19:R$150001,"対象",交付申請入力データ!$C$19:$C$150001,交付申請出力結果!$B78,交付申請入力データ!$B$19:$B$150001,交付申請出力結果!$C$65)/SUMIF(交付申請入力データ!R$19:R$150001,"対象",交付申請入力データ!$F$19:$F$150001),0)</f>
        <v>0</v>
      </c>
      <c r="M78" s="108">
        <f>IFERROR(交付申請入力データ!S$18*SUMIFS(交付申請入力データ!$F$19:$F$150001,交付申請入力データ!S$19:S$150001,"対象",交付申請入力データ!$C$19:$C$150001,交付申請出力結果!$B78,交付申請入力データ!$B$19:$B$150001,交付申請出力結果!$C$65)/SUMIF(交付申請入力データ!S$19:S$150001,"対象",交付申請入力データ!$F$19:$F$150001),0)</f>
        <v>0</v>
      </c>
      <c r="N78" s="108">
        <f>IFERROR(交付申請入力データ!W$18*SUMIFS(交付申請入力データ!$F$19:$F$150001,交付申請入力データ!W$19:W$150001,"対象",交付申請入力データ!$C$19:$C$150001,交付申請出力結果!$B78,交付申請入力データ!$B$19:$B$150001,交付申請出力結果!$C$65)/SUMIF(交付申請入力データ!W$19:W$150001,"対象",交付申請入力データ!$F$19:$F$150001),0)</f>
        <v>0</v>
      </c>
      <c r="O78" s="108">
        <f>IFERROR(交付申請入力データ!X$18*SUMIFS(交付申請入力データ!$F$19:$F$150001,交付申請入力データ!X$19:X$150001,"対象",交付申請入力データ!$C$19:$C$150001,交付申請出力結果!$B78,交付申請入力データ!$B$19:$B$150001,交付申請出力結果!$C$65)/SUMIF(交付申請入力データ!X$19:X$150001,"対象",交付申請入力データ!$F$19:$F$150001),0)</f>
        <v>0</v>
      </c>
      <c r="P78" s="108">
        <f>IFERROR(交付申請入力データ!Y$18*SUMIFS(交付申請入力データ!$F$19:$F$150001,交付申請入力データ!Y$19:Y$150001,"対象",交付申請入力データ!$C$19:$C$150001,交付申請出力結果!$B78,交付申請入力データ!$B$19:$B$150001,交付申請出力結果!$C$65)/SUMIF(交付申請入力データ!Y$19:Y$150001,"対象",交付申請入力データ!$F$19:$F$150001),0)</f>
        <v>0</v>
      </c>
      <c r="Q78" s="74">
        <f t="shared" si="13"/>
        <v>0</v>
      </c>
      <c r="R78" s="75">
        <f>IFERROR(LOOKUP(交付申請出力結果!$C$65,交付申請入力データ!$B$8:$B$14,交付申請入力データ!$E$8:$E$14),0)</f>
        <v>0</v>
      </c>
      <c r="S78" s="84">
        <f t="shared" si="14"/>
        <v>0</v>
      </c>
      <c r="T78" s="330"/>
    </row>
    <row r="79" spans="1:20">
      <c r="A79" s="310"/>
      <c r="B79" s="72" t="s">
        <v>60</v>
      </c>
      <c r="C79" s="106">
        <f>SUMIFS(交付申請入力データ!$F$19:$F$150001,交付申請入力データ!$C$19:$C$150001,B79,交付申請入力データ!$B$19:$B$150001,交付申請出力結果!$C$65)</f>
        <v>0</v>
      </c>
      <c r="D79" s="316"/>
      <c r="E79" s="74">
        <f>SUMIFS(交付申請入力データ!$G$19:$G$150004,交付申請入力データ!$C$19:$C$150004,B79,交付申請入力データ!$B$19:$B$150004,交付申請出力結果!$C$65)</f>
        <v>0</v>
      </c>
      <c r="F79" s="108">
        <f>IFERROR(交付申請入力データ!L$18*SUMIFS(交付申請入力データ!$F$19:$F$150001,交付申請入力データ!L$19:L$150001,"対象",交付申請入力データ!$C$19:$C$150001,交付申請出力結果!$B79,交付申請入力データ!$B$19:$B$150001,交付申請出力結果!$C$65)/SUMIF(交付申請入力データ!L$19:L$150001,"対象",交付申請入力データ!$F$19:$F$150001),0)</f>
        <v>0</v>
      </c>
      <c r="G79" s="108">
        <f>IFERROR(交付申請入力データ!M$18*SUMIFS(交付申請入力データ!$F$19:$F$150001,交付申請入力データ!M$19:M$150001,"対象",交付申請入力データ!$C$19:$C$150001,交付申請出力結果!$B79,交付申請入力データ!$B$19:$B$150001,交付申請出力結果!$C$65)/SUMIF(交付申請入力データ!M$19:M$150001,"対象",交付申請入力データ!$F$19:$F$150001),0)</f>
        <v>0</v>
      </c>
      <c r="H79" s="108">
        <f>IFERROR(交付申請入力データ!N$18*SUMIFS(交付申請入力データ!$F$19:$F$150001,交付申請入力データ!N$19:N$150001,"対象",交付申請入力データ!$C$19:$C$150001,交付申請出力結果!$B79,交付申請入力データ!$B$19:$B$150001,交付申請出力結果!$C$65)/SUMIF(交付申請入力データ!N$19:N$150001,"対象",交付申請入力データ!$F$19:$F$150001),0)</f>
        <v>0</v>
      </c>
      <c r="I79" s="108">
        <f>IFERROR(交付申請入力データ!O$18*SUMIFS(交付申請入力データ!$F$19:$F$150001,交付申請入力データ!O$19:O$150001,"対象",交付申請入力データ!$C$19:$C$150001,交付申請出力結果!$B79,交付申請入力データ!$B$19:$B$150001,交付申請出力結果!$C$65)/SUMIF(交付申請入力データ!O$19:O$150001,"対象",交付申請入力データ!$F$19:$F$150001),0)</f>
        <v>0</v>
      </c>
      <c r="J79" s="108">
        <f>IFERROR(交付申請入力データ!P$18*SUMIFS(交付申請入力データ!$F$19:$F$150001,交付申請入力データ!P$19:P$150001,"対象",交付申請入力データ!$C$19:$C$150001,交付申請出力結果!$B79,交付申請入力データ!$B$19:$B$150001,交付申請出力結果!$C$65)/SUMIF(交付申請入力データ!P$19:P$150001,"対象",交付申請入力データ!$F$19:$F$150001),0)</f>
        <v>0</v>
      </c>
      <c r="K79" s="108">
        <f>IFERROR(交付申請入力データ!Q$18*SUMIFS(交付申請入力データ!$F$19:$F$150001,交付申請入力データ!Q$19:Q$150001,"対象",交付申請入力データ!$C$19:$C$150001,交付申請出力結果!$B79,交付申請入力データ!$B$19:$B$150001,交付申請出力結果!$C$65)/SUMIF(交付申請入力データ!Q$19:Q$150001,"対象",交付申請入力データ!$F$19:$F$150001),0)</f>
        <v>0</v>
      </c>
      <c r="L79" s="108">
        <f>IFERROR(交付申請入力データ!R$18*SUMIFS(交付申請入力データ!$F$19:$F$150001,交付申請入力データ!R$19:R$150001,"対象",交付申請入力データ!$C$19:$C$150001,交付申請出力結果!$B79,交付申請入力データ!$B$19:$B$150001,交付申請出力結果!$C$65)/SUMIF(交付申請入力データ!R$19:R$150001,"対象",交付申請入力データ!$F$19:$F$150001),0)</f>
        <v>0</v>
      </c>
      <c r="M79" s="108">
        <f>IFERROR(交付申請入力データ!S$18*SUMIFS(交付申請入力データ!$F$19:$F$150001,交付申請入力データ!S$19:S$150001,"対象",交付申請入力データ!$C$19:$C$150001,交付申請出力結果!$B79,交付申請入力データ!$B$19:$B$150001,交付申請出力結果!$C$65)/SUMIF(交付申請入力データ!S$19:S$150001,"対象",交付申請入力データ!$F$19:$F$150001),0)</f>
        <v>0</v>
      </c>
      <c r="N79" s="108">
        <f>IFERROR(交付申請入力データ!W$18*SUMIFS(交付申請入力データ!$F$19:$F$150001,交付申請入力データ!W$19:W$150001,"対象",交付申請入力データ!$C$19:$C$150001,交付申請出力結果!$B79,交付申請入力データ!$B$19:$B$150001,交付申請出力結果!$C$65)/SUMIF(交付申請入力データ!W$19:W$150001,"対象",交付申請入力データ!$F$19:$F$150001),0)</f>
        <v>0</v>
      </c>
      <c r="O79" s="108">
        <f>IFERROR(交付申請入力データ!X$18*SUMIFS(交付申請入力データ!$F$19:$F$150001,交付申請入力データ!X$19:X$150001,"対象",交付申請入力データ!$C$19:$C$150001,交付申請出力結果!$B79,交付申請入力データ!$B$19:$B$150001,交付申請出力結果!$C$65)/SUMIF(交付申請入力データ!X$19:X$150001,"対象",交付申請入力データ!$F$19:$F$150001),0)</f>
        <v>0</v>
      </c>
      <c r="P79" s="108">
        <f>IFERROR(交付申請入力データ!Y$18*SUMIFS(交付申請入力データ!$F$19:$F$150001,交付申請入力データ!Y$19:Y$150001,"対象",交付申請入力データ!$C$19:$C$150001,交付申請出力結果!$B79,交付申請入力データ!$B$19:$B$150001,交付申請出力結果!$C$65)/SUMIF(交付申請入力データ!Y$19:Y$150001,"対象",交付申請入力データ!$F$19:$F$150001),0)</f>
        <v>0</v>
      </c>
      <c r="Q79" s="74">
        <f t="shared" si="13"/>
        <v>0</v>
      </c>
      <c r="R79" s="75">
        <f>IFERROR(LOOKUP(交付申請出力結果!$C$65,交付申請入力データ!$B$8:$B$14,交付申請入力データ!$E$8:$E$14),0)</f>
        <v>0</v>
      </c>
      <c r="S79" s="84">
        <f t="shared" si="14"/>
        <v>0</v>
      </c>
      <c r="T79" s="330"/>
    </row>
    <row r="80" spans="1:20">
      <c r="A80" s="310"/>
      <c r="B80" s="72" t="s">
        <v>61</v>
      </c>
      <c r="C80" s="106">
        <f>SUMIFS(交付申請入力データ!$F$19:$F$150001,交付申請入力データ!$C$19:$C$150001,B80,交付申請入力データ!$B$19:$B$150001,交付申請出力結果!$C$65)</f>
        <v>0</v>
      </c>
      <c r="D80" s="316"/>
      <c r="E80" s="74">
        <f>SUMIFS(交付申請入力データ!$G$19:$G$150004,交付申請入力データ!$C$19:$C$150004,B80,交付申請入力データ!$B$19:$B$150004,交付申請出力結果!$C$65)</f>
        <v>0</v>
      </c>
      <c r="F80" s="108">
        <f>IFERROR(交付申請入力データ!L$18*SUMIFS(交付申請入力データ!$F$19:$F$150001,交付申請入力データ!L$19:L$150001,"対象",交付申請入力データ!$C$19:$C$150001,交付申請出力結果!$B80,交付申請入力データ!$B$19:$B$150001,交付申請出力結果!$C$65)/SUMIF(交付申請入力データ!L$19:L$150001,"対象",交付申請入力データ!$F$19:$F$150001),0)</f>
        <v>0</v>
      </c>
      <c r="G80" s="108">
        <f>IFERROR(交付申請入力データ!M$18*SUMIFS(交付申請入力データ!$F$19:$F$150001,交付申請入力データ!M$19:M$150001,"対象",交付申請入力データ!$C$19:$C$150001,交付申請出力結果!$B80,交付申請入力データ!$B$19:$B$150001,交付申請出力結果!$C$65)/SUMIF(交付申請入力データ!M$19:M$150001,"対象",交付申請入力データ!$F$19:$F$150001),0)</f>
        <v>0</v>
      </c>
      <c r="H80" s="108">
        <f>IFERROR(交付申請入力データ!N$18*SUMIFS(交付申請入力データ!$F$19:$F$150001,交付申請入力データ!N$19:N$150001,"対象",交付申請入力データ!$C$19:$C$150001,交付申請出力結果!$B80,交付申請入力データ!$B$19:$B$150001,交付申請出力結果!$C$65)/SUMIF(交付申請入力データ!N$19:N$150001,"対象",交付申請入力データ!$F$19:$F$150001),0)</f>
        <v>0</v>
      </c>
      <c r="I80" s="108">
        <f>IFERROR(交付申請入力データ!O$18*SUMIFS(交付申請入力データ!$F$19:$F$150001,交付申請入力データ!O$19:O$150001,"対象",交付申請入力データ!$C$19:$C$150001,交付申請出力結果!$B80,交付申請入力データ!$B$19:$B$150001,交付申請出力結果!$C$65)/SUMIF(交付申請入力データ!O$19:O$150001,"対象",交付申請入力データ!$F$19:$F$150001),0)</f>
        <v>0</v>
      </c>
      <c r="J80" s="108">
        <f>IFERROR(交付申請入力データ!P$18*SUMIFS(交付申請入力データ!$F$19:$F$150001,交付申請入力データ!P$19:P$150001,"対象",交付申請入力データ!$C$19:$C$150001,交付申請出力結果!$B80,交付申請入力データ!$B$19:$B$150001,交付申請出力結果!$C$65)/SUMIF(交付申請入力データ!P$19:P$150001,"対象",交付申請入力データ!$F$19:$F$150001),0)</f>
        <v>0</v>
      </c>
      <c r="K80" s="108">
        <f>IFERROR(交付申請入力データ!Q$18*SUMIFS(交付申請入力データ!$F$19:$F$150001,交付申請入力データ!Q$19:Q$150001,"対象",交付申請入力データ!$C$19:$C$150001,交付申請出力結果!$B80,交付申請入力データ!$B$19:$B$150001,交付申請出力結果!$C$65)/SUMIF(交付申請入力データ!Q$19:Q$150001,"対象",交付申請入力データ!$F$19:$F$150001),0)</f>
        <v>0</v>
      </c>
      <c r="L80" s="108">
        <f>IFERROR(交付申請入力データ!R$18*SUMIFS(交付申請入力データ!$F$19:$F$150001,交付申請入力データ!R$19:R$150001,"対象",交付申請入力データ!$C$19:$C$150001,交付申請出力結果!$B80,交付申請入力データ!$B$19:$B$150001,交付申請出力結果!$C$65)/SUMIF(交付申請入力データ!R$19:R$150001,"対象",交付申請入力データ!$F$19:$F$150001),0)</f>
        <v>0</v>
      </c>
      <c r="M80" s="108">
        <f>IFERROR(交付申請入力データ!S$18*SUMIFS(交付申請入力データ!$F$19:$F$150001,交付申請入力データ!S$19:S$150001,"対象",交付申請入力データ!$C$19:$C$150001,交付申請出力結果!$B80,交付申請入力データ!$B$19:$B$150001,交付申請出力結果!$C$65)/SUMIF(交付申請入力データ!S$19:S$150001,"対象",交付申請入力データ!$F$19:$F$150001),0)</f>
        <v>0</v>
      </c>
      <c r="N80" s="108">
        <f>IFERROR(交付申請入力データ!W$18*SUMIFS(交付申請入力データ!$F$19:$F$150001,交付申請入力データ!W$19:W$150001,"対象",交付申請入力データ!$C$19:$C$150001,交付申請出力結果!$B80,交付申請入力データ!$B$19:$B$150001,交付申請出力結果!$C$65)/SUMIF(交付申請入力データ!W$19:W$150001,"対象",交付申請入力データ!$F$19:$F$150001),0)</f>
        <v>0</v>
      </c>
      <c r="O80" s="108">
        <f>IFERROR(交付申請入力データ!X$18*SUMIFS(交付申請入力データ!$F$19:$F$150001,交付申請入力データ!X$19:X$150001,"対象",交付申請入力データ!$C$19:$C$150001,交付申請出力結果!$B80,交付申請入力データ!$B$19:$B$150001,交付申請出力結果!$C$65)/SUMIF(交付申請入力データ!X$19:X$150001,"対象",交付申請入力データ!$F$19:$F$150001),0)</f>
        <v>0</v>
      </c>
      <c r="P80" s="108">
        <f>IFERROR(交付申請入力データ!Y$18*SUMIFS(交付申請入力データ!$F$19:$F$150001,交付申請入力データ!Y$19:Y$150001,"対象",交付申請入力データ!$C$19:$C$150001,交付申請出力結果!$B80,交付申請入力データ!$B$19:$B$150001,交付申請出力結果!$C$65)/SUMIF(交付申請入力データ!Y$19:Y$150001,"対象",交付申請入力データ!$F$19:$F$150001),0)</f>
        <v>0</v>
      </c>
      <c r="Q80" s="74">
        <f t="shared" si="13"/>
        <v>0</v>
      </c>
      <c r="R80" s="75">
        <f>IFERROR(LOOKUP(交付申請出力結果!$C$65,交付申請入力データ!$B$8:$B$14,交付申請入力データ!$E$8:$E$14),0)</f>
        <v>0</v>
      </c>
      <c r="S80" s="84">
        <f t="shared" si="14"/>
        <v>0</v>
      </c>
      <c r="T80" s="330"/>
    </row>
    <row r="81" spans="1:20">
      <c r="A81" s="310"/>
      <c r="B81" s="72" t="s">
        <v>62</v>
      </c>
      <c r="C81" s="106">
        <f>SUMIFS(交付申請入力データ!$F$19:$F$150001,交付申請入力データ!$C$19:$C$150001,B81,交付申請入力データ!$B$19:$B$150001,交付申請出力結果!$C$65)</f>
        <v>0</v>
      </c>
      <c r="D81" s="316"/>
      <c r="E81" s="74">
        <f>SUMIFS(交付申請入力データ!$G$19:$G$150004,交付申請入力データ!$C$19:$C$150004,B81,交付申請入力データ!$B$19:$B$150004,交付申請出力結果!$C$65)</f>
        <v>0</v>
      </c>
      <c r="F81" s="108">
        <f>IFERROR(交付申請入力データ!L$18*SUMIFS(交付申請入力データ!$F$19:$F$150001,交付申請入力データ!L$19:L$150001,"対象",交付申請入力データ!$C$19:$C$150001,交付申請出力結果!$B81,交付申請入力データ!$B$19:$B$150001,交付申請出力結果!$C$65)/SUMIF(交付申請入力データ!L$19:L$150001,"対象",交付申請入力データ!$F$19:$F$150001),0)</f>
        <v>0</v>
      </c>
      <c r="G81" s="108">
        <f>IFERROR(交付申請入力データ!M$18*SUMIFS(交付申請入力データ!$F$19:$F$150001,交付申請入力データ!M$19:M$150001,"対象",交付申請入力データ!$C$19:$C$150001,交付申請出力結果!$B81,交付申請入力データ!$B$19:$B$150001,交付申請出力結果!$C$65)/SUMIF(交付申請入力データ!M$19:M$150001,"対象",交付申請入力データ!$F$19:$F$150001),0)</f>
        <v>0</v>
      </c>
      <c r="H81" s="108">
        <f>IFERROR(交付申請入力データ!N$18*SUMIFS(交付申請入力データ!$F$19:$F$150001,交付申請入力データ!N$19:N$150001,"対象",交付申請入力データ!$C$19:$C$150001,交付申請出力結果!$B81,交付申請入力データ!$B$19:$B$150001,交付申請出力結果!$C$65)/SUMIF(交付申請入力データ!N$19:N$150001,"対象",交付申請入力データ!$F$19:$F$150001),0)</f>
        <v>0</v>
      </c>
      <c r="I81" s="108">
        <f>IFERROR(交付申請入力データ!O$18*SUMIFS(交付申請入力データ!$F$19:$F$150001,交付申請入力データ!O$19:O$150001,"対象",交付申請入力データ!$C$19:$C$150001,交付申請出力結果!$B81,交付申請入力データ!$B$19:$B$150001,交付申請出力結果!$C$65)/SUMIF(交付申請入力データ!O$19:O$150001,"対象",交付申請入力データ!$F$19:$F$150001),0)</f>
        <v>0</v>
      </c>
      <c r="J81" s="108">
        <f>IFERROR(交付申請入力データ!P$18*SUMIFS(交付申請入力データ!$F$19:$F$150001,交付申請入力データ!P$19:P$150001,"対象",交付申請入力データ!$C$19:$C$150001,交付申請出力結果!$B81,交付申請入力データ!$B$19:$B$150001,交付申請出力結果!$C$65)/SUMIF(交付申請入力データ!P$19:P$150001,"対象",交付申請入力データ!$F$19:$F$150001),0)</f>
        <v>0</v>
      </c>
      <c r="K81" s="108">
        <f>IFERROR(交付申請入力データ!Q$18*SUMIFS(交付申請入力データ!$F$19:$F$150001,交付申請入力データ!Q$19:Q$150001,"対象",交付申請入力データ!$C$19:$C$150001,交付申請出力結果!$B81,交付申請入力データ!$B$19:$B$150001,交付申請出力結果!$C$65)/SUMIF(交付申請入力データ!Q$19:Q$150001,"対象",交付申請入力データ!$F$19:$F$150001),0)</f>
        <v>0</v>
      </c>
      <c r="L81" s="108">
        <f>IFERROR(交付申請入力データ!R$18*SUMIFS(交付申請入力データ!$F$19:$F$150001,交付申請入力データ!R$19:R$150001,"対象",交付申請入力データ!$C$19:$C$150001,交付申請出力結果!$B81,交付申請入力データ!$B$19:$B$150001,交付申請出力結果!$C$65)/SUMIF(交付申請入力データ!R$19:R$150001,"対象",交付申請入力データ!$F$19:$F$150001),0)</f>
        <v>0</v>
      </c>
      <c r="M81" s="108">
        <f>IFERROR(交付申請入力データ!S$18*SUMIFS(交付申請入力データ!$F$19:$F$150001,交付申請入力データ!S$19:S$150001,"対象",交付申請入力データ!$C$19:$C$150001,交付申請出力結果!$B81,交付申請入力データ!$B$19:$B$150001,交付申請出力結果!$C$65)/SUMIF(交付申請入力データ!S$19:S$150001,"対象",交付申請入力データ!$F$19:$F$150001),0)</f>
        <v>0</v>
      </c>
      <c r="N81" s="108">
        <f>IFERROR(交付申請入力データ!W$18*SUMIFS(交付申請入力データ!$F$19:$F$150001,交付申請入力データ!W$19:W$150001,"対象",交付申請入力データ!$C$19:$C$150001,交付申請出力結果!$B81,交付申請入力データ!$B$19:$B$150001,交付申請出力結果!$C$65)/SUMIF(交付申請入力データ!W$19:W$150001,"対象",交付申請入力データ!$F$19:$F$150001),0)</f>
        <v>0</v>
      </c>
      <c r="O81" s="108">
        <f>IFERROR(交付申請入力データ!X$18*SUMIFS(交付申請入力データ!$F$19:$F$150001,交付申請入力データ!X$19:X$150001,"対象",交付申請入力データ!$C$19:$C$150001,交付申請出力結果!$B81,交付申請入力データ!$B$19:$B$150001,交付申請出力結果!$C$65)/SUMIF(交付申請入力データ!X$19:X$150001,"対象",交付申請入力データ!$F$19:$F$150001),0)</f>
        <v>0</v>
      </c>
      <c r="P81" s="108">
        <f>IFERROR(交付申請入力データ!Y$18*SUMIFS(交付申請入力データ!$F$19:$F$150001,交付申請入力データ!Y$19:Y$150001,"対象",交付申請入力データ!$C$19:$C$150001,交付申請出力結果!$B81,交付申請入力データ!$B$19:$B$150001,交付申請出力結果!$C$65)/SUMIF(交付申請入力データ!Y$19:Y$150001,"対象",交付申請入力データ!$F$19:$F$150001),0)</f>
        <v>0</v>
      </c>
      <c r="Q81" s="74">
        <f t="shared" si="13"/>
        <v>0</v>
      </c>
      <c r="R81" s="75">
        <f>IFERROR(LOOKUP(交付申請出力結果!$C$65,交付申請入力データ!$B$8:$B$14,交付申請入力データ!$E$8:$E$14),0)</f>
        <v>0</v>
      </c>
      <c r="S81" s="84">
        <f t="shared" si="14"/>
        <v>0</v>
      </c>
      <c r="T81" s="330"/>
    </row>
    <row r="82" spans="1:20">
      <c r="A82" s="310"/>
      <c r="B82" s="72" t="s">
        <v>63</v>
      </c>
      <c r="C82" s="106">
        <f>SUMIFS(交付申請入力データ!$F$19:$F$150001,交付申請入力データ!$C$19:$C$150001,B82,交付申請入力データ!$B$19:$B$150001,交付申請出力結果!$C$65)</f>
        <v>0</v>
      </c>
      <c r="D82" s="316"/>
      <c r="E82" s="74">
        <f>SUMIFS(交付申請入力データ!$G$19:$G$150004,交付申請入力データ!$C$19:$C$150004,B82,交付申請入力データ!$B$19:$B$150004,交付申請出力結果!$C$65)</f>
        <v>0</v>
      </c>
      <c r="F82" s="108">
        <f>IFERROR(交付申請入力データ!L$18*SUMIFS(交付申請入力データ!$F$19:$F$150001,交付申請入力データ!L$19:L$150001,"対象",交付申請入力データ!$C$19:$C$150001,交付申請出力結果!$B82,交付申請入力データ!$B$19:$B$150001,交付申請出力結果!$C$65)/SUMIF(交付申請入力データ!L$19:L$150001,"対象",交付申請入力データ!$F$19:$F$150001),0)</f>
        <v>0</v>
      </c>
      <c r="G82" s="108">
        <f>IFERROR(交付申請入力データ!M$18*SUMIFS(交付申請入力データ!$F$19:$F$150001,交付申請入力データ!M$19:M$150001,"対象",交付申請入力データ!$C$19:$C$150001,交付申請出力結果!$B82,交付申請入力データ!$B$19:$B$150001,交付申請出力結果!$C$65)/SUMIF(交付申請入力データ!M$19:M$150001,"対象",交付申請入力データ!$F$19:$F$150001),0)</f>
        <v>0</v>
      </c>
      <c r="H82" s="108">
        <f>IFERROR(交付申請入力データ!N$18*SUMIFS(交付申請入力データ!$F$19:$F$150001,交付申請入力データ!N$19:N$150001,"対象",交付申請入力データ!$C$19:$C$150001,交付申請出力結果!$B82,交付申請入力データ!$B$19:$B$150001,交付申請出力結果!$C$65)/SUMIF(交付申請入力データ!N$19:N$150001,"対象",交付申請入力データ!$F$19:$F$150001),0)</f>
        <v>0</v>
      </c>
      <c r="I82" s="108">
        <f>IFERROR(交付申請入力データ!O$18*SUMIFS(交付申請入力データ!$F$19:$F$150001,交付申請入力データ!O$19:O$150001,"対象",交付申請入力データ!$C$19:$C$150001,交付申請出力結果!$B82,交付申請入力データ!$B$19:$B$150001,交付申請出力結果!$C$65)/SUMIF(交付申請入力データ!O$19:O$150001,"対象",交付申請入力データ!$F$19:$F$150001),0)</f>
        <v>0</v>
      </c>
      <c r="J82" s="108">
        <f>IFERROR(交付申請入力データ!P$18*SUMIFS(交付申請入力データ!$F$19:$F$150001,交付申請入力データ!P$19:P$150001,"対象",交付申請入力データ!$C$19:$C$150001,交付申請出力結果!$B82,交付申請入力データ!$B$19:$B$150001,交付申請出力結果!$C$65)/SUMIF(交付申請入力データ!P$19:P$150001,"対象",交付申請入力データ!$F$19:$F$150001),0)</f>
        <v>0</v>
      </c>
      <c r="K82" s="108">
        <f>IFERROR(交付申請入力データ!Q$18*SUMIFS(交付申請入力データ!$F$19:$F$150001,交付申請入力データ!Q$19:Q$150001,"対象",交付申請入力データ!$C$19:$C$150001,交付申請出力結果!$B82,交付申請入力データ!$B$19:$B$150001,交付申請出力結果!$C$65)/SUMIF(交付申請入力データ!Q$19:Q$150001,"対象",交付申請入力データ!$F$19:$F$150001),0)</f>
        <v>0</v>
      </c>
      <c r="L82" s="108">
        <f>IFERROR(交付申請入力データ!R$18*SUMIFS(交付申請入力データ!$F$19:$F$150001,交付申請入力データ!R$19:R$150001,"対象",交付申請入力データ!$C$19:$C$150001,交付申請出力結果!$B82,交付申請入力データ!$B$19:$B$150001,交付申請出力結果!$C$65)/SUMIF(交付申請入力データ!R$19:R$150001,"対象",交付申請入力データ!$F$19:$F$150001),0)</f>
        <v>0</v>
      </c>
      <c r="M82" s="108">
        <f>IFERROR(交付申請入力データ!S$18*SUMIFS(交付申請入力データ!$F$19:$F$150001,交付申請入力データ!S$19:S$150001,"対象",交付申請入力データ!$C$19:$C$150001,交付申請出力結果!$B82,交付申請入力データ!$B$19:$B$150001,交付申請出力結果!$C$65)/SUMIF(交付申請入力データ!S$19:S$150001,"対象",交付申請入力データ!$F$19:$F$150001),0)</f>
        <v>0</v>
      </c>
      <c r="N82" s="108">
        <f>IFERROR(交付申請入力データ!W$18*SUMIFS(交付申請入力データ!$F$19:$F$150001,交付申請入力データ!W$19:W$150001,"対象",交付申請入力データ!$C$19:$C$150001,交付申請出力結果!$B82,交付申請入力データ!$B$19:$B$150001,交付申請出力結果!$C$65)/SUMIF(交付申請入力データ!W$19:W$150001,"対象",交付申請入力データ!$F$19:$F$150001),0)</f>
        <v>0</v>
      </c>
      <c r="O82" s="108">
        <f>IFERROR(交付申請入力データ!X$18*SUMIFS(交付申請入力データ!$F$19:$F$150001,交付申請入力データ!X$19:X$150001,"対象",交付申請入力データ!$C$19:$C$150001,交付申請出力結果!$B82,交付申請入力データ!$B$19:$B$150001,交付申請出力結果!$C$65)/SUMIF(交付申請入力データ!X$19:X$150001,"対象",交付申請入力データ!$F$19:$F$150001),0)</f>
        <v>0</v>
      </c>
      <c r="P82" s="108">
        <f>IFERROR(交付申請入力データ!Y$18*SUMIFS(交付申請入力データ!$F$19:$F$150001,交付申請入力データ!Y$19:Y$150001,"対象",交付申請入力データ!$C$19:$C$150001,交付申請出力結果!$B82,交付申請入力データ!$B$19:$B$150001,交付申請出力結果!$C$65)/SUMIF(交付申請入力データ!Y$19:Y$150001,"対象",交付申請入力データ!$F$19:$F$150001),0)</f>
        <v>0</v>
      </c>
      <c r="Q82" s="74">
        <f t="shared" si="13"/>
        <v>0</v>
      </c>
      <c r="R82" s="75">
        <f>IFERROR(LOOKUP(交付申請出力結果!$C$65,交付申請入力データ!$B$8:$B$14,交付申請入力データ!$E$8:$E$14),0)</f>
        <v>0</v>
      </c>
      <c r="S82" s="84">
        <f t="shared" si="14"/>
        <v>0</v>
      </c>
      <c r="T82" s="330"/>
    </row>
    <row r="83" spans="1:20">
      <c r="A83" s="310"/>
      <c r="B83" s="72" t="s">
        <v>64</v>
      </c>
      <c r="C83" s="106">
        <f>SUMIFS(交付申請入力データ!$F$19:$F$150001,交付申請入力データ!$C$19:$C$150001,B83,交付申請入力データ!$B$19:$B$150001,交付申請出力結果!$C$65)</f>
        <v>0</v>
      </c>
      <c r="D83" s="316"/>
      <c r="E83" s="74">
        <f>SUMIFS(交付申請入力データ!$G$19:$G$150004,交付申請入力データ!$C$19:$C$150004,B83,交付申請入力データ!$B$19:$B$150004,交付申請出力結果!$C$65)</f>
        <v>0</v>
      </c>
      <c r="F83" s="108">
        <f>IFERROR(交付申請入力データ!L$18*SUMIFS(交付申請入力データ!$F$19:$F$150001,交付申請入力データ!L$19:L$150001,"対象",交付申請入力データ!$C$19:$C$150001,交付申請出力結果!$B83,交付申請入力データ!$B$19:$B$150001,交付申請出力結果!$C$65)/SUMIF(交付申請入力データ!L$19:L$150001,"対象",交付申請入力データ!$F$19:$F$150001),0)</f>
        <v>0</v>
      </c>
      <c r="G83" s="108">
        <f>IFERROR(交付申請入力データ!M$18*SUMIFS(交付申請入力データ!$F$19:$F$150001,交付申請入力データ!M$19:M$150001,"対象",交付申請入力データ!$C$19:$C$150001,交付申請出力結果!$B83,交付申請入力データ!$B$19:$B$150001,交付申請出力結果!$C$65)/SUMIF(交付申請入力データ!M$19:M$150001,"対象",交付申請入力データ!$F$19:$F$150001),0)</f>
        <v>0</v>
      </c>
      <c r="H83" s="108">
        <f>IFERROR(交付申請入力データ!N$18*SUMIFS(交付申請入力データ!$F$19:$F$150001,交付申請入力データ!N$19:N$150001,"対象",交付申請入力データ!$C$19:$C$150001,交付申請出力結果!$B83,交付申請入力データ!$B$19:$B$150001,交付申請出力結果!$C$65)/SUMIF(交付申請入力データ!N$19:N$150001,"対象",交付申請入力データ!$F$19:$F$150001),0)</f>
        <v>0</v>
      </c>
      <c r="I83" s="108">
        <f>IFERROR(交付申請入力データ!O$18*SUMIFS(交付申請入力データ!$F$19:$F$150001,交付申請入力データ!O$19:O$150001,"対象",交付申請入力データ!$C$19:$C$150001,交付申請出力結果!$B83,交付申請入力データ!$B$19:$B$150001,交付申請出力結果!$C$65)/SUMIF(交付申請入力データ!O$19:O$150001,"対象",交付申請入力データ!$F$19:$F$150001),0)</f>
        <v>0</v>
      </c>
      <c r="J83" s="108">
        <f>IFERROR(交付申請入力データ!P$18*SUMIFS(交付申請入力データ!$F$19:$F$150001,交付申請入力データ!P$19:P$150001,"対象",交付申請入力データ!$C$19:$C$150001,交付申請出力結果!$B83,交付申請入力データ!$B$19:$B$150001,交付申請出力結果!$C$65)/SUMIF(交付申請入力データ!P$19:P$150001,"対象",交付申請入力データ!$F$19:$F$150001),0)</f>
        <v>0</v>
      </c>
      <c r="K83" s="108">
        <f>IFERROR(交付申請入力データ!Q$18*SUMIFS(交付申請入力データ!$F$19:$F$150001,交付申請入力データ!Q$19:Q$150001,"対象",交付申請入力データ!$C$19:$C$150001,交付申請出力結果!$B83,交付申請入力データ!$B$19:$B$150001,交付申請出力結果!$C$65)/SUMIF(交付申請入力データ!Q$19:Q$150001,"対象",交付申請入力データ!$F$19:$F$150001),0)</f>
        <v>0</v>
      </c>
      <c r="L83" s="108">
        <f>IFERROR(交付申請入力データ!R$18*SUMIFS(交付申請入力データ!$F$19:$F$150001,交付申請入力データ!R$19:R$150001,"対象",交付申請入力データ!$C$19:$C$150001,交付申請出力結果!$B83,交付申請入力データ!$B$19:$B$150001,交付申請出力結果!$C$65)/SUMIF(交付申請入力データ!R$19:R$150001,"対象",交付申請入力データ!$F$19:$F$150001),0)</f>
        <v>0</v>
      </c>
      <c r="M83" s="108">
        <f>IFERROR(交付申請入力データ!S$18*SUMIFS(交付申請入力データ!$F$19:$F$150001,交付申請入力データ!S$19:S$150001,"対象",交付申請入力データ!$C$19:$C$150001,交付申請出力結果!$B83,交付申請入力データ!$B$19:$B$150001,交付申請出力結果!$C$65)/SUMIF(交付申請入力データ!S$19:S$150001,"対象",交付申請入力データ!$F$19:$F$150001),0)</f>
        <v>0</v>
      </c>
      <c r="N83" s="108">
        <f>IFERROR(交付申請入力データ!W$18*SUMIFS(交付申請入力データ!$F$19:$F$150001,交付申請入力データ!W$19:W$150001,"対象",交付申請入力データ!$C$19:$C$150001,交付申請出力結果!$B83,交付申請入力データ!$B$19:$B$150001,交付申請出力結果!$C$65)/SUMIF(交付申請入力データ!W$19:W$150001,"対象",交付申請入力データ!$F$19:$F$150001),0)</f>
        <v>0</v>
      </c>
      <c r="O83" s="108">
        <f>IFERROR(交付申請入力データ!X$18*SUMIFS(交付申請入力データ!$F$19:$F$150001,交付申請入力データ!X$19:X$150001,"対象",交付申請入力データ!$C$19:$C$150001,交付申請出力結果!$B83,交付申請入力データ!$B$19:$B$150001,交付申請出力結果!$C$65)/SUMIF(交付申請入力データ!X$19:X$150001,"対象",交付申請入力データ!$F$19:$F$150001),0)</f>
        <v>0</v>
      </c>
      <c r="P83" s="108">
        <f>IFERROR(交付申請入力データ!Y$18*SUMIFS(交付申請入力データ!$F$19:$F$150001,交付申請入力データ!Y$19:Y$150001,"対象",交付申請入力データ!$C$19:$C$150001,交付申請出力結果!$B83,交付申請入力データ!$B$19:$B$150001,交付申請出力結果!$C$65)/SUMIF(交付申請入力データ!Y$19:Y$150001,"対象",交付申請入力データ!$F$19:$F$150001),0)</f>
        <v>0</v>
      </c>
      <c r="Q83" s="74">
        <f t="shared" si="13"/>
        <v>0</v>
      </c>
      <c r="R83" s="75">
        <f>IFERROR(LOOKUP(交付申請出力結果!$C$65,交付申請入力データ!$B$8:$B$14,交付申請入力データ!$E$8:$E$14),0)</f>
        <v>0</v>
      </c>
      <c r="S83" s="84">
        <f t="shared" si="14"/>
        <v>0</v>
      </c>
      <c r="T83" s="330"/>
    </row>
    <row r="84" spans="1:20">
      <c r="A84" s="310"/>
      <c r="B84" s="72" t="s">
        <v>65</v>
      </c>
      <c r="C84" s="106">
        <f>SUMIFS(交付申請入力データ!$F$19:$F$150001,交付申請入力データ!$C$19:$C$150001,B84,交付申請入力データ!$B$19:$B$150001,交付申請出力結果!$C$65)</f>
        <v>0</v>
      </c>
      <c r="D84" s="316"/>
      <c r="E84" s="74">
        <f>SUMIFS(交付申請入力データ!$G$19:$G$150004,交付申請入力データ!$C$19:$C$150004,B84,交付申請入力データ!$B$19:$B$150004,交付申請出力結果!$C$65)</f>
        <v>0</v>
      </c>
      <c r="F84" s="108">
        <f>IFERROR(交付申請入力データ!L$18*SUMIFS(交付申請入力データ!$F$19:$F$150001,交付申請入力データ!L$19:L$150001,"対象",交付申請入力データ!$C$19:$C$150001,交付申請出力結果!$B84,交付申請入力データ!$B$19:$B$150001,交付申請出力結果!$C$65)/SUMIF(交付申請入力データ!L$19:L$150001,"対象",交付申請入力データ!$F$19:$F$150001),0)</f>
        <v>0</v>
      </c>
      <c r="G84" s="108">
        <f>IFERROR(交付申請入力データ!M$18*SUMIFS(交付申請入力データ!$F$19:$F$150001,交付申請入力データ!M$19:M$150001,"対象",交付申請入力データ!$C$19:$C$150001,交付申請出力結果!$B84,交付申請入力データ!$B$19:$B$150001,交付申請出力結果!$C$65)/SUMIF(交付申請入力データ!M$19:M$150001,"対象",交付申請入力データ!$F$19:$F$150001),0)</f>
        <v>0</v>
      </c>
      <c r="H84" s="108">
        <f>IFERROR(交付申請入力データ!N$18*SUMIFS(交付申請入力データ!$F$19:$F$150001,交付申請入力データ!N$19:N$150001,"対象",交付申請入力データ!$C$19:$C$150001,交付申請出力結果!$B84,交付申請入力データ!$B$19:$B$150001,交付申請出力結果!$C$65)/SUMIF(交付申請入力データ!N$19:N$150001,"対象",交付申請入力データ!$F$19:$F$150001),0)</f>
        <v>0</v>
      </c>
      <c r="I84" s="108">
        <f>IFERROR(交付申請入力データ!O$18*SUMIFS(交付申請入力データ!$F$19:$F$150001,交付申請入力データ!O$19:O$150001,"対象",交付申請入力データ!$C$19:$C$150001,交付申請出力結果!$B84,交付申請入力データ!$B$19:$B$150001,交付申請出力結果!$C$65)/SUMIF(交付申請入力データ!O$19:O$150001,"対象",交付申請入力データ!$F$19:$F$150001),0)</f>
        <v>0</v>
      </c>
      <c r="J84" s="108">
        <f>IFERROR(交付申請入力データ!P$18*SUMIFS(交付申請入力データ!$F$19:$F$150001,交付申請入力データ!P$19:P$150001,"対象",交付申請入力データ!$C$19:$C$150001,交付申請出力結果!$B84,交付申請入力データ!$B$19:$B$150001,交付申請出力結果!$C$65)/SUMIF(交付申請入力データ!P$19:P$150001,"対象",交付申請入力データ!$F$19:$F$150001),0)</f>
        <v>0</v>
      </c>
      <c r="K84" s="108">
        <f>IFERROR(交付申請入力データ!Q$18*SUMIFS(交付申請入力データ!$F$19:$F$150001,交付申請入力データ!Q$19:Q$150001,"対象",交付申請入力データ!$C$19:$C$150001,交付申請出力結果!$B84,交付申請入力データ!$B$19:$B$150001,交付申請出力結果!$C$65)/SUMIF(交付申請入力データ!Q$19:Q$150001,"対象",交付申請入力データ!$F$19:$F$150001),0)</f>
        <v>0</v>
      </c>
      <c r="L84" s="108">
        <f>IFERROR(交付申請入力データ!R$18*SUMIFS(交付申請入力データ!$F$19:$F$150001,交付申請入力データ!R$19:R$150001,"対象",交付申請入力データ!$C$19:$C$150001,交付申請出力結果!$B84,交付申請入力データ!$B$19:$B$150001,交付申請出力結果!$C$65)/SUMIF(交付申請入力データ!R$19:R$150001,"対象",交付申請入力データ!$F$19:$F$150001),0)</f>
        <v>0</v>
      </c>
      <c r="M84" s="108">
        <f>IFERROR(交付申請入力データ!S$18*SUMIFS(交付申請入力データ!$F$19:$F$150001,交付申請入力データ!S$19:S$150001,"対象",交付申請入力データ!$C$19:$C$150001,交付申請出力結果!$B84,交付申請入力データ!$B$19:$B$150001,交付申請出力結果!$C$65)/SUMIF(交付申請入力データ!S$19:S$150001,"対象",交付申請入力データ!$F$19:$F$150001),0)</f>
        <v>0</v>
      </c>
      <c r="N84" s="108">
        <f>IFERROR(交付申請入力データ!W$18*SUMIFS(交付申請入力データ!$F$19:$F$150001,交付申請入力データ!W$19:W$150001,"対象",交付申請入力データ!$C$19:$C$150001,交付申請出力結果!$B84,交付申請入力データ!$B$19:$B$150001,交付申請出力結果!$C$65)/SUMIF(交付申請入力データ!W$19:W$150001,"対象",交付申請入力データ!$F$19:$F$150001),0)</f>
        <v>0</v>
      </c>
      <c r="O84" s="108">
        <f>IFERROR(交付申請入力データ!X$18*SUMIFS(交付申請入力データ!$F$19:$F$150001,交付申請入力データ!X$19:X$150001,"対象",交付申請入力データ!$C$19:$C$150001,交付申請出力結果!$B84,交付申請入力データ!$B$19:$B$150001,交付申請出力結果!$C$65)/SUMIF(交付申請入力データ!X$19:X$150001,"対象",交付申請入力データ!$F$19:$F$150001),0)</f>
        <v>0</v>
      </c>
      <c r="P84" s="108">
        <f>IFERROR(交付申請入力データ!Y$18*SUMIFS(交付申請入力データ!$F$19:$F$150001,交付申請入力データ!Y$19:Y$150001,"対象",交付申請入力データ!$C$19:$C$150001,交付申請出力結果!$B84,交付申請入力データ!$B$19:$B$150001,交付申請出力結果!$C$65)/SUMIF(交付申請入力データ!Y$19:Y$150001,"対象",交付申請入力データ!$F$19:$F$150001),0)</f>
        <v>0</v>
      </c>
      <c r="Q84" s="74">
        <f t="shared" si="13"/>
        <v>0</v>
      </c>
      <c r="R84" s="75">
        <f>IFERROR(LOOKUP(交付申請出力結果!$C$65,交付申請入力データ!$B$8:$B$14,交付申請入力データ!$E$8:$E$14),0)</f>
        <v>0</v>
      </c>
      <c r="S84" s="84">
        <f t="shared" si="14"/>
        <v>0</v>
      </c>
      <c r="T84" s="330"/>
    </row>
    <row r="85" spans="1:20">
      <c r="A85" s="310"/>
      <c r="B85" s="72" t="s">
        <v>66</v>
      </c>
      <c r="C85" s="106">
        <f>SUMIFS(交付申請入力データ!$F$19:$F$150001,交付申請入力データ!$C$19:$C$150001,B85,交付申請入力データ!$B$19:$B$150001,交付申請出力結果!$C$65)</f>
        <v>0</v>
      </c>
      <c r="D85" s="316"/>
      <c r="E85" s="74">
        <f>SUMIFS(交付申請入力データ!$G$19:$G$150004,交付申請入力データ!$C$19:$C$150004,B85,交付申請入力データ!$B$19:$B$150004,交付申請出力結果!$C$65)</f>
        <v>0</v>
      </c>
      <c r="F85" s="108">
        <f>IFERROR(交付申請入力データ!L$18*SUMIFS(交付申請入力データ!$F$19:$F$150001,交付申請入力データ!L$19:L$150001,"対象",交付申請入力データ!$C$19:$C$150001,交付申請出力結果!$B85,交付申請入力データ!$B$19:$B$150001,交付申請出力結果!$C$65)/SUMIF(交付申請入力データ!L$19:L$150001,"対象",交付申請入力データ!$F$19:$F$150001),0)</f>
        <v>0</v>
      </c>
      <c r="G85" s="108">
        <f>IFERROR(交付申請入力データ!M$18*SUMIFS(交付申請入力データ!$F$19:$F$150001,交付申請入力データ!M$19:M$150001,"対象",交付申請入力データ!$C$19:$C$150001,交付申請出力結果!$B85,交付申請入力データ!$B$19:$B$150001,交付申請出力結果!$C$65)/SUMIF(交付申請入力データ!M$19:M$150001,"対象",交付申請入力データ!$F$19:$F$150001),0)</f>
        <v>0</v>
      </c>
      <c r="H85" s="108">
        <f>IFERROR(交付申請入力データ!N$18*SUMIFS(交付申請入力データ!$F$19:$F$150001,交付申請入力データ!N$19:N$150001,"対象",交付申請入力データ!$C$19:$C$150001,交付申請出力結果!$B85,交付申請入力データ!$B$19:$B$150001,交付申請出力結果!$C$65)/SUMIF(交付申請入力データ!N$19:N$150001,"対象",交付申請入力データ!$F$19:$F$150001),0)</f>
        <v>0</v>
      </c>
      <c r="I85" s="108">
        <f>IFERROR(交付申請入力データ!O$18*SUMIFS(交付申請入力データ!$F$19:$F$150001,交付申請入力データ!O$19:O$150001,"対象",交付申請入力データ!$C$19:$C$150001,交付申請出力結果!$B85,交付申請入力データ!$B$19:$B$150001,交付申請出力結果!$C$65)/SUMIF(交付申請入力データ!O$19:O$150001,"対象",交付申請入力データ!$F$19:$F$150001),0)</f>
        <v>0</v>
      </c>
      <c r="J85" s="108">
        <f>IFERROR(交付申請入力データ!P$18*SUMIFS(交付申請入力データ!$F$19:$F$150001,交付申請入力データ!P$19:P$150001,"対象",交付申請入力データ!$C$19:$C$150001,交付申請出力結果!$B85,交付申請入力データ!$B$19:$B$150001,交付申請出力結果!$C$65)/SUMIF(交付申請入力データ!P$19:P$150001,"対象",交付申請入力データ!$F$19:$F$150001),0)</f>
        <v>0</v>
      </c>
      <c r="K85" s="108">
        <f>IFERROR(交付申請入力データ!Q$18*SUMIFS(交付申請入力データ!$F$19:$F$150001,交付申請入力データ!Q$19:Q$150001,"対象",交付申請入力データ!$C$19:$C$150001,交付申請出力結果!$B85,交付申請入力データ!$B$19:$B$150001,交付申請出力結果!$C$65)/SUMIF(交付申請入力データ!Q$19:Q$150001,"対象",交付申請入力データ!$F$19:$F$150001),0)</f>
        <v>0</v>
      </c>
      <c r="L85" s="108">
        <f>IFERROR(交付申請入力データ!R$18*SUMIFS(交付申請入力データ!$F$19:$F$150001,交付申請入力データ!R$19:R$150001,"対象",交付申請入力データ!$C$19:$C$150001,交付申請出力結果!$B85,交付申請入力データ!$B$19:$B$150001,交付申請出力結果!$C$65)/SUMIF(交付申請入力データ!R$19:R$150001,"対象",交付申請入力データ!$F$19:$F$150001),0)</f>
        <v>0</v>
      </c>
      <c r="M85" s="108">
        <f>IFERROR(交付申請入力データ!S$18*SUMIFS(交付申請入力データ!$F$19:$F$150001,交付申請入力データ!S$19:S$150001,"対象",交付申請入力データ!$C$19:$C$150001,交付申請出力結果!$B85,交付申請入力データ!$B$19:$B$150001,交付申請出力結果!$C$65)/SUMIF(交付申請入力データ!S$19:S$150001,"対象",交付申請入力データ!$F$19:$F$150001),0)</f>
        <v>0</v>
      </c>
      <c r="N85" s="108">
        <f>IFERROR(交付申請入力データ!W$18*SUMIFS(交付申請入力データ!$F$19:$F$150001,交付申請入力データ!W$19:W$150001,"対象",交付申請入力データ!$C$19:$C$150001,交付申請出力結果!$B85,交付申請入力データ!$B$19:$B$150001,交付申請出力結果!$C$65)/SUMIF(交付申請入力データ!W$19:W$150001,"対象",交付申請入力データ!$F$19:$F$150001),0)</f>
        <v>0</v>
      </c>
      <c r="O85" s="108">
        <f>IFERROR(交付申請入力データ!X$18*SUMIFS(交付申請入力データ!$F$19:$F$150001,交付申請入力データ!X$19:X$150001,"対象",交付申請入力データ!$C$19:$C$150001,交付申請出力結果!$B85,交付申請入力データ!$B$19:$B$150001,交付申請出力結果!$C$65)/SUMIF(交付申請入力データ!X$19:X$150001,"対象",交付申請入力データ!$F$19:$F$150001),0)</f>
        <v>0</v>
      </c>
      <c r="P85" s="108">
        <f>IFERROR(交付申請入力データ!Y$18*SUMIFS(交付申請入力データ!$F$19:$F$150001,交付申請入力データ!Y$19:Y$150001,"対象",交付申請入力データ!$C$19:$C$150001,交付申請出力結果!$B85,交付申請入力データ!$B$19:$B$150001,交付申請出力結果!$C$65)/SUMIF(交付申請入力データ!Y$19:Y$150001,"対象",交付申請入力データ!$F$19:$F$150001),0)</f>
        <v>0</v>
      </c>
      <c r="Q85" s="74">
        <f t="shared" si="13"/>
        <v>0</v>
      </c>
      <c r="R85" s="75">
        <f>IFERROR(LOOKUP(交付申請出力結果!$C$65,交付申請入力データ!$B$8:$B$14,交付申請入力データ!$E$8:$E$14),0)</f>
        <v>0</v>
      </c>
      <c r="S85" s="84">
        <f t="shared" si="14"/>
        <v>0</v>
      </c>
      <c r="T85" s="330"/>
    </row>
    <row r="86" spans="1:20">
      <c r="A86" s="310"/>
      <c r="B86" s="72" t="s">
        <v>67</v>
      </c>
      <c r="C86" s="106">
        <f>SUMIFS(交付申請入力データ!$F$19:$F$150001,交付申請入力データ!$C$19:$C$150001,B86,交付申請入力データ!$B$19:$B$150001,交付申請出力結果!$C$65)</f>
        <v>0</v>
      </c>
      <c r="D86" s="316"/>
      <c r="E86" s="74">
        <f>SUMIFS(交付申請入力データ!$G$19:$G$150004,交付申請入力データ!$C$19:$C$150004,B86,交付申請入力データ!$B$19:$B$150004,交付申請出力結果!$C$65)</f>
        <v>0</v>
      </c>
      <c r="F86" s="108">
        <f>IFERROR(交付申請入力データ!L$18*SUMIFS(交付申請入力データ!$F$19:$F$150001,交付申請入力データ!L$19:L$150001,"対象",交付申請入力データ!$C$19:$C$150001,交付申請出力結果!$B86,交付申請入力データ!$B$19:$B$150001,交付申請出力結果!$C$65)/SUMIF(交付申請入力データ!L$19:L$150001,"対象",交付申請入力データ!$F$19:$F$150001),0)</f>
        <v>0</v>
      </c>
      <c r="G86" s="108">
        <f>IFERROR(交付申請入力データ!M$18*SUMIFS(交付申請入力データ!$F$19:$F$150001,交付申請入力データ!M$19:M$150001,"対象",交付申請入力データ!$C$19:$C$150001,交付申請出力結果!$B86,交付申請入力データ!$B$19:$B$150001,交付申請出力結果!$C$65)/SUMIF(交付申請入力データ!M$19:M$150001,"対象",交付申請入力データ!$F$19:$F$150001),0)</f>
        <v>0</v>
      </c>
      <c r="H86" s="108">
        <f>IFERROR(交付申請入力データ!N$18*SUMIFS(交付申請入力データ!$F$19:$F$150001,交付申請入力データ!N$19:N$150001,"対象",交付申請入力データ!$C$19:$C$150001,交付申請出力結果!$B86,交付申請入力データ!$B$19:$B$150001,交付申請出力結果!$C$65)/SUMIF(交付申請入力データ!N$19:N$150001,"対象",交付申請入力データ!$F$19:$F$150001),0)</f>
        <v>0</v>
      </c>
      <c r="I86" s="108">
        <f>IFERROR(交付申請入力データ!O$18*SUMIFS(交付申請入力データ!$F$19:$F$150001,交付申請入力データ!O$19:O$150001,"対象",交付申請入力データ!$C$19:$C$150001,交付申請出力結果!$B86,交付申請入力データ!$B$19:$B$150001,交付申請出力結果!$C$65)/SUMIF(交付申請入力データ!O$19:O$150001,"対象",交付申請入力データ!$F$19:$F$150001),0)</f>
        <v>0</v>
      </c>
      <c r="J86" s="108">
        <f>IFERROR(交付申請入力データ!P$18*SUMIFS(交付申請入力データ!$F$19:$F$150001,交付申請入力データ!P$19:P$150001,"対象",交付申請入力データ!$C$19:$C$150001,交付申請出力結果!$B86,交付申請入力データ!$B$19:$B$150001,交付申請出力結果!$C$65)/SUMIF(交付申請入力データ!P$19:P$150001,"対象",交付申請入力データ!$F$19:$F$150001),0)</f>
        <v>0</v>
      </c>
      <c r="K86" s="108">
        <f>IFERROR(交付申請入力データ!Q$18*SUMIFS(交付申請入力データ!$F$19:$F$150001,交付申請入力データ!Q$19:Q$150001,"対象",交付申請入力データ!$C$19:$C$150001,交付申請出力結果!$B86,交付申請入力データ!$B$19:$B$150001,交付申請出力結果!$C$65)/SUMIF(交付申請入力データ!Q$19:Q$150001,"対象",交付申請入力データ!$F$19:$F$150001),0)</f>
        <v>0</v>
      </c>
      <c r="L86" s="108">
        <f>IFERROR(交付申請入力データ!R$18*SUMIFS(交付申請入力データ!$F$19:$F$150001,交付申請入力データ!R$19:R$150001,"対象",交付申請入力データ!$C$19:$C$150001,交付申請出力結果!$B86,交付申請入力データ!$B$19:$B$150001,交付申請出力結果!$C$65)/SUMIF(交付申請入力データ!R$19:R$150001,"対象",交付申請入力データ!$F$19:$F$150001),0)</f>
        <v>0</v>
      </c>
      <c r="M86" s="108">
        <f>IFERROR(交付申請入力データ!S$18*SUMIFS(交付申請入力データ!$F$19:$F$150001,交付申請入力データ!S$19:S$150001,"対象",交付申請入力データ!$C$19:$C$150001,交付申請出力結果!$B86,交付申請入力データ!$B$19:$B$150001,交付申請出力結果!$C$65)/SUMIF(交付申請入力データ!S$19:S$150001,"対象",交付申請入力データ!$F$19:$F$150001),0)</f>
        <v>0</v>
      </c>
      <c r="N86" s="108">
        <f>IFERROR(交付申請入力データ!W$18*SUMIFS(交付申請入力データ!$F$19:$F$150001,交付申請入力データ!W$19:W$150001,"対象",交付申請入力データ!$C$19:$C$150001,交付申請出力結果!$B86,交付申請入力データ!$B$19:$B$150001,交付申請出力結果!$C$65)/SUMIF(交付申請入力データ!W$19:W$150001,"対象",交付申請入力データ!$F$19:$F$150001),0)</f>
        <v>0</v>
      </c>
      <c r="O86" s="108">
        <f>IFERROR(交付申請入力データ!X$18*SUMIFS(交付申請入力データ!$F$19:$F$150001,交付申請入力データ!X$19:X$150001,"対象",交付申請入力データ!$C$19:$C$150001,交付申請出力結果!$B86,交付申請入力データ!$B$19:$B$150001,交付申請出力結果!$C$65)/SUMIF(交付申請入力データ!X$19:X$150001,"対象",交付申請入力データ!$F$19:$F$150001),0)</f>
        <v>0</v>
      </c>
      <c r="P86" s="108">
        <f>IFERROR(交付申請入力データ!Y$18*SUMIFS(交付申請入力データ!$F$19:$F$150001,交付申請入力データ!Y$19:Y$150001,"対象",交付申請入力データ!$C$19:$C$150001,交付申請出力結果!$B86,交付申請入力データ!$B$19:$B$150001,交付申請出力結果!$C$65)/SUMIF(交付申請入力データ!Y$19:Y$150001,"対象",交付申請入力データ!$F$19:$F$150001),0)</f>
        <v>0</v>
      </c>
      <c r="Q86" s="74">
        <f t="shared" si="13"/>
        <v>0</v>
      </c>
      <c r="R86" s="75">
        <f>IFERROR(LOOKUP(交付申請出力結果!$C$65,交付申請入力データ!$B$8:$B$14,交付申請入力データ!$E$8:$E$14),0)</f>
        <v>0</v>
      </c>
      <c r="S86" s="84">
        <f t="shared" si="14"/>
        <v>0</v>
      </c>
      <c r="T86" s="330"/>
    </row>
    <row r="87" spans="1:20">
      <c r="A87" s="310"/>
      <c r="B87" s="72" t="s">
        <v>68</v>
      </c>
      <c r="C87" s="106">
        <f>SUMIFS(交付申請入力データ!$F$19:$F$150001,交付申請入力データ!$C$19:$C$150001,B87,交付申請入力データ!$B$19:$B$150001,交付申請出力結果!$C$65)</f>
        <v>0</v>
      </c>
      <c r="D87" s="316"/>
      <c r="E87" s="74">
        <f>SUMIFS(交付申請入力データ!$G$19:$G$150004,交付申請入力データ!$C$19:$C$150004,B87,交付申請入力データ!$B$19:$B$150004,交付申請出力結果!$C$65)</f>
        <v>0</v>
      </c>
      <c r="F87" s="108">
        <f>IFERROR(交付申請入力データ!L$18*SUMIFS(交付申請入力データ!$F$19:$F$150001,交付申請入力データ!L$19:L$150001,"対象",交付申請入力データ!$C$19:$C$150001,交付申請出力結果!$B87,交付申請入力データ!$B$19:$B$150001,交付申請出力結果!$C$65)/SUMIF(交付申請入力データ!L$19:L$150001,"対象",交付申請入力データ!$F$19:$F$150001),0)</f>
        <v>0</v>
      </c>
      <c r="G87" s="108">
        <f>IFERROR(交付申請入力データ!M$18*SUMIFS(交付申請入力データ!$F$19:$F$150001,交付申請入力データ!M$19:M$150001,"対象",交付申請入力データ!$C$19:$C$150001,交付申請出力結果!$B87,交付申請入力データ!$B$19:$B$150001,交付申請出力結果!$C$65)/SUMIF(交付申請入力データ!M$19:M$150001,"対象",交付申請入力データ!$F$19:$F$150001),0)</f>
        <v>0</v>
      </c>
      <c r="H87" s="108">
        <f>IFERROR(交付申請入力データ!N$18*SUMIFS(交付申請入力データ!$F$19:$F$150001,交付申請入力データ!N$19:N$150001,"対象",交付申請入力データ!$C$19:$C$150001,交付申請出力結果!$B87,交付申請入力データ!$B$19:$B$150001,交付申請出力結果!$C$65)/SUMIF(交付申請入力データ!N$19:N$150001,"対象",交付申請入力データ!$F$19:$F$150001),0)</f>
        <v>0</v>
      </c>
      <c r="I87" s="108">
        <f>IFERROR(交付申請入力データ!O$18*SUMIFS(交付申請入力データ!$F$19:$F$150001,交付申請入力データ!O$19:O$150001,"対象",交付申請入力データ!$C$19:$C$150001,交付申請出力結果!$B87,交付申請入力データ!$B$19:$B$150001,交付申請出力結果!$C$65)/SUMIF(交付申請入力データ!O$19:O$150001,"対象",交付申請入力データ!$F$19:$F$150001),0)</f>
        <v>0</v>
      </c>
      <c r="J87" s="108">
        <f>IFERROR(交付申請入力データ!P$18*SUMIFS(交付申請入力データ!$F$19:$F$150001,交付申請入力データ!P$19:P$150001,"対象",交付申請入力データ!$C$19:$C$150001,交付申請出力結果!$B87,交付申請入力データ!$B$19:$B$150001,交付申請出力結果!$C$65)/SUMIF(交付申請入力データ!P$19:P$150001,"対象",交付申請入力データ!$F$19:$F$150001),0)</f>
        <v>0</v>
      </c>
      <c r="K87" s="108">
        <f>IFERROR(交付申請入力データ!Q$18*SUMIFS(交付申請入力データ!$F$19:$F$150001,交付申請入力データ!Q$19:Q$150001,"対象",交付申請入力データ!$C$19:$C$150001,交付申請出力結果!$B87,交付申請入力データ!$B$19:$B$150001,交付申請出力結果!$C$65)/SUMIF(交付申請入力データ!Q$19:Q$150001,"対象",交付申請入力データ!$F$19:$F$150001),0)</f>
        <v>0</v>
      </c>
      <c r="L87" s="108">
        <f>IFERROR(交付申請入力データ!R$18*SUMIFS(交付申請入力データ!$F$19:$F$150001,交付申請入力データ!R$19:R$150001,"対象",交付申請入力データ!$C$19:$C$150001,交付申請出力結果!$B87,交付申請入力データ!$B$19:$B$150001,交付申請出力結果!$C$65)/SUMIF(交付申請入力データ!R$19:R$150001,"対象",交付申請入力データ!$F$19:$F$150001),0)</f>
        <v>0</v>
      </c>
      <c r="M87" s="108">
        <f>IFERROR(交付申請入力データ!S$18*SUMIFS(交付申請入力データ!$F$19:$F$150001,交付申請入力データ!S$19:S$150001,"対象",交付申請入力データ!$C$19:$C$150001,交付申請出力結果!$B87,交付申請入力データ!$B$19:$B$150001,交付申請出力結果!$C$65)/SUMIF(交付申請入力データ!S$19:S$150001,"対象",交付申請入力データ!$F$19:$F$150001),0)</f>
        <v>0</v>
      </c>
      <c r="N87" s="108">
        <f>IFERROR(交付申請入力データ!W$18*SUMIFS(交付申請入力データ!$F$19:$F$150001,交付申請入力データ!W$19:W$150001,"対象",交付申請入力データ!$C$19:$C$150001,交付申請出力結果!$B87,交付申請入力データ!$B$19:$B$150001,交付申請出力結果!$C$65)/SUMIF(交付申請入力データ!W$19:W$150001,"対象",交付申請入力データ!$F$19:$F$150001),0)</f>
        <v>0</v>
      </c>
      <c r="O87" s="108">
        <f>IFERROR(交付申請入力データ!X$18*SUMIFS(交付申請入力データ!$F$19:$F$150001,交付申請入力データ!X$19:X$150001,"対象",交付申請入力データ!$C$19:$C$150001,交付申請出力結果!$B87,交付申請入力データ!$B$19:$B$150001,交付申請出力結果!$C$65)/SUMIF(交付申請入力データ!X$19:X$150001,"対象",交付申請入力データ!$F$19:$F$150001),0)</f>
        <v>0</v>
      </c>
      <c r="P87" s="108">
        <f>IFERROR(交付申請入力データ!Y$18*SUMIFS(交付申請入力データ!$F$19:$F$150001,交付申請入力データ!Y$19:Y$150001,"対象",交付申請入力データ!$C$19:$C$150001,交付申請出力結果!$B87,交付申請入力データ!$B$19:$B$150001,交付申請出力結果!$C$65)/SUMIF(交付申請入力データ!Y$19:Y$150001,"対象",交付申請入力データ!$F$19:$F$150001),0)</f>
        <v>0</v>
      </c>
      <c r="Q87" s="74">
        <f t="shared" si="13"/>
        <v>0</v>
      </c>
      <c r="R87" s="75">
        <f>IFERROR(LOOKUP(交付申請出力結果!$C$65,交付申請入力データ!$B$8:$B$14,交付申請入力データ!$E$8:$E$14),0)</f>
        <v>0</v>
      </c>
      <c r="S87" s="84">
        <f t="shared" si="14"/>
        <v>0</v>
      </c>
      <c r="T87" s="330"/>
    </row>
    <row r="88" spans="1:20">
      <c r="A88" s="310"/>
      <c r="B88" s="72" t="s">
        <v>69</v>
      </c>
      <c r="C88" s="106">
        <f>SUMIFS(交付申請入力データ!$F$19:$F$150001,交付申請入力データ!$C$19:$C$150001,B88,交付申請入力データ!$B$19:$B$150001,交付申請出力結果!$C$65)</f>
        <v>0</v>
      </c>
      <c r="D88" s="316"/>
      <c r="E88" s="74">
        <f>SUMIFS(交付申請入力データ!$G$19:$G$150004,交付申請入力データ!$C$19:$C$150004,B88,交付申請入力データ!$B$19:$B$150004,交付申請出力結果!$C$65)</f>
        <v>0</v>
      </c>
      <c r="F88" s="108">
        <f>IFERROR(交付申請入力データ!L$18*SUMIFS(交付申請入力データ!$F$19:$F$150001,交付申請入力データ!L$19:L$150001,"対象",交付申請入力データ!$C$19:$C$150001,交付申請出力結果!$B88,交付申請入力データ!$B$19:$B$150001,交付申請出力結果!$C$65)/SUMIF(交付申請入力データ!L$19:L$150001,"対象",交付申請入力データ!$F$19:$F$150001),0)</f>
        <v>0</v>
      </c>
      <c r="G88" s="108">
        <f>IFERROR(交付申請入力データ!M$18*SUMIFS(交付申請入力データ!$F$19:$F$150001,交付申請入力データ!M$19:M$150001,"対象",交付申請入力データ!$C$19:$C$150001,交付申請出力結果!$B88,交付申請入力データ!$B$19:$B$150001,交付申請出力結果!$C$65)/SUMIF(交付申請入力データ!M$19:M$150001,"対象",交付申請入力データ!$F$19:$F$150001),0)</f>
        <v>0</v>
      </c>
      <c r="H88" s="108">
        <f>IFERROR(交付申請入力データ!N$18*SUMIFS(交付申請入力データ!$F$19:$F$150001,交付申請入力データ!N$19:N$150001,"対象",交付申請入力データ!$C$19:$C$150001,交付申請出力結果!$B88,交付申請入力データ!$B$19:$B$150001,交付申請出力結果!$C$65)/SUMIF(交付申請入力データ!N$19:N$150001,"対象",交付申請入力データ!$F$19:$F$150001),0)</f>
        <v>0</v>
      </c>
      <c r="I88" s="108">
        <f>IFERROR(交付申請入力データ!O$18*SUMIFS(交付申請入力データ!$F$19:$F$150001,交付申請入力データ!O$19:O$150001,"対象",交付申請入力データ!$C$19:$C$150001,交付申請出力結果!$B88,交付申請入力データ!$B$19:$B$150001,交付申請出力結果!$C$65)/SUMIF(交付申請入力データ!O$19:O$150001,"対象",交付申請入力データ!$F$19:$F$150001),0)</f>
        <v>0</v>
      </c>
      <c r="J88" s="108">
        <f>IFERROR(交付申請入力データ!P$18*SUMIFS(交付申請入力データ!$F$19:$F$150001,交付申請入力データ!P$19:P$150001,"対象",交付申請入力データ!$C$19:$C$150001,交付申請出力結果!$B88,交付申請入力データ!$B$19:$B$150001,交付申請出力結果!$C$65)/SUMIF(交付申請入力データ!P$19:P$150001,"対象",交付申請入力データ!$F$19:$F$150001),0)</f>
        <v>0</v>
      </c>
      <c r="K88" s="108">
        <f>IFERROR(交付申請入力データ!Q$18*SUMIFS(交付申請入力データ!$F$19:$F$150001,交付申請入力データ!Q$19:Q$150001,"対象",交付申請入力データ!$C$19:$C$150001,交付申請出力結果!$B88,交付申請入力データ!$B$19:$B$150001,交付申請出力結果!$C$65)/SUMIF(交付申請入力データ!Q$19:Q$150001,"対象",交付申請入力データ!$F$19:$F$150001),0)</f>
        <v>0</v>
      </c>
      <c r="L88" s="108">
        <f>IFERROR(交付申請入力データ!R$18*SUMIFS(交付申請入力データ!$F$19:$F$150001,交付申請入力データ!R$19:R$150001,"対象",交付申請入力データ!$C$19:$C$150001,交付申請出力結果!$B88,交付申請入力データ!$B$19:$B$150001,交付申請出力結果!$C$65)/SUMIF(交付申請入力データ!R$19:R$150001,"対象",交付申請入力データ!$F$19:$F$150001),0)</f>
        <v>0</v>
      </c>
      <c r="M88" s="108">
        <f>IFERROR(交付申請入力データ!S$18*SUMIFS(交付申請入力データ!$F$19:$F$150001,交付申請入力データ!S$19:S$150001,"対象",交付申請入力データ!$C$19:$C$150001,交付申請出力結果!$B88,交付申請入力データ!$B$19:$B$150001,交付申請出力結果!$C$65)/SUMIF(交付申請入力データ!S$19:S$150001,"対象",交付申請入力データ!$F$19:$F$150001),0)</f>
        <v>0</v>
      </c>
      <c r="N88" s="108">
        <f>IFERROR(交付申請入力データ!W$18*SUMIFS(交付申請入力データ!$F$19:$F$150001,交付申請入力データ!W$19:W$150001,"対象",交付申請入力データ!$C$19:$C$150001,交付申請出力結果!$B88,交付申請入力データ!$B$19:$B$150001,交付申請出力結果!$C$65)/SUMIF(交付申請入力データ!W$19:W$150001,"対象",交付申請入力データ!$F$19:$F$150001),0)</f>
        <v>0</v>
      </c>
      <c r="O88" s="108">
        <f>IFERROR(交付申請入力データ!X$18*SUMIFS(交付申請入力データ!$F$19:$F$150001,交付申請入力データ!X$19:X$150001,"対象",交付申請入力データ!$C$19:$C$150001,交付申請出力結果!$B88,交付申請入力データ!$B$19:$B$150001,交付申請出力結果!$C$65)/SUMIF(交付申請入力データ!X$19:X$150001,"対象",交付申請入力データ!$F$19:$F$150001),0)</f>
        <v>0</v>
      </c>
      <c r="P88" s="108">
        <f>IFERROR(交付申請入力データ!Y$18*SUMIFS(交付申請入力データ!$F$19:$F$150001,交付申請入力データ!Y$19:Y$150001,"対象",交付申請入力データ!$C$19:$C$150001,交付申請出力結果!$B88,交付申請入力データ!$B$19:$B$150001,交付申請出力結果!$C$65)/SUMIF(交付申請入力データ!Y$19:Y$150001,"対象",交付申請入力データ!$F$19:$F$150001),0)</f>
        <v>0</v>
      </c>
      <c r="Q88" s="74">
        <f t="shared" si="13"/>
        <v>0</v>
      </c>
      <c r="R88" s="75">
        <f>IFERROR(LOOKUP(交付申請出力結果!$C$65,交付申請入力データ!$B$8:$B$14,交付申請入力データ!$E$8:$E$14),0)</f>
        <v>0</v>
      </c>
      <c r="S88" s="84">
        <f t="shared" si="14"/>
        <v>0</v>
      </c>
      <c r="T88" s="330"/>
    </row>
    <row r="89" spans="1:20">
      <c r="A89" s="310"/>
      <c r="B89" s="72" t="s">
        <v>70</v>
      </c>
      <c r="C89" s="106">
        <f>SUMIFS(交付申請入力データ!$F$19:$F$150001,交付申請入力データ!$C$19:$C$150001,B89,交付申請入力データ!$B$19:$B$150001,交付申請出力結果!$C$65)</f>
        <v>0</v>
      </c>
      <c r="D89" s="316"/>
      <c r="E89" s="74">
        <f>SUMIFS(交付申請入力データ!$G$19:$G$150004,交付申請入力データ!$C$19:$C$150004,B89,交付申請入力データ!$B$19:$B$150004,交付申請出力結果!$C$65)</f>
        <v>0</v>
      </c>
      <c r="F89" s="108">
        <f>IFERROR(交付申請入力データ!L$18*SUMIFS(交付申請入力データ!$F$19:$F$150001,交付申請入力データ!L$19:L$150001,"対象",交付申請入力データ!$C$19:$C$150001,交付申請出力結果!$B89,交付申請入力データ!$B$19:$B$150001,交付申請出力結果!$C$65)/SUMIF(交付申請入力データ!L$19:L$150001,"対象",交付申請入力データ!$F$19:$F$150001),0)</f>
        <v>0</v>
      </c>
      <c r="G89" s="108">
        <f>IFERROR(交付申請入力データ!M$18*SUMIFS(交付申請入力データ!$F$19:$F$150001,交付申請入力データ!M$19:M$150001,"対象",交付申請入力データ!$C$19:$C$150001,交付申請出力結果!$B89,交付申請入力データ!$B$19:$B$150001,交付申請出力結果!$C$65)/SUMIF(交付申請入力データ!M$19:M$150001,"対象",交付申請入力データ!$F$19:$F$150001),0)</f>
        <v>0</v>
      </c>
      <c r="H89" s="108">
        <f>IFERROR(交付申請入力データ!N$18*SUMIFS(交付申請入力データ!$F$19:$F$150001,交付申請入力データ!N$19:N$150001,"対象",交付申請入力データ!$C$19:$C$150001,交付申請出力結果!$B89,交付申請入力データ!$B$19:$B$150001,交付申請出力結果!$C$65)/SUMIF(交付申請入力データ!N$19:N$150001,"対象",交付申請入力データ!$F$19:$F$150001),0)</f>
        <v>0</v>
      </c>
      <c r="I89" s="108">
        <f>IFERROR(交付申請入力データ!O$18*SUMIFS(交付申請入力データ!$F$19:$F$150001,交付申請入力データ!O$19:O$150001,"対象",交付申請入力データ!$C$19:$C$150001,交付申請出力結果!$B89,交付申請入力データ!$B$19:$B$150001,交付申請出力結果!$C$65)/SUMIF(交付申請入力データ!O$19:O$150001,"対象",交付申請入力データ!$F$19:$F$150001),0)</f>
        <v>0</v>
      </c>
      <c r="J89" s="108">
        <f>IFERROR(交付申請入力データ!P$18*SUMIFS(交付申請入力データ!$F$19:$F$150001,交付申請入力データ!P$19:P$150001,"対象",交付申請入力データ!$C$19:$C$150001,交付申請出力結果!$B89,交付申請入力データ!$B$19:$B$150001,交付申請出力結果!$C$65)/SUMIF(交付申請入力データ!P$19:P$150001,"対象",交付申請入力データ!$F$19:$F$150001),0)</f>
        <v>0</v>
      </c>
      <c r="K89" s="108">
        <f>IFERROR(交付申請入力データ!Q$18*SUMIFS(交付申請入力データ!$F$19:$F$150001,交付申請入力データ!Q$19:Q$150001,"対象",交付申請入力データ!$C$19:$C$150001,交付申請出力結果!$B89,交付申請入力データ!$B$19:$B$150001,交付申請出力結果!$C$65)/SUMIF(交付申請入力データ!Q$19:Q$150001,"対象",交付申請入力データ!$F$19:$F$150001),0)</f>
        <v>0</v>
      </c>
      <c r="L89" s="108">
        <f>IFERROR(交付申請入力データ!R$18*SUMIFS(交付申請入力データ!$F$19:$F$150001,交付申請入力データ!R$19:R$150001,"対象",交付申請入力データ!$C$19:$C$150001,交付申請出力結果!$B89,交付申請入力データ!$B$19:$B$150001,交付申請出力結果!$C$65)/SUMIF(交付申請入力データ!R$19:R$150001,"対象",交付申請入力データ!$F$19:$F$150001),0)</f>
        <v>0</v>
      </c>
      <c r="M89" s="108">
        <f>IFERROR(交付申請入力データ!S$18*SUMIFS(交付申請入力データ!$F$19:$F$150001,交付申請入力データ!S$19:S$150001,"対象",交付申請入力データ!$C$19:$C$150001,交付申請出力結果!$B89,交付申請入力データ!$B$19:$B$150001,交付申請出力結果!$C$65)/SUMIF(交付申請入力データ!S$19:S$150001,"対象",交付申請入力データ!$F$19:$F$150001),0)</f>
        <v>0</v>
      </c>
      <c r="N89" s="108">
        <f>IFERROR(交付申請入力データ!W$18*SUMIFS(交付申請入力データ!$F$19:$F$150001,交付申請入力データ!W$19:W$150001,"対象",交付申請入力データ!$C$19:$C$150001,交付申請出力結果!$B89,交付申請入力データ!$B$19:$B$150001,交付申請出力結果!$C$65)/SUMIF(交付申請入力データ!W$19:W$150001,"対象",交付申請入力データ!$F$19:$F$150001),0)</f>
        <v>0</v>
      </c>
      <c r="O89" s="108">
        <f>IFERROR(交付申請入力データ!X$18*SUMIFS(交付申請入力データ!$F$19:$F$150001,交付申請入力データ!X$19:X$150001,"対象",交付申請入力データ!$C$19:$C$150001,交付申請出力結果!$B89,交付申請入力データ!$B$19:$B$150001,交付申請出力結果!$C$65)/SUMIF(交付申請入力データ!X$19:X$150001,"対象",交付申請入力データ!$F$19:$F$150001),0)</f>
        <v>0</v>
      </c>
      <c r="P89" s="108">
        <f>IFERROR(交付申請入力データ!Y$18*SUMIFS(交付申請入力データ!$F$19:$F$150001,交付申請入力データ!Y$19:Y$150001,"対象",交付申請入力データ!$C$19:$C$150001,交付申請出力結果!$B89,交付申請入力データ!$B$19:$B$150001,交付申請出力結果!$C$65)/SUMIF(交付申請入力データ!Y$19:Y$150001,"対象",交付申請入力データ!$F$19:$F$150001),0)</f>
        <v>0</v>
      </c>
      <c r="Q89" s="74">
        <f t="shared" si="13"/>
        <v>0</v>
      </c>
      <c r="R89" s="75">
        <f>IFERROR(LOOKUP(交付申請出力結果!$C$65,交付申請入力データ!$B$8:$B$14,交付申請入力データ!$E$8:$E$14),0)</f>
        <v>0</v>
      </c>
      <c r="S89" s="84">
        <f t="shared" si="14"/>
        <v>0</v>
      </c>
      <c r="T89" s="330"/>
    </row>
    <row r="90" spans="1:20" ht="19.5" thickBot="1">
      <c r="A90" s="311"/>
      <c r="B90" s="85" t="s">
        <v>71</v>
      </c>
      <c r="C90" s="136">
        <f>SUMIFS(交付申請入力データ!$F$19:$F$150001,交付申請入力データ!$C$19:$C$150001,B90,交付申請入力データ!$B$19:$B$150001,交付申請出力結果!$C$65)</f>
        <v>0</v>
      </c>
      <c r="D90" s="317"/>
      <c r="E90" s="87">
        <f>SUMIFS(交付申請入力データ!$G$19:$G$150004,交付申請入力データ!$C$19:$C$150004,B90,交付申請入力データ!$B$19:$B$150004,交付申請出力結果!$C$65)</f>
        <v>0</v>
      </c>
      <c r="F90" s="110">
        <f>IFERROR(交付申請入力データ!L$18*SUMIFS(交付申請入力データ!$F$19:$F$150001,交付申請入力データ!L$19:L$150001,"対象",交付申請入力データ!$C$19:$C$150001,交付申請出力結果!$B90,交付申請入力データ!$B$19:$B$150001,交付申請出力結果!$C$65)/SUMIF(交付申請入力データ!L$19:L$150001,"対象",交付申請入力データ!$F$19:$F$150001),0)</f>
        <v>0</v>
      </c>
      <c r="G90" s="110">
        <f>IFERROR(交付申請入力データ!M$18*SUMIFS(交付申請入力データ!$F$19:$F$150001,交付申請入力データ!M$19:M$150001,"対象",交付申請入力データ!$C$19:$C$150001,交付申請出力結果!$B90,交付申請入力データ!$B$19:$B$150001,交付申請出力結果!$C$65)/SUMIF(交付申請入力データ!M$19:M$150001,"対象",交付申請入力データ!$F$19:$F$150001),0)</f>
        <v>0</v>
      </c>
      <c r="H90" s="110">
        <f>IFERROR(交付申請入力データ!N$18*SUMIFS(交付申請入力データ!$F$19:$F$150001,交付申請入力データ!N$19:N$150001,"対象",交付申請入力データ!$C$19:$C$150001,交付申請出力結果!$B90,交付申請入力データ!$B$19:$B$150001,交付申請出力結果!$C$65)/SUMIF(交付申請入力データ!N$19:N$150001,"対象",交付申請入力データ!$F$19:$F$150001),0)</f>
        <v>0</v>
      </c>
      <c r="I90" s="110">
        <f>IFERROR(交付申請入力データ!O$18*SUMIFS(交付申請入力データ!$F$19:$F$150001,交付申請入力データ!O$19:O$150001,"対象",交付申請入力データ!$C$19:$C$150001,交付申請出力結果!$B90,交付申請入力データ!$B$19:$B$150001,交付申請出力結果!$C$65)/SUMIF(交付申請入力データ!O$19:O$150001,"対象",交付申請入力データ!$F$19:$F$150001),0)</f>
        <v>0</v>
      </c>
      <c r="J90" s="110">
        <f>IFERROR(交付申請入力データ!P$18*SUMIFS(交付申請入力データ!$F$19:$F$150001,交付申請入力データ!P$19:P$150001,"対象",交付申請入力データ!$C$19:$C$150001,交付申請出力結果!$B90,交付申請入力データ!$B$19:$B$150001,交付申請出力結果!$C$65)/SUMIF(交付申請入力データ!P$19:P$150001,"対象",交付申請入力データ!$F$19:$F$150001),0)</f>
        <v>0</v>
      </c>
      <c r="K90" s="110">
        <f>IFERROR(交付申請入力データ!Q$18*SUMIFS(交付申請入力データ!$F$19:$F$150001,交付申請入力データ!Q$19:Q$150001,"対象",交付申請入力データ!$C$19:$C$150001,交付申請出力結果!$B90,交付申請入力データ!$B$19:$B$150001,交付申請出力結果!$C$65)/SUMIF(交付申請入力データ!Q$19:Q$150001,"対象",交付申請入力データ!$F$19:$F$150001),0)</f>
        <v>0</v>
      </c>
      <c r="L90" s="110">
        <f>IFERROR(交付申請入力データ!R$18*SUMIFS(交付申請入力データ!$F$19:$F$150001,交付申請入力データ!R$19:R$150001,"対象",交付申請入力データ!$C$19:$C$150001,交付申請出力結果!$B90,交付申請入力データ!$B$19:$B$150001,交付申請出力結果!$C$65)/SUMIF(交付申請入力データ!R$19:R$150001,"対象",交付申請入力データ!$F$19:$F$150001),0)</f>
        <v>0</v>
      </c>
      <c r="M90" s="110">
        <f>IFERROR(交付申請入力データ!S$18*SUMIFS(交付申請入力データ!$F$19:$F$150001,交付申請入力データ!S$19:S$150001,"対象",交付申請入力データ!$C$19:$C$150001,交付申請出力結果!$B90,交付申請入力データ!$B$19:$B$150001,交付申請出力結果!$C$65)/SUMIF(交付申請入力データ!S$19:S$150001,"対象",交付申請入力データ!$F$19:$F$150001),0)</f>
        <v>0</v>
      </c>
      <c r="N90" s="110">
        <f>IFERROR(交付申請入力データ!W$18*SUMIFS(交付申請入力データ!$F$19:$F$150001,交付申請入力データ!W$19:W$150001,"対象",交付申請入力データ!$C$19:$C$150001,交付申請出力結果!$B90,交付申請入力データ!$B$19:$B$150001,交付申請出力結果!$C$65)/SUMIF(交付申請入力データ!W$19:W$150001,"対象",交付申請入力データ!$F$19:$F$150001),0)</f>
        <v>0</v>
      </c>
      <c r="O90" s="110">
        <f>IFERROR(交付申請入力データ!X$18*SUMIFS(交付申請入力データ!$F$19:$F$150001,交付申請入力データ!X$19:X$150001,"対象",交付申請入力データ!$C$19:$C$150001,交付申請出力結果!$B90,交付申請入力データ!$B$19:$B$150001,交付申請出力結果!$C$65)/SUMIF(交付申請入力データ!X$19:X$150001,"対象",交付申請入力データ!$F$19:$F$150001),0)</f>
        <v>0</v>
      </c>
      <c r="P90" s="110">
        <f>IFERROR(交付申請入力データ!Y$18*SUMIFS(交付申請入力データ!$F$19:$F$150001,交付申請入力データ!Y$19:Y$150001,"対象",交付申請入力データ!$C$19:$C$150001,交付申請出力結果!$B90,交付申請入力データ!$B$19:$B$150001,交付申請出力結果!$C$65)/SUMIF(交付申請入力データ!Y$19:Y$150001,"対象",交付申請入力データ!$F$19:$F$150001),0)</f>
        <v>0</v>
      </c>
      <c r="Q90" s="87">
        <f t="shared" si="13"/>
        <v>0</v>
      </c>
      <c r="R90" s="88">
        <f>IFERROR(LOOKUP(交付申請出力結果!$C$65,交付申請入力データ!$B$8:$B$14,交付申請入力データ!$E$8:$E$14),0)</f>
        <v>0</v>
      </c>
      <c r="S90" s="89">
        <f t="shared" si="14"/>
        <v>0</v>
      </c>
      <c r="T90" s="331"/>
    </row>
    <row r="91" spans="1:20">
      <c r="A91" s="270" t="s">
        <v>18</v>
      </c>
      <c r="B91" s="76" t="s">
        <v>52</v>
      </c>
      <c r="C91" s="77">
        <f>SUMIFS(交付申請入力データ!$F$19:$F$150001,交付申請入力データ!$C$19:$C$150001,B91,交付申請入力データ!$B$19:$B$150001,交付申請出力結果!$C$65)</f>
        <v>0</v>
      </c>
      <c r="D91" s="312">
        <f>SUM(C91:C92)</f>
        <v>0</v>
      </c>
      <c r="E91" s="78">
        <f>SUMIFS(交付申請入力データ!$G$19:$G$150004,交付申請入力データ!$C$19:$C$150004,B91,交付申請入力データ!$B$19:$B$150004,交付申請出力結果!$C$65)</f>
        <v>0</v>
      </c>
      <c r="F91" s="78">
        <f>IFERROR(交付申請入力データ!L$18*SUMIFS(交付申請入力データ!$F$19:$F$150001,交付申請入力データ!L$19:L$150001,"対象",交付申請入力データ!$C$19:$C$150001,交付申請出力結果!$B91,交付申請入力データ!$B$19:$B$150001,交付申請出力結果!$C$65)/SUMIF(交付申請入力データ!L$19:L$150001,"対象",交付申請入力データ!$F$19:$F$150001),0)</f>
        <v>0</v>
      </c>
      <c r="G91" s="78">
        <f>IFERROR(交付申請入力データ!M$18*SUMIFS(交付申請入力データ!$F$19:$F$150001,交付申請入力データ!M$19:M$150001,"対象",交付申請入力データ!$C$19:$C$150001,交付申請出力結果!$B91,交付申請入力データ!$B$19:$B$150001,交付申請出力結果!$C$65)/SUMIF(交付申請入力データ!M$19:M$150001,"対象",交付申請入力データ!$F$19:$F$150001),0)</f>
        <v>0</v>
      </c>
      <c r="H91" s="78">
        <f>IFERROR(交付申請入力データ!N$18*SUMIFS(交付申請入力データ!$F$19:$F$150001,交付申請入力データ!N$19:N$150001,"対象",交付申請入力データ!$C$19:$C$150001,交付申請出力結果!$B91,交付申請入力データ!$B$19:$B$150001,交付申請出力結果!$C$65)/SUMIF(交付申請入力データ!N$19:N$150001,"対象",交付申請入力データ!$F$19:$F$150001),0)</f>
        <v>0</v>
      </c>
      <c r="I91" s="78">
        <f>IFERROR(交付申請入力データ!O$18*SUMIFS(交付申請入力データ!$F$19:$F$150001,交付申請入力データ!O$19:O$150001,"対象",交付申請入力データ!$C$19:$C$150001,交付申請出力結果!$B91,交付申請入力データ!$B$19:$B$150001,交付申請出力結果!$C$65)/SUMIF(交付申請入力データ!O$19:O$150001,"対象",交付申請入力データ!$F$19:$F$150001),0)</f>
        <v>0</v>
      </c>
      <c r="J91" s="78">
        <f>IFERROR(交付申請入力データ!P$18*SUMIFS(交付申請入力データ!$F$19:$F$150001,交付申請入力データ!P$19:P$150001,"対象",交付申請入力データ!$C$19:$C$150001,交付申請出力結果!$B91,交付申請入力データ!$B$19:$B$150001,交付申請出力結果!$C$65)/SUMIF(交付申請入力データ!P$19:P$150001,"対象",交付申請入力データ!$F$19:$F$150001),0)</f>
        <v>0</v>
      </c>
      <c r="K91" s="78">
        <f>IFERROR(交付申請入力データ!Q$18*SUMIFS(交付申請入力データ!$F$19:$F$150001,交付申請入力データ!Q$19:Q$150001,"対象",交付申請入力データ!$C$19:$C$150001,交付申請出力結果!$B91,交付申請入力データ!$B$19:$B$150001,交付申請出力結果!$C$65)/SUMIF(交付申請入力データ!Q$19:Q$150001,"対象",交付申請入力データ!$F$19:$F$150001),0)</f>
        <v>0</v>
      </c>
      <c r="L91" s="78">
        <f>IFERROR(交付申請入力データ!R$18*SUMIFS(交付申請入力データ!$F$19:$F$150001,交付申請入力データ!R$19:R$150001,"対象",交付申請入力データ!$C$19:$C$150001,交付申請出力結果!$B91,交付申請入力データ!$B$19:$B$150001,交付申請出力結果!$C$65)/SUMIF(交付申請入力データ!R$19:R$150001,"対象",交付申請入力データ!$F$19:$F$150001),0)</f>
        <v>0</v>
      </c>
      <c r="M91" s="78">
        <f>IFERROR(交付申請入力データ!S$18*SUMIFS(交付申請入力データ!$F$19:$F$150001,交付申請入力データ!S$19:S$150001,"対象",交付申請入力データ!$C$19:$C$150001,交付申請出力結果!$B91,交付申請入力データ!$B$19:$B$150001,交付申請出力結果!$C$65)/SUMIF(交付申請入力データ!S$19:S$150001,"対象",交付申請入力データ!$F$19:$F$150001),0)</f>
        <v>0</v>
      </c>
      <c r="N91" s="78">
        <f>IFERROR(交付申請入力データ!W$18*SUMIFS(交付申請入力データ!$F$19:$F$150001,交付申請入力データ!W$19:W$150001,"対象",交付申請入力データ!$C$19:$C$150001,交付申請出力結果!$B91,交付申請入力データ!$B$19:$B$150001,交付申請出力結果!$C$65)/SUMIF(交付申請入力データ!W$19:W$150001,"対象",交付申請入力データ!$F$19:$F$150001),0)</f>
        <v>0</v>
      </c>
      <c r="O91" s="78">
        <f>IFERROR(交付申請入力データ!X$18*SUMIFS(交付申請入力データ!$F$19:$F$150001,交付申請入力データ!X$19:X$150001,"対象",交付申請入力データ!$C$19:$C$150001,交付申請出力結果!$B91,交付申請入力データ!$B$19:$B$150001,交付申請出力結果!$C$65)/SUMIF(交付申請入力データ!X$19:X$150001,"対象",交付申請入力データ!$F$19:$F$150001),0)</f>
        <v>0</v>
      </c>
      <c r="P91" s="78">
        <f>IFERROR(交付申請入力データ!Y$18*SUMIFS(交付申請入力データ!$F$19:$F$150001,交付申請入力データ!Y$19:Y$150001,"対象",交付申請入力データ!$C$19:$C$150001,交付申請出力結果!$B91,交付申請入力データ!$B$19:$B$150001,交付申請出力結果!$C$65)/SUMIF(交付申請入力データ!Y$19:Y$150001,"対象",交付申請入力データ!$F$19:$F$150001),0)</f>
        <v>0</v>
      </c>
      <c r="Q91" s="92">
        <f t="shared" si="13"/>
        <v>0</v>
      </c>
      <c r="R91" s="79">
        <f>IFERROR(LOOKUP(交付申請出力結果!$C$65,交付申請入力データ!$B$8:$B$14,交付申請入力データ!$E$8:$E$14),0)</f>
        <v>0</v>
      </c>
      <c r="S91" s="93">
        <f t="shared" si="14"/>
        <v>0</v>
      </c>
      <c r="T91" s="322">
        <f>SUM(S91:S92)</f>
        <v>0</v>
      </c>
    </row>
    <row r="92" spans="1:20" ht="19.5" thickBot="1">
      <c r="A92" s="271" t="s">
        <v>18</v>
      </c>
      <c r="B92" s="94" t="s">
        <v>53</v>
      </c>
      <c r="C92" s="137">
        <f>SUMIFS(交付申請入力データ!$F$19:$F$150001,交付申請入力データ!$C$19:$C$150001,B92,交付申請入力データ!$B$19:$B$150001,交付申請出力結果!$C$65)</f>
        <v>0</v>
      </c>
      <c r="D92" s="313"/>
      <c r="E92" s="96">
        <f>SUMIFS(交付申請入力データ!$G$19:$G$150004,交付申請入力データ!$C$19:$C$150004,B92,交付申請入力データ!$B$19:$B$150004,交付申請出力結果!$C$65)</f>
        <v>0</v>
      </c>
      <c r="F92" s="114">
        <f>IFERROR(交付申請入力データ!L$18*SUMIFS(交付申請入力データ!$F$19:$F$150001,交付申請入力データ!L$19:L$150001,"対象",交付申請入力データ!$C$19:$C$150001,交付申請出力結果!$B92,交付申請入力データ!$B$19:$B$150001,交付申請出力結果!$C$65)/SUMIF(交付申請入力データ!L$19:L$150001,"対象",交付申請入力データ!$F$19:$F$150001),0)</f>
        <v>0</v>
      </c>
      <c r="G92" s="114">
        <f>IFERROR(交付申請入力データ!M$18*SUMIFS(交付申請入力データ!$F$19:$F$150001,交付申請入力データ!M$19:M$150001,"対象",交付申請入力データ!$C$19:$C$150001,交付申請出力結果!$B92,交付申請入力データ!$B$19:$B$150001,交付申請出力結果!$C$65)/SUMIF(交付申請入力データ!M$19:M$150001,"対象",交付申請入力データ!$F$19:$F$150001),0)</f>
        <v>0</v>
      </c>
      <c r="H92" s="114">
        <f>IFERROR(交付申請入力データ!N$18*SUMIFS(交付申請入力データ!$F$19:$F$150001,交付申請入力データ!N$19:N$150001,"対象",交付申請入力データ!$C$19:$C$150001,交付申請出力結果!$B92,交付申請入力データ!$B$19:$B$150001,交付申請出力結果!$C$65)/SUMIF(交付申請入力データ!N$19:N$150001,"対象",交付申請入力データ!$F$19:$F$150001),0)</f>
        <v>0</v>
      </c>
      <c r="I92" s="114">
        <f>IFERROR(交付申請入力データ!O$18*SUMIFS(交付申請入力データ!$F$19:$F$150001,交付申請入力データ!O$19:O$150001,"対象",交付申請入力データ!$C$19:$C$150001,交付申請出力結果!$B92,交付申請入力データ!$B$19:$B$150001,交付申請出力結果!$C$65)/SUMIF(交付申請入力データ!O$19:O$150001,"対象",交付申請入力データ!$F$19:$F$150001),0)</f>
        <v>0</v>
      </c>
      <c r="J92" s="114">
        <f>IFERROR(交付申請入力データ!P$18*SUMIFS(交付申請入力データ!$F$19:$F$150001,交付申請入力データ!P$19:P$150001,"対象",交付申請入力データ!$C$19:$C$150001,交付申請出力結果!$B92,交付申請入力データ!$B$19:$B$150001,交付申請出力結果!$C$65)/SUMIF(交付申請入力データ!P$19:P$150001,"対象",交付申請入力データ!$F$19:$F$150001),0)</f>
        <v>0</v>
      </c>
      <c r="K92" s="114">
        <f>IFERROR(交付申請入力データ!Q$18*SUMIFS(交付申請入力データ!$F$19:$F$150001,交付申請入力データ!Q$19:Q$150001,"対象",交付申請入力データ!$C$19:$C$150001,交付申請出力結果!$B92,交付申請入力データ!$B$19:$B$150001,交付申請出力結果!$C$65)/SUMIF(交付申請入力データ!Q$19:Q$150001,"対象",交付申請入力データ!$F$19:$F$150001),0)</f>
        <v>0</v>
      </c>
      <c r="L92" s="114">
        <f>IFERROR(交付申請入力データ!R$18*SUMIFS(交付申請入力データ!$F$19:$F$150001,交付申請入力データ!R$19:R$150001,"対象",交付申請入力データ!$C$19:$C$150001,交付申請出力結果!$B92,交付申請入力データ!$B$19:$B$150001,交付申請出力結果!$C$65)/SUMIF(交付申請入力データ!R$19:R$150001,"対象",交付申請入力データ!$F$19:$F$150001),0)</f>
        <v>0</v>
      </c>
      <c r="M92" s="114">
        <f>IFERROR(交付申請入力データ!S$18*SUMIFS(交付申請入力データ!$F$19:$F$150001,交付申請入力データ!S$19:S$150001,"対象",交付申請入力データ!$C$19:$C$150001,交付申請出力結果!$B92,交付申請入力データ!$B$19:$B$150001,交付申請出力結果!$C$65)/SUMIF(交付申請入力データ!S$19:S$150001,"対象",交付申請入力データ!$F$19:$F$150001),0)</f>
        <v>0</v>
      </c>
      <c r="N92" s="114">
        <f>IFERROR(交付申請入力データ!W$18*SUMIFS(交付申請入力データ!$F$19:$F$150001,交付申請入力データ!W$19:W$150001,"対象",交付申請入力データ!$C$19:$C$150001,交付申請出力結果!$B92,交付申請入力データ!$B$19:$B$150001,交付申請出力結果!$C$65)/SUMIF(交付申請入力データ!W$19:W$150001,"対象",交付申請入力データ!$F$19:$F$150001),0)</f>
        <v>0</v>
      </c>
      <c r="O92" s="114">
        <f>IFERROR(交付申請入力データ!X$18*SUMIFS(交付申請入力データ!$F$19:$F$150001,交付申請入力データ!X$19:X$150001,"対象",交付申請入力データ!$C$19:$C$150001,交付申請出力結果!$B92,交付申請入力データ!$B$19:$B$150001,交付申請出力結果!$C$65)/SUMIF(交付申請入力データ!X$19:X$150001,"対象",交付申請入力データ!$F$19:$F$150001),0)</f>
        <v>0</v>
      </c>
      <c r="P92" s="114">
        <f>IFERROR(交付申請入力データ!Y$18*SUMIFS(交付申請入力データ!$F$19:$F$150001,交付申請入力データ!Y$19:Y$150001,"対象",交付申請入力データ!$C$19:$C$150001,交付申請出力結果!$B92,交付申請入力データ!$B$19:$B$150001,交付申請出力結果!$C$65)/SUMIF(交付申請入力データ!Y$19:Y$150001,"対象",交付申請入力データ!$F$19:$F$150001),0)</f>
        <v>0</v>
      </c>
      <c r="Q92" s="148">
        <f t="shared" si="13"/>
        <v>0</v>
      </c>
      <c r="R92" s="97">
        <f>IFERROR(LOOKUP(交付申請出力結果!$C$65,交付申請入力データ!$B$8:$B$14,交付申請入力データ!$E$8:$E$14),0)</f>
        <v>0</v>
      </c>
      <c r="S92" s="98">
        <f t="shared" si="14"/>
        <v>0</v>
      </c>
      <c r="T92" s="323"/>
    </row>
    <row r="93" spans="1:20" ht="19.5" thickBot="1">
      <c r="A93" s="301" t="s">
        <v>178</v>
      </c>
      <c r="B93" s="302"/>
      <c r="C93" s="303">
        <f>SUM(C67:C92)</f>
        <v>0</v>
      </c>
      <c r="D93" s="303"/>
      <c r="E93" s="152">
        <f>SUM(E67:E92)</f>
        <v>0</v>
      </c>
      <c r="F93" s="152">
        <f t="shared" ref="F93:P93" si="15">SUM(F67:F92)</f>
        <v>0</v>
      </c>
      <c r="G93" s="152">
        <f t="shared" si="15"/>
        <v>0</v>
      </c>
      <c r="H93" s="152">
        <f t="shared" si="15"/>
        <v>0</v>
      </c>
      <c r="I93" s="152">
        <f t="shared" si="15"/>
        <v>0</v>
      </c>
      <c r="J93" s="152">
        <f t="shared" si="15"/>
        <v>0</v>
      </c>
      <c r="K93" s="152">
        <f t="shared" si="15"/>
        <v>0</v>
      </c>
      <c r="L93" s="152">
        <f t="shared" si="15"/>
        <v>0</v>
      </c>
      <c r="M93" s="152">
        <f t="shared" si="15"/>
        <v>0</v>
      </c>
      <c r="N93" s="152">
        <f t="shared" si="15"/>
        <v>0</v>
      </c>
      <c r="O93" s="152">
        <f t="shared" si="15"/>
        <v>0</v>
      </c>
      <c r="P93" s="152">
        <f t="shared" si="15"/>
        <v>0</v>
      </c>
      <c r="Q93" s="152">
        <f t="shared" si="13"/>
        <v>0</v>
      </c>
      <c r="R93" s="152" t="s">
        <v>179</v>
      </c>
      <c r="S93" s="153">
        <f t="shared" ref="S93:T93" si="16">SUM(S67:S92)</f>
        <v>0</v>
      </c>
      <c r="T93" s="154">
        <f t="shared" si="16"/>
        <v>0</v>
      </c>
    </row>
    <row r="94" spans="1:20" ht="19.5" thickBot="1"/>
    <row r="95" spans="1:20" ht="26.25" thickBot="1">
      <c r="B95" s="104" t="s">
        <v>197</v>
      </c>
      <c r="C95" s="267">
        <f>交付申請入力データ!$B$11</f>
        <v>0</v>
      </c>
    </row>
    <row r="96" spans="1:20" ht="35.1" customHeight="1" thickBot="1">
      <c r="A96" s="332" t="s">
        <v>135</v>
      </c>
      <c r="B96" s="337"/>
      <c r="C96" s="318" t="s">
        <v>123</v>
      </c>
      <c r="D96" s="319"/>
      <c r="E96" s="129" t="s">
        <v>84</v>
      </c>
      <c r="F96" s="129" t="s">
        <v>125</v>
      </c>
      <c r="G96" s="129" t="s">
        <v>126</v>
      </c>
      <c r="H96" s="129" t="s">
        <v>127</v>
      </c>
      <c r="I96" s="129" t="s">
        <v>128</v>
      </c>
      <c r="J96" s="129" t="s">
        <v>129</v>
      </c>
      <c r="K96" s="129" t="s">
        <v>130</v>
      </c>
      <c r="L96" s="129" t="s">
        <v>131</v>
      </c>
      <c r="M96" s="129" t="s">
        <v>174</v>
      </c>
      <c r="N96" s="129" t="s">
        <v>132</v>
      </c>
      <c r="O96" s="129" t="s">
        <v>133</v>
      </c>
      <c r="P96" s="129" t="s">
        <v>175</v>
      </c>
      <c r="Q96" s="130" t="s">
        <v>134</v>
      </c>
      <c r="R96" s="131" t="s">
        <v>45</v>
      </c>
      <c r="S96" s="324" t="s">
        <v>124</v>
      </c>
      <c r="T96" s="325"/>
    </row>
    <row r="97" spans="1:20">
      <c r="A97" s="306" t="s">
        <v>7</v>
      </c>
      <c r="B97" s="60" t="s">
        <v>72</v>
      </c>
      <c r="C97" s="107">
        <f>SUMIFS(交付申請入力データ!$F$19:$F$150001,交付申請入力データ!$C$19:$C$150001,B97,交付申請入力データ!$B$19:$B$150001,交付申請出力結果!$C$95)</f>
        <v>0</v>
      </c>
      <c r="D97" s="314">
        <f>SUM(C97:C102)</f>
        <v>0</v>
      </c>
      <c r="E97" s="109">
        <f>SUMIFS(交付申請入力データ!$G$19:$G$150004,交付申請入力データ!$C$19:$C$150004,B97,交付申請入力データ!$B$19:$B$150004,交付申請出力結果!$C$95)</f>
        <v>0</v>
      </c>
      <c r="F97" s="62">
        <f>IFERROR(交付申請入力データ!L$18*SUMIFS(交付申請入力データ!$F$19:$F$150001,交付申請入力データ!L$19:L$150001,"対象",交付申請入力データ!$C$19:$C$150001,交付申請出力結果!$B97,交付申請入力データ!$B$19:$B$150001,交付申請出力結果!$C$95)/SUMIF(交付申請入力データ!L$19:L$150001,"対象",交付申請入力データ!$F$19:$F$150001),0)</f>
        <v>0</v>
      </c>
      <c r="G97" s="62">
        <f>IFERROR(交付申請入力データ!M$18*SUMIFS(交付申請入力データ!$F$19:$F$150001,交付申請入力データ!M$19:M$150001,"対象",交付申請入力データ!$C$19:$C$150001,交付申請出力結果!$B97,交付申請入力データ!$B$19:$B$150001,交付申請出力結果!$C$95)/SUMIF(交付申請入力データ!M$19:M$150001,"対象",交付申請入力データ!$F$19:$F$150001),0)</f>
        <v>0</v>
      </c>
      <c r="H97" s="62">
        <f>IFERROR(交付申請入力データ!N$18*SUMIFS(交付申請入力データ!$F$19:$F$150001,交付申請入力データ!N$19:N$150001,"対象",交付申請入力データ!$C$19:$C$150001,交付申請出力結果!$B97,交付申請入力データ!$B$19:$B$150001,交付申請出力結果!$C$95)/SUMIF(交付申請入力データ!N$19:N$150001,"対象",交付申請入力データ!$F$19:$F$150001),0)</f>
        <v>0</v>
      </c>
      <c r="I97" s="62">
        <f>IFERROR(交付申請入力データ!O$18*SUMIFS(交付申請入力データ!$F$19:$F$150001,交付申請入力データ!O$19:O$150001,"対象",交付申請入力データ!$C$19:$C$150001,交付申請出力結果!$B97,交付申請入力データ!$B$19:$B$150001,交付申請出力結果!$C$95)/SUMIF(交付申請入力データ!O$19:O$150001,"対象",交付申請入力データ!$F$19:$F$150001),0)</f>
        <v>0</v>
      </c>
      <c r="J97" s="62">
        <f>IFERROR(交付申請入力データ!P$18*SUMIFS(交付申請入力データ!$F$19:$F$150001,交付申請入力データ!P$19:P$150001,"対象",交付申請入力データ!$C$19:$C$150001,交付申請出力結果!$B97,交付申請入力データ!$B$19:$B$150001,交付申請出力結果!$C$95)/SUMIF(交付申請入力データ!P$19:P$150001,"対象",交付申請入力データ!$F$19:$F$150001),0)</f>
        <v>0</v>
      </c>
      <c r="K97" s="62">
        <f>IFERROR(交付申請入力データ!Q$18*SUMIFS(交付申請入力データ!$F$19:$F$150001,交付申請入力データ!Q$19:Q$150001,"対象",交付申請入力データ!$C$19:$C$150001,交付申請出力結果!$B97,交付申請入力データ!$B$19:$B$150001,交付申請出力結果!$C$95)/SUMIF(交付申請入力データ!Q$19:Q$150001,"対象",交付申請入力データ!$F$19:$F$150001),0)</f>
        <v>0</v>
      </c>
      <c r="L97" s="62">
        <f>IFERROR(交付申請入力データ!R$18*SUMIFS(交付申請入力データ!$F$19:$F$150001,交付申請入力データ!R$19:R$150001,"対象",交付申請入力データ!$C$19:$C$150001,交付申請出力結果!$B97,交付申請入力データ!$B$19:$B$150001,交付申請出力結果!$C$95)/SUMIF(交付申請入力データ!R$19:R$150001,"対象",交付申請入力データ!$F$19:$F$150001),0)</f>
        <v>0</v>
      </c>
      <c r="M97" s="62">
        <f>IFERROR(交付申請入力データ!S$18*SUMIFS(交付申請入力データ!$F$19:$F$150001,交付申請入力データ!S$19:S$150001,"対象",交付申請入力データ!$C$19:$C$150001,交付申請出力結果!$B97,交付申請入力データ!$B$19:$B$150001,交付申請出力結果!$C$95)/SUMIF(交付申請入力データ!S$19:S$150001,"対象",交付申請入力データ!$F$19:$F$150001),0)</f>
        <v>0</v>
      </c>
      <c r="N97" s="109">
        <f>IFERROR(交付申請入力データ!W$18*SUMIFS(交付申請入力データ!$F$19:$F$150001,交付申請入力データ!W$19:W$150001,"対象",交付申請入力データ!$C$19:$C$150001,交付申請出力結果!$B97,交付申請入力データ!$B$19:$B$150001,交付申請出力結果!$C$95)/SUMIF(交付申請入力データ!W$19:W$150001,"対象",交付申請入力データ!$F$19:$F$150001),0)</f>
        <v>0</v>
      </c>
      <c r="O97" s="109">
        <f>IFERROR(交付申請入力データ!X$18*SUMIFS(交付申請入力データ!$F$19:$F$150001,交付申請入力データ!X$19:X$150001,"対象",交付申請入力データ!$C$19:$C$150001,交付申請出力結果!$B97,交付申請入力データ!$B$19:$B$150001,交付申請出力結果!$C$95)/SUMIF(交付申請入力データ!X$19:X$150001,"対象",交付申請入力データ!$F$19:$F$150001),0)</f>
        <v>0</v>
      </c>
      <c r="P97" s="109">
        <f>IFERROR(交付申請入力データ!Y$18*SUMIFS(交付申請入力データ!$F$19:$F$150001,交付申請入力データ!Y$19:Y$150001,"対象",交付申請入力データ!$C$19:$C$150001,交付申請出力結果!$B97,交付申請入力データ!$B$19:$B$150001,交付申請出力結果!$C$95)/SUMIF(交付申請入力データ!Y$19:Y$150001,"対象",交付申請入力データ!$F$19:$F$150001),0)</f>
        <v>0</v>
      </c>
      <c r="Q97" s="62">
        <f>SUM(E97:P97)</f>
        <v>0</v>
      </c>
      <c r="R97" s="142">
        <f>IFERROR(LOOKUP(交付申請出力結果!$C$95,交付申請入力データ!$B$8:$B$14,交付申請入力データ!$E$8:$E$14),0)</f>
        <v>0</v>
      </c>
      <c r="S97" s="64">
        <f>ROUNDDOWN(Q97*R97,0)</f>
        <v>0</v>
      </c>
      <c r="T97" s="326">
        <f>SUM(S97:S102)</f>
        <v>0</v>
      </c>
    </row>
    <row r="98" spans="1:20">
      <c r="A98" s="307"/>
      <c r="B98" s="4" t="s">
        <v>73</v>
      </c>
      <c r="C98" s="107">
        <f>SUMIFS(交付申請入力データ!$F$19:$F$150001,交付申請入力データ!$C$19:$C$150001,B98,交付申請入力データ!$B$19:$B$150001,交付申請出力結果!$C$95)</f>
        <v>0</v>
      </c>
      <c r="D98" s="314"/>
      <c r="E98" s="52">
        <f>SUMIFS(交付申請入力データ!$G$19:$G$150004,交付申請入力データ!$C$19:$C$150004,B98,交付申請入力データ!$B$19:$B$150004,交付申請出力結果!$C$95)</f>
        <v>0</v>
      </c>
      <c r="F98" s="109">
        <f>IFERROR(交付申請入力データ!L$18*SUMIFS(交付申請入力データ!$F$19:$F$150001,交付申請入力データ!L$19:L$150001,"対象",交付申請入力データ!$C$19:$C$150001,交付申請出力結果!$B98,交付申請入力データ!$B$19:$B$150001,交付申請出力結果!$C$95)/SUMIF(交付申請入力データ!L$19:L$150001,"対象",交付申請入力データ!$F$19:$F$150001),0)</f>
        <v>0</v>
      </c>
      <c r="G98" s="109">
        <f>IFERROR(交付申請入力データ!M$18*SUMIFS(交付申請入力データ!$F$19:$F$150001,交付申請入力データ!M$19:M$150001,"対象",交付申請入力データ!$C$19:$C$150001,交付申請出力結果!$B98,交付申請入力データ!$B$19:$B$150001,交付申請出力結果!$C$95)/SUMIF(交付申請入力データ!M$19:M$150001,"対象",交付申請入力データ!$F$19:$F$150001),0)</f>
        <v>0</v>
      </c>
      <c r="H98" s="109">
        <f>IFERROR(交付申請入力データ!N$18*SUMIFS(交付申請入力データ!$F$19:$F$150001,交付申請入力データ!N$19:N$150001,"対象",交付申請入力データ!$C$19:$C$150001,交付申請出力結果!$B98,交付申請入力データ!$B$19:$B$150001,交付申請出力結果!$C$95)/SUMIF(交付申請入力データ!N$19:N$150001,"対象",交付申請入力データ!$F$19:$F$150001),0)</f>
        <v>0</v>
      </c>
      <c r="I98" s="109">
        <f>IFERROR(交付申請入力データ!O$18*SUMIFS(交付申請入力データ!$F$19:$F$150001,交付申請入力データ!O$19:O$150001,"対象",交付申請入力データ!$C$19:$C$150001,交付申請出力結果!$B98,交付申請入力データ!$B$19:$B$150001,交付申請出力結果!$C$95)/SUMIF(交付申請入力データ!O$19:O$150001,"対象",交付申請入力データ!$F$19:$F$150001),0)</f>
        <v>0</v>
      </c>
      <c r="J98" s="109">
        <f>IFERROR(交付申請入力データ!P$18*SUMIFS(交付申請入力データ!$F$19:$F$150001,交付申請入力データ!P$19:P$150001,"対象",交付申請入力データ!$C$19:$C$150001,交付申請出力結果!$B98,交付申請入力データ!$B$19:$B$150001,交付申請出力結果!$C$95)/SUMIF(交付申請入力データ!P$19:P$150001,"対象",交付申請入力データ!$F$19:$F$150001),0)</f>
        <v>0</v>
      </c>
      <c r="K98" s="109">
        <f>IFERROR(交付申請入力データ!Q$18*SUMIFS(交付申請入力データ!$F$19:$F$150001,交付申請入力データ!Q$19:Q$150001,"対象",交付申請入力データ!$C$19:$C$150001,交付申請出力結果!$B98,交付申請入力データ!$B$19:$B$150001,交付申請出力結果!$C$95)/SUMIF(交付申請入力データ!Q$19:Q$150001,"対象",交付申請入力データ!$F$19:$F$150001),0)</f>
        <v>0</v>
      </c>
      <c r="L98" s="109">
        <f>IFERROR(交付申請入力データ!R$18*SUMIFS(交付申請入力データ!$F$19:$F$150001,交付申請入力データ!R$19:R$150001,"対象",交付申請入力データ!$C$19:$C$150001,交付申請出力結果!$B98,交付申請入力データ!$B$19:$B$150001,交付申請出力結果!$C$95)/SUMIF(交付申請入力データ!R$19:R$150001,"対象",交付申請入力データ!$F$19:$F$150001),0)</f>
        <v>0</v>
      </c>
      <c r="M98" s="109">
        <f>IFERROR(交付申請入力データ!S$18*SUMIFS(交付申請入力データ!$F$19:$F$150001,交付申請入力データ!S$19:S$150001,"対象",交付申請入力データ!$C$19:$C$150001,交付申請出力結果!$B98,交付申請入力データ!$B$19:$B$150001,交付申請出力結果!$C$95)/SUMIF(交付申請入力データ!S$19:S$150001,"対象",交付申請入力データ!$F$19:$F$150001),0)</f>
        <v>0</v>
      </c>
      <c r="N98" s="109">
        <f>IFERROR(交付申請入力データ!W$18*SUMIFS(交付申請入力データ!$F$19:$F$150001,交付申請入力データ!W$19:W$150001,"対象",交付申請入力データ!$C$19:$C$150001,交付申請出力結果!$B98,交付申請入力データ!$B$19:$B$150001,交付申請出力結果!$C$95)/SUMIF(交付申請入力データ!W$19:W$150001,"対象",交付申請入力データ!$F$19:$F$150001),0)</f>
        <v>0</v>
      </c>
      <c r="O98" s="109">
        <f>IFERROR(交付申請入力データ!X$18*SUMIFS(交付申請入力データ!$F$19:$F$150001,交付申請入力データ!X$19:X$150001,"対象",交付申請入力データ!$C$19:$C$150001,交付申請出力結果!$B98,交付申請入力データ!$B$19:$B$150001,交付申請出力結果!$C$95)/SUMIF(交付申請入力データ!X$19:X$150001,"対象",交付申請入力データ!$F$19:$F$150001),0)</f>
        <v>0</v>
      </c>
      <c r="P98" s="109">
        <f>IFERROR(交付申請入力データ!Y$18*SUMIFS(交付申請入力データ!$F$19:$F$150001,交付申請入力データ!Y$19:Y$150001,"対象",交付申請入力データ!$C$19:$C$150001,交付申請出力結果!$B98,交付申請入力データ!$B$19:$B$150001,交付申請出力結果!$C$95)/SUMIF(交付申請入力データ!Y$19:Y$150001,"対象",交付申請入力データ!$F$19:$F$150001),0)</f>
        <v>0</v>
      </c>
      <c r="Q98" s="52">
        <f t="shared" ref="Q98:Q123" si="17">SUM(E98:P98)</f>
        <v>0</v>
      </c>
      <c r="R98" s="58">
        <f>IFERROR(LOOKUP(交付申請出力結果!$C$95,交付申請入力データ!$B$8:$B$14,交付申請入力データ!$E$8:$E$14),0)</f>
        <v>0</v>
      </c>
      <c r="S98" s="65">
        <f>ROUNDDOWN(Q98*R98,0)</f>
        <v>0</v>
      </c>
      <c r="T98" s="327"/>
    </row>
    <row r="99" spans="1:20">
      <c r="A99" s="307"/>
      <c r="B99" s="4" t="s">
        <v>74</v>
      </c>
      <c r="C99" s="107">
        <f>SUMIFS(交付申請入力データ!$F$19:$F$150001,交付申請入力データ!$C$19:$C$150001,B99,交付申請入力データ!$B$19:$B$150001,交付申請出力結果!$C$95)</f>
        <v>0</v>
      </c>
      <c r="D99" s="314"/>
      <c r="E99" s="52">
        <f>SUMIFS(交付申請入力データ!$G$19:$G$150004,交付申請入力データ!$C$19:$C$150004,B99,交付申請入力データ!$B$19:$B$150004,交付申請出力結果!$C$95)</f>
        <v>0</v>
      </c>
      <c r="F99" s="109">
        <f>IFERROR(交付申請入力データ!L$18*SUMIFS(交付申請入力データ!$F$19:$F$150001,交付申請入力データ!L$19:L$150001,"対象",交付申請入力データ!$C$19:$C$150001,交付申請出力結果!$B99,交付申請入力データ!$B$19:$B$150001,交付申請出力結果!$C$95)/SUMIF(交付申請入力データ!L$19:L$150001,"対象",交付申請入力データ!$F$19:$F$150001),0)</f>
        <v>0</v>
      </c>
      <c r="G99" s="109">
        <f>IFERROR(交付申請入力データ!M$18*SUMIFS(交付申請入力データ!$F$19:$F$150001,交付申請入力データ!M$19:M$150001,"対象",交付申請入力データ!$C$19:$C$150001,交付申請出力結果!$B99,交付申請入力データ!$B$19:$B$150001,交付申請出力結果!$C$95)/SUMIF(交付申請入力データ!M$19:M$150001,"対象",交付申請入力データ!$F$19:$F$150001),0)</f>
        <v>0</v>
      </c>
      <c r="H99" s="109">
        <f>IFERROR(交付申請入力データ!N$18*SUMIFS(交付申請入力データ!$F$19:$F$150001,交付申請入力データ!N$19:N$150001,"対象",交付申請入力データ!$C$19:$C$150001,交付申請出力結果!$B99,交付申請入力データ!$B$19:$B$150001,交付申請出力結果!$C$95)/SUMIF(交付申請入力データ!N$19:N$150001,"対象",交付申請入力データ!$F$19:$F$150001),0)</f>
        <v>0</v>
      </c>
      <c r="I99" s="109">
        <f>IFERROR(交付申請入力データ!O$18*SUMIFS(交付申請入力データ!$F$19:$F$150001,交付申請入力データ!O$19:O$150001,"対象",交付申請入力データ!$C$19:$C$150001,交付申請出力結果!$B99,交付申請入力データ!$B$19:$B$150001,交付申請出力結果!$C$95)/SUMIF(交付申請入力データ!O$19:O$150001,"対象",交付申請入力データ!$F$19:$F$150001),0)</f>
        <v>0</v>
      </c>
      <c r="J99" s="109">
        <f>IFERROR(交付申請入力データ!P$18*SUMIFS(交付申請入力データ!$F$19:$F$150001,交付申請入力データ!P$19:P$150001,"対象",交付申請入力データ!$C$19:$C$150001,交付申請出力結果!$B99,交付申請入力データ!$B$19:$B$150001,交付申請出力結果!$C$95)/SUMIF(交付申請入力データ!P$19:P$150001,"対象",交付申請入力データ!$F$19:$F$150001),0)</f>
        <v>0</v>
      </c>
      <c r="K99" s="109">
        <f>IFERROR(交付申請入力データ!Q$18*SUMIFS(交付申請入力データ!$F$19:$F$150001,交付申請入力データ!Q$19:Q$150001,"対象",交付申請入力データ!$C$19:$C$150001,交付申請出力結果!$B99,交付申請入力データ!$B$19:$B$150001,交付申請出力結果!$C$95)/SUMIF(交付申請入力データ!Q$19:Q$150001,"対象",交付申請入力データ!$F$19:$F$150001),0)</f>
        <v>0</v>
      </c>
      <c r="L99" s="109">
        <f>IFERROR(交付申請入力データ!R$18*SUMIFS(交付申請入力データ!$F$19:$F$150001,交付申請入力データ!R$19:R$150001,"対象",交付申請入力データ!$C$19:$C$150001,交付申請出力結果!$B99,交付申請入力データ!$B$19:$B$150001,交付申請出力結果!$C$95)/SUMIF(交付申請入力データ!R$19:R$150001,"対象",交付申請入力データ!$F$19:$F$150001),0)</f>
        <v>0</v>
      </c>
      <c r="M99" s="109">
        <f>IFERROR(交付申請入力データ!S$18*SUMIFS(交付申請入力データ!$F$19:$F$150001,交付申請入力データ!S$19:S$150001,"対象",交付申請入力データ!$C$19:$C$150001,交付申請出力結果!$B99,交付申請入力データ!$B$19:$B$150001,交付申請出力結果!$C$95)/SUMIF(交付申請入力データ!S$19:S$150001,"対象",交付申請入力データ!$F$19:$F$150001),0)</f>
        <v>0</v>
      </c>
      <c r="N99" s="109">
        <f>IFERROR(交付申請入力データ!W$18*SUMIFS(交付申請入力データ!$F$19:$F$150001,交付申請入力データ!W$19:W$150001,"対象",交付申請入力データ!$C$19:$C$150001,交付申請出力結果!$B99,交付申請入力データ!$B$19:$B$150001,交付申請出力結果!$C$95)/SUMIF(交付申請入力データ!W$19:W$150001,"対象",交付申請入力データ!$F$19:$F$150001),0)</f>
        <v>0</v>
      </c>
      <c r="O99" s="109">
        <f>IFERROR(交付申請入力データ!X$18*SUMIFS(交付申請入力データ!$F$19:$F$150001,交付申請入力データ!X$19:X$150001,"対象",交付申請入力データ!$C$19:$C$150001,交付申請出力結果!$B99,交付申請入力データ!$B$19:$B$150001,交付申請出力結果!$C$95)/SUMIF(交付申請入力データ!X$19:X$150001,"対象",交付申請入力データ!$F$19:$F$150001),0)</f>
        <v>0</v>
      </c>
      <c r="P99" s="109">
        <f>IFERROR(交付申請入力データ!Y$18*SUMIFS(交付申請入力データ!$F$19:$F$150001,交付申請入力データ!Y$19:Y$150001,"対象",交付申請入力データ!$C$19:$C$150001,交付申請出力結果!$B99,交付申請入力データ!$B$19:$B$150001,交付申請出力結果!$C$95)/SUMIF(交付申請入力データ!Y$19:Y$150001,"対象",交付申請入力データ!$F$19:$F$150001),0)</f>
        <v>0</v>
      </c>
      <c r="Q99" s="52">
        <f t="shared" si="17"/>
        <v>0</v>
      </c>
      <c r="R99" s="58">
        <f>IFERROR(LOOKUP(交付申請出力結果!$C$95,交付申請入力データ!$B$8:$B$14,交付申請入力データ!$E$8:$E$14),0)</f>
        <v>0</v>
      </c>
      <c r="S99" s="65">
        <f t="shared" ref="S99:S122" si="18">ROUNDDOWN(Q99*R99,0)</f>
        <v>0</v>
      </c>
      <c r="T99" s="327"/>
    </row>
    <row r="100" spans="1:20">
      <c r="A100" s="307"/>
      <c r="B100" s="4" t="s">
        <v>75</v>
      </c>
      <c r="C100" s="107">
        <f>SUMIFS(交付申請入力データ!$F$19:$F$150001,交付申請入力データ!$C$19:$C$150001,B100,交付申請入力データ!$B$19:$B$150001,交付申請出力結果!$C$95)</f>
        <v>0</v>
      </c>
      <c r="D100" s="314"/>
      <c r="E100" s="52">
        <f>SUMIFS(交付申請入力データ!$G$19:$G$150004,交付申請入力データ!$C$19:$C$150004,B100,交付申請入力データ!$B$19:$B$150004,交付申請出力結果!$C$95)</f>
        <v>0</v>
      </c>
      <c r="F100" s="109">
        <f>IFERROR(交付申請入力データ!L$18*SUMIFS(交付申請入力データ!$F$19:$F$150001,交付申請入力データ!L$19:L$150001,"対象",交付申請入力データ!$C$19:$C$150001,交付申請出力結果!$B100,交付申請入力データ!$B$19:$B$150001,交付申請出力結果!$C$95)/SUMIF(交付申請入力データ!L$19:L$150001,"対象",交付申請入力データ!$F$19:$F$150001),0)</f>
        <v>0</v>
      </c>
      <c r="G100" s="109">
        <f>IFERROR(交付申請入力データ!M$18*SUMIFS(交付申請入力データ!$F$19:$F$150001,交付申請入力データ!M$19:M$150001,"対象",交付申請入力データ!$C$19:$C$150001,交付申請出力結果!$B100,交付申請入力データ!$B$19:$B$150001,交付申請出力結果!$C$95)/SUMIF(交付申請入力データ!M$19:M$150001,"対象",交付申請入力データ!$F$19:$F$150001),0)</f>
        <v>0</v>
      </c>
      <c r="H100" s="109">
        <f>IFERROR(交付申請入力データ!N$18*SUMIFS(交付申請入力データ!$F$19:$F$150001,交付申請入力データ!N$19:N$150001,"対象",交付申請入力データ!$C$19:$C$150001,交付申請出力結果!$B100,交付申請入力データ!$B$19:$B$150001,交付申請出力結果!$C$95)/SUMIF(交付申請入力データ!N$19:N$150001,"対象",交付申請入力データ!$F$19:$F$150001),0)</f>
        <v>0</v>
      </c>
      <c r="I100" s="109">
        <f>IFERROR(交付申請入力データ!O$18*SUMIFS(交付申請入力データ!$F$19:$F$150001,交付申請入力データ!O$19:O$150001,"対象",交付申請入力データ!$C$19:$C$150001,交付申請出力結果!$B100,交付申請入力データ!$B$19:$B$150001,交付申請出力結果!$C$95)/SUMIF(交付申請入力データ!O$19:O$150001,"対象",交付申請入力データ!$F$19:$F$150001),0)</f>
        <v>0</v>
      </c>
      <c r="J100" s="109">
        <f>IFERROR(交付申請入力データ!P$18*SUMIFS(交付申請入力データ!$F$19:$F$150001,交付申請入力データ!P$19:P$150001,"対象",交付申請入力データ!$C$19:$C$150001,交付申請出力結果!$B100,交付申請入力データ!$B$19:$B$150001,交付申請出力結果!$C$95)/SUMIF(交付申請入力データ!P$19:P$150001,"対象",交付申請入力データ!$F$19:$F$150001),0)</f>
        <v>0</v>
      </c>
      <c r="K100" s="109">
        <f>IFERROR(交付申請入力データ!Q$18*SUMIFS(交付申請入力データ!$F$19:$F$150001,交付申請入力データ!Q$19:Q$150001,"対象",交付申請入力データ!$C$19:$C$150001,交付申請出力結果!$B100,交付申請入力データ!$B$19:$B$150001,交付申請出力結果!$C$95)/SUMIF(交付申請入力データ!Q$19:Q$150001,"対象",交付申請入力データ!$F$19:$F$150001),0)</f>
        <v>0</v>
      </c>
      <c r="L100" s="109">
        <f>IFERROR(交付申請入力データ!R$18*SUMIFS(交付申請入力データ!$F$19:$F$150001,交付申請入力データ!R$19:R$150001,"対象",交付申請入力データ!$C$19:$C$150001,交付申請出力結果!$B100,交付申請入力データ!$B$19:$B$150001,交付申請出力結果!$C$95)/SUMIF(交付申請入力データ!R$19:R$150001,"対象",交付申請入力データ!$F$19:$F$150001),0)</f>
        <v>0</v>
      </c>
      <c r="M100" s="109">
        <f>IFERROR(交付申請入力データ!S$18*SUMIFS(交付申請入力データ!$F$19:$F$150001,交付申請入力データ!S$19:S$150001,"対象",交付申請入力データ!$C$19:$C$150001,交付申請出力結果!$B100,交付申請入力データ!$B$19:$B$150001,交付申請出力結果!$C$95)/SUMIF(交付申請入力データ!S$19:S$150001,"対象",交付申請入力データ!$F$19:$F$150001),0)</f>
        <v>0</v>
      </c>
      <c r="N100" s="109">
        <f>IFERROR(交付申請入力データ!W$18*SUMIFS(交付申請入力データ!$F$19:$F$150001,交付申請入力データ!W$19:W$150001,"対象",交付申請入力データ!$C$19:$C$150001,交付申請出力結果!$B100,交付申請入力データ!$B$19:$B$150001,交付申請出力結果!$C$95)/SUMIF(交付申請入力データ!W$19:W$150001,"対象",交付申請入力データ!$F$19:$F$150001),0)</f>
        <v>0</v>
      </c>
      <c r="O100" s="109">
        <f>IFERROR(交付申請入力データ!X$18*SUMIFS(交付申請入力データ!$F$19:$F$150001,交付申請入力データ!X$19:X$150001,"対象",交付申請入力データ!$C$19:$C$150001,交付申請出力結果!$B100,交付申請入力データ!$B$19:$B$150001,交付申請出力結果!$C$95)/SUMIF(交付申請入力データ!X$19:X$150001,"対象",交付申請入力データ!$F$19:$F$150001),0)</f>
        <v>0</v>
      </c>
      <c r="P100" s="109">
        <f>IFERROR(交付申請入力データ!Y$18*SUMIFS(交付申請入力データ!$F$19:$F$150001,交付申請入力データ!Y$19:Y$150001,"対象",交付申請入力データ!$C$19:$C$150001,交付申請出力結果!$B100,交付申請入力データ!$B$19:$B$150001,交付申請出力結果!$C$95)/SUMIF(交付申請入力データ!Y$19:Y$150001,"対象",交付申請入力データ!$F$19:$F$150001),0)</f>
        <v>0</v>
      </c>
      <c r="Q100" s="52">
        <f t="shared" si="17"/>
        <v>0</v>
      </c>
      <c r="R100" s="58">
        <f>IFERROR(LOOKUP(交付申請出力結果!$C$95,交付申請入力データ!$B$8:$B$14,交付申請入力データ!$E$8:$E$14),0)</f>
        <v>0</v>
      </c>
      <c r="S100" s="65">
        <f t="shared" si="18"/>
        <v>0</v>
      </c>
      <c r="T100" s="327"/>
    </row>
    <row r="101" spans="1:20">
      <c r="A101" s="307"/>
      <c r="B101" s="4" t="s">
        <v>76</v>
      </c>
      <c r="C101" s="107">
        <f>SUMIFS(交付申請入力データ!$F$19:$F$150001,交付申請入力データ!$C$19:$C$150001,B101,交付申請入力データ!$B$19:$B$150001,交付申請出力結果!$C$95)</f>
        <v>0</v>
      </c>
      <c r="D101" s="314"/>
      <c r="E101" s="52">
        <f>SUMIFS(交付申請入力データ!$G$19:$G$150004,交付申請入力データ!$C$19:$C$150004,B101,交付申請入力データ!$B$19:$B$150004,交付申請出力結果!$C$95)</f>
        <v>0</v>
      </c>
      <c r="F101" s="109">
        <f>IFERROR(交付申請入力データ!L$18*SUMIFS(交付申請入力データ!$F$19:$F$150001,交付申請入力データ!L$19:L$150001,"対象",交付申請入力データ!$C$19:$C$150001,交付申請出力結果!$B101,交付申請入力データ!$B$19:$B$150001,交付申請出力結果!$C$95)/SUMIF(交付申請入力データ!L$19:L$150001,"対象",交付申請入力データ!$F$19:$F$150001),0)</f>
        <v>0</v>
      </c>
      <c r="G101" s="109">
        <f>IFERROR(交付申請入力データ!M$18*SUMIFS(交付申請入力データ!$F$19:$F$150001,交付申請入力データ!M$19:M$150001,"対象",交付申請入力データ!$C$19:$C$150001,交付申請出力結果!$B101,交付申請入力データ!$B$19:$B$150001,交付申請出力結果!$C$95)/SUMIF(交付申請入力データ!M$19:M$150001,"対象",交付申請入力データ!$F$19:$F$150001),0)</f>
        <v>0</v>
      </c>
      <c r="H101" s="109">
        <f>IFERROR(交付申請入力データ!N$18*SUMIFS(交付申請入力データ!$F$19:$F$150001,交付申請入力データ!N$19:N$150001,"対象",交付申請入力データ!$C$19:$C$150001,交付申請出力結果!$B101,交付申請入力データ!$B$19:$B$150001,交付申請出力結果!$C$95)/SUMIF(交付申請入力データ!N$19:N$150001,"対象",交付申請入力データ!$F$19:$F$150001),0)</f>
        <v>0</v>
      </c>
      <c r="I101" s="109">
        <f>IFERROR(交付申請入力データ!O$18*SUMIFS(交付申請入力データ!$F$19:$F$150001,交付申請入力データ!O$19:O$150001,"対象",交付申請入力データ!$C$19:$C$150001,交付申請出力結果!$B101,交付申請入力データ!$B$19:$B$150001,交付申請出力結果!$C$95)/SUMIF(交付申請入力データ!O$19:O$150001,"対象",交付申請入力データ!$F$19:$F$150001),0)</f>
        <v>0</v>
      </c>
      <c r="J101" s="109">
        <f>IFERROR(交付申請入力データ!P$18*SUMIFS(交付申請入力データ!$F$19:$F$150001,交付申請入力データ!P$19:P$150001,"対象",交付申請入力データ!$C$19:$C$150001,交付申請出力結果!$B101,交付申請入力データ!$B$19:$B$150001,交付申請出力結果!$C$95)/SUMIF(交付申請入力データ!P$19:P$150001,"対象",交付申請入力データ!$F$19:$F$150001),0)</f>
        <v>0</v>
      </c>
      <c r="K101" s="109">
        <f>IFERROR(交付申請入力データ!Q$18*SUMIFS(交付申請入力データ!$F$19:$F$150001,交付申請入力データ!Q$19:Q$150001,"対象",交付申請入力データ!$C$19:$C$150001,交付申請出力結果!$B101,交付申請入力データ!$B$19:$B$150001,交付申請出力結果!$C$95)/SUMIF(交付申請入力データ!Q$19:Q$150001,"対象",交付申請入力データ!$F$19:$F$150001),0)</f>
        <v>0</v>
      </c>
      <c r="L101" s="109">
        <f>IFERROR(交付申請入力データ!R$18*SUMIFS(交付申請入力データ!$F$19:$F$150001,交付申請入力データ!R$19:R$150001,"対象",交付申請入力データ!$C$19:$C$150001,交付申請出力結果!$B101,交付申請入力データ!$B$19:$B$150001,交付申請出力結果!$C$95)/SUMIF(交付申請入力データ!R$19:R$150001,"対象",交付申請入力データ!$F$19:$F$150001),0)</f>
        <v>0</v>
      </c>
      <c r="M101" s="109">
        <f>IFERROR(交付申請入力データ!S$18*SUMIFS(交付申請入力データ!$F$19:$F$150001,交付申請入力データ!S$19:S$150001,"対象",交付申請入力データ!$C$19:$C$150001,交付申請出力結果!$B101,交付申請入力データ!$B$19:$B$150001,交付申請出力結果!$C$95)/SUMIF(交付申請入力データ!S$19:S$150001,"対象",交付申請入力データ!$F$19:$F$150001),0)</f>
        <v>0</v>
      </c>
      <c r="N101" s="109">
        <f>IFERROR(交付申請入力データ!W$18*SUMIFS(交付申請入力データ!$F$19:$F$150001,交付申請入力データ!W$19:W$150001,"対象",交付申請入力データ!$C$19:$C$150001,交付申請出力結果!$B101,交付申請入力データ!$B$19:$B$150001,交付申請出力結果!$C$95)/SUMIF(交付申請入力データ!W$19:W$150001,"対象",交付申請入力データ!$F$19:$F$150001),0)</f>
        <v>0</v>
      </c>
      <c r="O101" s="109">
        <f>IFERROR(交付申請入力データ!X$18*SUMIFS(交付申請入力データ!$F$19:$F$150001,交付申請入力データ!X$19:X$150001,"対象",交付申請入力データ!$C$19:$C$150001,交付申請出力結果!$B101,交付申請入力データ!$B$19:$B$150001,交付申請出力結果!$C$95)/SUMIF(交付申請入力データ!X$19:X$150001,"対象",交付申請入力データ!$F$19:$F$150001),0)</f>
        <v>0</v>
      </c>
      <c r="P101" s="109">
        <f>IFERROR(交付申請入力データ!Y$18*SUMIFS(交付申請入力データ!$F$19:$F$150001,交付申請入力データ!Y$19:Y$150001,"対象",交付申請入力データ!$C$19:$C$150001,交付申請出力結果!$B101,交付申請入力データ!$B$19:$B$150001,交付申請出力結果!$C$95)/SUMIF(交付申請入力データ!Y$19:Y$150001,"対象",交付申請入力データ!$F$19:$F$150001),0)</f>
        <v>0</v>
      </c>
      <c r="Q101" s="52">
        <f t="shared" si="17"/>
        <v>0</v>
      </c>
      <c r="R101" s="58">
        <f>IFERROR(LOOKUP(交付申請出力結果!$C$95,交付申請入力データ!$B$8:$B$14,交付申請入力データ!$E$8:$E$14),0)</f>
        <v>0</v>
      </c>
      <c r="S101" s="65">
        <f t="shared" si="18"/>
        <v>0</v>
      </c>
      <c r="T101" s="327"/>
    </row>
    <row r="102" spans="1:20" ht="19.5" thickBot="1">
      <c r="A102" s="365"/>
      <c r="B102" s="66" t="s">
        <v>77</v>
      </c>
      <c r="C102" s="67">
        <f>SUMIFS(交付申請入力データ!$F$19:$F$150001,交付申請入力データ!$C$19:$C$150001,B102,交付申請入力データ!$B$19:$B$150001,交付申請出力結果!$C$95)</f>
        <v>0</v>
      </c>
      <c r="D102" s="339"/>
      <c r="E102" s="68">
        <f>SUMIFS(交付申請入力データ!$G$19:$G$150004,交付申請入力データ!$C$19:$C$150004,B102,交付申請入力データ!$B$19:$B$150004,交付申請出力結果!$C$95)</f>
        <v>0</v>
      </c>
      <c r="F102" s="112">
        <f>IFERROR(交付申請入力データ!L$18*SUMIFS(交付申請入力データ!$F$19:$F$150001,交付申請入力データ!L$19:L$150001,"対象",交付申請入力データ!$C$19:$C$150001,交付申請出力結果!$B102,交付申請入力データ!$B$19:$B$150001,交付申請出力結果!$C$95)/SUMIF(交付申請入力データ!L$19:L$150001,"対象",交付申請入力データ!$F$19:$F$150001),0)</f>
        <v>0</v>
      </c>
      <c r="G102" s="112">
        <f>IFERROR(交付申請入力データ!M$18*SUMIFS(交付申請入力データ!$F$19:$F$150001,交付申請入力データ!M$19:M$150001,"対象",交付申請入力データ!$C$19:$C$150001,交付申請出力結果!$B102,交付申請入力データ!$B$19:$B$150001,交付申請出力結果!$C$95)/SUMIF(交付申請入力データ!M$19:M$150001,"対象",交付申請入力データ!$F$19:$F$150001),0)</f>
        <v>0</v>
      </c>
      <c r="H102" s="112">
        <f>IFERROR(交付申請入力データ!N$18*SUMIFS(交付申請入力データ!$F$19:$F$150001,交付申請入力データ!N$19:N$150001,"対象",交付申請入力データ!$C$19:$C$150001,交付申請出力結果!$B102,交付申請入力データ!$B$19:$B$150001,交付申請出力結果!$C$95)/SUMIF(交付申請入力データ!N$19:N$150001,"対象",交付申請入力データ!$F$19:$F$150001),0)</f>
        <v>0</v>
      </c>
      <c r="I102" s="112">
        <f>IFERROR(交付申請入力データ!O$18*SUMIFS(交付申請入力データ!$F$19:$F$150001,交付申請入力データ!O$19:O$150001,"対象",交付申請入力データ!$C$19:$C$150001,交付申請出力結果!$B102,交付申請入力データ!$B$19:$B$150001,交付申請出力結果!$C$95)/SUMIF(交付申請入力データ!O$19:O$150001,"対象",交付申請入力データ!$F$19:$F$150001),0)</f>
        <v>0</v>
      </c>
      <c r="J102" s="112">
        <f>IFERROR(交付申請入力データ!P$18*SUMIFS(交付申請入力データ!$F$19:$F$150001,交付申請入力データ!P$19:P$150001,"対象",交付申請入力データ!$C$19:$C$150001,交付申請出力結果!$B102,交付申請入力データ!$B$19:$B$150001,交付申請出力結果!$C$95)/SUMIF(交付申請入力データ!P$19:P$150001,"対象",交付申請入力データ!$F$19:$F$150001),0)</f>
        <v>0</v>
      </c>
      <c r="K102" s="112">
        <f>IFERROR(交付申請入力データ!Q$18*SUMIFS(交付申請入力データ!$F$19:$F$150001,交付申請入力データ!Q$19:Q$150001,"対象",交付申請入力データ!$C$19:$C$150001,交付申請出力結果!$B102,交付申請入力データ!$B$19:$B$150001,交付申請出力結果!$C$95)/SUMIF(交付申請入力データ!Q$19:Q$150001,"対象",交付申請入力データ!$F$19:$F$150001),0)</f>
        <v>0</v>
      </c>
      <c r="L102" s="112">
        <f>IFERROR(交付申請入力データ!R$18*SUMIFS(交付申請入力データ!$F$19:$F$150001,交付申請入力データ!R$19:R$150001,"対象",交付申請入力データ!$C$19:$C$150001,交付申請出力結果!$B102,交付申請入力データ!$B$19:$B$150001,交付申請出力結果!$C$95)/SUMIF(交付申請入力データ!R$19:R$150001,"対象",交付申請入力データ!$F$19:$F$150001),0)</f>
        <v>0</v>
      </c>
      <c r="M102" s="112">
        <f>IFERROR(交付申請入力データ!S$18*SUMIFS(交付申請入力データ!$F$19:$F$150001,交付申請入力データ!S$19:S$150001,"対象",交付申請入力データ!$C$19:$C$150001,交付申請出力結果!$B102,交付申請入力データ!$B$19:$B$150001,交付申請出力結果!$C$95)/SUMIF(交付申請入力データ!S$19:S$150001,"対象",交付申請入力データ!$F$19:$F$150001),0)</f>
        <v>0</v>
      </c>
      <c r="N102" s="68">
        <f>IFERROR(交付申請入力データ!W$18*SUMIFS(交付申請入力データ!$F$19:$F$150001,交付申請入力データ!W$19:W$150001,"対象",交付申請入力データ!$C$19:$C$150001,交付申請出力結果!$B102,交付申請入力データ!$B$19:$B$150001,交付申請出力結果!$C$95)/SUMIF(交付申請入力データ!W$19:W$150001,"対象",交付申請入力データ!$F$19:$F$150001),0)</f>
        <v>0</v>
      </c>
      <c r="O102" s="68">
        <f>IFERROR(交付申請入力データ!X$18*SUMIFS(交付申請入力データ!$F$19:$F$150001,交付申請入力データ!X$19:X$150001,"対象",交付申請入力データ!$C$19:$C$150001,交付申請出力結果!$B102,交付申請入力データ!$B$19:$B$150001,交付申請出力結果!$C$95)/SUMIF(交付申請入力データ!X$19:X$150001,"対象",交付申請入力データ!$F$19:$F$150001),0)</f>
        <v>0</v>
      </c>
      <c r="P102" s="68">
        <f>IFERROR(交付申請入力データ!Y$18*SUMIFS(交付申請入力データ!$F$19:$F$150001,交付申請入力データ!Y$19:Y$150001,"対象",交付申請入力データ!$C$19:$C$150001,交付申請出力結果!$B102,交付申請入力データ!$B$19:$B$150001,交付申請出力結果!$C$95)/SUMIF(交付申請入力データ!Y$19:Y$150001,"対象",交付申請入力データ!$F$19:$F$150001),0)</f>
        <v>0</v>
      </c>
      <c r="Q102" s="68">
        <f t="shared" si="17"/>
        <v>0</v>
      </c>
      <c r="R102" s="69">
        <f>IFERROR(LOOKUP(交付申請出力結果!$C$95,交付申請入力データ!$B$8:$B$14,交付申請入力データ!$E$8:$E$14),0)</f>
        <v>0</v>
      </c>
      <c r="S102" s="70">
        <f t="shared" si="18"/>
        <v>0</v>
      </c>
      <c r="T102" s="328"/>
    </row>
    <row r="103" spans="1:20">
      <c r="A103" s="309" t="s">
        <v>59</v>
      </c>
      <c r="B103" s="80" t="s">
        <v>78</v>
      </c>
      <c r="C103" s="106">
        <f>SUMIFS(交付申請入力データ!$F$19:$F$150001,交付申請入力データ!$C$19:$C$150001,B103,交付申請入力データ!$B$19:$B$150001,交付申請出力結果!$C$95)</f>
        <v>0</v>
      </c>
      <c r="D103" s="315">
        <f>SUM(C103:C120)</f>
        <v>0</v>
      </c>
      <c r="E103" s="108">
        <f>SUMIFS(交付申請入力データ!$G$19:$G$150004,交付申請入力データ!$C$19:$C$150004,B103,交付申請入力データ!$B$19:$B$150004,交付申請出力結果!$C$95)</f>
        <v>0</v>
      </c>
      <c r="F103" s="82">
        <f>IFERROR(交付申請入力データ!L$18*SUMIFS(交付申請入力データ!$F$19:$F$150001,交付申請入力データ!L$19:L$150001,"対象",交付申請入力データ!$C$19:$C$150001,交付申請出力結果!$B103,交付申請入力データ!$B$19:$B$150001,交付申請出力結果!$C$95)/SUMIF(交付申請入力データ!L$19:L$150001,"対象",交付申請入力データ!$F$19:$F$150001),0)</f>
        <v>0</v>
      </c>
      <c r="G103" s="82">
        <f>IFERROR(交付申請入力データ!M$18*SUMIFS(交付申請入力データ!$F$19:$F$150001,交付申請入力データ!M$19:M$150001,"対象",交付申請入力データ!$C$19:$C$150001,交付申請出力結果!$B103,交付申請入力データ!$B$19:$B$150001,交付申請出力結果!$C$95)/SUMIF(交付申請入力データ!M$19:M$150001,"対象",交付申請入力データ!$F$19:$F$150001),0)</f>
        <v>0</v>
      </c>
      <c r="H103" s="82">
        <f>IFERROR(交付申請入力データ!N$18*SUMIFS(交付申請入力データ!$F$19:$F$150001,交付申請入力データ!N$19:N$150001,"対象",交付申請入力データ!$C$19:$C$150001,交付申請出力結果!$B103,交付申請入力データ!$B$19:$B$150001,交付申請出力結果!$C$95)/SUMIF(交付申請入力データ!N$19:N$150001,"対象",交付申請入力データ!$F$19:$F$150001),0)</f>
        <v>0</v>
      </c>
      <c r="I103" s="82">
        <f>IFERROR(交付申請入力データ!O$18*SUMIFS(交付申請入力データ!$F$19:$F$150001,交付申請入力データ!O$19:O$150001,"対象",交付申請入力データ!$C$19:$C$150001,交付申請出力結果!$B103,交付申請入力データ!$B$19:$B$150001,交付申請出力結果!$C$95)/SUMIF(交付申請入力データ!O$19:O$150001,"対象",交付申請入力データ!$F$19:$F$150001),0)</f>
        <v>0</v>
      </c>
      <c r="J103" s="82">
        <f>IFERROR(交付申請入力データ!P$18*SUMIFS(交付申請入力データ!$F$19:$F$150001,交付申請入力データ!P$19:P$150001,"対象",交付申請入力データ!$C$19:$C$150001,交付申請出力結果!$B103,交付申請入力データ!$B$19:$B$150001,交付申請出力結果!$C$95)/SUMIF(交付申請入力データ!P$19:P$150001,"対象",交付申請入力データ!$F$19:$F$150001),0)</f>
        <v>0</v>
      </c>
      <c r="K103" s="82">
        <f>IFERROR(交付申請入力データ!Q$18*SUMIFS(交付申請入力データ!$F$19:$F$150001,交付申請入力データ!Q$19:Q$150001,"対象",交付申請入力データ!$C$19:$C$150001,交付申請出力結果!$B103,交付申請入力データ!$B$19:$B$150001,交付申請出力結果!$C$95)/SUMIF(交付申請入力データ!Q$19:Q$150001,"対象",交付申請入力データ!$F$19:$F$150001),0)</f>
        <v>0</v>
      </c>
      <c r="L103" s="82">
        <f>IFERROR(交付申請入力データ!R$18*SUMIFS(交付申請入力データ!$F$19:$F$150001,交付申請入力データ!R$19:R$150001,"対象",交付申請入力データ!$C$19:$C$150001,交付申請出力結果!$B103,交付申請入力データ!$B$19:$B$150001,交付申請出力結果!$C$95)/SUMIF(交付申請入力データ!R$19:R$150001,"対象",交付申請入力データ!$F$19:$F$150001),0)</f>
        <v>0</v>
      </c>
      <c r="M103" s="82">
        <f>IFERROR(交付申請入力データ!S$18*SUMIFS(交付申請入力データ!$F$19:$F$150001,交付申請入力データ!S$19:S$150001,"対象",交付申請入力データ!$C$19:$C$150001,交付申請出力結果!$B103,交付申請入力データ!$B$19:$B$150001,交付申請出力結果!$C$95)/SUMIF(交付申請入力データ!S$19:S$150001,"対象",交付申請入力データ!$F$19:$F$150001),0)</f>
        <v>0</v>
      </c>
      <c r="N103" s="82">
        <f>IFERROR(交付申請入力データ!W$18*SUMIFS(交付申請入力データ!$F$19:$F$150001,交付申請入力データ!W$19:W$150001,"対象",交付申請入力データ!$C$19:$C$150001,交付申請出力結果!$B103,交付申請入力データ!$B$19:$B$150001,交付申請出力結果!$C$95)/SUMIF(交付申請入力データ!W$19:W$150001,"対象",交付申請入力データ!$F$19:$F$150001),0)</f>
        <v>0</v>
      </c>
      <c r="O103" s="82">
        <f>IFERROR(交付申請入力データ!X$18*SUMIFS(交付申請入力データ!$F$19:$F$150001,交付申請入力データ!X$19:X$150001,"対象",交付申請入力データ!$C$19:$C$150001,交付申請出力結果!$B103,交付申請入力データ!$B$19:$B$150001,交付申請出力結果!$C$95)/SUMIF(交付申請入力データ!X$19:X$150001,"対象",交付申請入力データ!$F$19:$F$150001),0)</f>
        <v>0</v>
      </c>
      <c r="P103" s="82">
        <f>IFERROR(交付申請入力データ!Y$18*SUMIFS(交付申請入力データ!$F$19:$F$150001,交付申請入力データ!Y$19:Y$150001,"対象",交付申請入力データ!$C$19:$C$150001,交付申請出力結果!$B103,交付申請入力データ!$B$19:$B$150001,交付申請出力結果!$C$95)/SUMIF(交付申請入力データ!Y$19:Y$150001,"対象",交付申請入力データ!$F$19:$F$150001),0)</f>
        <v>0</v>
      </c>
      <c r="Q103" s="82">
        <f t="shared" si="17"/>
        <v>0</v>
      </c>
      <c r="R103" s="141">
        <f>IFERROR(LOOKUP(交付申請出力結果!$C$95,交付申請入力データ!$B$8:$B$14,交付申請入力データ!$E$8:$E$14),0)</f>
        <v>0</v>
      </c>
      <c r="S103" s="83">
        <f t="shared" si="18"/>
        <v>0</v>
      </c>
      <c r="T103" s="329">
        <f>SUM(S103:S120)</f>
        <v>0</v>
      </c>
    </row>
    <row r="104" spans="1:20">
      <c r="A104" s="310"/>
      <c r="B104" s="72" t="s">
        <v>171</v>
      </c>
      <c r="C104" s="106">
        <f>SUMIFS(交付申請入力データ!$F$19:$F$150001,交付申請入力データ!$C$19:$C$150001,B104,交付申請入力データ!$B$19:$B$150001,交付申請出力結果!$C$95)</f>
        <v>0</v>
      </c>
      <c r="D104" s="316"/>
      <c r="E104" s="74">
        <f>SUMIFS(交付申請入力データ!$G$19:$G$150004,交付申請入力データ!$C$19:$C$150004,B104,交付申請入力データ!$B$19:$B$150004,交付申請出力結果!$C$95)</f>
        <v>0</v>
      </c>
      <c r="F104" s="108">
        <f>IFERROR(交付申請入力データ!L$18*SUMIFS(交付申請入力データ!$F$19:$F$150001,交付申請入力データ!L$19:L$150001,"対象",交付申請入力データ!$C$19:$C$150001,交付申請出力結果!$B104,交付申請入力データ!$B$19:$B$150001,交付申請出力結果!$C$95)/SUMIF(交付申請入力データ!L$19:L$150001,"対象",交付申請入力データ!$F$19:$F$150001),0)</f>
        <v>0</v>
      </c>
      <c r="G104" s="108">
        <f>IFERROR(交付申請入力データ!M$18*SUMIFS(交付申請入力データ!$F$19:$F$150001,交付申請入力データ!M$19:M$150001,"対象",交付申請入力データ!$C$19:$C$150001,交付申請出力結果!$B104,交付申請入力データ!$B$19:$B$150001,交付申請出力結果!$C$95)/SUMIF(交付申請入力データ!M$19:M$150001,"対象",交付申請入力データ!$F$19:$F$150001),0)</f>
        <v>0</v>
      </c>
      <c r="H104" s="108">
        <f>IFERROR(交付申請入力データ!N$18*SUMIFS(交付申請入力データ!$F$19:$F$150001,交付申請入力データ!N$19:N$150001,"対象",交付申請入力データ!$C$19:$C$150001,交付申請出力結果!$B104,交付申請入力データ!$B$19:$B$150001,交付申請出力結果!$C$95)/SUMIF(交付申請入力データ!N$19:N$150001,"対象",交付申請入力データ!$F$19:$F$150001),0)</f>
        <v>0</v>
      </c>
      <c r="I104" s="108">
        <f>IFERROR(交付申請入力データ!O$18*SUMIFS(交付申請入力データ!$F$19:$F$150001,交付申請入力データ!O$19:O$150001,"対象",交付申請入力データ!$C$19:$C$150001,交付申請出力結果!$B104,交付申請入力データ!$B$19:$B$150001,交付申請出力結果!$C$95)/SUMIF(交付申請入力データ!O$19:O$150001,"対象",交付申請入力データ!$F$19:$F$150001),0)</f>
        <v>0</v>
      </c>
      <c r="J104" s="108">
        <f>IFERROR(交付申請入力データ!P$18*SUMIFS(交付申請入力データ!$F$19:$F$150001,交付申請入力データ!P$19:P$150001,"対象",交付申請入力データ!$C$19:$C$150001,交付申請出力結果!$B104,交付申請入力データ!$B$19:$B$150001,交付申請出力結果!$C$95)/SUMIF(交付申請入力データ!P$19:P$150001,"対象",交付申請入力データ!$F$19:$F$150001),0)</f>
        <v>0</v>
      </c>
      <c r="K104" s="108">
        <f>IFERROR(交付申請入力データ!Q$18*SUMIFS(交付申請入力データ!$F$19:$F$150001,交付申請入力データ!Q$19:Q$150001,"対象",交付申請入力データ!$C$19:$C$150001,交付申請出力結果!$B104,交付申請入力データ!$B$19:$B$150001,交付申請出力結果!$C$95)/SUMIF(交付申請入力データ!Q$19:Q$150001,"対象",交付申請入力データ!$F$19:$F$150001),0)</f>
        <v>0</v>
      </c>
      <c r="L104" s="108">
        <f>IFERROR(交付申請入力データ!R$18*SUMIFS(交付申請入力データ!$F$19:$F$150001,交付申請入力データ!R$19:R$150001,"対象",交付申請入力データ!$C$19:$C$150001,交付申請出力結果!$B104,交付申請入力データ!$B$19:$B$150001,交付申請出力結果!$C$95)/SUMIF(交付申請入力データ!R$19:R$150001,"対象",交付申請入力データ!$F$19:$F$150001),0)</f>
        <v>0</v>
      </c>
      <c r="M104" s="108">
        <f>IFERROR(交付申請入力データ!S$18*SUMIFS(交付申請入力データ!$F$19:$F$150001,交付申請入力データ!S$19:S$150001,"対象",交付申請入力データ!$C$19:$C$150001,交付申請出力結果!$B104,交付申請入力データ!$B$19:$B$150001,交付申請出力結果!$C$95)/SUMIF(交付申請入力データ!S$19:S$150001,"対象",交付申請入力データ!$F$19:$F$150001),0)</f>
        <v>0</v>
      </c>
      <c r="N104" s="108">
        <f>IFERROR(交付申請入力データ!W$18*SUMIFS(交付申請入力データ!$F$19:$F$150001,交付申請入力データ!W$19:W$150001,"対象",交付申請入力データ!$C$19:$C$150001,交付申請出力結果!$B104,交付申請入力データ!$B$19:$B$150001,交付申請出力結果!$C$95)/SUMIF(交付申請入力データ!W$19:W$150001,"対象",交付申請入力データ!$F$19:$F$150001),0)</f>
        <v>0</v>
      </c>
      <c r="O104" s="108">
        <f>IFERROR(交付申請入力データ!X$18*SUMIFS(交付申請入力データ!$F$19:$F$150001,交付申請入力データ!X$19:X$150001,"対象",交付申請入力データ!$C$19:$C$150001,交付申請出力結果!$B104,交付申請入力データ!$B$19:$B$150001,交付申請出力結果!$C$95)/SUMIF(交付申請入力データ!X$19:X$150001,"対象",交付申請入力データ!$F$19:$F$150001),0)</f>
        <v>0</v>
      </c>
      <c r="P104" s="108">
        <f>IFERROR(交付申請入力データ!Y$18*SUMIFS(交付申請入力データ!$F$19:$F$150001,交付申請入力データ!Y$19:Y$150001,"対象",交付申請入力データ!$C$19:$C$150001,交付申請出力結果!$B104,交付申請入力データ!$B$19:$B$150001,交付申請出力結果!$C$95)/SUMIF(交付申請入力データ!Y$19:Y$150001,"対象",交付申請入力データ!$F$19:$F$150001),0)</f>
        <v>0</v>
      </c>
      <c r="Q104" s="74">
        <f t="shared" si="17"/>
        <v>0</v>
      </c>
      <c r="R104" s="75">
        <f>IFERROR(LOOKUP(交付申請出力結果!$C$95,交付申請入力データ!$B$8:$B$14,交付申請入力データ!$E$8:$E$14),0)</f>
        <v>0</v>
      </c>
      <c r="S104" s="84">
        <f t="shared" si="18"/>
        <v>0</v>
      </c>
      <c r="T104" s="330"/>
    </row>
    <row r="105" spans="1:20">
      <c r="A105" s="310"/>
      <c r="B105" s="72" t="s">
        <v>79</v>
      </c>
      <c r="C105" s="106">
        <f>SUMIFS(交付申請入力データ!$F$19:$F$150001,交付申請入力データ!$C$19:$C$150001,B105,交付申請入力データ!$B$19:$B$150001,交付申請出力結果!$C$95)</f>
        <v>0</v>
      </c>
      <c r="D105" s="316"/>
      <c r="E105" s="74">
        <f>SUMIFS(交付申請入力データ!$G$19:$G$150004,交付申請入力データ!$C$19:$C$150004,B105,交付申請入力データ!$B$19:$B$150004,交付申請出力結果!$C$95)</f>
        <v>0</v>
      </c>
      <c r="F105" s="108">
        <f>IFERROR(交付申請入力データ!L$18*SUMIFS(交付申請入力データ!$F$19:$F$150001,交付申請入力データ!L$19:L$150001,"対象",交付申請入力データ!$C$19:$C$150001,交付申請出力結果!$B105,交付申請入力データ!$B$19:$B$150001,交付申請出力結果!$C$95)/SUMIF(交付申請入力データ!L$19:L$150001,"対象",交付申請入力データ!$F$19:$F$150001),0)</f>
        <v>0</v>
      </c>
      <c r="G105" s="108">
        <f>IFERROR(交付申請入力データ!M$18*SUMIFS(交付申請入力データ!$F$19:$F$150001,交付申請入力データ!M$19:M$150001,"対象",交付申請入力データ!$C$19:$C$150001,交付申請出力結果!$B105,交付申請入力データ!$B$19:$B$150001,交付申請出力結果!$C$95)/SUMIF(交付申請入力データ!M$19:M$150001,"対象",交付申請入力データ!$F$19:$F$150001),0)</f>
        <v>0</v>
      </c>
      <c r="H105" s="108">
        <f>IFERROR(交付申請入力データ!N$18*SUMIFS(交付申請入力データ!$F$19:$F$150001,交付申請入力データ!N$19:N$150001,"対象",交付申請入力データ!$C$19:$C$150001,交付申請出力結果!$B105,交付申請入力データ!$B$19:$B$150001,交付申請出力結果!$C$95)/SUMIF(交付申請入力データ!N$19:N$150001,"対象",交付申請入力データ!$F$19:$F$150001),0)</f>
        <v>0</v>
      </c>
      <c r="I105" s="108">
        <f>IFERROR(交付申請入力データ!O$18*SUMIFS(交付申請入力データ!$F$19:$F$150001,交付申請入力データ!O$19:O$150001,"対象",交付申請入力データ!$C$19:$C$150001,交付申請出力結果!$B105,交付申請入力データ!$B$19:$B$150001,交付申請出力結果!$C$95)/SUMIF(交付申請入力データ!O$19:O$150001,"対象",交付申請入力データ!$F$19:$F$150001),0)</f>
        <v>0</v>
      </c>
      <c r="J105" s="108">
        <f>IFERROR(交付申請入力データ!P$18*SUMIFS(交付申請入力データ!$F$19:$F$150001,交付申請入力データ!P$19:P$150001,"対象",交付申請入力データ!$C$19:$C$150001,交付申請出力結果!$B105,交付申請入力データ!$B$19:$B$150001,交付申請出力結果!$C$95)/SUMIF(交付申請入力データ!P$19:P$150001,"対象",交付申請入力データ!$F$19:$F$150001),0)</f>
        <v>0</v>
      </c>
      <c r="K105" s="108">
        <f>IFERROR(交付申請入力データ!Q$18*SUMIFS(交付申請入力データ!$F$19:$F$150001,交付申請入力データ!Q$19:Q$150001,"対象",交付申請入力データ!$C$19:$C$150001,交付申請出力結果!$B105,交付申請入力データ!$B$19:$B$150001,交付申請出力結果!$C$95)/SUMIF(交付申請入力データ!Q$19:Q$150001,"対象",交付申請入力データ!$F$19:$F$150001),0)</f>
        <v>0</v>
      </c>
      <c r="L105" s="108">
        <f>IFERROR(交付申請入力データ!R$18*SUMIFS(交付申請入力データ!$F$19:$F$150001,交付申請入力データ!R$19:R$150001,"対象",交付申請入力データ!$C$19:$C$150001,交付申請出力結果!$B105,交付申請入力データ!$B$19:$B$150001,交付申請出力結果!$C$95)/SUMIF(交付申請入力データ!R$19:R$150001,"対象",交付申請入力データ!$F$19:$F$150001),0)</f>
        <v>0</v>
      </c>
      <c r="M105" s="108">
        <f>IFERROR(交付申請入力データ!S$18*SUMIFS(交付申請入力データ!$F$19:$F$150001,交付申請入力データ!S$19:S$150001,"対象",交付申請入力データ!$C$19:$C$150001,交付申請出力結果!$B105,交付申請入力データ!$B$19:$B$150001,交付申請出力結果!$C$95)/SUMIF(交付申請入力データ!S$19:S$150001,"対象",交付申請入力データ!$F$19:$F$150001),0)</f>
        <v>0</v>
      </c>
      <c r="N105" s="108">
        <f>IFERROR(交付申請入力データ!W$18*SUMIFS(交付申請入力データ!$F$19:$F$150001,交付申請入力データ!W$19:W$150001,"対象",交付申請入力データ!$C$19:$C$150001,交付申請出力結果!$B105,交付申請入力データ!$B$19:$B$150001,交付申請出力結果!$C$95)/SUMIF(交付申請入力データ!W$19:W$150001,"対象",交付申請入力データ!$F$19:$F$150001),0)</f>
        <v>0</v>
      </c>
      <c r="O105" s="108">
        <f>IFERROR(交付申請入力データ!X$18*SUMIFS(交付申請入力データ!$F$19:$F$150001,交付申請入力データ!X$19:X$150001,"対象",交付申請入力データ!$C$19:$C$150001,交付申請出力結果!$B105,交付申請入力データ!$B$19:$B$150001,交付申請出力結果!$C$95)/SUMIF(交付申請入力データ!X$19:X$150001,"対象",交付申請入力データ!$F$19:$F$150001),0)</f>
        <v>0</v>
      </c>
      <c r="P105" s="108">
        <f>IFERROR(交付申請入力データ!Y$18*SUMIFS(交付申請入力データ!$F$19:$F$150001,交付申請入力データ!Y$19:Y$150001,"対象",交付申請入力データ!$C$19:$C$150001,交付申請出力結果!$B105,交付申請入力データ!$B$19:$B$150001,交付申請出力結果!$C$95)/SUMIF(交付申請入力データ!Y$19:Y$150001,"対象",交付申請入力データ!$F$19:$F$150001),0)</f>
        <v>0</v>
      </c>
      <c r="Q105" s="74">
        <f t="shared" si="17"/>
        <v>0</v>
      </c>
      <c r="R105" s="75">
        <f>IFERROR(LOOKUP(交付申請出力結果!$C$95,交付申請入力データ!$B$8:$B$14,交付申請入力データ!$E$8:$E$14),0)</f>
        <v>0</v>
      </c>
      <c r="S105" s="84">
        <f t="shared" si="18"/>
        <v>0</v>
      </c>
      <c r="T105" s="330"/>
    </row>
    <row r="106" spans="1:20">
      <c r="A106" s="310"/>
      <c r="B106" s="72" t="s">
        <v>80</v>
      </c>
      <c r="C106" s="106">
        <f>SUMIFS(交付申請入力データ!$F$19:$F$150001,交付申請入力データ!$C$19:$C$150001,B106,交付申請入力データ!$B$19:$B$150001,交付申請出力結果!$C$95)</f>
        <v>0</v>
      </c>
      <c r="D106" s="316"/>
      <c r="E106" s="74">
        <f>SUMIFS(交付申請入力データ!$G$19:$G$150004,交付申請入力データ!$C$19:$C$150004,B106,交付申請入力データ!$B$19:$B$150004,交付申請出力結果!$C$95)</f>
        <v>0</v>
      </c>
      <c r="F106" s="108">
        <f>IFERROR(交付申請入力データ!L$18*SUMIFS(交付申請入力データ!$F$19:$F$150001,交付申請入力データ!L$19:L$150001,"対象",交付申請入力データ!$C$19:$C$150001,交付申請出力結果!$B106,交付申請入力データ!$B$19:$B$150001,交付申請出力結果!$C$95)/SUMIF(交付申請入力データ!L$19:L$150001,"対象",交付申請入力データ!$F$19:$F$150001),0)</f>
        <v>0</v>
      </c>
      <c r="G106" s="108">
        <f>IFERROR(交付申請入力データ!M$18*SUMIFS(交付申請入力データ!$F$19:$F$150001,交付申請入力データ!M$19:M$150001,"対象",交付申請入力データ!$C$19:$C$150001,交付申請出力結果!$B106,交付申請入力データ!$B$19:$B$150001,交付申請出力結果!$C$95)/SUMIF(交付申請入力データ!M$19:M$150001,"対象",交付申請入力データ!$F$19:$F$150001),0)</f>
        <v>0</v>
      </c>
      <c r="H106" s="108">
        <f>IFERROR(交付申請入力データ!N$18*SUMIFS(交付申請入力データ!$F$19:$F$150001,交付申請入力データ!N$19:N$150001,"対象",交付申請入力データ!$C$19:$C$150001,交付申請出力結果!$B106,交付申請入力データ!$B$19:$B$150001,交付申請出力結果!$C$95)/SUMIF(交付申請入力データ!N$19:N$150001,"対象",交付申請入力データ!$F$19:$F$150001),0)</f>
        <v>0</v>
      </c>
      <c r="I106" s="108">
        <f>IFERROR(交付申請入力データ!O$18*SUMIFS(交付申請入力データ!$F$19:$F$150001,交付申請入力データ!O$19:O$150001,"対象",交付申請入力データ!$C$19:$C$150001,交付申請出力結果!$B106,交付申請入力データ!$B$19:$B$150001,交付申請出力結果!$C$95)/SUMIF(交付申請入力データ!O$19:O$150001,"対象",交付申請入力データ!$F$19:$F$150001),0)</f>
        <v>0</v>
      </c>
      <c r="J106" s="108">
        <f>IFERROR(交付申請入力データ!P$18*SUMIFS(交付申請入力データ!$F$19:$F$150001,交付申請入力データ!P$19:P$150001,"対象",交付申請入力データ!$C$19:$C$150001,交付申請出力結果!$B106,交付申請入力データ!$B$19:$B$150001,交付申請出力結果!$C$95)/SUMIF(交付申請入力データ!P$19:P$150001,"対象",交付申請入力データ!$F$19:$F$150001),0)</f>
        <v>0</v>
      </c>
      <c r="K106" s="108">
        <f>IFERROR(交付申請入力データ!Q$18*SUMIFS(交付申請入力データ!$F$19:$F$150001,交付申請入力データ!Q$19:Q$150001,"対象",交付申請入力データ!$C$19:$C$150001,交付申請出力結果!$B106,交付申請入力データ!$B$19:$B$150001,交付申請出力結果!$C$95)/SUMIF(交付申請入力データ!Q$19:Q$150001,"対象",交付申請入力データ!$F$19:$F$150001),0)</f>
        <v>0</v>
      </c>
      <c r="L106" s="108">
        <f>IFERROR(交付申請入力データ!R$18*SUMIFS(交付申請入力データ!$F$19:$F$150001,交付申請入力データ!R$19:R$150001,"対象",交付申請入力データ!$C$19:$C$150001,交付申請出力結果!$B106,交付申請入力データ!$B$19:$B$150001,交付申請出力結果!$C$95)/SUMIF(交付申請入力データ!R$19:R$150001,"対象",交付申請入力データ!$F$19:$F$150001),0)</f>
        <v>0</v>
      </c>
      <c r="M106" s="108">
        <f>IFERROR(交付申請入力データ!S$18*SUMIFS(交付申請入力データ!$F$19:$F$150001,交付申請入力データ!S$19:S$150001,"対象",交付申請入力データ!$C$19:$C$150001,交付申請出力結果!$B106,交付申請入力データ!$B$19:$B$150001,交付申請出力結果!$C$95)/SUMIF(交付申請入力データ!S$19:S$150001,"対象",交付申請入力データ!$F$19:$F$150001),0)</f>
        <v>0</v>
      </c>
      <c r="N106" s="108">
        <f>IFERROR(交付申請入力データ!W$18*SUMIFS(交付申請入力データ!$F$19:$F$150001,交付申請入力データ!W$19:W$150001,"対象",交付申請入力データ!$C$19:$C$150001,交付申請出力結果!$B106,交付申請入力データ!$B$19:$B$150001,交付申請出力結果!$C$95)/SUMIF(交付申請入力データ!W$19:W$150001,"対象",交付申請入力データ!$F$19:$F$150001),0)</f>
        <v>0</v>
      </c>
      <c r="O106" s="108">
        <f>IFERROR(交付申請入力データ!X$18*SUMIFS(交付申請入力データ!$F$19:$F$150001,交付申請入力データ!X$19:X$150001,"対象",交付申請入力データ!$C$19:$C$150001,交付申請出力結果!$B106,交付申請入力データ!$B$19:$B$150001,交付申請出力結果!$C$95)/SUMIF(交付申請入力データ!X$19:X$150001,"対象",交付申請入力データ!$F$19:$F$150001),0)</f>
        <v>0</v>
      </c>
      <c r="P106" s="108">
        <f>IFERROR(交付申請入力データ!Y$18*SUMIFS(交付申請入力データ!$F$19:$F$150001,交付申請入力データ!Y$19:Y$150001,"対象",交付申請入力データ!$C$19:$C$150001,交付申請出力結果!$B106,交付申請入力データ!$B$19:$B$150001,交付申請出力結果!$C$95)/SUMIF(交付申請入力データ!Y$19:Y$150001,"対象",交付申請入力データ!$F$19:$F$150001),0)</f>
        <v>0</v>
      </c>
      <c r="Q106" s="74">
        <f t="shared" si="17"/>
        <v>0</v>
      </c>
      <c r="R106" s="75">
        <f>IFERROR(LOOKUP(交付申請出力結果!$C$95,交付申請入力データ!$B$8:$B$14,交付申請入力データ!$E$8:$E$14),0)</f>
        <v>0</v>
      </c>
      <c r="S106" s="84">
        <f t="shared" si="18"/>
        <v>0</v>
      </c>
      <c r="T106" s="330"/>
    </row>
    <row r="107" spans="1:20">
      <c r="A107" s="310"/>
      <c r="B107" s="72" t="s">
        <v>81</v>
      </c>
      <c r="C107" s="106">
        <f>SUMIFS(交付申請入力データ!$F$19:$F$150001,交付申請入力データ!$C$19:$C$150001,B107,交付申請入力データ!$B$19:$B$150001,交付申請出力結果!$C$95)</f>
        <v>0</v>
      </c>
      <c r="D107" s="316"/>
      <c r="E107" s="74">
        <f>SUMIFS(交付申請入力データ!$G$19:$G$150004,交付申請入力データ!$C$19:$C$150004,B107,交付申請入力データ!$B$19:$B$150004,交付申請出力結果!$C$95)</f>
        <v>0</v>
      </c>
      <c r="F107" s="108">
        <f>IFERROR(交付申請入力データ!L$18*SUMIFS(交付申請入力データ!$F$19:$F$150001,交付申請入力データ!L$19:L$150001,"対象",交付申請入力データ!$C$19:$C$150001,交付申請出力結果!$B107,交付申請入力データ!$B$19:$B$150001,交付申請出力結果!$C$95)/SUMIF(交付申請入力データ!L$19:L$150001,"対象",交付申請入力データ!$F$19:$F$150001),0)</f>
        <v>0</v>
      </c>
      <c r="G107" s="108">
        <f>IFERROR(交付申請入力データ!M$18*SUMIFS(交付申請入力データ!$F$19:$F$150001,交付申請入力データ!M$19:M$150001,"対象",交付申請入力データ!$C$19:$C$150001,交付申請出力結果!$B107,交付申請入力データ!$B$19:$B$150001,交付申請出力結果!$C$95)/SUMIF(交付申請入力データ!M$19:M$150001,"対象",交付申請入力データ!$F$19:$F$150001),0)</f>
        <v>0</v>
      </c>
      <c r="H107" s="108">
        <f>IFERROR(交付申請入力データ!N$18*SUMIFS(交付申請入力データ!$F$19:$F$150001,交付申請入力データ!N$19:N$150001,"対象",交付申請入力データ!$C$19:$C$150001,交付申請出力結果!$B107,交付申請入力データ!$B$19:$B$150001,交付申請出力結果!$C$95)/SUMIF(交付申請入力データ!N$19:N$150001,"対象",交付申請入力データ!$F$19:$F$150001),0)</f>
        <v>0</v>
      </c>
      <c r="I107" s="108">
        <f>IFERROR(交付申請入力データ!O$18*SUMIFS(交付申請入力データ!$F$19:$F$150001,交付申請入力データ!O$19:O$150001,"対象",交付申請入力データ!$C$19:$C$150001,交付申請出力結果!$B107,交付申請入力データ!$B$19:$B$150001,交付申請出力結果!$C$95)/SUMIF(交付申請入力データ!O$19:O$150001,"対象",交付申請入力データ!$F$19:$F$150001),0)</f>
        <v>0</v>
      </c>
      <c r="J107" s="108">
        <f>IFERROR(交付申請入力データ!P$18*SUMIFS(交付申請入力データ!$F$19:$F$150001,交付申請入力データ!P$19:P$150001,"対象",交付申請入力データ!$C$19:$C$150001,交付申請出力結果!$B107,交付申請入力データ!$B$19:$B$150001,交付申請出力結果!$C$95)/SUMIF(交付申請入力データ!P$19:P$150001,"対象",交付申請入力データ!$F$19:$F$150001),0)</f>
        <v>0</v>
      </c>
      <c r="K107" s="108">
        <f>IFERROR(交付申請入力データ!Q$18*SUMIFS(交付申請入力データ!$F$19:$F$150001,交付申請入力データ!Q$19:Q$150001,"対象",交付申請入力データ!$C$19:$C$150001,交付申請出力結果!$B107,交付申請入力データ!$B$19:$B$150001,交付申請出力結果!$C$95)/SUMIF(交付申請入力データ!Q$19:Q$150001,"対象",交付申請入力データ!$F$19:$F$150001),0)</f>
        <v>0</v>
      </c>
      <c r="L107" s="108">
        <f>IFERROR(交付申請入力データ!R$18*SUMIFS(交付申請入力データ!$F$19:$F$150001,交付申請入力データ!R$19:R$150001,"対象",交付申請入力データ!$C$19:$C$150001,交付申請出力結果!$B107,交付申請入力データ!$B$19:$B$150001,交付申請出力結果!$C$95)/SUMIF(交付申請入力データ!R$19:R$150001,"対象",交付申請入力データ!$F$19:$F$150001),0)</f>
        <v>0</v>
      </c>
      <c r="M107" s="108">
        <f>IFERROR(交付申請入力データ!S$18*SUMIFS(交付申請入力データ!$F$19:$F$150001,交付申請入力データ!S$19:S$150001,"対象",交付申請入力データ!$C$19:$C$150001,交付申請出力結果!$B107,交付申請入力データ!$B$19:$B$150001,交付申請出力結果!$C$95)/SUMIF(交付申請入力データ!S$19:S$150001,"対象",交付申請入力データ!$F$19:$F$150001),0)</f>
        <v>0</v>
      </c>
      <c r="N107" s="108">
        <f>IFERROR(交付申請入力データ!W$18*SUMIFS(交付申請入力データ!$F$19:$F$150001,交付申請入力データ!W$19:W$150001,"対象",交付申請入力データ!$C$19:$C$150001,交付申請出力結果!$B107,交付申請入力データ!$B$19:$B$150001,交付申請出力結果!$C$95)/SUMIF(交付申請入力データ!W$19:W$150001,"対象",交付申請入力データ!$F$19:$F$150001),0)</f>
        <v>0</v>
      </c>
      <c r="O107" s="108">
        <f>IFERROR(交付申請入力データ!X$18*SUMIFS(交付申請入力データ!$F$19:$F$150001,交付申請入力データ!X$19:X$150001,"対象",交付申請入力データ!$C$19:$C$150001,交付申請出力結果!$B107,交付申請入力データ!$B$19:$B$150001,交付申請出力結果!$C$95)/SUMIF(交付申請入力データ!X$19:X$150001,"対象",交付申請入力データ!$F$19:$F$150001),0)</f>
        <v>0</v>
      </c>
      <c r="P107" s="108">
        <f>IFERROR(交付申請入力データ!Y$18*SUMIFS(交付申請入力データ!$F$19:$F$150001,交付申請入力データ!Y$19:Y$150001,"対象",交付申請入力データ!$C$19:$C$150001,交付申請出力結果!$B107,交付申請入力データ!$B$19:$B$150001,交付申請出力結果!$C$95)/SUMIF(交付申請入力データ!Y$19:Y$150001,"対象",交付申請入力データ!$F$19:$F$150001),0)</f>
        <v>0</v>
      </c>
      <c r="Q107" s="74">
        <f t="shared" si="17"/>
        <v>0</v>
      </c>
      <c r="R107" s="75">
        <f>IFERROR(LOOKUP(交付申請出力結果!$C$95,交付申請入力データ!$B$8:$B$14,交付申請入力データ!$E$8:$E$14),0)</f>
        <v>0</v>
      </c>
      <c r="S107" s="84">
        <f t="shared" si="18"/>
        <v>0</v>
      </c>
      <c r="T107" s="330"/>
    </row>
    <row r="108" spans="1:20">
      <c r="A108" s="310"/>
      <c r="B108" s="72" t="s">
        <v>82</v>
      </c>
      <c r="C108" s="106">
        <f>SUMIFS(交付申請入力データ!$F$19:$F$150001,交付申請入力データ!$C$19:$C$150001,B108,交付申請入力データ!$B$19:$B$150001,交付申請出力結果!$C$95)</f>
        <v>0</v>
      </c>
      <c r="D108" s="316"/>
      <c r="E108" s="74">
        <f>SUMIFS(交付申請入力データ!$G$19:$G$150004,交付申請入力データ!$C$19:$C$150004,B108,交付申請入力データ!$B$19:$B$150004,交付申請出力結果!$C$95)</f>
        <v>0</v>
      </c>
      <c r="F108" s="108">
        <f>IFERROR(交付申請入力データ!L$18*SUMIFS(交付申請入力データ!$F$19:$F$150001,交付申請入力データ!L$19:L$150001,"対象",交付申請入力データ!$C$19:$C$150001,交付申請出力結果!$B108,交付申請入力データ!$B$19:$B$150001,交付申請出力結果!$C$95)/SUMIF(交付申請入力データ!L$19:L$150001,"対象",交付申請入力データ!$F$19:$F$150001),0)</f>
        <v>0</v>
      </c>
      <c r="G108" s="108">
        <f>IFERROR(交付申請入力データ!M$18*SUMIFS(交付申請入力データ!$F$19:$F$150001,交付申請入力データ!M$19:M$150001,"対象",交付申請入力データ!$C$19:$C$150001,交付申請出力結果!$B108,交付申請入力データ!$B$19:$B$150001,交付申請出力結果!$C$95)/SUMIF(交付申請入力データ!M$19:M$150001,"対象",交付申請入力データ!$F$19:$F$150001),0)</f>
        <v>0</v>
      </c>
      <c r="H108" s="108">
        <f>IFERROR(交付申請入力データ!N$18*SUMIFS(交付申請入力データ!$F$19:$F$150001,交付申請入力データ!N$19:N$150001,"対象",交付申請入力データ!$C$19:$C$150001,交付申請出力結果!$B108,交付申請入力データ!$B$19:$B$150001,交付申請出力結果!$C$95)/SUMIF(交付申請入力データ!N$19:N$150001,"対象",交付申請入力データ!$F$19:$F$150001),0)</f>
        <v>0</v>
      </c>
      <c r="I108" s="108">
        <f>IFERROR(交付申請入力データ!O$18*SUMIFS(交付申請入力データ!$F$19:$F$150001,交付申請入力データ!O$19:O$150001,"対象",交付申請入力データ!$C$19:$C$150001,交付申請出力結果!$B108,交付申請入力データ!$B$19:$B$150001,交付申請出力結果!$C$95)/SUMIF(交付申請入力データ!O$19:O$150001,"対象",交付申請入力データ!$F$19:$F$150001),0)</f>
        <v>0</v>
      </c>
      <c r="J108" s="108">
        <f>IFERROR(交付申請入力データ!P$18*SUMIFS(交付申請入力データ!$F$19:$F$150001,交付申請入力データ!P$19:P$150001,"対象",交付申請入力データ!$C$19:$C$150001,交付申請出力結果!$B108,交付申請入力データ!$B$19:$B$150001,交付申請出力結果!$C$95)/SUMIF(交付申請入力データ!P$19:P$150001,"対象",交付申請入力データ!$F$19:$F$150001),0)</f>
        <v>0</v>
      </c>
      <c r="K108" s="108">
        <f>IFERROR(交付申請入力データ!Q$18*SUMIFS(交付申請入力データ!$F$19:$F$150001,交付申請入力データ!Q$19:Q$150001,"対象",交付申請入力データ!$C$19:$C$150001,交付申請出力結果!$B108,交付申請入力データ!$B$19:$B$150001,交付申請出力結果!$C$95)/SUMIF(交付申請入力データ!Q$19:Q$150001,"対象",交付申請入力データ!$F$19:$F$150001),0)</f>
        <v>0</v>
      </c>
      <c r="L108" s="108">
        <f>IFERROR(交付申請入力データ!R$18*SUMIFS(交付申請入力データ!$F$19:$F$150001,交付申請入力データ!R$19:R$150001,"対象",交付申請入力データ!$C$19:$C$150001,交付申請出力結果!$B108,交付申請入力データ!$B$19:$B$150001,交付申請出力結果!$C$95)/SUMIF(交付申請入力データ!R$19:R$150001,"対象",交付申請入力データ!$F$19:$F$150001),0)</f>
        <v>0</v>
      </c>
      <c r="M108" s="108">
        <f>IFERROR(交付申請入力データ!S$18*SUMIFS(交付申請入力データ!$F$19:$F$150001,交付申請入力データ!S$19:S$150001,"対象",交付申請入力データ!$C$19:$C$150001,交付申請出力結果!$B108,交付申請入力データ!$B$19:$B$150001,交付申請出力結果!$C$95)/SUMIF(交付申請入力データ!S$19:S$150001,"対象",交付申請入力データ!$F$19:$F$150001),0)</f>
        <v>0</v>
      </c>
      <c r="N108" s="108">
        <f>IFERROR(交付申請入力データ!W$18*SUMIFS(交付申請入力データ!$F$19:$F$150001,交付申請入力データ!W$19:W$150001,"対象",交付申請入力データ!$C$19:$C$150001,交付申請出力結果!$B108,交付申請入力データ!$B$19:$B$150001,交付申請出力結果!$C$95)/SUMIF(交付申請入力データ!W$19:W$150001,"対象",交付申請入力データ!$F$19:$F$150001),0)</f>
        <v>0</v>
      </c>
      <c r="O108" s="108">
        <f>IFERROR(交付申請入力データ!X$18*SUMIFS(交付申請入力データ!$F$19:$F$150001,交付申請入力データ!X$19:X$150001,"対象",交付申請入力データ!$C$19:$C$150001,交付申請出力結果!$B108,交付申請入力データ!$B$19:$B$150001,交付申請出力結果!$C$95)/SUMIF(交付申請入力データ!X$19:X$150001,"対象",交付申請入力データ!$F$19:$F$150001),0)</f>
        <v>0</v>
      </c>
      <c r="P108" s="108">
        <f>IFERROR(交付申請入力データ!Y$18*SUMIFS(交付申請入力データ!$F$19:$F$150001,交付申請入力データ!Y$19:Y$150001,"対象",交付申請入力データ!$C$19:$C$150001,交付申請出力結果!$B108,交付申請入力データ!$B$19:$B$150001,交付申請出力結果!$C$95)/SUMIF(交付申請入力データ!Y$19:Y$150001,"対象",交付申請入力データ!$F$19:$F$150001),0)</f>
        <v>0</v>
      </c>
      <c r="Q108" s="74">
        <f t="shared" si="17"/>
        <v>0</v>
      </c>
      <c r="R108" s="75">
        <f>IFERROR(LOOKUP(交付申請出力結果!$C$95,交付申請入力データ!$B$8:$B$14,交付申請入力データ!$E$8:$E$14),0)</f>
        <v>0</v>
      </c>
      <c r="S108" s="84">
        <f t="shared" si="18"/>
        <v>0</v>
      </c>
      <c r="T108" s="330"/>
    </row>
    <row r="109" spans="1:20">
      <c r="A109" s="310"/>
      <c r="B109" s="72" t="s">
        <v>60</v>
      </c>
      <c r="C109" s="106">
        <f>SUMIFS(交付申請入力データ!$F$19:$F$150001,交付申請入力データ!$C$19:$C$150001,B109,交付申請入力データ!$B$19:$B$150001,交付申請出力結果!$C$95)</f>
        <v>0</v>
      </c>
      <c r="D109" s="316"/>
      <c r="E109" s="74">
        <f>SUMIFS(交付申請入力データ!$G$19:$G$150004,交付申請入力データ!$C$19:$C$150004,B109,交付申請入力データ!$B$19:$B$150004,交付申請出力結果!$C$95)</f>
        <v>0</v>
      </c>
      <c r="F109" s="108">
        <f>IFERROR(交付申請入力データ!L$18*SUMIFS(交付申請入力データ!$F$19:$F$150001,交付申請入力データ!L$19:L$150001,"対象",交付申請入力データ!$C$19:$C$150001,交付申請出力結果!$B109,交付申請入力データ!$B$19:$B$150001,交付申請出力結果!$C$95)/SUMIF(交付申請入力データ!L$19:L$150001,"対象",交付申請入力データ!$F$19:$F$150001),0)</f>
        <v>0</v>
      </c>
      <c r="G109" s="108">
        <f>IFERROR(交付申請入力データ!M$18*SUMIFS(交付申請入力データ!$F$19:$F$150001,交付申請入力データ!M$19:M$150001,"対象",交付申請入力データ!$C$19:$C$150001,交付申請出力結果!$B109,交付申請入力データ!$B$19:$B$150001,交付申請出力結果!$C$95)/SUMIF(交付申請入力データ!M$19:M$150001,"対象",交付申請入力データ!$F$19:$F$150001),0)</f>
        <v>0</v>
      </c>
      <c r="H109" s="108">
        <f>IFERROR(交付申請入力データ!N$18*SUMIFS(交付申請入力データ!$F$19:$F$150001,交付申請入力データ!N$19:N$150001,"対象",交付申請入力データ!$C$19:$C$150001,交付申請出力結果!$B109,交付申請入力データ!$B$19:$B$150001,交付申請出力結果!$C$95)/SUMIF(交付申請入力データ!N$19:N$150001,"対象",交付申請入力データ!$F$19:$F$150001),0)</f>
        <v>0</v>
      </c>
      <c r="I109" s="108">
        <f>IFERROR(交付申請入力データ!O$18*SUMIFS(交付申請入力データ!$F$19:$F$150001,交付申請入力データ!O$19:O$150001,"対象",交付申請入力データ!$C$19:$C$150001,交付申請出力結果!$B109,交付申請入力データ!$B$19:$B$150001,交付申請出力結果!$C$95)/SUMIF(交付申請入力データ!O$19:O$150001,"対象",交付申請入力データ!$F$19:$F$150001),0)</f>
        <v>0</v>
      </c>
      <c r="J109" s="108">
        <f>IFERROR(交付申請入力データ!P$18*SUMIFS(交付申請入力データ!$F$19:$F$150001,交付申請入力データ!P$19:P$150001,"対象",交付申請入力データ!$C$19:$C$150001,交付申請出力結果!$B109,交付申請入力データ!$B$19:$B$150001,交付申請出力結果!$C$95)/SUMIF(交付申請入力データ!P$19:P$150001,"対象",交付申請入力データ!$F$19:$F$150001),0)</f>
        <v>0</v>
      </c>
      <c r="K109" s="108">
        <f>IFERROR(交付申請入力データ!Q$18*SUMIFS(交付申請入力データ!$F$19:$F$150001,交付申請入力データ!Q$19:Q$150001,"対象",交付申請入力データ!$C$19:$C$150001,交付申請出力結果!$B109,交付申請入力データ!$B$19:$B$150001,交付申請出力結果!$C$95)/SUMIF(交付申請入力データ!Q$19:Q$150001,"対象",交付申請入力データ!$F$19:$F$150001),0)</f>
        <v>0</v>
      </c>
      <c r="L109" s="108">
        <f>IFERROR(交付申請入力データ!R$18*SUMIFS(交付申請入力データ!$F$19:$F$150001,交付申請入力データ!R$19:R$150001,"対象",交付申請入力データ!$C$19:$C$150001,交付申請出力結果!$B109,交付申請入力データ!$B$19:$B$150001,交付申請出力結果!$C$95)/SUMIF(交付申請入力データ!R$19:R$150001,"対象",交付申請入力データ!$F$19:$F$150001),0)</f>
        <v>0</v>
      </c>
      <c r="M109" s="108">
        <f>IFERROR(交付申請入力データ!S$18*SUMIFS(交付申請入力データ!$F$19:$F$150001,交付申請入力データ!S$19:S$150001,"対象",交付申請入力データ!$C$19:$C$150001,交付申請出力結果!$B109,交付申請入力データ!$B$19:$B$150001,交付申請出力結果!$C$95)/SUMIF(交付申請入力データ!S$19:S$150001,"対象",交付申請入力データ!$F$19:$F$150001),0)</f>
        <v>0</v>
      </c>
      <c r="N109" s="108">
        <f>IFERROR(交付申請入力データ!W$18*SUMIFS(交付申請入力データ!$F$19:$F$150001,交付申請入力データ!W$19:W$150001,"対象",交付申請入力データ!$C$19:$C$150001,交付申請出力結果!$B109,交付申請入力データ!$B$19:$B$150001,交付申請出力結果!$C$95)/SUMIF(交付申請入力データ!W$19:W$150001,"対象",交付申請入力データ!$F$19:$F$150001),0)</f>
        <v>0</v>
      </c>
      <c r="O109" s="108">
        <f>IFERROR(交付申請入力データ!X$18*SUMIFS(交付申請入力データ!$F$19:$F$150001,交付申請入力データ!X$19:X$150001,"対象",交付申請入力データ!$C$19:$C$150001,交付申請出力結果!$B109,交付申請入力データ!$B$19:$B$150001,交付申請出力結果!$C$95)/SUMIF(交付申請入力データ!X$19:X$150001,"対象",交付申請入力データ!$F$19:$F$150001),0)</f>
        <v>0</v>
      </c>
      <c r="P109" s="108">
        <f>IFERROR(交付申請入力データ!Y$18*SUMIFS(交付申請入力データ!$F$19:$F$150001,交付申請入力データ!Y$19:Y$150001,"対象",交付申請入力データ!$C$19:$C$150001,交付申請出力結果!$B109,交付申請入力データ!$B$19:$B$150001,交付申請出力結果!$C$95)/SUMIF(交付申請入力データ!Y$19:Y$150001,"対象",交付申請入力データ!$F$19:$F$150001),0)</f>
        <v>0</v>
      </c>
      <c r="Q109" s="74">
        <f t="shared" si="17"/>
        <v>0</v>
      </c>
      <c r="R109" s="75">
        <f>IFERROR(LOOKUP(交付申請出力結果!$C$95,交付申請入力データ!$B$8:$B$14,交付申請入力データ!$E$8:$E$14),0)</f>
        <v>0</v>
      </c>
      <c r="S109" s="84">
        <f t="shared" si="18"/>
        <v>0</v>
      </c>
      <c r="T109" s="330"/>
    </row>
    <row r="110" spans="1:20">
      <c r="A110" s="310"/>
      <c r="B110" s="72" t="s">
        <v>61</v>
      </c>
      <c r="C110" s="106">
        <f>SUMIFS(交付申請入力データ!$F$19:$F$150001,交付申請入力データ!$C$19:$C$150001,B110,交付申請入力データ!$B$19:$B$150001,交付申請出力結果!$C$95)</f>
        <v>0</v>
      </c>
      <c r="D110" s="316"/>
      <c r="E110" s="74">
        <f>SUMIFS(交付申請入力データ!$G$19:$G$150004,交付申請入力データ!$C$19:$C$150004,B110,交付申請入力データ!$B$19:$B$150004,交付申請出力結果!$C$95)</f>
        <v>0</v>
      </c>
      <c r="F110" s="108">
        <f>IFERROR(交付申請入力データ!L$18*SUMIFS(交付申請入力データ!$F$19:$F$150001,交付申請入力データ!L$19:L$150001,"対象",交付申請入力データ!$C$19:$C$150001,交付申請出力結果!$B110,交付申請入力データ!$B$19:$B$150001,交付申請出力結果!$C$95)/SUMIF(交付申請入力データ!L$19:L$150001,"対象",交付申請入力データ!$F$19:$F$150001),0)</f>
        <v>0</v>
      </c>
      <c r="G110" s="108">
        <f>IFERROR(交付申請入力データ!M$18*SUMIFS(交付申請入力データ!$F$19:$F$150001,交付申請入力データ!M$19:M$150001,"対象",交付申請入力データ!$C$19:$C$150001,交付申請出力結果!$B110,交付申請入力データ!$B$19:$B$150001,交付申請出力結果!$C$95)/SUMIF(交付申請入力データ!M$19:M$150001,"対象",交付申請入力データ!$F$19:$F$150001),0)</f>
        <v>0</v>
      </c>
      <c r="H110" s="108">
        <f>IFERROR(交付申請入力データ!N$18*SUMIFS(交付申請入力データ!$F$19:$F$150001,交付申請入力データ!N$19:N$150001,"対象",交付申請入力データ!$C$19:$C$150001,交付申請出力結果!$B110,交付申請入力データ!$B$19:$B$150001,交付申請出力結果!$C$95)/SUMIF(交付申請入力データ!N$19:N$150001,"対象",交付申請入力データ!$F$19:$F$150001),0)</f>
        <v>0</v>
      </c>
      <c r="I110" s="108">
        <f>IFERROR(交付申請入力データ!O$18*SUMIFS(交付申請入力データ!$F$19:$F$150001,交付申請入力データ!O$19:O$150001,"対象",交付申請入力データ!$C$19:$C$150001,交付申請出力結果!$B110,交付申請入力データ!$B$19:$B$150001,交付申請出力結果!$C$95)/SUMIF(交付申請入力データ!O$19:O$150001,"対象",交付申請入力データ!$F$19:$F$150001),0)</f>
        <v>0</v>
      </c>
      <c r="J110" s="108">
        <f>IFERROR(交付申請入力データ!P$18*SUMIFS(交付申請入力データ!$F$19:$F$150001,交付申請入力データ!P$19:P$150001,"対象",交付申請入力データ!$C$19:$C$150001,交付申請出力結果!$B110,交付申請入力データ!$B$19:$B$150001,交付申請出力結果!$C$95)/SUMIF(交付申請入力データ!P$19:P$150001,"対象",交付申請入力データ!$F$19:$F$150001),0)</f>
        <v>0</v>
      </c>
      <c r="K110" s="108">
        <f>IFERROR(交付申請入力データ!Q$18*SUMIFS(交付申請入力データ!$F$19:$F$150001,交付申請入力データ!Q$19:Q$150001,"対象",交付申請入力データ!$C$19:$C$150001,交付申請出力結果!$B110,交付申請入力データ!$B$19:$B$150001,交付申請出力結果!$C$95)/SUMIF(交付申請入力データ!Q$19:Q$150001,"対象",交付申請入力データ!$F$19:$F$150001),0)</f>
        <v>0</v>
      </c>
      <c r="L110" s="108">
        <f>IFERROR(交付申請入力データ!R$18*SUMIFS(交付申請入力データ!$F$19:$F$150001,交付申請入力データ!R$19:R$150001,"対象",交付申請入力データ!$C$19:$C$150001,交付申請出力結果!$B110,交付申請入力データ!$B$19:$B$150001,交付申請出力結果!$C$95)/SUMIF(交付申請入力データ!R$19:R$150001,"対象",交付申請入力データ!$F$19:$F$150001),0)</f>
        <v>0</v>
      </c>
      <c r="M110" s="108">
        <f>IFERROR(交付申請入力データ!S$18*SUMIFS(交付申請入力データ!$F$19:$F$150001,交付申請入力データ!S$19:S$150001,"対象",交付申請入力データ!$C$19:$C$150001,交付申請出力結果!$B110,交付申請入力データ!$B$19:$B$150001,交付申請出力結果!$C$95)/SUMIF(交付申請入力データ!S$19:S$150001,"対象",交付申請入力データ!$F$19:$F$150001),0)</f>
        <v>0</v>
      </c>
      <c r="N110" s="108">
        <f>IFERROR(交付申請入力データ!W$18*SUMIFS(交付申請入力データ!$F$19:$F$150001,交付申請入力データ!W$19:W$150001,"対象",交付申請入力データ!$C$19:$C$150001,交付申請出力結果!$B110,交付申請入力データ!$B$19:$B$150001,交付申請出力結果!$C$95)/SUMIF(交付申請入力データ!W$19:W$150001,"対象",交付申請入力データ!$F$19:$F$150001),0)</f>
        <v>0</v>
      </c>
      <c r="O110" s="108">
        <f>IFERROR(交付申請入力データ!X$18*SUMIFS(交付申請入力データ!$F$19:$F$150001,交付申請入力データ!X$19:X$150001,"対象",交付申請入力データ!$C$19:$C$150001,交付申請出力結果!$B110,交付申請入力データ!$B$19:$B$150001,交付申請出力結果!$C$95)/SUMIF(交付申請入力データ!X$19:X$150001,"対象",交付申請入力データ!$F$19:$F$150001),0)</f>
        <v>0</v>
      </c>
      <c r="P110" s="108">
        <f>IFERROR(交付申請入力データ!Y$18*SUMIFS(交付申請入力データ!$F$19:$F$150001,交付申請入力データ!Y$19:Y$150001,"対象",交付申請入力データ!$C$19:$C$150001,交付申請出力結果!$B110,交付申請入力データ!$B$19:$B$150001,交付申請出力結果!$C$95)/SUMIF(交付申請入力データ!Y$19:Y$150001,"対象",交付申請入力データ!$F$19:$F$150001),0)</f>
        <v>0</v>
      </c>
      <c r="Q110" s="74">
        <f t="shared" si="17"/>
        <v>0</v>
      </c>
      <c r="R110" s="75">
        <f>IFERROR(LOOKUP(交付申請出力結果!$C$95,交付申請入力データ!$B$8:$B$14,交付申請入力データ!$E$8:$E$14),0)</f>
        <v>0</v>
      </c>
      <c r="S110" s="84">
        <f t="shared" si="18"/>
        <v>0</v>
      </c>
      <c r="T110" s="330"/>
    </row>
    <row r="111" spans="1:20">
      <c r="A111" s="310"/>
      <c r="B111" s="72" t="s">
        <v>62</v>
      </c>
      <c r="C111" s="106">
        <f>SUMIFS(交付申請入力データ!$F$19:$F$150001,交付申請入力データ!$C$19:$C$150001,B111,交付申請入力データ!$B$19:$B$150001,交付申請出力結果!$C$95)</f>
        <v>0</v>
      </c>
      <c r="D111" s="316"/>
      <c r="E111" s="74">
        <f>SUMIFS(交付申請入力データ!$G$19:$G$150004,交付申請入力データ!$C$19:$C$150004,B111,交付申請入力データ!$B$19:$B$150004,交付申請出力結果!$C$95)</f>
        <v>0</v>
      </c>
      <c r="F111" s="108">
        <f>IFERROR(交付申請入力データ!L$18*SUMIFS(交付申請入力データ!$F$19:$F$150001,交付申請入力データ!L$19:L$150001,"対象",交付申請入力データ!$C$19:$C$150001,交付申請出力結果!$B111,交付申請入力データ!$B$19:$B$150001,交付申請出力結果!$C$95)/SUMIF(交付申請入力データ!L$19:L$150001,"対象",交付申請入力データ!$F$19:$F$150001),0)</f>
        <v>0</v>
      </c>
      <c r="G111" s="108">
        <f>IFERROR(交付申請入力データ!M$18*SUMIFS(交付申請入力データ!$F$19:$F$150001,交付申請入力データ!M$19:M$150001,"対象",交付申請入力データ!$C$19:$C$150001,交付申請出力結果!$B111,交付申請入力データ!$B$19:$B$150001,交付申請出力結果!$C$95)/SUMIF(交付申請入力データ!M$19:M$150001,"対象",交付申請入力データ!$F$19:$F$150001),0)</f>
        <v>0</v>
      </c>
      <c r="H111" s="108">
        <f>IFERROR(交付申請入力データ!N$18*SUMIFS(交付申請入力データ!$F$19:$F$150001,交付申請入力データ!N$19:N$150001,"対象",交付申請入力データ!$C$19:$C$150001,交付申請出力結果!$B111,交付申請入力データ!$B$19:$B$150001,交付申請出力結果!$C$95)/SUMIF(交付申請入力データ!N$19:N$150001,"対象",交付申請入力データ!$F$19:$F$150001),0)</f>
        <v>0</v>
      </c>
      <c r="I111" s="108">
        <f>IFERROR(交付申請入力データ!O$18*SUMIFS(交付申請入力データ!$F$19:$F$150001,交付申請入力データ!O$19:O$150001,"対象",交付申請入力データ!$C$19:$C$150001,交付申請出力結果!$B111,交付申請入力データ!$B$19:$B$150001,交付申請出力結果!$C$95)/SUMIF(交付申請入力データ!O$19:O$150001,"対象",交付申請入力データ!$F$19:$F$150001),0)</f>
        <v>0</v>
      </c>
      <c r="J111" s="108">
        <f>IFERROR(交付申請入力データ!P$18*SUMIFS(交付申請入力データ!$F$19:$F$150001,交付申請入力データ!P$19:P$150001,"対象",交付申請入力データ!$C$19:$C$150001,交付申請出力結果!$B111,交付申請入力データ!$B$19:$B$150001,交付申請出力結果!$C$95)/SUMIF(交付申請入力データ!P$19:P$150001,"対象",交付申請入力データ!$F$19:$F$150001),0)</f>
        <v>0</v>
      </c>
      <c r="K111" s="108">
        <f>IFERROR(交付申請入力データ!Q$18*SUMIFS(交付申請入力データ!$F$19:$F$150001,交付申請入力データ!Q$19:Q$150001,"対象",交付申請入力データ!$C$19:$C$150001,交付申請出力結果!$B111,交付申請入力データ!$B$19:$B$150001,交付申請出力結果!$C$95)/SUMIF(交付申請入力データ!Q$19:Q$150001,"対象",交付申請入力データ!$F$19:$F$150001),0)</f>
        <v>0</v>
      </c>
      <c r="L111" s="108">
        <f>IFERROR(交付申請入力データ!R$18*SUMIFS(交付申請入力データ!$F$19:$F$150001,交付申請入力データ!R$19:R$150001,"対象",交付申請入力データ!$C$19:$C$150001,交付申請出力結果!$B111,交付申請入力データ!$B$19:$B$150001,交付申請出力結果!$C$95)/SUMIF(交付申請入力データ!R$19:R$150001,"対象",交付申請入力データ!$F$19:$F$150001),0)</f>
        <v>0</v>
      </c>
      <c r="M111" s="108">
        <f>IFERROR(交付申請入力データ!S$18*SUMIFS(交付申請入力データ!$F$19:$F$150001,交付申請入力データ!S$19:S$150001,"対象",交付申請入力データ!$C$19:$C$150001,交付申請出力結果!$B111,交付申請入力データ!$B$19:$B$150001,交付申請出力結果!$C$95)/SUMIF(交付申請入力データ!S$19:S$150001,"対象",交付申請入力データ!$F$19:$F$150001),0)</f>
        <v>0</v>
      </c>
      <c r="N111" s="108">
        <f>IFERROR(交付申請入力データ!W$18*SUMIFS(交付申請入力データ!$F$19:$F$150001,交付申請入力データ!W$19:W$150001,"対象",交付申請入力データ!$C$19:$C$150001,交付申請出力結果!$B111,交付申請入力データ!$B$19:$B$150001,交付申請出力結果!$C$95)/SUMIF(交付申請入力データ!W$19:W$150001,"対象",交付申請入力データ!$F$19:$F$150001),0)</f>
        <v>0</v>
      </c>
      <c r="O111" s="108">
        <f>IFERROR(交付申請入力データ!X$18*SUMIFS(交付申請入力データ!$F$19:$F$150001,交付申請入力データ!X$19:X$150001,"対象",交付申請入力データ!$C$19:$C$150001,交付申請出力結果!$B111,交付申請入力データ!$B$19:$B$150001,交付申請出力結果!$C$95)/SUMIF(交付申請入力データ!X$19:X$150001,"対象",交付申請入力データ!$F$19:$F$150001),0)</f>
        <v>0</v>
      </c>
      <c r="P111" s="108">
        <f>IFERROR(交付申請入力データ!Y$18*SUMIFS(交付申請入力データ!$F$19:$F$150001,交付申請入力データ!Y$19:Y$150001,"対象",交付申請入力データ!$C$19:$C$150001,交付申請出力結果!$B111,交付申請入力データ!$B$19:$B$150001,交付申請出力結果!$C$95)/SUMIF(交付申請入力データ!Y$19:Y$150001,"対象",交付申請入力データ!$F$19:$F$150001),0)</f>
        <v>0</v>
      </c>
      <c r="Q111" s="74">
        <f t="shared" si="17"/>
        <v>0</v>
      </c>
      <c r="R111" s="75">
        <f>IFERROR(LOOKUP(交付申請出力結果!$C$95,交付申請入力データ!$B$8:$B$14,交付申請入力データ!$E$8:$E$14),0)</f>
        <v>0</v>
      </c>
      <c r="S111" s="84">
        <f t="shared" si="18"/>
        <v>0</v>
      </c>
      <c r="T111" s="330"/>
    </row>
    <row r="112" spans="1:20">
      <c r="A112" s="310"/>
      <c r="B112" s="72" t="s">
        <v>63</v>
      </c>
      <c r="C112" s="106">
        <f>SUMIFS(交付申請入力データ!$F$19:$F$150001,交付申請入力データ!$C$19:$C$150001,B112,交付申請入力データ!$B$19:$B$150001,交付申請出力結果!$C$95)</f>
        <v>0</v>
      </c>
      <c r="D112" s="316"/>
      <c r="E112" s="74">
        <f>SUMIFS(交付申請入力データ!$G$19:$G$150004,交付申請入力データ!$C$19:$C$150004,B112,交付申請入力データ!$B$19:$B$150004,交付申請出力結果!$C$95)</f>
        <v>0</v>
      </c>
      <c r="F112" s="108">
        <f>IFERROR(交付申請入力データ!L$18*SUMIFS(交付申請入力データ!$F$19:$F$150001,交付申請入力データ!L$19:L$150001,"対象",交付申請入力データ!$C$19:$C$150001,交付申請出力結果!$B112,交付申請入力データ!$B$19:$B$150001,交付申請出力結果!$C$95)/SUMIF(交付申請入力データ!L$19:L$150001,"対象",交付申請入力データ!$F$19:$F$150001),0)</f>
        <v>0</v>
      </c>
      <c r="G112" s="108">
        <f>IFERROR(交付申請入力データ!M$18*SUMIFS(交付申請入力データ!$F$19:$F$150001,交付申請入力データ!M$19:M$150001,"対象",交付申請入力データ!$C$19:$C$150001,交付申請出力結果!$B112,交付申請入力データ!$B$19:$B$150001,交付申請出力結果!$C$95)/SUMIF(交付申請入力データ!M$19:M$150001,"対象",交付申請入力データ!$F$19:$F$150001),0)</f>
        <v>0</v>
      </c>
      <c r="H112" s="108">
        <f>IFERROR(交付申請入力データ!N$18*SUMIFS(交付申請入力データ!$F$19:$F$150001,交付申請入力データ!N$19:N$150001,"対象",交付申請入力データ!$C$19:$C$150001,交付申請出力結果!$B112,交付申請入力データ!$B$19:$B$150001,交付申請出力結果!$C$95)/SUMIF(交付申請入力データ!N$19:N$150001,"対象",交付申請入力データ!$F$19:$F$150001),0)</f>
        <v>0</v>
      </c>
      <c r="I112" s="108">
        <f>IFERROR(交付申請入力データ!O$18*SUMIFS(交付申請入力データ!$F$19:$F$150001,交付申請入力データ!O$19:O$150001,"対象",交付申請入力データ!$C$19:$C$150001,交付申請出力結果!$B112,交付申請入力データ!$B$19:$B$150001,交付申請出力結果!$C$95)/SUMIF(交付申請入力データ!O$19:O$150001,"対象",交付申請入力データ!$F$19:$F$150001),0)</f>
        <v>0</v>
      </c>
      <c r="J112" s="108">
        <f>IFERROR(交付申請入力データ!P$18*SUMIFS(交付申請入力データ!$F$19:$F$150001,交付申請入力データ!P$19:P$150001,"対象",交付申請入力データ!$C$19:$C$150001,交付申請出力結果!$B112,交付申請入力データ!$B$19:$B$150001,交付申請出力結果!$C$95)/SUMIF(交付申請入力データ!P$19:P$150001,"対象",交付申請入力データ!$F$19:$F$150001),0)</f>
        <v>0</v>
      </c>
      <c r="K112" s="108">
        <f>IFERROR(交付申請入力データ!Q$18*SUMIFS(交付申請入力データ!$F$19:$F$150001,交付申請入力データ!Q$19:Q$150001,"対象",交付申請入力データ!$C$19:$C$150001,交付申請出力結果!$B112,交付申請入力データ!$B$19:$B$150001,交付申請出力結果!$C$95)/SUMIF(交付申請入力データ!Q$19:Q$150001,"対象",交付申請入力データ!$F$19:$F$150001),0)</f>
        <v>0</v>
      </c>
      <c r="L112" s="108">
        <f>IFERROR(交付申請入力データ!R$18*SUMIFS(交付申請入力データ!$F$19:$F$150001,交付申請入力データ!R$19:R$150001,"対象",交付申請入力データ!$C$19:$C$150001,交付申請出力結果!$B112,交付申請入力データ!$B$19:$B$150001,交付申請出力結果!$C$95)/SUMIF(交付申請入力データ!R$19:R$150001,"対象",交付申請入力データ!$F$19:$F$150001),0)</f>
        <v>0</v>
      </c>
      <c r="M112" s="108">
        <f>IFERROR(交付申請入力データ!S$18*SUMIFS(交付申請入力データ!$F$19:$F$150001,交付申請入力データ!S$19:S$150001,"対象",交付申請入力データ!$C$19:$C$150001,交付申請出力結果!$B112,交付申請入力データ!$B$19:$B$150001,交付申請出力結果!$C$95)/SUMIF(交付申請入力データ!S$19:S$150001,"対象",交付申請入力データ!$F$19:$F$150001),0)</f>
        <v>0</v>
      </c>
      <c r="N112" s="108">
        <f>IFERROR(交付申請入力データ!W$18*SUMIFS(交付申請入力データ!$F$19:$F$150001,交付申請入力データ!W$19:W$150001,"対象",交付申請入力データ!$C$19:$C$150001,交付申請出力結果!$B112,交付申請入力データ!$B$19:$B$150001,交付申請出力結果!$C$95)/SUMIF(交付申請入力データ!W$19:W$150001,"対象",交付申請入力データ!$F$19:$F$150001),0)</f>
        <v>0</v>
      </c>
      <c r="O112" s="108">
        <f>IFERROR(交付申請入力データ!X$18*SUMIFS(交付申請入力データ!$F$19:$F$150001,交付申請入力データ!X$19:X$150001,"対象",交付申請入力データ!$C$19:$C$150001,交付申請出力結果!$B112,交付申請入力データ!$B$19:$B$150001,交付申請出力結果!$C$95)/SUMIF(交付申請入力データ!X$19:X$150001,"対象",交付申請入力データ!$F$19:$F$150001),0)</f>
        <v>0</v>
      </c>
      <c r="P112" s="108">
        <f>IFERROR(交付申請入力データ!Y$18*SUMIFS(交付申請入力データ!$F$19:$F$150001,交付申請入力データ!Y$19:Y$150001,"対象",交付申請入力データ!$C$19:$C$150001,交付申請出力結果!$B112,交付申請入力データ!$B$19:$B$150001,交付申請出力結果!$C$95)/SUMIF(交付申請入力データ!Y$19:Y$150001,"対象",交付申請入力データ!$F$19:$F$150001),0)</f>
        <v>0</v>
      </c>
      <c r="Q112" s="74">
        <f t="shared" si="17"/>
        <v>0</v>
      </c>
      <c r="R112" s="75">
        <f>IFERROR(LOOKUP(交付申請出力結果!$C$95,交付申請入力データ!$B$8:$B$14,交付申請入力データ!$E$8:$E$14),0)</f>
        <v>0</v>
      </c>
      <c r="S112" s="84">
        <f t="shared" si="18"/>
        <v>0</v>
      </c>
      <c r="T112" s="330"/>
    </row>
    <row r="113" spans="1:20">
      <c r="A113" s="310"/>
      <c r="B113" s="72" t="s">
        <v>64</v>
      </c>
      <c r="C113" s="106">
        <f>SUMIFS(交付申請入力データ!$F$19:$F$150001,交付申請入力データ!$C$19:$C$150001,B113,交付申請入力データ!$B$19:$B$150001,交付申請出力結果!$C$95)</f>
        <v>0</v>
      </c>
      <c r="D113" s="316"/>
      <c r="E113" s="74">
        <f>SUMIFS(交付申請入力データ!$G$19:$G$150004,交付申請入力データ!$C$19:$C$150004,B113,交付申請入力データ!$B$19:$B$150004,交付申請出力結果!$C$95)</f>
        <v>0</v>
      </c>
      <c r="F113" s="108">
        <f>IFERROR(交付申請入力データ!L$18*SUMIFS(交付申請入力データ!$F$19:$F$150001,交付申請入力データ!L$19:L$150001,"対象",交付申請入力データ!$C$19:$C$150001,交付申請出力結果!$B113,交付申請入力データ!$B$19:$B$150001,交付申請出力結果!$C$95)/SUMIF(交付申請入力データ!L$19:L$150001,"対象",交付申請入力データ!$F$19:$F$150001),0)</f>
        <v>0</v>
      </c>
      <c r="G113" s="108">
        <f>IFERROR(交付申請入力データ!M$18*SUMIFS(交付申請入力データ!$F$19:$F$150001,交付申請入力データ!M$19:M$150001,"対象",交付申請入力データ!$C$19:$C$150001,交付申請出力結果!$B113,交付申請入力データ!$B$19:$B$150001,交付申請出力結果!$C$95)/SUMIF(交付申請入力データ!M$19:M$150001,"対象",交付申請入力データ!$F$19:$F$150001),0)</f>
        <v>0</v>
      </c>
      <c r="H113" s="108">
        <f>IFERROR(交付申請入力データ!N$18*SUMIFS(交付申請入力データ!$F$19:$F$150001,交付申請入力データ!N$19:N$150001,"対象",交付申請入力データ!$C$19:$C$150001,交付申請出力結果!$B113,交付申請入力データ!$B$19:$B$150001,交付申請出力結果!$C$95)/SUMIF(交付申請入力データ!N$19:N$150001,"対象",交付申請入力データ!$F$19:$F$150001),0)</f>
        <v>0</v>
      </c>
      <c r="I113" s="108">
        <f>IFERROR(交付申請入力データ!O$18*SUMIFS(交付申請入力データ!$F$19:$F$150001,交付申請入力データ!O$19:O$150001,"対象",交付申請入力データ!$C$19:$C$150001,交付申請出力結果!$B113,交付申請入力データ!$B$19:$B$150001,交付申請出力結果!$C$95)/SUMIF(交付申請入力データ!O$19:O$150001,"対象",交付申請入力データ!$F$19:$F$150001),0)</f>
        <v>0</v>
      </c>
      <c r="J113" s="108">
        <f>IFERROR(交付申請入力データ!P$18*SUMIFS(交付申請入力データ!$F$19:$F$150001,交付申請入力データ!P$19:P$150001,"対象",交付申請入力データ!$C$19:$C$150001,交付申請出力結果!$B113,交付申請入力データ!$B$19:$B$150001,交付申請出力結果!$C$95)/SUMIF(交付申請入力データ!P$19:P$150001,"対象",交付申請入力データ!$F$19:$F$150001),0)</f>
        <v>0</v>
      </c>
      <c r="K113" s="108">
        <f>IFERROR(交付申請入力データ!Q$18*SUMIFS(交付申請入力データ!$F$19:$F$150001,交付申請入力データ!Q$19:Q$150001,"対象",交付申請入力データ!$C$19:$C$150001,交付申請出力結果!$B113,交付申請入力データ!$B$19:$B$150001,交付申請出力結果!$C$95)/SUMIF(交付申請入力データ!Q$19:Q$150001,"対象",交付申請入力データ!$F$19:$F$150001),0)</f>
        <v>0</v>
      </c>
      <c r="L113" s="108">
        <f>IFERROR(交付申請入力データ!R$18*SUMIFS(交付申請入力データ!$F$19:$F$150001,交付申請入力データ!R$19:R$150001,"対象",交付申請入力データ!$C$19:$C$150001,交付申請出力結果!$B113,交付申請入力データ!$B$19:$B$150001,交付申請出力結果!$C$95)/SUMIF(交付申請入力データ!R$19:R$150001,"対象",交付申請入力データ!$F$19:$F$150001),0)</f>
        <v>0</v>
      </c>
      <c r="M113" s="108">
        <f>IFERROR(交付申請入力データ!S$18*SUMIFS(交付申請入力データ!$F$19:$F$150001,交付申請入力データ!S$19:S$150001,"対象",交付申請入力データ!$C$19:$C$150001,交付申請出力結果!$B113,交付申請入力データ!$B$19:$B$150001,交付申請出力結果!$C$95)/SUMIF(交付申請入力データ!S$19:S$150001,"対象",交付申請入力データ!$F$19:$F$150001),0)</f>
        <v>0</v>
      </c>
      <c r="N113" s="108">
        <f>IFERROR(交付申請入力データ!W$18*SUMIFS(交付申請入力データ!$F$19:$F$150001,交付申請入力データ!W$19:W$150001,"対象",交付申請入力データ!$C$19:$C$150001,交付申請出力結果!$B113,交付申請入力データ!$B$19:$B$150001,交付申請出力結果!$C$95)/SUMIF(交付申請入力データ!W$19:W$150001,"対象",交付申請入力データ!$F$19:$F$150001),0)</f>
        <v>0</v>
      </c>
      <c r="O113" s="108">
        <f>IFERROR(交付申請入力データ!X$18*SUMIFS(交付申請入力データ!$F$19:$F$150001,交付申請入力データ!X$19:X$150001,"対象",交付申請入力データ!$C$19:$C$150001,交付申請出力結果!$B113,交付申請入力データ!$B$19:$B$150001,交付申請出力結果!$C$95)/SUMIF(交付申請入力データ!X$19:X$150001,"対象",交付申請入力データ!$F$19:$F$150001),0)</f>
        <v>0</v>
      </c>
      <c r="P113" s="108">
        <f>IFERROR(交付申請入力データ!Y$18*SUMIFS(交付申請入力データ!$F$19:$F$150001,交付申請入力データ!Y$19:Y$150001,"対象",交付申請入力データ!$C$19:$C$150001,交付申請出力結果!$B113,交付申請入力データ!$B$19:$B$150001,交付申請出力結果!$C$95)/SUMIF(交付申請入力データ!Y$19:Y$150001,"対象",交付申請入力データ!$F$19:$F$150001),0)</f>
        <v>0</v>
      </c>
      <c r="Q113" s="74">
        <f t="shared" si="17"/>
        <v>0</v>
      </c>
      <c r="R113" s="75">
        <f>IFERROR(LOOKUP(交付申請出力結果!$C$95,交付申請入力データ!$B$8:$B$14,交付申請入力データ!$E$8:$E$14),0)</f>
        <v>0</v>
      </c>
      <c r="S113" s="84">
        <f t="shared" si="18"/>
        <v>0</v>
      </c>
      <c r="T113" s="330"/>
    </row>
    <row r="114" spans="1:20">
      <c r="A114" s="310"/>
      <c r="B114" s="72" t="s">
        <v>65</v>
      </c>
      <c r="C114" s="106">
        <f>SUMIFS(交付申請入力データ!$F$19:$F$150001,交付申請入力データ!$C$19:$C$150001,B114,交付申請入力データ!$B$19:$B$150001,交付申請出力結果!$C$95)</f>
        <v>0</v>
      </c>
      <c r="D114" s="316"/>
      <c r="E114" s="74">
        <f>SUMIFS(交付申請入力データ!$G$19:$G$150004,交付申請入力データ!$C$19:$C$150004,B114,交付申請入力データ!$B$19:$B$150004,交付申請出力結果!$C$95)</f>
        <v>0</v>
      </c>
      <c r="F114" s="108">
        <f>IFERROR(交付申請入力データ!L$18*SUMIFS(交付申請入力データ!$F$19:$F$150001,交付申請入力データ!L$19:L$150001,"対象",交付申請入力データ!$C$19:$C$150001,交付申請出力結果!$B114,交付申請入力データ!$B$19:$B$150001,交付申請出力結果!$C$95)/SUMIF(交付申請入力データ!L$19:L$150001,"対象",交付申請入力データ!$F$19:$F$150001),0)</f>
        <v>0</v>
      </c>
      <c r="G114" s="108">
        <f>IFERROR(交付申請入力データ!M$18*SUMIFS(交付申請入力データ!$F$19:$F$150001,交付申請入力データ!M$19:M$150001,"対象",交付申請入力データ!$C$19:$C$150001,交付申請出力結果!$B114,交付申請入力データ!$B$19:$B$150001,交付申請出力結果!$C$95)/SUMIF(交付申請入力データ!M$19:M$150001,"対象",交付申請入力データ!$F$19:$F$150001),0)</f>
        <v>0</v>
      </c>
      <c r="H114" s="108">
        <f>IFERROR(交付申請入力データ!N$18*SUMIFS(交付申請入力データ!$F$19:$F$150001,交付申請入力データ!N$19:N$150001,"対象",交付申請入力データ!$C$19:$C$150001,交付申請出力結果!$B114,交付申請入力データ!$B$19:$B$150001,交付申請出力結果!$C$95)/SUMIF(交付申請入力データ!N$19:N$150001,"対象",交付申請入力データ!$F$19:$F$150001),0)</f>
        <v>0</v>
      </c>
      <c r="I114" s="108">
        <f>IFERROR(交付申請入力データ!O$18*SUMIFS(交付申請入力データ!$F$19:$F$150001,交付申請入力データ!O$19:O$150001,"対象",交付申請入力データ!$C$19:$C$150001,交付申請出力結果!$B114,交付申請入力データ!$B$19:$B$150001,交付申請出力結果!$C$95)/SUMIF(交付申請入力データ!O$19:O$150001,"対象",交付申請入力データ!$F$19:$F$150001),0)</f>
        <v>0</v>
      </c>
      <c r="J114" s="108">
        <f>IFERROR(交付申請入力データ!P$18*SUMIFS(交付申請入力データ!$F$19:$F$150001,交付申請入力データ!P$19:P$150001,"対象",交付申請入力データ!$C$19:$C$150001,交付申請出力結果!$B114,交付申請入力データ!$B$19:$B$150001,交付申請出力結果!$C$95)/SUMIF(交付申請入力データ!P$19:P$150001,"対象",交付申請入力データ!$F$19:$F$150001),0)</f>
        <v>0</v>
      </c>
      <c r="K114" s="108">
        <f>IFERROR(交付申請入力データ!Q$18*SUMIFS(交付申請入力データ!$F$19:$F$150001,交付申請入力データ!Q$19:Q$150001,"対象",交付申請入力データ!$C$19:$C$150001,交付申請出力結果!$B114,交付申請入力データ!$B$19:$B$150001,交付申請出力結果!$C$95)/SUMIF(交付申請入力データ!Q$19:Q$150001,"対象",交付申請入力データ!$F$19:$F$150001),0)</f>
        <v>0</v>
      </c>
      <c r="L114" s="108">
        <f>IFERROR(交付申請入力データ!R$18*SUMIFS(交付申請入力データ!$F$19:$F$150001,交付申請入力データ!R$19:R$150001,"対象",交付申請入力データ!$C$19:$C$150001,交付申請出力結果!$B114,交付申請入力データ!$B$19:$B$150001,交付申請出力結果!$C$95)/SUMIF(交付申請入力データ!R$19:R$150001,"対象",交付申請入力データ!$F$19:$F$150001),0)</f>
        <v>0</v>
      </c>
      <c r="M114" s="108">
        <f>IFERROR(交付申請入力データ!S$18*SUMIFS(交付申請入力データ!$F$19:$F$150001,交付申請入力データ!S$19:S$150001,"対象",交付申請入力データ!$C$19:$C$150001,交付申請出力結果!$B114,交付申請入力データ!$B$19:$B$150001,交付申請出力結果!$C$95)/SUMIF(交付申請入力データ!S$19:S$150001,"対象",交付申請入力データ!$F$19:$F$150001),0)</f>
        <v>0</v>
      </c>
      <c r="N114" s="108">
        <f>IFERROR(交付申請入力データ!W$18*SUMIFS(交付申請入力データ!$F$19:$F$150001,交付申請入力データ!W$19:W$150001,"対象",交付申請入力データ!$C$19:$C$150001,交付申請出力結果!$B114,交付申請入力データ!$B$19:$B$150001,交付申請出力結果!$C$95)/SUMIF(交付申請入力データ!W$19:W$150001,"対象",交付申請入力データ!$F$19:$F$150001),0)</f>
        <v>0</v>
      </c>
      <c r="O114" s="108">
        <f>IFERROR(交付申請入力データ!X$18*SUMIFS(交付申請入力データ!$F$19:$F$150001,交付申請入力データ!X$19:X$150001,"対象",交付申請入力データ!$C$19:$C$150001,交付申請出力結果!$B114,交付申請入力データ!$B$19:$B$150001,交付申請出力結果!$C$95)/SUMIF(交付申請入力データ!X$19:X$150001,"対象",交付申請入力データ!$F$19:$F$150001),0)</f>
        <v>0</v>
      </c>
      <c r="P114" s="108">
        <f>IFERROR(交付申請入力データ!Y$18*SUMIFS(交付申請入力データ!$F$19:$F$150001,交付申請入力データ!Y$19:Y$150001,"対象",交付申請入力データ!$C$19:$C$150001,交付申請出力結果!$B114,交付申請入力データ!$B$19:$B$150001,交付申請出力結果!$C$95)/SUMIF(交付申請入力データ!Y$19:Y$150001,"対象",交付申請入力データ!$F$19:$F$150001),0)</f>
        <v>0</v>
      </c>
      <c r="Q114" s="74">
        <f t="shared" si="17"/>
        <v>0</v>
      </c>
      <c r="R114" s="75">
        <f>IFERROR(LOOKUP(交付申請出力結果!$C$95,交付申請入力データ!$B$8:$B$14,交付申請入力データ!$E$8:$E$14),0)</f>
        <v>0</v>
      </c>
      <c r="S114" s="84">
        <f t="shared" si="18"/>
        <v>0</v>
      </c>
      <c r="T114" s="330"/>
    </row>
    <row r="115" spans="1:20">
      <c r="A115" s="310"/>
      <c r="B115" s="72" t="s">
        <v>66</v>
      </c>
      <c r="C115" s="106">
        <f>SUMIFS(交付申請入力データ!$F$19:$F$150001,交付申請入力データ!$C$19:$C$150001,B115,交付申請入力データ!$B$19:$B$150001,交付申請出力結果!$C$95)</f>
        <v>0</v>
      </c>
      <c r="D115" s="316"/>
      <c r="E115" s="74">
        <f>SUMIFS(交付申請入力データ!$G$19:$G$150004,交付申請入力データ!$C$19:$C$150004,B115,交付申請入力データ!$B$19:$B$150004,交付申請出力結果!$C$95)</f>
        <v>0</v>
      </c>
      <c r="F115" s="108">
        <f>IFERROR(交付申請入力データ!L$18*SUMIFS(交付申請入力データ!$F$19:$F$150001,交付申請入力データ!L$19:L$150001,"対象",交付申請入力データ!$C$19:$C$150001,交付申請出力結果!$B115,交付申請入力データ!$B$19:$B$150001,交付申請出力結果!$C$95)/SUMIF(交付申請入力データ!L$19:L$150001,"対象",交付申請入力データ!$F$19:$F$150001),0)</f>
        <v>0</v>
      </c>
      <c r="G115" s="108">
        <f>IFERROR(交付申請入力データ!M$18*SUMIFS(交付申請入力データ!$F$19:$F$150001,交付申請入力データ!M$19:M$150001,"対象",交付申請入力データ!$C$19:$C$150001,交付申請出力結果!$B115,交付申請入力データ!$B$19:$B$150001,交付申請出力結果!$C$95)/SUMIF(交付申請入力データ!M$19:M$150001,"対象",交付申請入力データ!$F$19:$F$150001),0)</f>
        <v>0</v>
      </c>
      <c r="H115" s="108">
        <f>IFERROR(交付申請入力データ!N$18*SUMIFS(交付申請入力データ!$F$19:$F$150001,交付申請入力データ!N$19:N$150001,"対象",交付申請入力データ!$C$19:$C$150001,交付申請出力結果!$B115,交付申請入力データ!$B$19:$B$150001,交付申請出力結果!$C$95)/SUMIF(交付申請入力データ!N$19:N$150001,"対象",交付申請入力データ!$F$19:$F$150001),0)</f>
        <v>0</v>
      </c>
      <c r="I115" s="108">
        <f>IFERROR(交付申請入力データ!O$18*SUMIFS(交付申請入力データ!$F$19:$F$150001,交付申請入力データ!O$19:O$150001,"対象",交付申請入力データ!$C$19:$C$150001,交付申請出力結果!$B115,交付申請入力データ!$B$19:$B$150001,交付申請出力結果!$C$95)/SUMIF(交付申請入力データ!O$19:O$150001,"対象",交付申請入力データ!$F$19:$F$150001),0)</f>
        <v>0</v>
      </c>
      <c r="J115" s="108">
        <f>IFERROR(交付申請入力データ!P$18*SUMIFS(交付申請入力データ!$F$19:$F$150001,交付申請入力データ!P$19:P$150001,"対象",交付申請入力データ!$C$19:$C$150001,交付申請出力結果!$B115,交付申請入力データ!$B$19:$B$150001,交付申請出力結果!$C$95)/SUMIF(交付申請入力データ!P$19:P$150001,"対象",交付申請入力データ!$F$19:$F$150001),0)</f>
        <v>0</v>
      </c>
      <c r="K115" s="108">
        <f>IFERROR(交付申請入力データ!Q$18*SUMIFS(交付申請入力データ!$F$19:$F$150001,交付申請入力データ!Q$19:Q$150001,"対象",交付申請入力データ!$C$19:$C$150001,交付申請出力結果!$B115,交付申請入力データ!$B$19:$B$150001,交付申請出力結果!$C$95)/SUMIF(交付申請入力データ!Q$19:Q$150001,"対象",交付申請入力データ!$F$19:$F$150001),0)</f>
        <v>0</v>
      </c>
      <c r="L115" s="108">
        <f>IFERROR(交付申請入力データ!R$18*SUMIFS(交付申請入力データ!$F$19:$F$150001,交付申請入力データ!R$19:R$150001,"対象",交付申請入力データ!$C$19:$C$150001,交付申請出力結果!$B115,交付申請入力データ!$B$19:$B$150001,交付申請出力結果!$C$95)/SUMIF(交付申請入力データ!R$19:R$150001,"対象",交付申請入力データ!$F$19:$F$150001),0)</f>
        <v>0</v>
      </c>
      <c r="M115" s="108">
        <f>IFERROR(交付申請入力データ!S$18*SUMIFS(交付申請入力データ!$F$19:$F$150001,交付申請入力データ!S$19:S$150001,"対象",交付申請入力データ!$C$19:$C$150001,交付申請出力結果!$B115,交付申請入力データ!$B$19:$B$150001,交付申請出力結果!$C$95)/SUMIF(交付申請入力データ!S$19:S$150001,"対象",交付申請入力データ!$F$19:$F$150001),0)</f>
        <v>0</v>
      </c>
      <c r="N115" s="108">
        <f>IFERROR(交付申請入力データ!W$18*SUMIFS(交付申請入力データ!$F$19:$F$150001,交付申請入力データ!W$19:W$150001,"対象",交付申請入力データ!$C$19:$C$150001,交付申請出力結果!$B115,交付申請入力データ!$B$19:$B$150001,交付申請出力結果!$C$95)/SUMIF(交付申請入力データ!W$19:W$150001,"対象",交付申請入力データ!$F$19:$F$150001),0)</f>
        <v>0</v>
      </c>
      <c r="O115" s="108">
        <f>IFERROR(交付申請入力データ!X$18*SUMIFS(交付申請入力データ!$F$19:$F$150001,交付申請入力データ!X$19:X$150001,"対象",交付申請入力データ!$C$19:$C$150001,交付申請出力結果!$B115,交付申請入力データ!$B$19:$B$150001,交付申請出力結果!$C$95)/SUMIF(交付申請入力データ!X$19:X$150001,"対象",交付申請入力データ!$F$19:$F$150001),0)</f>
        <v>0</v>
      </c>
      <c r="P115" s="108">
        <f>IFERROR(交付申請入力データ!Y$18*SUMIFS(交付申請入力データ!$F$19:$F$150001,交付申請入力データ!Y$19:Y$150001,"対象",交付申請入力データ!$C$19:$C$150001,交付申請出力結果!$B115,交付申請入力データ!$B$19:$B$150001,交付申請出力結果!$C$95)/SUMIF(交付申請入力データ!Y$19:Y$150001,"対象",交付申請入力データ!$F$19:$F$150001),0)</f>
        <v>0</v>
      </c>
      <c r="Q115" s="74">
        <f t="shared" si="17"/>
        <v>0</v>
      </c>
      <c r="R115" s="75">
        <f>IFERROR(LOOKUP(交付申請出力結果!$C$95,交付申請入力データ!$B$8:$B$14,交付申請入力データ!$E$8:$E$14),0)</f>
        <v>0</v>
      </c>
      <c r="S115" s="84">
        <f t="shared" si="18"/>
        <v>0</v>
      </c>
      <c r="T115" s="330"/>
    </row>
    <row r="116" spans="1:20">
      <c r="A116" s="310"/>
      <c r="B116" s="72" t="s">
        <v>67</v>
      </c>
      <c r="C116" s="106">
        <f>SUMIFS(交付申請入力データ!$F$19:$F$150001,交付申請入力データ!$C$19:$C$150001,B116,交付申請入力データ!$B$19:$B$150001,交付申請出力結果!$C$95)</f>
        <v>0</v>
      </c>
      <c r="D116" s="316"/>
      <c r="E116" s="74">
        <f>SUMIFS(交付申請入力データ!$G$19:$G$150004,交付申請入力データ!$C$19:$C$150004,B116,交付申請入力データ!$B$19:$B$150004,交付申請出力結果!$C$95)</f>
        <v>0</v>
      </c>
      <c r="F116" s="108">
        <f>IFERROR(交付申請入力データ!L$18*SUMIFS(交付申請入力データ!$F$19:$F$150001,交付申請入力データ!L$19:L$150001,"対象",交付申請入力データ!$C$19:$C$150001,交付申請出力結果!$B116,交付申請入力データ!$B$19:$B$150001,交付申請出力結果!$C$95)/SUMIF(交付申請入力データ!L$19:L$150001,"対象",交付申請入力データ!$F$19:$F$150001),0)</f>
        <v>0</v>
      </c>
      <c r="G116" s="108">
        <f>IFERROR(交付申請入力データ!M$18*SUMIFS(交付申請入力データ!$F$19:$F$150001,交付申請入力データ!M$19:M$150001,"対象",交付申請入力データ!$C$19:$C$150001,交付申請出力結果!$B116,交付申請入力データ!$B$19:$B$150001,交付申請出力結果!$C$95)/SUMIF(交付申請入力データ!M$19:M$150001,"対象",交付申請入力データ!$F$19:$F$150001),0)</f>
        <v>0</v>
      </c>
      <c r="H116" s="108">
        <f>IFERROR(交付申請入力データ!N$18*SUMIFS(交付申請入力データ!$F$19:$F$150001,交付申請入力データ!N$19:N$150001,"対象",交付申請入力データ!$C$19:$C$150001,交付申請出力結果!$B116,交付申請入力データ!$B$19:$B$150001,交付申請出力結果!$C$95)/SUMIF(交付申請入力データ!N$19:N$150001,"対象",交付申請入力データ!$F$19:$F$150001),0)</f>
        <v>0</v>
      </c>
      <c r="I116" s="108">
        <f>IFERROR(交付申請入力データ!O$18*SUMIFS(交付申請入力データ!$F$19:$F$150001,交付申請入力データ!O$19:O$150001,"対象",交付申請入力データ!$C$19:$C$150001,交付申請出力結果!$B116,交付申請入力データ!$B$19:$B$150001,交付申請出力結果!$C$95)/SUMIF(交付申請入力データ!O$19:O$150001,"対象",交付申請入力データ!$F$19:$F$150001),0)</f>
        <v>0</v>
      </c>
      <c r="J116" s="108">
        <f>IFERROR(交付申請入力データ!P$18*SUMIFS(交付申請入力データ!$F$19:$F$150001,交付申請入力データ!P$19:P$150001,"対象",交付申請入力データ!$C$19:$C$150001,交付申請出力結果!$B116,交付申請入力データ!$B$19:$B$150001,交付申請出力結果!$C$95)/SUMIF(交付申請入力データ!P$19:P$150001,"対象",交付申請入力データ!$F$19:$F$150001),0)</f>
        <v>0</v>
      </c>
      <c r="K116" s="108">
        <f>IFERROR(交付申請入力データ!Q$18*SUMIFS(交付申請入力データ!$F$19:$F$150001,交付申請入力データ!Q$19:Q$150001,"対象",交付申請入力データ!$C$19:$C$150001,交付申請出力結果!$B116,交付申請入力データ!$B$19:$B$150001,交付申請出力結果!$C$95)/SUMIF(交付申請入力データ!Q$19:Q$150001,"対象",交付申請入力データ!$F$19:$F$150001),0)</f>
        <v>0</v>
      </c>
      <c r="L116" s="108">
        <f>IFERROR(交付申請入力データ!R$18*SUMIFS(交付申請入力データ!$F$19:$F$150001,交付申請入力データ!R$19:R$150001,"対象",交付申請入力データ!$C$19:$C$150001,交付申請出力結果!$B116,交付申請入力データ!$B$19:$B$150001,交付申請出力結果!$C$95)/SUMIF(交付申請入力データ!R$19:R$150001,"対象",交付申請入力データ!$F$19:$F$150001),0)</f>
        <v>0</v>
      </c>
      <c r="M116" s="108">
        <f>IFERROR(交付申請入力データ!S$18*SUMIFS(交付申請入力データ!$F$19:$F$150001,交付申請入力データ!S$19:S$150001,"対象",交付申請入力データ!$C$19:$C$150001,交付申請出力結果!$B116,交付申請入力データ!$B$19:$B$150001,交付申請出力結果!$C$95)/SUMIF(交付申請入力データ!S$19:S$150001,"対象",交付申請入力データ!$F$19:$F$150001),0)</f>
        <v>0</v>
      </c>
      <c r="N116" s="108">
        <f>IFERROR(交付申請入力データ!W$18*SUMIFS(交付申請入力データ!$F$19:$F$150001,交付申請入力データ!W$19:W$150001,"対象",交付申請入力データ!$C$19:$C$150001,交付申請出力結果!$B116,交付申請入力データ!$B$19:$B$150001,交付申請出力結果!$C$95)/SUMIF(交付申請入力データ!W$19:W$150001,"対象",交付申請入力データ!$F$19:$F$150001),0)</f>
        <v>0</v>
      </c>
      <c r="O116" s="108">
        <f>IFERROR(交付申請入力データ!X$18*SUMIFS(交付申請入力データ!$F$19:$F$150001,交付申請入力データ!X$19:X$150001,"対象",交付申請入力データ!$C$19:$C$150001,交付申請出力結果!$B116,交付申請入力データ!$B$19:$B$150001,交付申請出力結果!$C$95)/SUMIF(交付申請入力データ!X$19:X$150001,"対象",交付申請入力データ!$F$19:$F$150001),0)</f>
        <v>0</v>
      </c>
      <c r="P116" s="108">
        <f>IFERROR(交付申請入力データ!Y$18*SUMIFS(交付申請入力データ!$F$19:$F$150001,交付申請入力データ!Y$19:Y$150001,"対象",交付申請入力データ!$C$19:$C$150001,交付申請出力結果!$B116,交付申請入力データ!$B$19:$B$150001,交付申請出力結果!$C$95)/SUMIF(交付申請入力データ!Y$19:Y$150001,"対象",交付申請入力データ!$F$19:$F$150001),0)</f>
        <v>0</v>
      </c>
      <c r="Q116" s="74">
        <f t="shared" si="17"/>
        <v>0</v>
      </c>
      <c r="R116" s="75">
        <f>IFERROR(LOOKUP(交付申請出力結果!$C$95,交付申請入力データ!$B$8:$B$14,交付申請入力データ!$E$8:$E$14),0)</f>
        <v>0</v>
      </c>
      <c r="S116" s="84">
        <f t="shared" si="18"/>
        <v>0</v>
      </c>
      <c r="T116" s="330"/>
    </row>
    <row r="117" spans="1:20">
      <c r="A117" s="310"/>
      <c r="B117" s="72" t="s">
        <v>68</v>
      </c>
      <c r="C117" s="106">
        <f>SUMIFS(交付申請入力データ!$F$19:$F$150001,交付申請入力データ!$C$19:$C$150001,B117,交付申請入力データ!$B$19:$B$150001,交付申請出力結果!$C$95)</f>
        <v>0</v>
      </c>
      <c r="D117" s="316"/>
      <c r="E117" s="74">
        <f>SUMIFS(交付申請入力データ!$G$19:$G$150004,交付申請入力データ!$C$19:$C$150004,B117,交付申請入力データ!$B$19:$B$150004,交付申請出力結果!$C$95)</f>
        <v>0</v>
      </c>
      <c r="F117" s="108">
        <f>IFERROR(交付申請入力データ!L$18*SUMIFS(交付申請入力データ!$F$19:$F$150001,交付申請入力データ!L$19:L$150001,"対象",交付申請入力データ!$C$19:$C$150001,交付申請出力結果!$B117,交付申請入力データ!$B$19:$B$150001,交付申請出力結果!$C$95)/SUMIF(交付申請入力データ!L$19:L$150001,"対象",交付申請入力データ!$F$19:$F$150001),0)</f>
        <v>0</v>
      </c>
      <c r="G117" s="108">
        <f>IFERROR(交付申請入力データ!M$18*SUMIFS(交付申請入力データ!$F$19:$F$150001,交付申請入力データ!M$19:M$150001,"対象",交付申請入力データ!$C$19:$C$150001,交付申請出力結果!$B117,交付申請入力データ!$B$19:$B$150001,交付申請出力結果!$C$95)/SUMIF(交付申請入力データ!M$19:M$150001,"対象",交付申請入力データ!$F$19:$F$150001),0)</f>
        <v>0</v>
      </c>
      <c r="H117" s="108">
        <f>IFERROR(交付申請入力データ!N$18*SUMIFS(交付申請入力データ!$F$19:$F$150001,交付申請入力データ!N$19:N$150001,"対象",交付申請入力データ!$C$19:$C$150001,交付申請出力結果!$B117,交付申請入力データ!$B$19:$B$150001,交付申請出力結果!$C$95)/SUMIF(交付申請入力データ!N$19:N$150001,"対象",交付申請入力データ!$F$19:$F$150001),0)</f>
        <v>0</v>
      </c>
      <c r="I117" s="108">
        <f>IFERROR(交付申請入力データ!O$18*SUMIFS(交付申請入力データ!$F$19:$F$150001,交付申請入力データ!O$19:O$150001,"対象",交付申請入力データ!$C$19:$C$150001,交付申請出力結果!$B117,交付申請入力データ!$B$19:$B$150001,交付申請出力結果!$C$95)/SUMIF(交付申請入力データ!O$19:O$150001,"対象",交付申請入力データ!$F$19:$F$150001),0)</f>
        <v>0</v>
      </c>
      <c r="J117" s="108">
        <f>IFERROR(交付申請入力データ!P$18*SUMIFS(交付申請入力データ!$F$19:$F$150001,交付申請入力データ!P$19:P$150001,"対象",交付申請入力データ!$C$19:$C$150001,交付申請出力結果!$B117,交付申請入力データ!$B$19:$B$150001,交付申請出力結果!$C$95)/SUMIF(交付申請入力データ!P$19:P$150001,"対象",交付申請入力データ!$F$19:$F$150001),0)</f>
        <v>0</v>
      </c>
      <c r="K117" s="108">
        <f>IFERROR(交付申請入力データ!Q$18*SUMIFS(交付申請入力データ!$F$19:$F$150001,交付申請入力データ!Q$19:Q$150001,"対象",交付申請入力データ!$C$19:$C$150001,交付申請出力結果!$B117,交付申請入力データ!$B$19:$B$150001,交付申請出力結果!$C$95)/SUMIF(交付申請入力データ!Q$19:Q$150001,"対象",交付申請入力データ!$F$19:$F$150001),0)</f>
        <v>0</v>
      </c>
      <c r="L117" s="108">
        <f>IFERROR(交付申請入力データ!R$18*SUMIFS(交付申請入力データ!$F$19:$F$150001,交付申請入力データ!R$19:R$150001,"対象",交付申請入力データ!$C$19:$C$150001,交付申請出力結果!$B117,交付申請入力データ!$B$19:$B$150001,交付申請出力結果!$C$95)/SUMIF(交付申請入力データ!R$19:R$150001,"対象",交付申請入力データ!$F$19:$F$150001),0)</f>
        <v>0</v>
      </c>
      <c r="M117" s="108">
        <f>IFERROR(交付申請入力データ!S$18*SUMIFS(交付申請入力データ!$F$19:$F$150001,交付申請入力データ!S$19:S$150001,"対象",交付申請入力データ!$C$19:$C$150001,交付申請出力結果!$B117,交付申請入力データ!$B$19:$B$150001,交付申請出力結果!$C$95)/SUMIF(交付申請入力データ!S$19:S$150001,"対象",交付申請入力データ!$F$19:$F$150001),0)</f>
        <v>0</v>
      </c>
      <c r="N117" s="108">
        <f>IFERROR(交付申請入力データ!W$18*SUMIFS(交付申請入力データ!$F$19:$F$150001,交付申請入力データ!W$19:W$150001,"対象",交付申請入力データ!$C$19:$C$150001,交付申請出力結果!$B117,交付申請入力データ!$B$19:$B$150001,交付申請出力結果!$C$95)/SUMIF(交付申請入力データ!W$19:W$150001,"対象",交付申請入力データ!$F$19:$F$150001),0)</f>
        <v>0</v>
      </c>
      <c r="O117" s="108">
        <f>IFERROR(交付申請入力データ!X$18*SUMIFS(交付申請入力データ!$F$19:$F$150001,交付申請入力データ!X$19:X$150001,"対象",交付申請入力データ!$C$19:$C$150001,交付申請出力結果!$B117,交付申請入力データ!$B$19:$B$150001,交付申請出力結果!$C$95)/SUMIF(交付申請入力データ!X$19:X$150001,"対象",交付申請入力データ!$F$19:$F$150001),0)</f>
        <v>0</v>
      </c>
      <c r="P117" s="108">
        <f>IFERROR(交付申請入力データ!Y$18*SUMIFS(交付申請入力データ!$F$19:$F$150001,交付申請入力データ!Y$19:Y$150001,"対象",交付申請入力データ!$C$19:$C$150001,交付申請出力結果!$B117,交付申請入力データ!$B$19:$B$150001,交付申請出力結果!$C$95)/SUMIF(交付申請入力データ!Y$19:Y$150001,"対象",交付申請入力データ!$F$19:$F$150001),0)</f>
        <v>0</v>
      </c>
      <c r="Q117" s="74">
        <f t="shared" si="17"/>
        <v>0</v>
      </c>
      <c r="R117" s="75">
        <f>IFERROR(LOOKUP(交付申請出力結果!$C$95,交付申請入力データ!$B$8:$B$14,交付申請入力データ!$E$8:$E$14),0)</f>
        <v>0</v>
      </c>
      <c r="S117" s="84">
        <f t="shared" si="18"/>
        <v>0</v>
      </c>
      <c r="T117" s="330"/>
    </row>
    <row r="118" spans="1:20">
      <c r="A118" s="310"/>
      <c r="B118" s="72" t="s">
        <v>69</v>
      </c>
      <c r="C118" s="106">
        <f>SUMIFS(交付申請入力データ!$F$19:$F$150001,交付申請入力データ!$C$19:$C$150001,B118,交付申請入力データ!$B$19:$B$150001,交付申請出力結果!$C$95)</f>
        <v>0</v>
      </c>
      <c r="D118" s="316"/>
      <c r="E118" s="74">
        <f>SUMIFS(交付申請入力データ!$G$19:$G$150004,交付申請入力データ!$C$19:$C$150004,B118,交付申請入力データ!$B$19:$B$150004,交付申請出力結果!$C$95)</f>
        <v>0</v>
      </c>
      <c r="F118" s="108">
        <f>IFERROR(交付申請入力データ!L$18*SUMIFS(交付申請入力データ!$F$19:$F$150001,交付申請入力データ!L$19:L$150001,"対象",交付申請入力データ!$C$19:$C$150001,交付申請出力結果!$B118,交付申請入力データ!$B$19:$B$150001,交付申請出力結果!$C$95)/SUMIF(交付申請入力データ!L$19:L$150001,"対象",交付申請入力データ!$F$19:$F$150001),0)</f>
        <v>0</v>
      </c>
      <c r="G118" s="108">
        <f>IFERROR(交付申請入力データ!M$18*SUMIFS(交付申請入力データ!$F$19:$F$150001,交付申請入力データ!M$19:M$150001,"対象",交付申請入力データ!$C$19:$C$150001,交付申請出力結果!$B118,交付申請入力データ!$B$19:$B$150001,交付申請出力結果!$C$95)/SUMIF(交付申請入力データ!M$19:M$150001,"対象",交付申請入力データ!$F$19:$F$150001),0)</f>
        <v>0</v>
      </c>
      <c r="H118" s="108">
        <f>IFERROR(交付申請入力データ!N$18*SUMIFS(交付申請入力データ!$F$19:$F$150001,交付申請入力データ!N$19:N$150001,"対象",交付申請入力データ!$C$19:$C$150001,交付申請出力結果!$B118,交付申請入力データ!$B$19:$B$150001,交付申請出力結果!$C$95)/SUMIF(交付申請入力データ!N$19:N$150001,"対象",交付申請入力データ!$F$19:$F$150001),0)</f>
        <v>0</v>
      </c>
      <c r="I118" s="108">
        <f>IFERROR(交付申請入力データ!O$18*SUMIFS(交付申請入力データ!$F$19:$F$150001,交付申請入力データ!O$19:O$150001,"対象",交付申請入力データ!$C$19:$C$150001,交付申請出力結果!$B118,交付申請入力データ!$B$19:$B$150001,交付申請出力結果!$C$95)/SUMIF(交付申請入力データ!O$19:O$150001,"対象",交付申請入力データ!$F$19:$F$150001),0)</f>
        <v>0</v>
      </c>
      <c r="J118" s="108">
        <f>IFERROR(交付申請入力データ!P$18*SUMIFS(交付申請入力データ!$F$19:$F$150001,交付申請入力データ!P$19:P$150001,"対象",交付申請入力データ!$C$19:$C$150001,交付申請出力結果!$B118,交付申請入力データ!$B$19:$B$150001,交付申請出力結果!$C$95)/SUMIF(交付申請入力データ!P$19:P$150001,"対象",交付申請入力データ!$F$19:$F$150001),0)</f>
        <v>0</v>
      </c>
      <c r="K118" s="108">
        <f>IFERROR(交付申請入力データ!Q$18*SUMIFS(交付申請入力データ!$F$19:$F$150001,交付申請入力データ!Q$19:Q$150001,"対象",交付申請入力データ!$C$19:$C$150001,交付申請出力結果!$B118,交付申請入力データ!$B$19:$B$150001,交付申請出力結果!$C$95)/SUMIF(交付申請入力データ!Q$19:Q$150001,"対象",交付申請入力データ!$F$19:$F$150001),0)</f>
        <v>0</v>
      </c>
      <c r="L118" s="108">
        <f>IFERROR(交付申請入力データ!R$18*SUMIFS(交付申請入力データ!$F$19:$F$150001,交付申請入力データ!R$19:R$150001,"対象",交付申請入力データ!$C$19:$C$150001,交付申請出力結果!$B118,交付申請入力データ!$B$19:$B$150001,交付申請出力結果!$C$95)/SUMIF(交付申請入力データ!R$19:R$150001,"対象",交付申請入力データ!$F$19:$F$150001),0)</f>
        <v>0</v>
      </c>
      <c r="M118" s="108">
        <f>IFERROR(交付申請入力データ!S$18*SUMIFS(交付申請入力データ!$F$19:$F$150001,交付申請入力データ!S$19:S$150001,"対象",交付申請入力データ!$C$19:$C$150001,交付申請出力結果!$B118,交付申請入力データ!$B$19:$B$150001,交付申請出力結果!$C$95)/SUMIF(交付申請入力データ!S$19:S$150001,"対象",交付申請入力データ!$F$19:$F$150001),0)</f>
        <v>0</v>
      </c>
      <c r="N118" s="108">
        <f>IFERROR(交付申請入力データ!W$18*SUMIFS(交付申請入力データ!$F$19:$F$150001,交付申請入力データ!W$19:W$150001,"対象",交付申請入力データ!$C$19:$C$150001,交付申請出力結果!$B118,交付申請入力データ!$B$19:$B$150001,交付申請出力結果!$C$95)/SUMIF(交付申請入力データ!W$19:W$150001,"対象",交付申請入力データ!$F$19:$F$150001),0)</f>
        <v>0</v>
      </c>
      <c r="O118" s="108">
        <f>IFERROR(交付申請入力データ!X$18*SUMIFS(交付申請入力データ!$F$19:$F$150001,交付申請入力データ!X$19:X$150001,"対象",交付申請入力データ!$C$19:$C$150001,交付申請出力結果!$B118,交付申請入力データ!$B$19:$B$150001,交付申請出力結果!$C$95)/SUMIF(交付申請入力データ!X$19:X$150001,"対象",交付申請入力データ!$F$19:$F$150001),0)</f>
        <v>0</v>
      </c>
      <c r="P118" s="108">
        <f>IFERROR(交付申請入力データ!Y$18*SUMIFS(交付申請入力データ!$F$19:$F$150001,交付申請入力データ!Y$19:Y$150001,"対象",交付申請入力データ!$C$19:$C$150001,交付申請出力結果!$B118,交付申請入力データ!$B$19:$B$150001,交付申請出力結果!$C$95)/SUMIF(交付申請入力データ!Y$19:Y$150001,"対象",交付申請入力データ!$F$19:$F$150001),0)</f>
        <v>0</v>
      </c>
      <c r="Q118" s="74">
        <f t="shared" si="17"/>
        <v>0</v>
      </c>
      <c r="R118" s="75">
        <f>IFERROR(LOOKUP(交付申請出力結果!$C$95,交付申請入力データ!$B$8:$B$14,交付申請入力データ!$E$8:$E$14),0)</f>
        <v>0</v>
      </c>
      <c r="S118" s="84">
        <f t="shared" si="18"/>
        <v>0</v>
      </c>
      <c r="T118" s="330"/>
    </row>
    <row r="119" spans="1:20">
      <c r="A119" s="310"/>
      <c r="B119" s="72" t="s">
        <v>70</v>
      </c>
      <c r="C119" s="106">
        <f>SUMIFS(交付申請入力データ!$F$19:$F$150001,交付申請入力データ!$C$19:$C$150001,B119,交付申請入力データ!$B$19:$B$150001,交付申請出力結果!$C$95)</f>
        <v>0</v>
      </c>
      <c r="D119" s="316"/>
      <c r="E119" s="74">
        <f>SUMIFS(交付申請入力データ!$G$19:$G$150004,交付申請入力データ!$C$19:$C$150004,B119,交付申請入力データ!$B$19:$B$150004,交付申請出力結果!$C$95)</f>
        <v>0</v>
      </c>
      <c r="F119" s="108">
        <f>IFERROR(交付申請入力データ!L$18*SUMIFS(交付申請入力データ!$F$19:$F$150001,交付申請入力データ!L$19:L$150001,"対象",交付申請入力データ!$C$19:$C$150001,交付申請出力結果!$B119,交付申請入力データ!$B$19:$B$150001,交付申請出力結果!$C$95)/SUMIF(交付申請入力データ!L$19:L$150001,"対象",交付申請入力データ!$F$19:$F$150001),0)</f>
        <v>0</v>
      </c>
      <c r="G119" s="108">
        <f>IFERROR(交付申請入力データ!M$18*SUMIFS(交付申請入力データ!$F$19:$F$150001,交付申請入力データ!M$19:M$150001,"対象",交付申請入力データ!$C$19:$C$150001,交付申請出力結果!$B119,交付申請入力データ!$B$19:$B$150001,交付申請出力結果!$C$95)/SUMIF(交付申請入力データ!M$19:M$150001,"対象",交付申請入力データ!$F$19:$F$150001),0)</f>
        <v>0</v>
      </c>
      <c r="H119" s="108">
        <f>IFERROR(交付申請入力データ!N$18*SUMIFS(交付申請入力データ!$F$19:$F$150001,交付申請入力データ!N$19:N$150001,"対象",交付申請入力データ!$C$19:$C$150001,交付申請出力結果!$B119,交付申請入力データ!$B$19:$B$150001,交付申請出力結果!$C$95)/SUMIF(交付申請入力データ!N$19:N$150001,"対象",交付申請入力データ!$F$19:$F$150001),0)</f>
        <v>0</v>
      </c>
      <c r="I119" s="108">
        <f>IFERROR(交付申請入力データ!O$18*SUMIFS(交付申請入力データ!$F$19:$F$150001,交付申請入力データ!O$19:O$150001,"対象",交付申請入力データ!$C$19:$C$150001,交付申請出力結果!$B119,交付申請入力データ!$B$19:$B$150001,交付申請出力結果!$C$95)/SUMIF(交付申請入力データ!O$19:O$150001,"対象",交付申請入力データ!$F$19:$F$150001),0)</f>
        <v>0</v>
      </c>
      <c r="J119" s="108">
        <f>IFERROR(交付申請入力データ!P$18*SUMIFS(交付申請入力データ!$F$19:$F$150001,交付申請入力データ!P$19:P$150001,"対象",交付申請入力データ!$C$19:$C$150001,交付申請出力結果!$B119,交付申請入力データ!$B$19:$B$150001,交付申請出力結果!$C$95)/SUMIF(交付申請入力データ!P$19:P$150001,"対象",交付申請入力データ!$F$19:$F$150001),0)</f>
        <v>0</v>
      </c>
      <c r="K119" s="108">
        <f>IFERROR(交付申請入力データ!Q$18*SUMIFS(交付申請入力データ!$F$19:$F$150001,交付申請入力データ!Q$19:Q$150001,"対象",交付申請入力データ!$C$19:$C$150001,交付申請出力結果!$B119,交付申請入力データ!$B$19:$B$150001,交付申請出力結果!$C$95)/SUMIF(交付申請入力データ!Q$19:Q$150001,"対象",交付申請入力データ!$F$19:$F$150001),0)</f>
        <v>0</v>
      </c>
      <c r="L119" s="108">
        <f>IFERROR(交付申請入力データ!R$18*SUMIFS(交付申請入力データ!$F$19:$F$150001,交付申請入力データ!R$19:R$150001,"対象",交付申請入力データ!$C$19:$C$150001,交付申請出力結果!$B119,交付申請入力データ!$B$19:$B$150001,交付申請出力結果!$C$95)/SUMIF(交付申請入力データ!R$19:R$150001,"対象",交付申請入力データ!$F$19:$F$150001),0)</f>
        <v>0</v>
      </c>
      <c r="M119" s="108">
        <f>IFERROR(交付申請入力データ!S$18*SUMIFS(交付申請入力データ!$F$19:$F$150001,交付申請入力データ!S$19:S$150001,"対象",交付申請入力データ!$C$19:$C$150001,交付申請出力結果!$B119,交付申請入力データ!$B$19:$B$150001,交付申請出力結果!$C$95)/SUMIF(交付申請入力データ!S$19:S$150001,"対象",交付申請入力データ!$F$19:$F$150001),0)</f>
        <v>0</v>
      </c>
      <c r="N119" s="108">
        <f>IFERROR(交付申請入力データ!W$18*SUMIFS(交付申請入力データ!$F$19:$F$150001,交付申請入力データ!W$19:W$150001,"対象",交付申請入力データ!$C$19:$C$150001,交付申請出力結果!$B119,交付申請入力データ!$B$19:$B$150001,交付申請出力結果!$C$95)/SUMIF(交付申請入力データ!W$19:W$150001,"対象",交付申請入力データ!$F$19:$F$150001),0)</f>
        <v>0</v>
      </c>
      <c r="O119" s="108">
        <f>IFERROR(交付申請入力データ!X$18*SUMIFS(交付申請入力データ!$F$19:$F$150001,交付申請入力データ!X$19:X$150001,"対象",交付申請入力データ!$C$19:$C$150001,交付申請出力結果!$B119,交付申請入力データ!$B$19:$B$150001,交付申請出力結果!$C$95)/SUMIF(交付申請入力データ!X$19:X$150001,"対象",交付申請入力データ!$F$19:$F$150001),0)</f>
        <v>0</v>
      </c>
      <c r="P119" s="108">
        <f>IFERROR(交付申請入力データ!Y$18*SUMIFS(交付申請入力データ!$F$19:$F$150001,交付申請入力データ!Y$19:Y$150001,"対象",交付申請入力データ!$C$19:$C$150001,交付申請出力結果!$B119,交付申請入力データ!$B$19:$B$150001,交付申請出力結果!$C$95)/SUMIF(交付申請入力データ!Y$19:Y$150001,"対象",交付申請入力データ!$F$19:$F$150001),0)</f>
        <v>0</v>
      </c>
      <c r="Q119" s="74">
        <f t="shared" si="17"/>
        <v>0</v>
      </c>
      <c r="R119" s="75">
        <f>IFERROR(LOOKUP(交付申請出力結果!$C$95,交付申請入力データ!$B$8:$B$14,交付申請入力データ!$E$8:$E$14),0)</f>
        <v>0</v>
      </c>
      <c r="S119" s="84">
        <f t="shared" si="18"/>
        <v>0</v>
      </c>
      <c r="T119" s="330"/>
    </row>
    <row r="120" spans="1:20" ht="19.5" thickBot="1">
      <c r="A120" s="311"/>
      <c r="B120" s="85" t="s">
        <v>71</v>
      </c>
      <c r="C120" s="136">
        <f>SUMIFS(交付申請入力データ!$F$19:$F$150001,交付申請入力データ!$C$19:$C$150001,B120,交付申請入力データ!$B$19:$B$150001,交付申請出力結果!$C$95)</f>
        <v>0</v>
      </c>
      <c r="D120" s="317"/>
      <c r="E120" s="87">
        <f>SUMIFS(交付申請入力データ!$G$19:$G$150004,交付申請入力データ!$C$19:$C$150004,B120,交付申請入力データ!$B$19:$B$150004,交付申請出力結果!$C$95)</f>
        <v>0</v>
      </c>
      <c r="F120" s="110">
        <f>IFERROR(交付申請入力データ!L$18*SUMIFS(交付申請入力データ!$F$19:$F$150001,交付申請入力データ!L$19:L$150001,"対象",交付申請入力データ!$C$19:$C$150001,交付申請出力結果!$B120,交付申請入力データ!$B$19:$B$150001,交付申請出力結果!$C$95)/SUMIF(交付申請入力データ!L$19:L$150001,"対象",交付申請入力データ!$F$19:$F$150001),0)</f>
        <v>0</v>
      </c>
      <c r="G120" s="110">
        <f>IFERROR(交付申請入力データ!M$18*SUMIFS(交付申請入力データ!$F$19:$F$150001,交付申請入力データ!M$19:M$150001,"対象",交付申請入力データ!$C$19:$C$150001,交付申請出力結果!$B120,交付申請入力データ!$B$19:$B$150001,交付申請出力結果!$C$95)/SUMIF(交付申請入力データ!M$19:M$150001,"対象",交付申請入力データ!$F$19:$F$150001),0)</f>
        <v>0</v>
      </c>
      <c r="H120" s="110">
        <f>IFERROR(交付申請入力データ!N$18*SUMIFS(交付申請入力データ!$F$19:$F$150001,交付申請入力データ!N$19:N$150001,"対象",交付申請入力データ!$C$19:$C$150001,交付申請出力結果!$B120,交付申請入力データ!$B$19:$B$150001,交付申請出力結果!$C$95)/SUMIF(交付申請入力データ!N$19:N$150001,"対象",交付申請入力データ!$F$19:$F$150001),0)</f>
        <v>0</v>
      </c>
      <c r="I120" s="110">
        <f>IFERROR(交付申請入力データ!O$18*SUMIFS(交付申請入力データ!$F$19:$F$150001,交付申請入力データ!O$19:O$150001,"対象",交付申請入力データ!$C$19:$C$150001,交付申請出力結果!$B120,交付申請入力データ!$B$19:$B$150001,交付申請出力結果!$C$95)/SUMIF(交付申請入力データ!O$19:O$150001,"対象",交付申請入力データ!$F$19:$F$150001),0)</f>
        <v>0</v>
      </c>
      <c r="J120" s="110">
        <f>IFERROR(交付申請入力データ!P$18*SUMIFS(交付申請入力データ!$F$19:$F$150001,交付申請入力データ!P$19:P$150001,"対象",交付申請入力データ!$C$19:$C$150001,交付申請出力結果!$B120,交付申請入力データ!$B$19:$B$150001,交付申請出力結果!$C$95)/SUMIF(交付申請入力データ!P$19:P$150001,"対象",交付申請入力データ!$F$19:$F$150001),0)</f>
        <v>0</v>
      </c>
      <c r="K120" s="110">
        <f>IFERROR(交付申請入力データ!Q$18*SUMIFS(交付申請入力データ!$F$19:$F$150001,交付申請入力データ!Q$19:Q$150001,"対象",交付申請入力データ!$C$19:$C$150001,交付申請出力結果!$B120,交付申請入力データ!$B$19:$B$150001,交付申請出力結果!$C$95)/SUMIF(交付申請入力データ!Q$19:Q$150001,"対象",交付申請入力データ!$F$19:$F$150001),0)</f>
        <v>0</v>
      </c>
      <c r="L120" s="110">
        <f>IFERROR(交付申請入力データ!R$18*SUMIFS(交付申請入力データ!$F$19:$F$150001,交付申請入力データ!R$19:R$150001,"対象",交付申請入力データ!$C$19:$C$150001,交付申請出力結果!$B120,交付申請入力データ!$B$19:$B$150001,交付申請出力結果!$C$95)/SUMIF(交付申請入力データ!R$19:R$150001,"対象",交付申請入力データ!$F$19:$F$150001),0)</f>
        <v>0</v>
      </c>
      <c r="M120" s="110">
        <f>IFERROR(交付申請入力データ!S$18*SUMIFS(交付申請入力データ!$F$19:$F$150001,交付申請入力データ!S$19:S$150001,"対象",交付申請入力データ!$C$19:$C$150001,交付申請出力結果!$B120,交付申請入力データ!$B$19:$B$150001,交付申請出力結果!$C$95)/SUMIF(交付申請入力データ!S$19:S$150001,"対象",交付申請入力データ!$F$19:$F$150001),0)</f>
        <v>0</v>
      </c>
      <c r="N120" s="110">
        <f>IFERROR(交付申請入力データ!W$18*SUMIFS(交付申請入力データ!$F$19:$F$150001,交付申請入力データ!W$19:W$150001,"対象",交付申請入力データ!$C$19:$C$150001,交付申請出力結果!$B120,交付申請入力データ!$B$19:$B$150001,交付申請出力結果!$C$95)/SUMIF(交付申請入力データ!W$19:W$150001,"対象",交付申請入力データ!$F$19:$F$150001),0)</f>
        <v>0</v>
      </c>
      <c r="O120" s="110">
        <f>IFERROR(交付申請入力データ!X$18*SUMIFS(交付申請入力データ!$F$19:$F$150001,交付申請入力データ!X$19:X$150001,"対象",交付申請入力データ!$C$19:$C$150001,交付申請出力結果!$B120,交付申請入力データ!$B$19:$B$150001,交付申請出力結果!$C$95)/SUMIF(交付申請入力データ!X$19:X$150001,"対象",交付申請入力データ!$F$19:$F$150001),0)</f>
        <v>0</v>
      </c>
      <c r="P120" s="110">
        <f>IFERROR(交付申請入力データ!Y$18*SUMIFS(交付申請入力データ!$F$19:$F$150001,交付申請入力データ!Y$19:Y$150001,"対象",交付申請入力データ!$C$19:$C$150001,交付申請出力結果!$B120,交付申請入力データ!$B$19:$B$150001,交付申請出力結果!$C$95)/SUMIF(交付申請入力データ!Y$19:Y$150001,"対象",交付申請入力データ!$F$19:$F$150001),0)</f>
        <v>0</v>
      </c>
      <c r="Q120" s="87">
        <f t="shared" si="17"/>
        <v>0</v>
      </c>
      <c r="R120" s="75">
        <f>IFERROR(LOOKUP(交付申請出力結果!$C$95,交付申請入力データ!$B$8:$B$14,交付申請入力データ!$E$8:$E$14),0)</f>
        <v>0</v>
      </c>
      <c r="S120" s="89">
        <f t="shared" si="18"/>
        <v>0</v>
      </c>
      <c r="T120" s="331"/>
    </row>
    <row r="121" spans="1:20">
      <c r="A121" s="270" t="s">
        <v>18</v>
      </c>
      <c r="B121" s="76" t="s">
        <v>52</v>
      </c>
      <c r="C121" s="77">
        <f>SUMIFS(交付申請入力データ!$F$19:$F$150001,交付申請入力データ!$C$19:$C$150001,B121,交付申請入力データ!$B$19:$B$150001,交付申請出力結果!$C$95)</f>
        <v>0</v>
      </c>
      <c r="D121" s="312">
        <f>SUM(C121:C122)</f>
        <v>0</v>
      </c>
      <c r="E121" s="78">
        <f>SUMIFS(交付申請入力データ!$G$19:$G$150004,交付申請入力データ!$C$19:$C$150004,B121,交付申請入力データ!$B$19:$B$150004,交付申請出力結果!$C$95)</f>
        <v>0</v>
      </c>
      <c r="F121" s="78">
        <f>IFERROR(交付申請入力データ!L$18*SUMIFS(交付申請入力データ!$F$19:$F$150001,交付申請入力データ!L$19:L$150001,"対象",交付申請入力データ!$C$19:$C$150001,交付申請出力結果!$B121,交付申請入力データ!$B$19:$B$150001,交付申請出力結果!$C$95)/SUMIF(交付申請入力データ!L$19:L$150001,"対象",交付申請入力データ!$F$19:$F$150001),0)</f>
        <v>0</v>
      </c>
      <c r="G121" s="78">
        <f>IFERROR(交付申請入力データ!M$18*SUMIFS(交付申請入力データ!$F$19:$F$150001,交付申請入力データ!M$19:M$150001,"対象",交付申請入力データ!$C$19:$C$150001,交付申請出力結果!$B121,交付申請入力データ!$B$19:$B$150001,交付申請出力結果!$C$95)/SUMIF(交付申請入力データ!M$19:M$150001,"対象",交付申請入力データ!$F$19:$F$150001),0)</f>
        <v>0</v>
      </c>
      <c r="H121" s="78">
        <f>IFERROR(交付申請入力データ!N$18*SUMIFS(交付申請入力データ!$F$19:$F$150001,交付申請入力データ!N$19:N$150001,"対象",交付申請入力データ!$C$19:$C$150001,交付申請出力結果!$B121,交付申請入力データ!$B$19:$B$150001,交付申請出力結果!$C$95)/SUMIF(交付申請入力データ!N$19:N$150001,"対象",交付申請入力データ!$F$19:$F$150001),0)</f>
        <v>0</v>
      </c>
      <c r="I121" s="78">
        <f>IFERROR(交付申請入力データ!O$18*SUMIFS(交付申請入力データ!$F$19:$F$150001,交付申請入力データ!O$19:O$150001,"対象",交付申請入力データ!$C$19:$C$150001,交付申請出力結果!$B121,交付申請入力データ!$B$19:$B$150001,交付申請出力結果!$C$95)/SUMIF(交付申請入力データ!O$19:O$150001,"対象",交付申請入力データ!$F$19:$F$150001),0)</f>
        <v>0</v>
      </c>
      <c r="J121" s="78">
        <f>IFERROR(交付申請入力データ!P$18*SUMIFS(交付申請入力データ!$F$19:$F$150001,交付申請入力データ!P$19:P$150001,"対象",交付申請入力データ!$C$19:$C$150001,交付申請出力結果!$B121,交付申請入力データ!$B$19:$B$150001,交付申請出力結果!$C$95)/SUMIF(交付申請入力データ!P$19:P$150001,"対象",交付申請入力データ!$F$19:$F$150001),0)</f>
        <v>0</v>
      </c>
      <c r="K121" s="78">
        <f>IFERROR(交付申請入力データ!Q$18*SUMIFS(交付申請入力データ!$F$19:$F$150001,交付申請入力データ!Q$19:Q$150001,"対象",交付申請入力データ!$C$19:$C$150001,交付申請出力結果!$B121,交付申請入力データ!$B$19:$B$150001,交付申請出力結果!$C$95)/SUMIF(交付申請入力データ!Q$19:Q$150001,"対象",交付申請入力データ!$F$19:$F$150001),0)</f>
        <v>0</v>
      </c>
      <c r="L121" s="78">
        <f>IFERROR(交付申請入力データ!R$18*SUMIFS(交付申請入力データ!$F$19:$F$150001,交付申請入力データ!R$19:R$150001,"対象",交付申請入力データ!$C$19:$C$150001,交付申請出力結果!$B121,交付申請入力データ!$B$19:$B$150001,交付申請出力結果!$C$95)/SUMIF(交付申請入力データ!R$19:R$150001,"対象",交付申請入力データ!$F$19:$F$150001),0)</f>
        <v>0</v>
      </c>
      <c r="M121" s="78">
        <f>IFERROR(交付申請入力データ!S$18*SUMIFS(交付申請入力データ!$F$19:$F$150001,交付申請入力データ!S$19:S$150001,"対象",交付申請入力データ!$C$19:$C$150001,交付申請出力結果!$B121,交付申請入力データ!$B$19:$B$150001,交付申請出力結果!$C$95)/SUMIF(交付申請入力データ!S$19:S$150001,"対象",交付申請入力データ!$F$19:$F$150001),0)</f>
        <v>0</v>
      </c>
      <c r="N121" s="78">
        <f>IFERROR(交付申請入力データ!W$18*SUMIFS(交付申請入力データ!$F$19:$F$150001,交付申請入力データ!W$19:W$150001,"対象",交付申請入力データ!$C$19:$C$150001,交付申請出力結果!$B121,交付申請入力データ!$B$19:$B$150001,交付申請出力結果!$C$95)/SUMIF(交付申請入力データ!W$19:W$150001,"対象",交付申請入力データ!$F$19:$F$150001),0)</f>
        <v>0</v>
      </c>
      <c r="O121" s="78">
        <f>IFERROR(交付申請入力データ!X$18*SUMIFS(交付申請入力データ!$F$19:$F$150001,交付申請入力データ!X$19:X$150001,"対象",交付申請入力データ!$C$19:$C$150001,交付申請出力結果!$B121,交付申請入力データ!$B$19:$B$150001,交付申請出力結果!$C$95)/SUMIF(交付申請入力データ!X$19:X$150001,"対象",交付申請入力データ!$F$19:$F$150001),0)</f>
        <v>0</v>
      </c>
      <c r="P121" s="78">
        <f>IFERROR(交付申請入力データ!Y$18*SUMIFS(交付申請入力データ!$F$19:$F$150001,交付申請入力データ!Y$19:Y$150001,"対象",交付申請入力データ!$C$19:$C$150001,交付申請出力結果!$B121,交付申請入力データ!$B$19:$B$150001,交付申請出力結果!$C$95)/SUMIF(交付申請入力データ!Y$19:Y$150001,"対象",交付申請入力データ!$F$19:$F$150001),0)</f>
        <v>0</v>
      </c>
      <c r="Q121" s="92">
        <f t="shared" si="17"/>
        <v>0</v>
      </c>
      <c r="R121" s="143">
        <f>IFERROR(LOOKUP(交付申請出力結果!$C$95,交付申請入力データ!$B$8:$B$14,交付申請入力データ!$E$8:$E$14),0)</f>
        <v>0</v>
      </c>
      <c r="S121" s="93">
        <f t="shared" si="18"/>
        <v>0</v>
      </c>
      <c r="T121" s="322">
        <f>SUM(S121:S122)</f>
        <v>0</v>
      </c>
    </row>
    <row r="122" spans="1:20" ht="19.5" thickBot="1">
      <c r="A122" s="271" t="s">
        <v>18</v>
      </c>
      <c r="B122" s="94" t="s">
        <v>53</v>
      </c>
      <c r="C122" s="137">
        <f>SUMIFS(交付申請入力データ!$F$19:$F$150001,交付申請入力データ!$C$19:$C$150001,B122,交付申請入力データ!$B$19:$B$150001,交付申請出力結果!$C$95)</f>
        <v>0</v>
      </c>
      <c r="D122" s="313"/>
      <c r="E122" s="96">
        <f>SUMIFS(交付申請入力データ!$G$19:$G$150004,交付申請入力データ!$C$19:$C$150004,B122,交付申請入力データ!$B$19:$B$150004,交付申請出力結果!$C$95)</f>
        <v>0</v>
      </c>
      <c r="F122" s="114">
        <f>IFERROR(交付申請入力データ!L$18*SUMIFS(交付申請入力データ!$F$19:$F$150001,交付申請入力データ!L$19:L$150001,"対象",交付申請入力データ!$C$19:$C$150001,交付申請出力結果!$B122,交付申請入力データ!$B$19:$B$150001,交付申請出力結果!$C$95)/SUMIF(交付申請入力データ!L$19:L$150001,"対象",交付申請入力データ!$F$19:$F$150001),0)</f>
        <v>0</v>
      </c>
      <c r="G122" s="114">
        <f>IFERROR(交付申請入力データ!M$18*SUMIFS(交付申請入力データ!$F$19:$F$150001,交付申請入力データ!M$19:M$150001,"対象",交付申請入力データ!$C$19:$C$150001,交付申請出力結果!$B122,交付申請入力データ!$B$19:$B$150001,交付申請出力結果!$C$95)/SUMIF(交付申請入力データ!M$19:M$150001,"対象",交付申請入力データ!$F$19:$F$150001),0)</f>
        <v>0</v>
      </c>
      <c r="H122" s="114">
        <f>IFERROR(交付申請入力データ!N$18*SUMIFS(交付申請入力データ!$F$19:$F$150001,交付申請入力データ!N$19:N$150001,"対象",交付申請入力データ!$C$19:$C$150001,交付申請出力結果!$B122,交付申請入力データ!$B$19:$B$150001,交付申請出力結果!$C$95)/SUMIF(交付申請入力データ!N$19:N$150001,"対象",交付申請入力データ!$F$19:$F$150001),0)</f>
        <v>0</v>
      </c>
      <c r="I122" s="114">
        <f>IFERROR(交付申請入力データ!O$18*SUMIFS(交付申請入力データ!$F$19:$F$150001,交付申請入力データ!O$19:O$150001,"対象",交付申請入力データ!$C$19:$C$150001,交付申請出力結果!$B122,交付申請入力データ!$B$19:$B$150001,交付申請出力結果!$C$95)/SUMIF(交付申請入力データ!O$19:O$150001,"対象",交付申請入力データ!$F$19:$F$150001),0)</f>
        <v>0</v>
      </c>
      <c r="J122" s="114">
        <f>IFERROR(交付申請入力データ!P$18*SUMIFS(交付申請入力データ!$F$19:$F$150001,交付申請入力データ!P$19:P$150001,"対象",交付申請入力データ!$C$19:$C$150001,交付申請出力結果!$B122,交付申請入力データ!$B$19:$B$150001,交付申請出力結果!$C$95)/SUMIF(交付申請入力データ!P$19:P$150001,"対象",交付申請入力データ!$F$19:$F$150001),0)</f>
        <v>0</v>
      </c>
      <c r="K122" s="114">
        <f>IFERROR(交付申請入力データ!Q$18*SUMIFS(交付申請入力データ!$F$19:$F$150001,交付申請入力データ!Q$19:Q$150001,"対象",交付申請入力データ!$C$19:$C$150001,交付申請出力結果!$B122,交付申請入力データ!$B$19:$B$150001,交付申請出力結果!$C$95)/SUMIF(交付申請入力データ!Q$19:Q$150001,"対象",交付申請入力データ!$F$19:$F$150001),0)</f>
        <v>0</v>
      </c>
      <c r="L122" s="114">
        <f>IFERROR(交付申請入力データ!R$18*SUMIFS(交付申請入力データ!$F$19:$F$150001,交付申請入力データ!R$19:R$150001,"対象",交付申請入力データ!$C$19:$C$150001,交付申請出力結果!$B122,交付申請入力データ!$B$19:$B$150001,交付申請出力結果!$C$95)/SUMIF(交付申請入力データ!R$19:R$150001,"対象",交付申請入力データ!$F$19:$F$150001),0)</f>
        <v>0</v>
      </c>
      <c r="M122" s="114">
        <f>IFERROR(交付申請入力データ!S$18*SUMIFS(交付申請入力データ!$F$19:$F$150001,交付申請入力データ!S$19:S$150001,"対象",交付申請入力データ!$C$19:$C$150001,交付申請出力結果!$B122,交付申請入力データ!$B$19:$B$150001,交付申請出力結果!$C$95)/SUMIF(交付申請入力データ!S$19:S$150001,"対象",交付申請入力データ!$F$19:$F$150001),0)</f>
        <v>0</v>
      </c>
      <c r="N122" s="114">
        <f>IFERROR(交付申請入力データ!W$18*SUMIFS(交付申請入力データ!$F$19:$F$150001,交付申請入力データ!W$19:W$150001,"対象",交付申請入力データ!$C$19:$C$150001,交付申請出力結果!$B122,交付申請入力データ!$B$19:$B$150001,交付申請出力結果!$C$95)/SUMIF(交付申請入力データ!W$19:W$150001,"対象",交付申請入力データ!$F$19:$F$150001),0)</f>
        <v>0</v>
      </c>
      <c r="O122" s="114">
        <f>IFERROR(交付申請入力データ!X$18*SUMIFS(交付申請入力データ!$F$19:$F$150001,交付申請入力データ!X$19:X$150001,"対象",交付申請入力データ!$C$19:$C$150001,交付申請出力結果!$B122,交付申請入力データ!$B$19:$B$150001,交付申請出力結果!$C$95)/SUMIF(交付申請入力データ!X$19:X$150001,"対象",交付申請入力データ!$F$19:$F$150001),0)</f>
        <v>0</v>
      </c>
      <c r="P122" s="114">
        <f>IFERROR(交付申請入力データ!Y$18*SUMIFS(交付申請入力データ!$F$19:$F$150001,交付申請入力データ!Y$19:Y$150001,"対象",交付申請入力データ!$C$19:$C$150001,交付申請出力結果!$B122,交付申請入力データ!$B$19:$B$150001,交付申請出力結果!$C$95)/SUMIF(交付申請入力データ!Y$19:Y$150001,"対象",交付申請入力データ!$F$19:$F$150001),0)</f>
        <v>0</v>
      </c>
      <c r="Q122" s="148">
        <f t="shared" si="17"/>
        <v>0</v>
      </c>
      <c r="R122" s="97">
        <f>IFERROR(LOOKUP(交付申請出力結果!$C$95,交付申請入力データ!$B$8:$B$14,交付申請入力データ!$E$8:$E$14),0)</f>
        <v>0</v>
      </c>
      <c r="S122" s="98">
        <f t="shared" si="18"/>
        <v>0</v>
      </c>
      <c r="T122" s="323"/>
    </row>
    <row r="123" spans="1:20" ht="19.5" thickBot="1">
      <c r="A123" s="301" t="s">
        <v>178</v>
      </c>
      <c r="B123" s="302"/>
      <c r="C123" s="303">
        <f>SUM(C97:C122)</f>
        <v>0</v>
      </c>
      <c r="D123" s="303"/>
      <c r="E123" s="152">
        <f>SUM(E97:E122)</f>
        <v>0</v>
      </c>
      <c r="F123" s="152">
        <f t="shared" ref="F123:P123" si="19">SUM(F97:F122)</f>
        <v>0</v>
      </c>
      <c r="G123" s="152">
        <f t="shared" si="19"/>
        <v>0</v>
      </c>
      <c r="H123" s="152">
        <f t="shared" si="19"/>
        <v>0</v>
      </c>
      <c r="I123" s="152">
        <f t="shared" si="19"/>
        <v>0</v>
      </c>
      <c r="J123" s="152">
        <f t="shared" si="19"/>
        <v>0</v>
      </c>
      <c r="K123" s="152">
        <f t="shared" si="19"/>
        <v>0</v>
      </c>
      <c r="L123" s="152">
        <f t="shared" si="19"/>
        <v>0</v>
      </c>
      <c r="M123" s="152">
        <f t="shared" si="19"/>
        <v>0</v>
      </c>
      <c r="N123" s="152">
        <f t="shared" si="19"/>
        <v>0</v>
      </c>
      <c r="O123" s="152">
        <f t="shared" si="19"/>
        <v>0</v>
      </c>
      <c r="P123" s="152">
        <f t="shared" si="19"/>
        <v>0</v>
      </c>
      <c r="Q123" s="152">
        <f t="shared" si="17"/>
        <v>0</v>
      </c>
      <c r="R123" s="152" t="s">
        <v>179</v>
      </c>
      <c r="S123" s="153">
        <f t="shared" ref="S123:T123" si="20">SUM(S97:S122)</f>
        <v>0</v>
      </c>
      <c r="T123" s="154">
        <f t="shared" si="20"/>
        <v>0</v>
      </c>
    </row>
    <row r="124" spans="1:20" ht="19.5" thickBot="1"/>
    <row r="125" spans="1:20" ht="26.25" thickBot="1">
      <c r="B125" s="104" t="s">
        <v>197</v>
      </c>
      <c r="C125" s="267">
        <f>交付申請入力データ!$B$12</f>
        <v>0</v>
      </c>
    </row>
    <row r="126" spans="1:20" ht="35.1" customHeight="1" thickBot="1">
      <c r="A126" s="332" t="s">
        <v>135</v>
      </c>
      <c r="B126" s="337"/>
      <c r="C126" s="318" t="s">
        <v>123</v>
      </c>
      <c r="D126" s="319"/>
      <c r="E126" s="129" t="s">
        <v>84</v>
      </c>
      <c r="F126" s="129" t="s">
        <v>125</v>
      </c>
      <c r="G126" s="129" t="s">
        <v>126</v>
      </c>
      <c r="H126" s="129" t="s">
        <v>127</v>
      </c>
      <c r="I126" s="129" t="s">
        <v>128</v>
      </c>
      <c r="J126" s="129" t="s">
        <v>129</v>
      </c>
      <c r="K126" s="129" t="s">
        <v>130</v>
      </c>
      <c r="L126" s="129" t="s">
        <v>131</v>
      </c>
      <c r="M126" s="129" t="s">
        <v>174</v>
      </c>
      <c r="N126" s="129" t="s">
        <v>132</v>
      </c>
      <c r="O126" s="129" t="s">
        <v>133</v>
      </c>
      <c r="P126" s="129" t="s">
        <v>175</v>
      </c>
      <c r="Q126" s="130" t="s">
        <v>134</v>
      </c>
      <c r="R126" s="131" t="s">
        <v>45</v>
      </c>
      <c r="S126" s="324" t="s">
        <v>124</v>
      </c>
      <c r="T126" s="325"/>
    </row>
    <row r="127" spans="1:20" ht="18.75" customHeight="1">
      <c r="A127" s="306" t="s">
        <v>7</v>
      </c>
      <c r="B127" s="60" t="s">
        <v>72</v>
      </c>
      <c r="C127" s="107">
        <f>SUMIFS(交付申請入力データ!$F$19:$F$150001,交付申請入力データ!$C$19:$C$150001,B127,交付申請入力データ!$B$19:$B$150001,交付申請出力結果!$C$125)</f>
        <v>0</v>
      </c>
      <c r="D127" s="314">
        <f>SUM(C127:C132)</f>
        <v>0</v>
      </c>
      <c r="E127" s="109">
        <f>SUMIFS(交付申請入力データ!$G$19:$G$150004,交付申請入力データ!$C$19:$C$150004,B127,交付申請入力データ!$B$19:$B$150004,交付申請出力結果!$C$125)</f>
        <v>0</v>
      </c>
      <c r="F127" s="62">
        <f>IFERROR(交付申請入力データ!L$18*SUMIFS(交付申請入力データ!$F$19:$F$150001,交付申請入力データ!L$19:L$150001,"対象",交付申請入力データ!$C$19:$C$150001,交付申請出力結果!$B127,交付申請入力データ!$B$19:$B$150001,交付申請出力結果!$C$125)/SUMIF(交付申請入力データ!L$19:L$150001,"対象",交付申請入力データ!$F$19:$F$150001),0)</f>
        <v>0</v>
      </c>
      <c r="G127" s="62">
        <f>IFERROR(交付申請入力データ!M$18*SUMIFS(交付申請入力データ!$F$19:$F$150001,交付申請入力データ!M$19:M$150001,"対象",交付申請入力データ!$C$19:$C$150001,交付申請出力結果!$B127,交付申請入力データ!$B$19:$B$150001,交付申請出力結果!$C$125)/SUMIF(交付申請入力データ!M$19:M$150001,"対象",交付申請入力データ!$F$19:$F$150001),0)</f>
        <v>0</v>
      </c>
      <c r="H127" s="62">
        <f>IFERROR(交付申請入力データ!N$18*SUMIFS(交付申請入力データ!$F$19:$F$150001,交付申請入力データ!N$19:N$150001,"対象",交付申請入力データ!$C$19:$C$150001,交付申請出力結果!$B127,交付申請入力データ!$B$19:$B$150001,交付申請出力結果!$C$125)/SUMIF(交付申請入力データ!N$19:N$150001,"対象",交付申請入力データ!$F$19:$F$150001),0)</f>
        <v>0</v>
      </c>
      <c r="I127" s="62">
        <f>IFERROR(交付申請入力データ!O$18*SUMIFS(交付申請入力データ!$F$19:$F$150001,交付申請入力データ!O$19:O$150001,"対象",交付申請入力データ!$C$19:$C$150001,交付申請出力結果!$B127,交付申請入力データ!$B$19:$B$150001,交付申請出力結果!$C$125)/SUMIF(交付申請入力データ!O$19:O$150001,"対象",交付申請入力データ!$F$19:$F$150001),0)</f>
        <v>0</v>
      </c>
      <c r="J127" s="62">
        <f>IFERROR(交付申請入力データ!P$18*SUMIFS(交付申請入力データ!$F$19:$F$150001,交付申請入力データ!P$19:P$150001,"対象",交付申請入力データ!$C$19:$C$150001,交付申請出力結果!$B127,交付申請入力データ!$B$19:$B$150001,交付申請出力結果!$C$125)/SUMIF(交付申請入力データ!P$19:P$150001,"対象",交付申請入力データ!$F$19:$F$150001),0)</f>
        <v>0</v>
      </c>
      <c r="K127" s="62">
        <f>IFERROR(交付申請入力データ!Q$18*SUMIFS(交付申請入力データ!$F$19:$F$150001,交付申請入力データ!Q$19:Q$150001,"対象",交付申請入力データ!$C$19:$C$150001,交付申請出力結果!$B127,交付申請入力データ!$B$19:$B$150001,交付申請出力結果!$C$125)/SUMIF(交付申請入力データ!Q$19:Q$150001,"対象",交付申請入力データ!$F$19:$F$150001),0)</f>
        <v>0</v>
      </c>
      <c r="L127" s="62">
        <f>IFERROR(交付申請入力データ!R$18*SUMIFS(交付申請入力データ!$F$19:$F$150001,交付申請入力データ!R$19:R$150001,"対象",交付申請入力データ!$C$19:$C$150001,交付申請出力結果!$B127,交付申請入力データ!$B$19:$B$150001,交付申請出力結果!$C$125)/SUMIF(交付申請入力データ!R$19:R$150001,"対象",交付申請入力データ!$F$19:$F$150001),0)</f>
        <v>0</v>
      </c>
      <c r="M127" s="62">
        <f>IFERROR(交付申請入力データ!S$18*SUMIFS(交付申請入力データ!$F$19:$F$150001,交付申請入力データ!S$19:S$150001,"対象",交付申請入力データ!$C$19:$C$150001,交付申請出力結果!$B127,交付申請入力データ!$B$19:$B$150001,交付申請出力結果!$C$125)/SUMIF(交付申請入力データ!S$19:S$150001,"対象",交付申請入力データ!$F$19:$F$150001),0)</f>
        <v>0</v>
      </c>
      <c r="N127" s="109">
        <f>IFERROR(交付申請入力データ!W$18*SUMIFS(交付申請入力データ!$F$19:$F$150001,交付申請入力データ!W$19:W$150001,"対象",交付申請入力データ!$C$19:$C$150001,交付申請出力結果!$B127,交付申請入力データ!$B$19:$B$150001,交付申請出力結果!$C$125)/SUMIF(交付申請入力データ!W$19:W$150001,"対象",交付申請入力データ!$F$19:$F$150001),0)</f>
        <v>0</v>
      </c>
      <c r="O127" s="109">
        <f>IFERROR(交付申請入力データ!X$18*SUMIFS(交付申請入力データ!$F$19:$F$150001,交付申請入力データ!X$19:X$150001,"対象",交付申請入力データ!$C$19:$C$150001,交付申請出力結果!$B127,交付申請入力データ!$B$19:$B$150001,交付申請出力結果!$C$125)/SUMIF(交付申請入力データ!X$19:X$150001,"対象",交付申請入力データ!$F$19:$F$150001),0)</f>
        <v>0</v>
      </c>
      <c r="P127" s="109">
        <f>IFERROR(交付申請入力データ!Y$18*SUMIFS(交付申請入力データ!$F$19:$F$150001,交付申請入力データ!Y$19:Y$150001,"対象",交付申請入力データ!$C$19:$C$150001,交付申請出力結果!$B127,交付申請入力データ!$B$19:$B$150001,交付申請出力結果!$C$125)/SUMIF(交付申請入力データ!Y$19:Y$150001,"対象",交付申請入力データ!$F$19:$F$150001),0)</f>
        <v>0</v>
      </c>
      <c r="Q127" s="62">
        <f>SUM(E127:P127)</f>
        <v>0</v>
      </c>
      <c r="R127" s="142">
        <f>IFERROR(LOOKUP(交付申請出力結果!$C$125,交付申請入力データ!$B$8:$B$14,交付申請入力データ!$E$8:$E$14),0)</f>
        <v>0</v>
      </c>
      <c r="S127" s="64">
        <f>ROUNDDOWN(Q127*R127,0)</f>
        <v>0</v>
      </c>
      <c r="T127" s="326">
        <f>SUM(S127:S132)</f>
        <v>0</v>
      </c>
    </row>
    <row r="128" spans="1:20">
      <c r="A128" s="307"/>
      <c r="B128" s="4" t="s">
        <v>73</v>
      </c>
      <c r="C128" s="107">
        <f>SUMIFS(交付申請入力データ!$F$19:$F$150001,交付申請入力データ!$C$19:$C$150001,B128,交付申請入力データ!$B$19:$B$150001,交付申請出力結果!$C$125)</f>
        <v>0</v>
      </c>
      <c r="D128" s="314"/>
      <c r="E128" s="52">
        <f>SUMIFS(交付申請入力データ!$G$19:$G$150004,交付申請入力データ!$C$19:$C$150004,B128,交付申請入力データ!$B$19:$B$150004,交付申請出力結果!$C$125)</f>
        <v>0</v>
      </c>
      <c r="F128" s="109">
        <f>IFERROR(交付申請入力データ!L$18*SUMIFS(交付申請入力データ!$F$19:$F$150001,交付申請入力データ!L$19:L$150001,"対象",交付申請入力データ!$C$19:$C$150001,交付申請出力結果!$B128,交付申請入力データ!$B$19:$B$150001,交付申請出力結果!$C$125)/SUMIF(交付申請入力データ!L$19:L$150001,"対象",交付申請入力データ!$F$19:$F$150001),0)</f>
        <v>0</v>
      </c>
      <c r="G128" s="109">
        <f>IFERROR(交付申請入力データ!M$18*SUMIFS(交付申請入力データ!$F$19:$F$150001,交付申請入力データ!M$19:M$150001,"対象",交付申請入力データ!$C$19:$C$150001,交付申請出力結果!$B128,交付申請入力データ!$B$19:$B$150001,交付申請出力結果!$C$125)/SUMIF(交付申請入力データ!M$19:M$150001,"対象",交付申請入力データ!$F$19:$F$150001),0)</f>
        <v>0</v>
      </c>
      <c r="H128" s="109">
        <f>IFERROR(交付申請入力データ!N$18*SUMIFS(交付申請入力データ!$F$19:$F$150001,交付申請入力データ!N$19:N$150001,"対象",交付申請入力データ!$C$19:$C$150001,交付申請出力結果!$B128,交付申請入力データ!$B$19:$B$150001,交付申請出力結果!$C$125)/SUMIF(交付申請入力データ!N$19:N$150001,"対象",交付申請入力データ!$F$19:$F$150001),0)</f>
        <v>0</v>
      </c>
      <c r="I128" s="109">
        <f>IFERROR(交付申請入力データ!O$18*SUMIFS(交付申請入力データ!$F$19:$F$150001,交付申請入力データ!O$19:O$150001,"対象",交付申請入力データ!$C$19:$C$150001,交付申請出力結果!$B128,交付申請入力データ!$B$19:$B$150001,交付申請出力結果!$C$125)/SUMIF(交付申請入力データ!O$19:O$150001,"対象",交付申請入力データ!$F$19:$F$150001),0)</f>
        <v>0</v>
      </c>
      <c r="J128" s="109">
        <f>IFERROR(交付申請入力データ!P$18*SUMIFS(交付申請入力データ!$F$19:$F$150001,交付申請入力データ!P$19:P$150001,"対象",交付申請入力データ!$C$19:$C$150001,交付申請出力結果!$B128,交付申請入力データ!$B$19:$B$150001,交付申請出力結果!$C$125)/SUMIF(交付申請入力データ!P$19:P$150001,"対象",交付申請入力データ!$F$19:$F$150001),0)</f>
        <v>0</v>
      </c>
      <c r="K128" s="109">
        <f>IFERROR(交付申請入力データ!Q$18*SUMIFS(交付申請入力データ!$F$19:$F$150001,交付申請入力データ!Q$19:Q$150001,"対象",交付申請入力データ!$C$19:$C$150001,交付申請出力結果!$B128,交付申請入力データ!$B$19:$B$150001,交付申請出力結果!$C$125)/SUMIF(交付申請入力データ!Q$19:Q$150001,"対象",交付申請入力データ!$F$19:$F$150001),0)</f>
        <v>0</v>
      </c>
      <c r="L128" s="109">
        <f>IFERROR(交付申請入力データ!R$18*SUMIFS(交付申請入力データ!$F$19:$F$150001,交付申請入力データ!R$19:R$150001,"対象",交付申請入力データ!$C$19:$C$150001,交付申請出力結果!$B128,交付申請入力データ!$B$19:$B$150001,交付申請出力結果!$C$125)/SUMIF(交付申請入力データ!R$19:R$150001,"対象",交付申請入力データ!$F$19:$F$150001),0)</f>
        <v>0</v>
      </c>
      <c r="M128" s="109">
        <f>IFERROR(交付申請入力データ!S$18*SUMIFS(交付申請入力データ!$F$19:$F$150001,交付申請入力データ!S$19:S$150001,"対象",交付申請入力データ!$C$19:$C$150001,交付申請出力結果!$B128,交付申請入力データ!$B$19:$B$150001,交付申請出力結果!$C$125)/SUMIF(交付申請入力データ!S$19:S$150001,"対象",交付申請入力データ!$F$19:$F$150001),0)</f>
        <v>0</v>
      </c>
      <c r="N128" s="109">
        <f>IFERROR(交付申請入力データ!W$18*SUMIFS(交付申請入力データ!$F$19:$F$150001,交付申請入力データ!W$19:W$150001,"対象",交付申請入力データ!$C$19:$C$150001,交付申請出力結果!$B128,交付申請入力データ!$B$19:$B$150001,交付申請出力結果!$C$125)/SUMIF(交付申請入力データ!W$19:W$150001,"対象",交付申請入力データ!$F$19:$F$150001),0)</f>
        <v>0</v>
      </c>
      <c r="O128" s="109">
        <f>IFERROR(交付申請入力データ!X$18*SUMIFS(交付申請入力データ!$F$19:$F$150001,交付申請入力データ!X$19:X$150001,"対象",交付申請入力データ!$C$19:$C$150001,交付申請出力結果!$B128,交付申請入力データ!$B$19:$B$150001,交付申請出力結果!$C$125)/SUMIF(交付申請入力データ!X$19:X$150001,"対象",交付申請入力データ!$F$19:$F$150001),0)</f>
        <v>0</v>
      </c>
      <c r="P128" s="109">
        <f>IFERROR(交付申請入力データ!Y$18*SUMIFS(交付申請入力データ!$F$19:$F$150001,交付申請入力データ!Y$19:Y$150001,"対象",交付申請入力データ!$C$19:$C$150001,交付申請出力結果!$B128,交付申請入力データ!$B$19:$B$150001,交付申請出力結果!$C$125)/SUMIF(交付申請入力データ!Y$19:Y$150001,"対象",交付申請入力データ!$F$19:$F$150001),0)</f>
        <v>0</v>
      </c>
      <c r="Q128" s="52">
        <f t="shared" ref="Q128:Q153" si="21">SUM(E128:P128)</f>
        <v>0</v>
      </c>
      <c r="R128" s="58">
        <f>IFERROR(LOOKUP(交付申請出力結果!$C$125,交付申請入力データ!$B$8:$B$14,交付申請入力データ!$E$8:$E$14),0)</f>
        <v>0</v>
      </c>
      <c r="S128" s="65">
        <f>ROUNDDOWN(Q128*R128,0)</f>
        <v>0</v>
      </c>
      <c r="T128" s="327"/>
    </row>
    <row r="129" spans="1:20">
      <c r="A129" s="307"/>
      <c r="B129" s="4" t="s">
        <v>74</v>
      </c>
      <c r="C129" s="107">
        <f>SUMIFS(交付申請入力データ!$F$19:$F$150001,交付申請入力データ!$C$19:$C$150001,B129,交付申請入力データ!$B$19:$B$150001,交付申請出力結果!$C$125)</f>
        <v>0</v>
      </c>
      <c r="D129" s="314"/>
      <c r="E129" s="52">
        <f>SUMIFS(交付申請入力データ!$G$19:$G$150004,交付申請入力データ!$C$19:$C$150004,B129,交付申請入力データ!$B$19:$B$150004,交付申請出力結果!$C$125)</f>
        <v>0</v>
      </c>
      <c r="F129" s="109">
        <f>IFERROR(交付申請入力データ!L$18*SUMIFS(交付申請入力データ!$F$19:$F$150001,交付申請入力データ!L$19:L$150001,"対象",交付申請入力データ!$C$19:$C$150001,交付申請出力結果!$B129,交付申請入力データ!$B$19:$B$150001,交付申請出力結果!$C$125)/SUMIF(交付申請入力データ!L$19:L$150001,"対象",交付申請入力データ!$F$19:$F$150001),0)</f>
        <v>0</v>
      </c>
      <c r="G129" s="109">
        <f>IFERROR(交付申請入力データ!M$18*SUMIFS(交付申請入力データ!$F$19:$F$150001,交付申請入力データ!M$19:M$150001,"対象",交付申請入力データ!$C$19:$C$150001,交付申請出力結果!$B129,交付申請入力データ!$B$19:$B$150001,交付申請出力結果!$C$125)/SUMIF(交付申請入力データ!M$19:M$150001,"対象",交付申請入力データ!$F$19:$F$150001),0)</f>
        <v>0</v>
      </c>
      <c r="H129" s="109">
        <f>IFERROR(交付申請入力データ!N$18*SUMIFS(交付申請入力データ!$F$19:$F$150001,交付申請入力データ!N$19:N$150001,"対象",交付申請入力データ!$C$19:$C$150001,交付申請出力結果!$B129,交付申請入力データ!$B$19:$B$150001,交付申請出力結果!$C$125)/SUMIF(交付申請入力データ!N$19:N$150001,"対象",交付申請入力データ!$F$19:$F$150001),0)</f>
        <v>0</v>
      </c>
      <c r="I129" s="109">
        <f>IFERROR(交付申請入力データ!O$18*SUMIFS(交付申請入力データ!$F$19:$F$150001,交付申請入力データ!O$19:O$150001,"対象",交付申請入力データ!$C$19:$C$150001,交付申請出力結果!$B129,交付申請入力データ!$B$19:$B$150001,交付申請出力結果!$C$125)/SUMIF(交付申請入力データ!O$19:O$150001,"対象",交付申請入力データ!$F$19:$F$150001),0)</f>
        <v>0</v>
      </c>
      <c r="J129" s="109">
        <f>IFERROR(交付申請入力データ!P$18*SUMIFS(交付申請入力データ!$F$19:$F$150001,交付申請入力データ!P$19:P$150001,"対象",交付申請入力データ!$C$19:$C$150001,交付申請出力結果!$B129,交付申請入力データ!$B$19:$B$150001,交付申請出力結果!$C$125)/SUMIF(交付申請入力データ!P$19:P$150001,"対象",交付申請入力データ!$F$19:$F$150001),0)</f>
        <v>0</v>
      </c>
      <c r="K129" s="109">
        <f>IFERROR(交付申請入力データ!Q$18*SUMIFS(交付申請入力データ!$F$19:$F$150001,交付申請入力データ!Q$19:Q$150001,"対象",交付申請入力データ!$C$19:$C$150001,交付申請出力結果!$B129,交付申請入力データ!$B$19:$B$150001,交付申請出力結果!$C$125)/SUMIF(交付申請入力データ!Q$19:Q$150001,"対象",交付申請入力データ!$F$19:$F$150001),0)</f>
        <v>0</v>
      </c>
      <c r="L129" s="109">
        <f>IFERROR(交付申請入力データ!R$18*SUMIFS(交付申請入力データ!$F$19:$F$150001,交付申請入力データ!R$19:R$150001,"対象",交付申請入力データ!$C$19:$C$150001,交付申請出力結果!$B129,交付申請入力データ!$B$19:$B$150001,交付申請出力結果!$C$125)/SUMIF(交付申請入力データ!R$19:R$150001,"対象",交付申請入力データ!$F$19:$F$150001),0)</f>
        <v>0</v>
      </c>
      <c r="M129" s="109">
        <f>IFERROR(交付申請入力データ!S$18*SUMIFS(交付申請入力データ!$F$19:$F$150001,交付申請入力データ!S$19:S$150001,"対象",交付申請入力データ!$C$19:$C$150001,交付申請出力結果!$B129,交付申請入力データ!$B$19:$B$150001,交付申請出力結果!$C$125)/SUMIF(交付申請入力データ!S$19:S$150001,"対象",交付申請入力データ!$F$19:$F$150001),0)</f>
        <v>0</v>
      </c>
      <c r="N129" s="109">
        <f>IFERROR(交付申請入力データ!W$18*SUMIFS(交付申請入力データ!$F$19:$F$150001,交付申請入力データ!W$19:W$150001,"対象",交付申請入力データ!$C$19:$C$150001,交付申請出力結果!$B129,交付申請入力データ!$B$19:$B$150001,交付申請出力結果!$C$125)/SUMIF(交付申請入力データ!W$19:W$150001,"対象",交付申請入力データ!$F$19:$F$150001),0)</f>
        <v>0</v>
      </c>
      <c r="O129" s="109">
        <f>IFERROR(交付申請入力データ!X$18*SUMIFS(交付申請入力データ!$F$19:$F$150001,交付申請入力データ!X$19:X$150001,"対象",交付申請入力データ!$C$19:$C$150001,交付申請出力結果!$B129,交付申請入力データ!$B$19:$B$150001,交付申請出力結果!$C$125)/SUMIF(交付申請入力データ!X$19:X$150001,"対象",交付申請入力データ!$F$19:$F$150001),0)</f>
        <v>0</v>
      </c>
      <c r="P129" s="109">
        <f>IFERROR(交付申請入力データ!Y$18*SUMIFS(交付申請入力データ!$F$19:$F$150001,交付申請入力データ!Y$19:Y$150001,"対象",交付申請入力データ!$C$19:$C$150001,交付申請出力結果!$B129,交付申請入力データ!$B$19:$B$150001,交付申請出力結果!$C$125)/SUMIF(交付申請入力データ!Y$19:Y$150001,"対象",交付申請入力データ!$F$19:$F$150001),0)</f>
        <v>0</v>
      </c>
      <c r="Q129" s="52">
        <f t="shared" si="21"/>
        <v>0</v>
      </c>
      <c r="R129" s="58">
        <f>IFERROR(LOOKUP(交付申請出力結果!$C$125,交付申請入力データ!$B$8:$B$14,交付申請入力データ!$E$8:$E$14),0)</f>
        <v>0</v>
      </c>
      <c r="S129" s="65">
        <f t="shared" ref="S129:S152" si="22">ROUNDDOWN(Q129*R129,0)</f>
        <v>0</v>
      </c>
      <c r="T129" s="327"/>
    </row>
    <row r="130" spans="1:20">
      <c r="A130" s="307"/>
      <c r="B130" s="4" t="s">
        <v>75</v>
      </c>
      <c r="C130" s="107">
        <f>SUMIFS(交付申請入力データ!$F$19:$F$150001,交付申請入力データ!$C$19:$C$150001,B130,交付申請入力データ!$B$19:$B$150001,交付申請出力結果!$C$125)</f>
        <v>0</v>
      </c>
      <c r="D130" s="314"/>
      <c r="E130" s="52">
        <f>SUMIFS(交付申請入力データ!$G$19:$G$150004,交付申請入力データ!$C$19:$C$150004,B130,交付申請入力データ!$B$19:$B$150004,交付申請出力結果!$C$125)</f>
        <v>0</v>
      </c>
      <c r="F130" s="109">
        <f>IFERROR(交付申請入力データ!L$18*SUMIFS(交付申請入力データ!$F$19:$F$150001,交付申請入力データ!L$19:L$150001,"対象",交付申請入力データ!$C$19:$C$150001,交付申請出力結果!$B130,交付申請入力データ!$B$19:$B$150001,交付申請出力結果!$C$125)/SUMIF(交付申請入力データ!L$19:L$150001,"対象",交付申請入力データ!$F$19:$F$150001),0)</f>
        <v>0</v>
      </c>
      <c r="G130" s="109">
        <f>IFERROR(交付申請入力データ!M$18*SUMIFS(交付申請入力データ!$F$19:$F$150001,交付申請入力データ!M$19:M$150001,"対象",交付申請入力データ!$C$19:$C$150001,交付申請出力結果!$B130,交付申請入力データ!$B$19:$B$150001,交付申請出力結果!$C$125)/SUMIF(交付申請入力データ!M$19:M$150001,"対象",交付申請入力データ!$F$19:$F$150001),0)</f>
        <v>0</v>
      </c>
      <c r="H130" s="109">
        <f>IFERROR(交付申請入力データ!N$18*SUMIFS(交付申請入力データ!$F$19:$F$150001,交付申請入力データ!N$19:N$150001,"対象",交付申請入力データ!$C$19:$C$150001,交付申請出力結果!$B130,交付申請入力データ!$B$19:$B$150001,交付申請出力結果!$C$125)/SUMIF(交付申請入力データ!N$19:N$150001,"対象",交付申請入力データ!$F$19:$F$150001),0)</f>
        <v>0</v>
      </c>
      <c r="I130" s="109">
        <f>IFERROR(交付申請入力データ!O$18*SUMIFS(交付申請入力データ!$F$19:$F$150001,交付申請入力データ!O$19:O$150001,"対象",交付申請入力データ!$C$19:$C$150001,交付申請出力結果!$B130,交付申請入力データ!$B$19:$B$150001,交付申請出力結果!$C$125)/SUMIF(交付申請入力データ!O$19:O$150001,"対象",交付申請入力データ!$F$19:$F$150001),0)</f>
        <v>0</v>
      </c>
      <c r="J130" s="109">
        <f>IFERROR(交付申請入力データ!P$18*SUMIFS(交付申請入力データ!$F$19:$F$150001,交付申請入力データ!P$19:P$150001,"対象",交付申請入力データ!$C$19:$C$150001,交付申請出力結果!$B130,交付申請入力データ!$B$19:$B$150001,交付申請出力結果!$C$125)/SUMIF(交付申請入力データ!P$19:P$150001,"対象",交付申請入力データ!$F$19:$F$150001),0)</f>
        <v>0</v>
      </c>
      <c r="K130" s="109">
        <f>IFERROR(交付申請入力データ!Q$18*SUMIFS(交付申請入力データ!$F$19:$F$150001,交付申請入力データ!Q$19:Q$150001,"対象",交付申請入力データ!$C$19:$C$150001,交付申請出力結果!$B130,交付申請入力データ!$B$19:$B$150001,交付申請出力結果!$C$125)/SUMIF(交付申請入力データ!Q$19:Q$150001,"対象",交付申請入力データ!$F$19:$F$150001),0)</f>
        <v>0</v>
      </c>
      <c r="L130" s="109">
        <f>IFERROR(交付申請入力データ!R$18*SUMIFS(交付申請入力データ!$F$19:$F$150001,交付申請入力データ!R$19:R$150001,"対象",交付申請入力データ!$C$19:$C$150001,交付申請出力結果!$B130,交付申請入力データ!$B$19:$B$150001,交付申請出力結果!$C$125)/SUMIF(交付申請入力データ!R$19:R$150001,"対象",交付申請入力データ!$F$19:$F$150001),0)</f>
        <v>0</v>
      </c>
      <c r="M130" s="109">
        <f>IFERROR(交付申請入力データ!S$18*SUMIFS(交付申請入力データ!$F$19:$F$150001,交付申請入力データ!S$19:S$150001,"対象",交付申請入力データ!$C$19:$C$150001,交付申請出力結果!$B130,交付申請入力データ!$B$19:$B$150001,交付申請出力結果!$C$125)/SUMIF(交付申請入力データ!S$19:S$150001,"対象",交付申請入力データ!$F$19:$F$150001),0)</f>
        <v>0</v>
      </c>
      <c r="N130" s="109">
        <f>IFERROR(交付申請入力データ!W$18*SUMIFS(交付申請入力データ!$F$19:$F$150001,交付申請入力データ!W$19:W$150001,"対象",交付申請入力データ!$C$19:$C$150001,交付申請出力結果!$B130,交付申請入力データ!$B$19:$B$150001,交付申請出力結果!$C$125)/SUMIF(交付申請入力データ!W$19:W$150001,"対象",交付申請入力データ!$F$19:$F$150001),0)</f>
        <v>0</v>
      </c>
      <c r="O130" s="109">
        <f>IFERROR(交付申請入力データ!X$18*SUMIFS(交付申請入力データ!$F$19:$F$150001,交付申請入力データ!X$19:X$150001,"対象",交付申請入力データ!$C$19:$C$150001,交付申請出力結果!$B130,交付申請入力データ!$B$19:$B$150001,交付申請出力結果!$C$125)/SUMIF(交付申請入力データ!X$19:X$150001,"対象",交付申請入力データ!$F$19:$F$150001),0)</f>
        <v>0</v>
      </c>
      <c r="P130" s="109">
        <f>IFERROR(交付申請入力データ!Y$18*SUMIFS(交付申請入力データ!$F$19:$F$150001,交付申請入力データ!Y$19:Y$150001,"対象",交付申請入力データ!$C$19:$C$150001,交付申請出力結果!$B130,交付申請入力データ!$B$19:$B$150001,交付申請出力結果!$C$125)/SUMIF(交付申請入力データ!Y$19:Y$150001,"対象",交付申請入力データ!$F$19:$F$150001),0)</f>
        <v>0</v>
      </c>
      <c r="Q130" s="52">
        <f t="shared" si="21"/>
        <v>0</v>
      </c>
      <c r="R130" s="58">
        <f>IFERROR(LOOKUP(交付申請出力結果!$C$125,交付申請入力データ!$B$8:$B$14,交付申請入力データ!$E$8:$E$14),0)</f>
        <v>0</v>
      </c>
      <c r="S130" s="65">
        <f t="shared" si="22"/>
        <v>0</v>
      </c>
      <c r="T130" s="327"/>
    </row>
    <row r="131" spans="1:20">
      <c r="A131" s="307"/>
      <c r="B131" s="4" t="s">
        <v>76</v>
      </c>
      <c r="C131" s="107">
        <f>SUMIFS(交付申請入力データ!$F$19:$F$150001,交付申請入力データ!$C$19:$C$150001,B131,交付申請入力データ!$B$19:$B$150001,交付申請出力結果!$C$125)</f>
        <v>0</v>
      </c>
      <c r="D131" s="314"/>
      <c r="E131" s="52">
        <f>SUMIFS(交付申請入力データ!$G$19:$G$150004,交付申請入力データ!$C$19:$C$150004,B131,交付申請入力データ!$B$19:$B$150004,交付申請出力結果!$C$125)</f>
        <v>0</v>
      </c>
      <c r="F131" s="109">
        <f>IFERROR(交付申請入力データ!L$18*SUMIFS(交付申請入力データ!$F$19:$F$150001,交付申請入力データ!L$19:L$150001,"対象",交付申請入力データ!$C$19:$C$150001,交付申請出力結果!$B131,交付申請入力データ!$B$19:$B$150001,交付申請出力結果!$C$125)/SUMIF(交付申請入力データ!L$19:L$150001,"対象",交付申請入力データ!$F$19:$F$150001),0)</f>
        <v>0</v>
      </c>
      <c r="G131" s="109">
        <f>IFERROR(交付申請入力データ!M$18*SUMIFS(交付申請入力データ!$F$19:$F$150001,交付申請入力データ!M$19:M$150001,"対象",交付申請入力データ!$C$19:$C$150001,交付申請出力結果!$B131,交付申請入力データ!$B$19:$B$150001,交付申請出力結果!$C$125)/SUMIF(交付申請入力データ!M$19:M$150001,"対象",交付申請入力データ!$F$19:$F$150001),0)</f>
        <v>0</v>
      </c>
      <c r="H131" s="109">
        <f>IFERROR(交付申請入力データ!N$18*SUMIFS(交付申請入力データ!$F$19:$F$150001,交付申請入力データ!N$19:N$150001,"対象",交付申請入力データ!$C$19:$C$150001,交付申請出力結果!$B131,交付申請入力データ!$B$19:$B$150001,交付申請出力結果!$C$125)/SUMIF(交付申請入力データ!N$19:N$150001,"対象",交付申請入力データ!$F$19:$F$150001),0)</f>
        <v>0</v>
      </c>
      <c r="I131" s="109">
        <f>IFERROR(交付申請入力データ!O$18*SUMIFS(交付申請入力データ!$F$19:$F$150001,交付申請入力データ!O$19:O$150001,"対象",交付申請入力データ!$C$19:$C$150001,交付申請出力結果!$B131,交付申請入力データ!$B$19:$B$150001,交付申請出力結果!$C$125)/SUMIF(交付申請入力データ!O$19:O$150001,"対象",交付申請入力データ!$F$19:$F$150001),0)</f>
        <v>0</v>
      </c>
      <c r="J131" s="109">
        <f>IFERROR(交付申請入力データ!P$18*SUMIFS(交付申請入力データ!$F$19:$F$150001,交付申請入力データ!P$19:P$150001,"対象",交付申請入力データ!$C$19:$C$150001,交付申請出力結果!$B131,交付申請入力データ!$B$19:$B$150001,交付申請出力結果!$C$125)/SUMIF(交付申請入力データ!P$19:P$150001,"対象",交付申請入力データ!$F$19:$F$150001),0)</f>
        <v>0</v>
      </c>
      <c r="K131" s="109">
        <f>IFERROR(交付申請入力データ!Q$18*SUMIFS(交付申請入力データ!$F$19:$F$150001,交付申請入力データ!Q$19:Q$150001,"対象",交付申請入力データ!$C$19:$C$150001,交付申請出力結果!$B131,交付申請入力データ!$B$19:$B$150001,交付申請出力結果!$C$125)/SUMIF(交付申請入力データ!Q$19:Q$150001,"対象",交付申請入力データ!$F$19:$F$150001),0)</f>
        <v>0</v>
      </c>
      <c r="L131" s="109">
        <f>IFERROR(交付申請入力データ!R$18*SUMIFS(交付申請入力データ!$F$19:$F$150001,交付申請入力データ!R$19:R$150001,"対象",交付申請入力データ!$C$19:$C$150001,交付申請出力結果!$B131,交付申請入力データ!$B$19:$B$150001,交付申請出力結果!$C$125)/SUMIF(交付申請入力データ!R$19:R$150001,"対象",交付申請入力データ!$F$19:$F$150001),0)</f>
        <v>0</v>
      </c>
      <c r="M131" s="109">
        <f>IFERROR(交付申請入力データ!S$18*SUMIFS(交付申請入力データ!$F$19:$F$150001,交付申請入力データ!S$19:S$150001,"対象",交付申請入力データ!$C$19:$C$150001,交付申請出力結果!$B131,交付申請入力データ!$B$19:$B$150001,交付申請出力結果!$C$125)/SUMIF(交付申請入力データ!S$19:S$150001,"対象",交付申請入力データ!$F$19:$F$150001),0)</f>
        <v>0</v>
      </c>
      <c r="N131" s="109">
        <f>IFERROR(交付申請入力データ!W$18*SUMIFS(交付申請入力データ!$F$19:$F$150001,交付申請入力データ!W$19:W$150001,"対象",交付申請入力データ!$C$19:$C$150001,交付申請出力結果!$B131,交付申請入力データ!$B$19:$B$150001,交付申請出力結果!$C$125)/SUMIF(交付申請入力データ!W$19:W$150001,"対象",交付申請入力データ!$F$19:$F$150001),0)</f>
        <v>0</v>
      </c>
      <c r="O131" s="109">
        <f>IFERROR(交付申請入力データ!X$18*SUMIFS(交付申請入力データ!$F$19:$F$150001,交付申請入力データ!X$19:X$150001,"対象",交付申請入力データ!$C$19:$C$150001,交付申請出力結果!$B131,交付申請入力データ!$B$19:$B$150001,交付申請出力結果!$C$125)/SUMIF(交付申請入力データ!X$19:X$150001,"対象",交付申請入力データ!$F$19:$F$150001),0)</f>
        <v>0</v>
      </c>
      <c r="P131" s="109">
        <f>IFERROR(交付申請入力データ!Y$18*SUMIFS(交付申請入力データ!$F$19:$F$150001,交付申請入力データ!Y$19:Y$150001,"対象",交付申請入力データ!$C$19:$C$150001,交付申請出力結果!$B131,交付申請入力データ!$B$19:$B$150001,交付申請出力結果!$C$125)/SUMIF(交付申請入力データ!Y$19:Y$150001,"対象",交付申請入力データ!$F$19:$F$150001),0)</f>
        <v>0</v>
      </c>
      <c r="Q131" s="52">
        <f t="shared" si="21"/>
        <v>0</v>
      </c>
      <c r="R131" s="58">
        <f>IFERROR(LOOKUP(交付申請出力結果!$C$125,交付申請入力データ!$B$8:$B$14,交付申請入力データ!$E$8:$E$14),0)</f>
        <v>0</v>
      </c>
      <c r="S131" s="65">
        <f t="shared" si="22"/>
        <v>0</v>
      </c>
      <c r="T131" s="327"/>
    </row>
    <row r="132" spans="1:20" ht="19.5" thickBot="1">
      <c r="A132" s="308"/>
      <c r="B132" s="59" t="s">
        <v>77</v>
      </c>
      <c r="C132" s="67">
        <f>SUMIFS(交付申請入力データ!$F$19:$F$150001,交付申請入力データ!$C$19:$C$150001,B132,交付申請入力データ!$B$19:$B$150001,交付申請出力結果!$C$125)</f>
        <v>0</v>
      </c>
      <c r="D132" s="314"/>
      <c r="E132" s="68">
        <f>SUMIFS(交付申請入力データ!$G$19:$G$150004,交付申請入力データ!$C$19:$C$150004,B132,交付申請入力データ!$B$19:$B$150004,交付申請出力結果!$C$125)</f>
        <v>0</v>
      </c>
      <c r="F132" s="112">
        <f>IFERROR(交付申請入力データ!L$18*SUMIFS(交付申請入力データ!$F$19:$F$150001,交付申請入力データ!L$19:L$150001,"対象",交付申請入力データ!$C$19:$C$150001,交付申請出力結果!$B132,交付申請入力データ!$B$19:$B$150001,交付申請出力結果!$C$125)/SUMIF(交付申請入力データ!L$19:L$150001,"対象",交付申請入力データ!$F$19:$F$150001),0)</f>
        <v>0</v>
      </c>
      <c r="G132" s="112">
        <f>IFERROR(交付申請入力データ!M$18*SUMIFS(交付申請入力データ!$F$19:$F$150001,交付申請入力データ!M$19:M$150001,"対象",交付申請入力データ!$C$19:$C$150001,交付申請出力結果!$B132,交付申請入力データ!$B$19:$B$150001,交付申請出力結果!$C$125)/SUMIF(交付申請入力データ!M$19:M$150001,"対象",交付申請入力データ!$F$19:$F$150001),0)</f>
        <v>0</v>
      </c>
      <c r="H132" s="112">
        <f>IFERROR(交付申請入力データ!N$18*SUMIFS(交付申請入力データ!$F$19:$F$150001,交付申請入力データ!N$19:N$150001,"対象",交付申請入力データ!$C$19:$C$150001,交付申請出力結果!$B132,交付申請入力データ!$B$19:$B$150001,交付申請出力結果!$C$125)/SUMIF(交付申請入力データ!N$19:N$150001,"対象",交付申請入力データ!$F$19:$F$150001),0)</f>
        <v>0</v>
      </c>
      <c r="I132" s="112">
        <f>IFERROR(交付申請入力データ!O$18*SUMIFS(交付申請入力データ!$F$19:$F$150001,交付申請入力データ!O$19:O$150001,"対象",交付申請入力データ!$C$19:$C$150001,交付申請出力結果!$B132,交付申請入力データ!$B$19:$B$150001,交付申請出力結果!$C$125)/SUMIF(交付申請入力データ!O$19:O$150001,"対象",交付申請入力データ!$F$19:$F$150001),0)</f>
        <v>0</v>
      </c>
      <c r="J132" s="112">
        <f>IFERROR(交付申請入力データ!P$18*SUMIFS(交付申請入力データ!$F$19:$F$150001,交付申請入力データ!P$19:P$150001,"対象",交付申請入力データ!$C$19:$C$150001,交付申請出力結果!$B132,交付申請入力データ!$B$19:$B$150001,交付申請出力結果!$C$125)/SUMIF(交付申請入力データ!P$19:P$150001,"対象",交付申請入力データ!$F$19:$F$150001),0)</f>
        <v>0</v>
      </c>
      <c r="K132" s="112">
        <f>IFERROR(交付申請入力データ!Q$18*SUMIFS(交付申請入力データ!$F$19:$F$150001,交付申請入力データ!Q$19:Q$150001,"対象",交付申請入力データ!$C$19:$C$150001,交付申請出力結果!$B132,交付申請入力データ!$B$19:$B$150001,交付申請出力結果!$C$125)/SUMIF(交付申請入力データ!Q$19:Q$150001,"対象",交付申請入力データ!$F$19:$F$150001),0)</f>
        <v>0</v>
      </c>
      <c r="L132" s="112">
        <f>IFERROR(交付申請入力データ!R$18*SUMIFS(交付申請入力データ!$F$19:$F$150001,交付申請入力データ!R$19:R$150001,"対象",交付申請入力データ!$C$19:$C$150001,交付申請出力結果!$B132,交付申請入力データ!$B$19:$B$150001,交付申請出力結果!$C$125)/SUMIF(交付申請入力データ!R$19:R$150001,"対象",交付申請入力データ!$F$19:$F$150001),0)</f>
        <v>0</v>
      </c>
      <c r="M132" s="112">
        <f>IFERROR(交付申請入力データ!S$18*SUMIFS(交付申請入力データ!$F$19:$F$150001,交付申請入力データ!S$19:S$150001,"対象",交付申請入力データ!$C$19:$C$150001,交付申請出力結果!$B132,交付申請入力データ!$B$19:$B$150001,交付申請出力結果!$C$125)/SUMIF(交付申請入力データ!S$19:S$150001,"対象",交付申請入力データ!$F$19:$F$150001),0)</f>
        <v>0</v>
      </c>
      <c r="N132" s="68">
        <f>IFERROR(交付申請入力データ!W$18*SUMIFS(交付申請入力データ!$F$19:$F$150001,交付申請入力データ!W$19:W$150001,"対象",交付申請入力データ!$C$19:$C$150001,交付申請出力結果!$B132,交付申請入力データ!$B$19:$B$150001,交付申請出力結果!$C$125)/SUMIF(交付申請入力データ!W$19:W$150001,"対象",交付申請入力データ!$F$19:$F$150001),0)</f>
        <v>0</v>
      </c>
      <c r="O132" s="68">
        <f>IFERROR(交付申請入力データ!X$18*SUMIFS(交付申請入力データ!$F$19:$F$150001,交付申請入力データ!X$19:X$150001,"対象",交付申請入力データ!$C$19:$C$150001,交付申請出力結果!$B132,交付申請入力データ!$B$19:$B$150001,交付申請出力結果!$C$125)/SUMIF(交付申請入力データ!X$19:X$150001,"対象",交付申請入力データ!$F$19:$F$150001),0)</f>
        <v>0</v>
      </c>
      <c r="P132" s="68">
        <f>IFERROR(交付申請入力データ!Y$18*SUMIFS(交付申請入力データ!$F$19:$F$150001,交付申請入力データ!Y$19:Y$150001,"対象",交付申請入力データ!$C$19:$C$150001,交付申請出力結果!$B132,交付申請入力データ!$B$19:$B$150001,交付申請出力結果!$C$125)/SUMIF(交付申請入力データ!Y$19:Y$150001,"対象",交付申請入力データ!$F$19:$F$150001),0)</f>
        <v>0</v>
      </c>
      <c r="Q132" s="68">
        <f t="shared" si="21"/>
        <v>0</v>
      </c>
      <c r="R132" s="69">
        <f>IFERROR(LOOKUP(交付申請出力結果!$C$125,交付申請入力データ!$B$8:$B$14,交付申請入力データ!$E$8:$E$14),0)</f>
        <v>0</v>
      </c>
      <c r="S132" s="70">
        <f t="shared" si="22"/>
        <v>0</v>
      </c>
      <c r="T132" s="328"/>
    </row>
    <row r="133" spans="1:20" ht="18.75" customHeight="1">
      <c r="A133" s="309" t="s">
        <v>59</v>
      </c>
      <c r="B133" s="80" t="s">
        <v>78</v>
      </c>
      <c r="C133" s="106">
        <f>SUMIFS(交付申請入力データ!$F$19:$F$150001,交付申請入力データ!$C$19:$C$150001,B133,交付申請入力データ!$B$19:$B$150001,交付申請出力結果!$C$125)</f>
        <v>0</v>
      </c>
      <c r="D133" s="315">
        <f>SUM(C133:C150)</f>
        <v>0</v>
      </c>
      <c r="E133" s="82">
        <f>SUMIFS(交付申請入力データ!$G$19:$G$150004,交付申請入力データ!$C$19:$C$150004,B133,交付申請入力データ!$B$19:$B$150004,交付申請出力結果!$C$125)</f>
        <v>0</v>
      </c>
      <c r="F133" s="82">
        <f>IFERROR(交付申請入力データ!L$18*SUMIFS(交付申請入力データ!$F$19:$F$150001,交付申請入力データ!L$19:L$150001,"対象",交付申請入力データ!$C$19:$C$150001,交付申請出力結果!$B133,交付申請入力データ!$B$19:$B$150001,交付申請出力結果!$C$125)/SUMIF(交付申請入力データ!L$19:L$150001,"対象",交付申請入力データ!$F$19:$F$150001),0)</f>
        <v>0</v>
      </c>
      <c r="G133" s="82">
        <f>IFERROR(交付申請入力データ!M$18*SUMIFS(交付申請入力データ!$F$19:$F$150001,交付申請入力データ!M$19:M$150001,"対象",交付申請入力データ!$C$19:$C$150001,交付申請出力結果!$B133,交付申請入力データ!$B$19:$B$150001,交付申請出力結果!$C$125)/SUMIF(交付申請入力データ!M$19:M$150001,"対象",交付申請入力データ!$F$19:$F$150001),0)</f>
        <v>0</v>
      </c>
      <c r="H133" s="82">
        <f>IFERROR(交付申請入力データ!N$18*SUMIFS(交付申請入力データ!$F$19:$F$150001,交付申請入力データ!N$19:N$150001,"対象",交付申請入力データ!$C$19:$C$150001,交付申請出力結果!$B133,交付申請入力データ!$B$19:$B$150001,交付申請出力結果!$C$125)/SUMIF(交付申請入力データ!N$19:N$150001,"対象",交付申請入力データ!$F$19:$F$150001),0)</f>
        <v>0</v>
      </c>
      <c r="I133" s="82">
        <f>IFERROR(交付申請入力データ!O$18*SUMIFS(交付申請入力データ!$F$19:$F$150001,交付申請入力データ!O$19:O$150001,"対象",交付申請入力データ!$C$19:$C$150001,交付申請出力結果!$B133,交付申請入力データ!$B$19:$B$150001,交付申請出力結果!$C$125)/SUMIF(交付申請入力データ!O$19:O$150001,"対象",交付申請入力データ!$F$19:$F$150001),0)</f>
        <v>0</v>
      </c>
      <c r="J133" s="82">
        <f>IFERROR(交付申請入力データ!P$18*SUMIFS(交付申請入力データ!$F$19:$F$150001,交付申請入力データ!P$19:P$150001,"対象",交付申請入力データ!$C$19:$C$150001,交付申請出力結果!$B133,交付申請入力データ!$B$19:$B$150001,交付申請出力結果!$C$125)/SUMIF(交付申請入力データ!P$19:P$150001,"対象",交付申請入力データ!$F$19:$F$150001),0)</f>
        <v>0</v>
      </c>
      <c r="K133" s="82">
        <f>IFERROR(交付申請入力データ!Q$18*SUMIFS(交付申請入力データ!$F$19:$F$150001,交付申請入力データ!Q$19:Q$150001,"対象",交付申請入力データ!$C$19:$C$150001,交付申請出力結果!$B133,交付申請入力データ!$B$19:$B$150001,交付申請出力結果!$C$125)/SUMIF(交付申請入力データ!Q$19:Q$150001,"対象",交付申請入力データ!$F$19:$F$150001),0)</f>
        <v>0</v>
      </c>
      <c r="L133" s="82">
        <f>IFERROR(交付申請入力データ!R$18*SUMIFS(交付申請入力データ!$F$19:$F$150001,交付申請入力データ!R$19:R$150001,"対象",交付申請入力データ!$C$19:$C$150001,交付申請出力結果!$B133,交付申請入力データ!$B$19:$B$150001,交付申請出力結果!$C$125)/SUMIF(交付申請入力データ!R$19:R$150001,"対象",交付申請入力データ!$F$19:$F$150001),0)</f>
        <v>0</v>
      </c>
      <c r="M133" s="82">
        <f>IFERROR(交付申請入力データ!S$18*SUMIFS(交付申請入力データ!$F$19:$F$150001,交付申請入力データ!S$19:S$150001,"対象",交付申請入力データ!$C$19:$C$150001,交付申請出力結果!$B133,交付申請入力データ!$B$19:$B$150001,交付申請出力結果!$C$125)/SUMIF(交付申請入力データ!S$19:S$150001,"対象",交付申請入力データ!$F$19:$F$150001),0)</f>
        <v>0</v>
      </c>
      <c r="N133" s="82">
        <f>IFERROR(交付申請入力データ!W$18*SUMIFS(交付申請入力データ!$F$19:$F$150001,交付申請入力データ!W$19:W$150001,"対象",交付申請入力データ!$C$19:$C$150001,交付申請出力結果!$B133,交付申請入力データ!$B$19:$B$150001,交付申請出力結果!$C$125)/SUMIF(交付申請入力データ!W$19:W$150001,"対象",交付申請入力データ!$F$19:$F$150001),0)</f>
        <v>0</v>
      </c>
      <c r="O133" s="82">
        <f>IFERROR(交付申請入力データ!X$18*SUMIFS(交付申請入力データ!$F$19:$F$150001,交付申請入力データ!X$19:X$150001,"対象",交付申請入力データ!$C$19:$C$150001,交付申請出力結果!$B133,交付申請入力データ!$B$19:$B$150001,交付申請出力結果!$C$125)/SUMIF(交付申請入力データ!X$19:X$150001,"対象",交付申請入力データ!$F$19:$F$150001),0)</f>
        <v>0</v>
      </c>
      <c r="P133" s="82">
        <f>IFERROR(交付申請入力データ!Y$18*SUMIFS(交付申請入力データ!$F$19:$F$150001,交付申請入力データ!Y$19:Y$150001,"対象",交付申請入力データ!$C$19:$C$150001,交付申請出力結果!$B133,交付申請入力データ!$B$19:$B$150001,交付申請出力結果!$C$125)/SUMIF(交付申請入力データ!Y$19:Y$150001,"対象",交付申請入力データ!$F$19:$F$150001),0)</f>
        <v>0</v>
      </c>
      <c r="Q133" s="82">
        <f t="shared" si="21"/>
        <v>0</v>
      </c>
      <c r="R133" s="141">
        <f>IFERROR(LOOKUP(交付申請出力結果!$C$125,交付申請入力データ!$B$8:$B$14,交付申請入力データ!$E$8:$E$14),0)</f>
        <v>0</v>
      </c>
      <c r="S133" s="83">
        <f t="shared" si="22"/>
        <v>0</v>
      </c>
      <c r="T133" s="329">
        <f>SUM(S133:S150)</f>
        <v>0</v>
      </c>
    </row>
    <row r="134" spans="1:20">
      <c r="A134" s="310"/>
      <c r="B134" s="72" t="s">
        <v>171</v>
      </c>
      <c r="C134" s="106">
        <f>SUMIFS(交付申請入力データ!$F$19:$F$150001,交付申請入力データ!$C$19:$C$150001,B134,交付申請入力データ!$B$19:$B$150001,交付申請出力結果!$C$125)</f>
        <v>0</v>
      </c>
      <c r="D134" s="316"/>
      <c r="E134" s="108">
        <f>SUMIFS(交付申請入力データ!$G$19:$G$150004,交付申請入力データ!$C$19:$C$150004,B134,交付申請入力データ!$B$19:$B$150004,交付申請出力結果!$C$125)</f>
        <v>0</v>
      </c>
      <c r="F134" s="108">
        <f>IFERROR(交付申請入力データ!L$18*SUMIFS(交付申請入力データ!$F$19:$F$150001,交付申請入力データ!L$19:L$150001,"対象",交付申請入力データ!$C$19:$C$150001,交付申請出力結果!$B134,交付申請入力データ!$B$19:$B$150001,交付申請出力結果!$C$125)/SUMIF(交付申請入力データ!L$19:L$150001,"対象",交付申請入力データ!$F$19:$F$150001),0)</f>
        <v>0</v>
      </c>
      <c r="G134" s="108">
        <f>IFERROR(交付申請入力データ!M$18*SUMIFS(交付申請入力データ!$F$19:$F$150001,交付申請入力データ!M$19:M$150001,"対象",交付申請入力データ!$C$19:$C$150001,交付申請出力結果!$B134,交付申請入力データ!$B$19:$B$150001,交付申請出力結果!$C$125)/SUMIF(交付申請入力データ!M$19:M$150001,"対象",交付申請入力データ!$F$19:$F$150001),0)</f>
        <v>0</v>
      </c>
      <c r="H134" s="108">
        <f>IFERROR(交付申請入力データ!N$18*SUMIFS(交付申請入力データ!$F$19:$F$150001,交付申請入力データ!N$19:N$150001,"対象",交付申請入力データ!$C$19:$C$150001,交付申請出力結果!$B134,交付申請入力データ!$B$19:$B$150001,交付申請出力結果!$C$125)/SUMIF(交付申請入力データ!N$19:N$150001,"対象",交付申請入力データ!$F$19:$F$150001),0)</f>
        <v>0</v>
      </c>
      <c r="I134" s="108">
        <f>IFERROR(交付申請入力データ!O$18*SUMIFS(交付申請入力データ!$F$19:$F$150001,交付申請入力データ!O$19:O$150001,"対象",交付申請入力データ!$C$19:$C$150001,交付申請出力結果!$B134,交付申請入力データ!$B$19:$B$150001,交付申請出力結果!$C$125)/SUMIF(交付申請入力データ!O$19:O$150001,"対象",交付申請入力データ!$F$19:$F$150001),0)</f>
        <v>0</v>
      </c>
      <c r="J134" s="108">
        <f>IFERROR(交付申請入力データ!P$18*SUMIFS(交付申請入力データ!$F$19:$F$150001,交付申請入力データ!P$19:P$150001,"対象",交付申請入力データ!$C$19:$C$150001,交付申請出力結果!$B134,交付申請入力データ!$B$19:$B$150001,交付申請出力結果!$C$125)/SUMIF(交付申請入力データ!P$19:P$150001,"対象",交付申請入力データ!$F$19:$F$150001),0)</f>
        <v>0</v>
      </c>
      <c r="K134" s="108">
        <f>IFERROR(交付申請入力データ!Q$18*SUMIFS(交付申請入力データ!$F$19:$F$150001,交付申請入力データ!Q$19:Q$150001,"対象",交付申請入力データ!$C$19:$C$150001,交付申請出力結果!$B134,交付申請入力データ!$B$19:$B$150001,交付申請出力結果!$C$125)/SUMIF(交付申請入力データ!Q$19:Q$150001,"対象",交付申請入力データ!$F$19:$F$150001),0)</f>
        <v>0</v>
      </c>
      <c r="L134" s="108">
        <f>IFERROR(交付申請入力データ!R$18*SUMIFS(交付申請入力データ!$F$19:$F$150001,交付申請入力データ!R$19:R$150001,"対象",交付申請入力データ!$C$19:$C$150001,交付申請出力結果!$B134,交付申請入力データ!$B$19:$B$150001,交付申請出力結果!$C$125)/SUMIF(交付申請入力データ!R$19:R$150001,"対象",交付申請入力データ!$F$19:$F$150001),0)</f>
        <v>0</v>
      </c>
      <c r="M134" s="108">
        <f>IFERROR(交付申請入力データ!S$18*SUMIFS(交付申請入力データ!$F$19:$F$150001,交付申請入力データ!S$19:S$150001,"対象",交付申請入力データ!$C$19:$C$150001,交付申請出力結果!$B134,交付申請入力データ!$B$19:$B$150001,交付申請出力結果!$C$125)/SUMIF(交付申請入力データ!S$19:S$150001,"対象",交付申請入力データ!$F$19:$F$150001),0)</f>
        <v>0</v>
      </c>
      <c r="N134" s="108">
        <f>IFERROR(交付申請入力データ!W$18*SUMIFS(交付申請入力データ!$F$19:$F$150001,交付申請入力データ!W$19:W$150001,"対象",交付申請入力データ!$C$19:$C$150001,交付申請出力結果!$B134,交付申請入力データ!$B$19:$B$150001,交付申請出力結果!$C$125)/SUMIF(交付申請入力データ!W$19:W$150001,"対象",交付申請入力データ!$F$19:$F$150001),0)</f>
        <v>0</v>
      </c>
      <c r="O134" s="108">
        <f>IFERROR(交付申請入力データ!X$18*SUMIFS(交付申請入力データ!$F$19:$F$150001,交付申請入力データ!X$19:X$150001,"対象",交付申請入力データ!$C$19:$C$150001,交付申請出力結果!$B134,交付申請入力データ!$B$19:$B$150001,交付申請出力結果!$C$125)/SUMIF(交付申請入力データ!X$19:X$150001,"対象",交付申請入力データ!$F$19:$F$150001),0)</f>
        <v>0</v>
      </c>
      <c r="P134" s="108">
        <f>IFERROR(交付申請入力データ!Y$18*SUMIFS(交付申請入力データ!$F$19:$F$150001,交付申請入力データ!Y$19:Y$150001,"対象",交付申請入力データ!$C$19:$C$150001,交付申請出力結果!$B134,交付申請入力データ!$B$19:$B$150001,交付申請出力結果!$C$125)/SUMIF(交付申請入力データ!Y$19:Y$150001,"対象",交付申請入力データ!$F$19:$F$150001),0)</f>
        <v>0</v>
      </c>
      <c r="Q134" s="74">
        <f t="shared" si="21"/>
        <v>0</v>
      </c>
      <c r="R134" s="75">
        <f>IFERROR(LOOKUP(交付申請出力結果!$C$125,交付申請入力データ!$B$8:$B$14,交付申請入力データ!$E$8:$E$14),0)</f>
        <v>0</v>
      </c>
      <c r="S134" s="84">
        <f t="shared" si="22"/>
        <v>0</v>
      </c>
      <c r="T134" s="330"/>
    </row>
    <row r="135" spans="1:20">
      <c r="A135" s="310"/>
      <c r="B135" s="72" t="s">
        <v>79</v>
      </c>
      <c r="C135" s="106">
        <f>SUMIFS(交付申請入力データ!$F$19:$F$150001,交付申請入力データ!$C$19:$C$150001,B135,交付申請入力データ!$B$19:$B$150001,交付申請出力結果!$C$125)</f>
        <v>0</v>
      </c>
      <c r="D135" s="316"/>
      <c r="E135" s="108">
        <f>SUMIFS(交付申請入力データ!$G$19:$G$150004,交付申請入力データ!$C$19:$C$150004,B135,交付申請入力データ!$B$19:$B$150004,交付申請出力結果!$C$125)</f>
        <v>0</v>
      </c>
      <c r="F135" s="108">
        <f>IFERROR(交付申請入力データ!L$18*SUMIFS(交付申請入力データ!$F$19:$F$150001,交付申請入力データ!L$19:L$150001,"対象",交付申請入力データ!$C$19:$C$150001,交付申請出力結果!$B135,交付申請入力データ!$B$19:$B$150001,交付申請出力結果!$C$125)/SUMIF(交付申請入力データ!L$19:L$150001,"対象",交付申請入力データ!$F$19:$F$150001),0)</f>
        <v>0</v>
      </c>
      <c r="G135" s="108">
        <f>IFERROR(交付申請入力データ!M$18*SUMIFS(交付申請入力データ!$F$19:$F$150001,交付申請入力データ!M$19:M$150001,"対象",交付申請入力データ!$C$19:$C$150001,交付申請出力結果!$B135,交付申請入力データ!$B$19:$B$150001,交付申請出力結果!$C$125)/SUMIF(交付申請入力データ!M$19:M$150001,"対象",交付申請入力データ!$F$19:$F$150001),0)</f>
        <v>0</v>
      </c>
      <c r="H135" s="108">
        <f>IFERROR(交付申請入力データ!N$18*SUMIFS(交付申請入力データ!$F$19:$F$150001,交付申請入力データ!N$19:N$150001,"対象",交付申請入力データ!$C$19:$C$150001,交付申請出力結果!$B135,交付申請入力データ!$B$19:$B$150001,交付申請出力結果!$C$125)/SUMIF(交付申請入力データ!N$19:N$150001,"対象",交付申請入力データ!$F$19:$F$150001),0)</f>
        <v>0</v>
      </c>
      <c r="I135" s="108">
        <f>IFERROR(交付申請入力データ!O$18*SUMIFS(交付申請入力データ!$F$19:$F$150001,交付申請入力データ!O$19:O$150001,"対象",交付申請入力データ!$C$19:$C$150001,交付申請出力結果!$B135,交付申請入力データ!$B$19:$B$150001,交付申請出力結果!$C$125)/SUMIF(交付申請入力データ!O$19:O$150001,"対象",交付申請入力データ!$F$19:$F$150001),0)</f>
        <v>0</v>
      </c>
      <c r="J135" s="108">
        <f>IFERROR(交付申請入力データ!P$18*SUMIFS(交付申請入力データ!$F$19:$F$150001,交付申請入力データ!P$19:P$150001,"対象",交付申請入力データ!$C$19:$C$150001,交付申請出力結果!$B135,交付申請入力データ!$B$19:$B$150001,交付申請出力結果!$C$125)/SUMIF(交付申請入力データ!P$19:P$150001,"対象",交付申請入力データ!$F$19:$F$150001),0)</f>
        <v>0</v>
      </c>
      <c r="K135" s="108">
        <f>IFERROR(交付申請入力データ!Q$18*SUMIFS(交付申請入力データ!$F$19:$F$150001,交付申請入力データ!Q$19:Q$150001,"対象",交付申請入力データ!$C$19:$C$150001,交付申請出力結果!$B135,交付申請入力データ!$B$19:$B$150001,交付申請出力結果!$C$125)/SUMIF(交付申請入力データ!Q$19:Q$150001,"対象",交付申請入力データ!$F$19:$F$150001),0)</f>
        <v>0</v>
      </c>
      <c r="L135" s="108">
        <f>IFERROR(交付申請入力データ!R$18*SUMIFS(交付申請入力データ!$F$19:$F$150001,交付申請入力データ!R$19:R$150001,"対象",交付申請入力データ!$C$19:$C$150001,交付申請出力結果!$B135,交付申請入力データ!$B$19:$B$150001,交付申請出力結果!$C$125)/SUMIF(交付申請入力データ!R$19:R$150001,"対象",交付申請入力データ!$F$19:$F$150001),0)</f>
        <v>0</v>
      </c>
      <c r="M135" s="108">
        <f>IFERROR(交付申請入力データ!S$18*SUMIFS(交付申請入力データ!$F$19:$F$150001,交付申請入力データ!S$19:S$150001,"対象",交付申請入力データ!$C$19:$C$150001,交付申請出力結果!$B135,交付申請入力データ!$B$19:$B$150001,交付申請出力結果!$C$125)/SUMIF(交付申請入力データ!S$19:S$150001,"対象",交付申請入力データ!$F$19:$F$150001),0)</f>
        <v>0</v>
      </c>
      <c r="N135" s="108">
        <f>IFERROR(交付申請入力データ!W$18*SUMIFS(交付申請入力データ!$F$19:$F$150001,交付申請入力データ!W$19:W$150001,"対象",交付申請入力データ!$C$19:$C$150001,交付申請出力結果!$B135,交付申請入力データ!$B$19:$B$150001,交付申請出力結果!$C$125)/SUMIF(交付申請入力データ!W$19:W$150001,"対象",交付申請入力データ!$F$19:$F$150001),0)</f>
        <v>0</v>
      </c>
      <c r="O135" s="108">
        <f>IFERROR(交付申請入力データ!X$18*SUMIFS(交付申請入力データ!$F$19:$F$150001,交付申請入力データ!X$19:X$150001,"対象",交付申請入力データ!$C$19:$C$150001,交付申請出力結果!$B135,交付申請入力データ!$B$19:$B$150001,交付申請出力結果!$C$125)/SUMIF(交付申請入力データ!X$19:X$150001,"対象",交付申請入力データ!$F$19:$F$150001),0)</f>
        <v>0</v>
      </c>
      <c r="P135" s="108">
        <f>IFERROR(交付申請入力データ!Y$18*SUMIFS(交付申請入力データ!$F$19:$F$150001,交付申請入力データ!Y$19:Y$150001,"対象",交付申請入力データ!$C$19:$C$150001,交付申請出力結果!$B135,交付申請入力データ!$B$19:$B$150001,交付申請出力結果!$C$125)/SUMIF(交付申請入力データ!Y$19:Y$150001,"対象",交付申請入力データ!$F$19:$F$150001),0)</f>
        <v>0</v>
      </c>
      <c r="Q135" s="74">
        <f t="shared" si="21"/>
        <v>0</v>
      </c>
      <c r="R135" s="75">
        <f>IFERROR(LOOKUP(交付申請出力結果!$C$125,交付申請入力データ!$B$8:$B$14,交付申請入力データ!$E$8:$E$14),0)</f>
        <v>0</v>
      </c>
      <c r="S135" s="84">
        <f t="shared" si="22"/>
        <v>0</v>
      </c>
      <c r="T135" s="330"/>
    </row>
    <row r="136" spans="1:20">
      <c r="A136" s="310"/>
      <c r="B136" s="72" t="s">
        <v>80</v>
      </c>
      <c r="C136" s="106">
        <f>SUMIFS(交付申請入力データ!$F$19:$F$150001,交付申請入力データ!$C$19:$C$150001,B136,交付申請入力データ!$B$19:$B$150001,交付申請出力結果!$C$125)</f>
        <v>0</v>
      </c>
      <c r="D136" s="316"/>
      <c r="E136" s="108">
        <f>SUMIFS(交付申請入力データ!$G$19:$G$150004,交付申請入力データ!$C$19:$C$150004,B136,交付申請入力データ!$B$19:$B$150004,交付申請出力結果!$C$125)</f>
        <v>0</v>
      </c>
      <c r="F136" s="108">
        <f>IFERROR(交付申請入力データ!L$18*SUMIFS(交付申請入力データ!$F$19:$F$150001,交付申請入力データ!L$19:L$150001,"対象",交付申請入力データ!$C$19:$C$150001,交付申請出力結果!$B136,交付申請入力データ!$B$19:$B$150001,交付申請出力結果!$C$125)/SUMIF(交付申請入力データ!L$19:L$150001,"対象",交付申請入力データ!$F$19:$F$150001),0)</f>
        <v>0</v>
      </c>
      <c r="G136" s="108">
        <f>IFERROR(交付申請入力データ!M$18*SUMIFS(交付申請入力データ!$F$19:$F$150001,交付申請入力データ!M$19:M$150001,"対象",交付申請入力データ!$C$19:$C$150001,交付申請出力結果!$B136,交付申請入力データ!$B$19:$B$150001,交付申請出力結果!$C$125)/SUMIF(交付申請入力データ!M$19:M$150001,"対象",交付申請入力データ!$F$19:$F$150001),0)</f>
        <v>0</v>
      </c>
      <c r="H136" s="108">
        <f>IFERROR(交付申請入力データ!N$18*SUMIFS(交付申請入力データ!$F$19:$F$150001,交付申請入力データ!N$19:N$150001,"対象",交付申請入力データ!$C$19:$C$150001,交付申請出力結果!$B136,交付申請入力データ!$B$19:$B$150001,交付申請出力結果!$C$125)/SUMIF(交付申請入力データ!N$19:N$150001,"対象",交付申請入力データ!$F$19:$F$150001),0)</f>
        <v>0</v>
      </c>
      <c r="I136" s="108">
        <f>IFERROR(交付申請入力データ!O$18*SUMIFS(交付申請入力データ!$F$19:$F$150001,交付申請入力データ!O$19:O$150001,"対象",交付申請入力データ!$C$19:$C$150001,交付申請出力結果!$B136,交付申請入力データ!$B$19:$B$150001,交付申請出力結果!$C$125)/SUMIF(交付申請入力データ!O$19:O$150001,"対象",交付申請入力データ!$F$19:$F$150001),0)</f>
        <v>0</v>
      </c>
      <c r="J136" s="108">
        <f>IFERROR(交付申請入力データ!P$18*SUMIFS(交付申請入力データ!$F$19:$F$150001,交付申請入力データ!P$19:P$150001,"対象",交付申請入力データ!$C$19:$C$150001,交付申請出力結果!$B136,交付申請入力データ!$B$19:$B$150001,交付申請出力結果!$C$125)/SUMIF(交付申請入力データ!P$19:P$150001,"対象",交付申請入力データ!$F$19:$F$150001),0)</f>
        <v>0</v>
      </c>
      <c r="K136" s="108">
        <f>IFERROR(交付申請入力データ!Q$18*SUMIFS(交付申請入力データ!$F$19:$F$150001,交付申請入力データ!Q$19:Q$150001,"対象",交付申請入力データ!$C$19:$C$150001,交付申請出力結果!$B136,交付申請入力データ!$B$19:$B$150001,交付申請出力結果!$C$125)/SUMIF(交付申請入力データ!Q$19:Q$150001,"対象",交付申請入力データ!$F$19:$F$150001),0)</f>
        <v>0</v>
      </c>
      <c r="L136" s="108">
        <f>IFERROR(交付申請入力データ!R$18*SUMIFS(交付申請入力データ!$F$19:$F$150001,交付申請入力データ!R$19:R$150001,"対象",交付申請入力データ!$C$19:$C$150001,交付申請出力結果!$B136,交付申請入力データ!$B$19:$B$150001,交付申請出力結果!$C$125)/SUMIF(交付申請入力データ!R$19:R$150001,"対象",交付申請入力データ!$F$19:$F$150001),0)</f>
        <v>0</v>
      </c>
      <c r="M136" s="108">
        <f>IFERROR(交付申請入力データ!S$18*SUMIFS(交付申請入力データ!$F$19:$F$150001,交付申請入力データ!S$19:S$150001,"対象",交付申請入力データ!$C$19:$C$150001,交付申請出力結果!$B136,交付申請入力データ!$B$19:$B$150001,交付申請出力結果!$C$125)/SUMIF(交付申請入力データ!S$19:S$150001,"対象",交付申請入力データ!$F$19:$F$150001),0)</f>
        <v>0</v>
      </c>
      <c r="N136" s="108">
        <f>IFERROR(交付申請入力データ!W$18*SUMIFS(交付申請入力データ!$F$19:$F$150001,交付申請入力データ!W$19:W$150001,"対象",交付申請入力データ!$C$19:$C$150001,交付申請出力結果!$B136,交付申請入力データ!$B$19:$B$150001,交付申請出力結果!$C$125)/SUMIF(交付申請入力データ!W$19:W$150001,"対象",交付申請入力データ!$F$19:$F$150001),0)</f>
        <v>0</v>
      </c>
      <c r="O136" s="108">
        <f>IFERROR(交付申請入力データ!X$18*SUMIFS(交付申請入力データ!$F$19:$F$150001,交付申請入力データ!X$19:X$150001,"対象",交付申請入力データ!$C$19:$C$150001,交付申請出力結果!$B136,交付申請入力データ!$B$19:$B$150001,交付申請出力結果!$C$125)/SUMIF(交付申請入力データ!X$19:X$150001,"対象",交付申請入力データ!$F$19:$F$150001),0)</f>
        <v>0</v>
      </c>
      <c r="P136" s="108">
        <f>IFERROR(交付申請入力データ!Y$18*SUMIFS(交付申請入力データ!$F$19:$F$150001,交付申請入力データ!Y$19:Y$150001,"対象",交付申請入力データ!$C$19:$C$150001,交付申請出力結果!$B136,交付申請入力データ!$B$19:$B$150001,交付申請出力結果!$C$125)/SUMIF(交付申請入力データ!Y$19:Y$150001,"対象",交付申請入力データ!$F$19:$F$150001),0)</f>
        <v>0</v>
      </c>
      <c r="Q136" s="74">
        <f t="shared" si="21"/>
        <v>0</v>
      </c>
      <c r="R136" s="75">
        <f>IFERROR(LOOKUP(交付申請出力結果!$C$125,交付申請入力データ!$B$8:$B$14,交付申請入力データ!$E$8:$E$14),0)</f>
        <v>0</v>
      </c>
      <c r="S136" s="84">
        <f t="shared" si="22"/>
        <v>0</v>
      </c>
      <c r="T136" s="330"/>
    </row>
    <row r="137" spans="1:20">
      <c r="A137" s="310"/>
      <c r="B137" s="72" t="s">
        <v>81</v>
      </c>
      <c r="C137" s="106">
        <f>SUMIFS(交付申請入力データ!$F$19:$F$150001,交付申請入力データ!$C$19:$C$150001,B137,交付申請入力データ!$B$19:$B$150001,交付申請出力結果!$C$125)</f>
        <v>0</v>
      </c>
      <c r="D137" s="316"/>
      <c r="E137" s="108">
        <f>SUMIFS(交付申請入力データ!$G$19:$G$150004,交付申請入力データ!$C$19:$C$150004,B137,交付申請入力データ!$B$19:$B$150004,交付申請出力結果!$C$125)</f>
        <v>0</v>
      </c>
      <c r="F137" s="108">
        <f>IFERROR(交付申請入力データ!L$18*SUMIFS(交付申請入力データ!$F$19:$F$150001,交付申請入力データ!L$19:L$150001,"対象",交付申請入力データ!$C$19:$C$150001,交付申請出力結果!$B137,交付申請入力データ!$B$19:$B$150001,交付申請出力結果!$C$125)/SUMIF(交付申請入力データ!L$19:L$150001,"対象",交付申請入力データ!$F$19:$F$150001),0)</f>
        <v>0</v>
      </c>
      <c r="G137" s="108">
        <f>IFERROR(交付申請入力データ!M$18*SUMIFS(交付申請入力データ!$F$19:$F$150001,交付申請入力データ!M$19:M$150001,"対象",交付申請入力データ!$C$19:$C$150001,交付申請出力結果!$B137,交付申請入力データ!$B$19:$B$150001,交付申請出力結果!$C$125)/SUMIF(交付申請入力データ!M$19:M$150001,"対象",交付申請入力データ!$F$19:$F$150001),0)</f>
        <v>0</v>
      </c>
      <c r="H137" s="108">
        <f>IFERROR(交付申請入力データ!N$18*SUMIFS(交付申請入力データ!$F$19:$F$150001,交付申請入力データ!N$19:N$150001,"対象",交付申請入力データ!$C$19:$C$150001,交付申請出力結果!$B137,交付申請入力データ!$B$19:$B$150001,交付申請出力結果!$C$125)/SUMIF(交付申請入力データ!N$19:N$150001,"対象",交付申請入力データ!$F$19:$F$150001),0)</f>
        <v>0</v>
      </c>
      <c r="I137" s="108">
        <f>IFERROR(交付申請入力データ!O$18*SUMIFS(交付申請入力データ!$F$19:$F$150001,交付申請入力データ!O$19:O$150001,"対象",交付申請入力データ!$C$19:$C$150001,交付申請出力結果!$B137,交付申請入力データ!$B$19:$B$150001,交付申請出力結果!$C$125)/SUMIF(交付申請入力データ!O$19:O$150001,"対象",交付申請入力データ!$F$19:$F$150001),0)</f>
        <v>0</v>
      </c>
      <c r="J137" s="108">
        <f>IFERROR(交付申請入力データ!P$18*SUMIFS(交付申請入力データ!$F$19:$F$150001,交付申請入力データ!P$19:P$150001,"対象",交付申請入力データ!$C$19:$C$150001,交付申請出力結果!$B137,交付申請入力データ!$B$19:$B$150001,交付申請出力結果!$C$125)/SUMIF(交付申請入力データ!P$19:P$150001,"対象",交付申請入力データ!$F$19:$F$150001),0)</f>
        <v>0</v>
      </c>
      <c r="K137" s="108">
        <f>IFERROR(交付申請入力データ!Q$18*SUMIFS(交付申請入力データ!$F$19:$F$150001,交付申請入力データ!Q$19:Q$150001,"対象",交付申請入力データ!$C$19:$C$150001,交付申請出力結果!$B137,交付申請入力データ!$B$19:$B$150001,交付申請出力結果!$C$125)/SUMIF(交付申請入力データ!Q$19:Q$150001,"対象",交付申請入力データ!$F$19:$F$150001),0)</f>
        <v>0</v>
      </c>
      <c r="L137" s="108">
        <f>IFERROR(交付申請入力データ!R$18*SUMIFS(交付申請入力データ!$F$19:$F$150001,交付申請入力データ!R$19:R$150001,"対象",交付申請入力データ!$C$19:$C$150001,交付申請出力結果!$B137,交付申請入力データ!$B$19:$B$150001,交付申請出力結果!$C$125)/SUMIF(交付申請入力データ!R$19:R$150001,"対象",交付申請入力データ!$F$19:$F$150001),0)</f>
        <v>0</v>
      </c>
      <c r="M137" s="108">
        <f>IFERROR(交付申請入力データ!S$18*SUMIFS(交付申請入力データ!$F$19:$F$150001,交付申請入力データ!S$19:S$150001,"対象",交付申請入力データ!$C$19:$C$150001,交付申請出力結果!$B137,交付申請入力データ!$B$19:$B$150001,交付申請出力結果!$C$125)/SUMIF(交付申請入力データ!S$19:S$150001,"対象",交付申請入力データ!$F$19:$F$150001),0)</f>
        <v>0</v>
      </c>
      <c r="N137" s="108">
        <f>IFERROR(交付申請入力データ!W$18*SUMIFS(交付申請入力データ!$F$19:$F$150001,交付申請入力データ!W$19:W$150001,"対象",交付申請入力データ!$C$19:$C$150001,交付申請出力結果!$B137,交付申請入力データ!$B$19:$B$150001,交付申請出力結果!$C$125)/SUMIF(交付申請入力データ!W$19:W$150001,"対象",交付申請入力データ!$F$19:$F$150001),0)</f>
        <v>0</v>
      </c>
      <c r="O137" s="108">
        <f>IFERROR(交付申請入力データ!X$18*SUMIFS(交付申請入力データ!$F$19:$F$150001,交付申請入力データ!X$19:X$150001,"対象",交付申請入力データ!$C$19:$C$150001,交付申請出力結果!$B137,交付申請入力データ!$B$19:$B$150001,交付申請出力結果!$C$125)/SUMIF(交付申請入力データ!X$19:X$150001,"対象",交付申請入力データ!$F$19:$F$150001),0)</f>
        <v>0</v>
      </c>
      <c r="P137" s="108">
        <f>IFERROR(交付申請入力データ!Y$18*SUMIFS(交付申請入力データ!$F$19:$F$150001,交付申請入力データ!Y$19:Y$150001,"対象",交付申請入力データ!$C$19:$C$150001,交付申請出力結果!$B137,交付申請入力データ!$B$19:$B$150001,交付申請出力結果!$C$125)/SUMIF(交付申請入力データ!Y$19:Y$150001,"対象",交付申請入力データ!$F$19:$F$150001),0)</f>
        <v>0</v>
      </c>
      <c r="Q137" s="74">
        <f t="shared" si="21"/>
        <v>0</v>
      </c>
      <c r="R137" s="75">
        <f>IFERROR(LOOKUP(交付申請出力結果!$C$125,交付申請入力データ!$B$8:$B$14,交付申請入力データ!$E$8:$E$14),0)</f>
        <v>0</v>
      </c>
      <c r="S137" s="84">
        <f t="shared" si="22"/>
        <v>0</v>
      </c>
      <c r="T137" s="330"/>
    </row>
    <row r="138" spans="1:20">
      <c r="A138" s="310"/>
      <c r="B138" s="72" t="s">
        <v>82</v>
      </c>
      <c r="C138" s="106">
        <f>SUMIFS(交付申請入力データ!$F$19:$F$150001,交付申請入力データ!$C$19:$C$150001,B138,交付申請入力データ!$B$19:$B$150001,交付申請出力結果!$C$125)</f>
        <v>0</v>
      </c>
      <c r="D138" s="316"/>
      <c r="E138" s="108">
        <f>SUMIFS(交付申請入力データ!$G$19:$G$150004,交付申請入力データ!$C$19:$C$150004,B138,交付申請入力データ!$B$19:$B$150004,交付申請出力結果!$C$125)</f>
        <v>0</v>
      </c>
      <c r="F138" s="108">
        <f>IFERROR(交付申請入力データ!L$18*SUMIFS(交付申請入力データ!$F$19:$F$150001,交付申請入力データ!L$19:L$150001,"対象",交付申請入力データ!$C$19:$C$150001,交付申請出力結果!$B138,交付申請入力データ!$B$19:$B$150001,交付申請出力結果!$C$125)/SUMIF(交付申請入力データ!L$19:L$150001,"対象",交付申請入力データ!$F$19:$F$150001),0)</f>
        <v>0</v>
      </c>
      <c r="G138" s="108">
        <f>IFERROR(交付申請入力データ!M$18*SUMIFS(交付申請入力データ!$F$19:$F$150001,交付申請入力データ!M$19:M$150001,"対象",交付申請入力データ!$C$19:$C$150001,交付申請出力結果!$B138,交付申請入力データ!$B$19:$B$150001,交付申請出力結果!$C$125)/SUMIF(交付申請入力データ!M$19:M$150001,"対象",交付申請入力データ!$F$19:$F$150001),0)</f>
        <v>0</v>
      </c>
      <c r="H138" s="108">
        <f>IFERROR(交付申請入力データ!N$18*SUMIFS(交付申請入力データ!$F$19:$F$150001,交付申請入力データ!N$19:N$150001,"対象",交付申請入力データ!$C$19:$C$150001,交付申請出力結果!$B138,交付申請入力データ!$B$19:$B$150001,交付申請出力結果!$C$125)/SUMIF(交付申請入力データ!N$19:N$150001,"対象",交付申請入力データ!$F$19:$F$150001),0)</f>
        <v>0</v>
      </c>
      <c r="I138" s="108">
        <f>IFERROR(交付申請入力データ!O$18*SUMIFS(交付申請入力データ!$F$19:$F$150001,交付申請入力データ!O$19:O$150001,"対象",交付申請入力データ!$C$19:$C$150001,交付申請出力結果!$B138,交付申請入力データ!$B$19:$B$150001,交付申請出力結果!$C$125)/SUMIF(交付申請入力データ!O$19:O$150001,"対象",交付申請入力データ!$F$19:$F$150001),0)</f>
        <v>0</v>
      </c>
      <c r="J138" s="108">
        <f>IFERROR(交付申請入力データ!P$18*SUMIFS(交付申請入力データ!$F$19:$F$150001,交付申請入力データ!P$19:P$150001,"対象",交付申請入力データ!$C$19:$C$150001,交付申請出力結果!$B138,交付申請入力データ!$B$19:$B$150001,交付申請出力結果!$C$125)/SUMIF(交付申請入力データ!P$19:P$150001,"対象",交付申請入力データ!$F$19:$F$150001),0)</f>
        <v>0</v>
      </c>
      <c r="K138" s="108">
        <f>IFERROR(交付申請入力データ!Q$18*SUMIFS(交付申請入力データ!$F$19:$F$150001,交付申請入力データ!Q$19:Q$150001,"対象",交付申請入力データ!$C$19:$C$150001,交付申請出力結果!$B138,交付申請入力データ!$B$19:$B$150001,交付申請出力結果!$C$125)/SUMIF(交付申請入力データ!Q$19:Q$150001,"対象",交付申請入力データ!$F$19:$F$150001),0)</f>
        <v>0</v>
      </c>
      <c r="L138" s="108">
        <f>IFERROR(交付申請入力データ!R$18*SUMIFS(交付申請入力データ!$F$19:$F$150001,交付申請入力データ!R$19:R$150001,"対象",交付申請入力データ!$C$19:$C$150001,交付申請出力結果!$B138,交付申請入力データ!$B$19:$B$150001,交付申請出力結果!$C$125)/SUMIF(交付申請入力データ!R$19:R$150001,"対象",交付申請入力データ!$F$19:$F$150001),0)</f>
        <v>0</v>
      </c>
      <c r="M138" s="108">
        <f>IFERROR(交付申請入力データ!S$18*SUMIFS(交付申請入力データ!$F$19:$F$150001,交付申請入力データ!S$19:S$150001,"対象",交付申請入力データ!$C$19:$C$150001,交付申請出力結果!$B138,交付申請入力データ!$B$19:$B$150001,交付申請出力結果!$C$125)/SUMIF(交付申請入力データ!S$19:S$150001,"対象",交付申請入力データ!$F$19:$F$150001),0)</f>
        <v>0</v>
      </c>
      <c r="N138" s="108">
        <f>IFERROR(交付申請入力データ!W$18*SUMIFS(交付申請入力データ!$F$19:$F$150001,交付申請入力データ!W$19:W$150001,"対象",交付申請入力データ!$C$19:$C$150001,交付申請出力結果!$B138,交付申請入力データ!$B$19:$B$150001,交付申請出力結果!$C$125)/SUMIF(交付申請入力データ!W$19:W$150001,"対象",交付申請入力データ!$F$19:$F$150001),0)</f>
        <v>0</v>
      </c>
      <c r="O138" s="108">
        <f>IFERROR(交付申請入力データ!X$18*SUMIFS(交付申請入力データ!$F$19:$F$150001,交付申請入力データ!X$19:X$150001,"対象",交付申請入力データ!$C$19:$C$150001,交付申請出力結果!$B138,交付申請入力データ!$B$19:$B$150001,交付申請出力結果!$C$125)/SUMIF(交付申請入力データ!X$19:X$150001,"対象",交付申請入力データ!$F$19:$F$150001),0)</f>
        <v>0</v>
      </c>
      <c r="P138" s="108">
        <f>IFERROR(交付申請入力データ!Y$18*SUMIFS(交付申請入力データ!$F$19:$F$150001,交付申請入力データ!Y$19:Y$150001,"対象",交付申請入力データ!$C$19:$C$150001,交付申請出力結果!$B138,交付申請入力データ!$B$19:$B$150001,交付申請出力結果!$C$125)/SUMIF(交付申請入力データ!Y$19:Y$150001,"対象",交付申請入力データ!$F$19:$F$150001),0)</f>
        <v>0</v>
      </c>
      <c r="Q138" s="74">
        <f t="shared" si="21"/>
        <v>0</v>
      </c>
      <c r="R138" s="75">
        <f>IFERROR(LOOKUP(交付申請出力結果!$C$125,交付申請入力データ!$B$8:$B$14,交付申請入力データ!$E$8:$E$14),0)</f>
        <v>0</v>
      </c>
      <c r="S138" s="84">
        <f t="shared" si="22"/>
        <v>0</v>
      </c>
      <c r="T138" s="330"/>
    </row>
    <row r="139" spans="1:20">
      <c r="A139" s="310"/>
      <c r="B139" s="72" t="s">
        <v>60</v>
      </c>
      <c r="C139" s="106">
        <f>SUMIFS(交付申請入力データ!$F$19:$F$150001,交付申請入力データ!$C$19:$C$150001,B139,交付申請入力データ!$B$19:$B$150001,交付申請出力結果!$C$125)</f>
        <v>0</v>
      </c>
      <c r="D139" s="316"/>
      <c r="E139" s="108">
        <f>SUMIFS(交付申請入力データ!$G$19:$G$150004,交付申請入力データ!$C$19:$C$150004,B139,交付申請入力データ!$B$19:$B$150004,交付申請出力結果!$C$125)</f>
        <v>0</v>
      </c>
      <c r="F139" s="108">
        <f>IFERROR(交付申請入力データ!L$18*SUMIFS(交付申請入力データ!$F$19:$F$150001,交付申請入力データ!L$19:L$150001,"対象",交付申請入力データ!$C$19:$C$150001,交付申請出力結果!$B139,交付申請入力データ!$B$19:$B$150001,交付申請出力結果!$C$125)/SUMIF(交付申請入力データ!L$19:L$150001,"対象",交付申請入力データ!$F$19:$F$150001),0)</f>
        <v>0</v>
      </c>
      <c r="G139" s="108">
        <f>IFERROR(交付申請入力データ!M$18*SUMIFS(交付申請入力データ!$F$19:$F$150001,交付申請入力データ!M$19:M$150001,"対象",交付申請入力データ!$C$19:$C$150001,交付申請出力結果!$B139,交付申請入力データ!$B$19:$B$150001,交付申請出力結果!$C$125)/SUMIF(交付申請入力データ!M$19:M$150001,"対象",交付申請入力データ!$F$19:$F$150001),0)</f>
        <v>0</v>
      </c>
      <c r="H139" s="108">
        <f>IFERROR(交付申請入力データ!N$18*SUMIFS(交付申請入力データ!$F$19:$F$150001,交付申請入力データ!N$19:N$150001,"対象",交付申請入力データ!$C$19:$C$150001,交付申請出力結果!$B139,交付申請入力データ!$B$19:$B$150001,交付申請出力結果!$C$125)/SUMIF(交付申請入力データ!N$19:N$150001,"対象",交付申請入力データ!$F$19:$F$150001),0)</f>
        <v>0</v>
      </c>
      <c r="I139" s="108">
        <f>IFERROR(交付申請入力データ!O$18*SUMIFS(交付申請入力データ!$F$19:$F$150001,交付申請入力データ!O$19:O$150001,"対象",交付申請入力データ!$C$19:$C$150001,交付申請出力結果!$B139,交付申請入力データ!$B$19:$B$150001,交付申請出力結果!$C$125)/SUMIF(交付申請入力データ!O$19:O$150001,"対象",交付申請入力データ!$F$19:$F$150001),0)</f>
        <v>0</v>
      </c>
      <c r="J139" s="108">
        <f>IFERROR(交付申請入力データ!P$18*SUMIFS(交付申請入力データ!$F$19:$F$150001,交付申請入力データ!P$19:P$150001,"対象",交付申請入力データ!$C$19:$C$150001,交付申請出力結果!$B139,交付申請入力データ!$B$19:$B$150001,交付申請出力結果!$C$125)/SUMIF(交付申請入力データ!P$19:P$150001,"対象",交付申請入力データ!$F$19:$F$150001),0)</f>
        <v>0</v>
      </c>
      <c r="K139" s="108">
        <f>IFERROR(交付申請入力データ!Q$18*SUMIFS(交付申請入力データ!$F$19:$F$150001,交付申請入力データ!Q$19:Q$150001,"対象",交付申請入力データ!$C$19:$C$150001,交付申請出力結果!$B139,交付申請入力データ!$B$19:$B$150001,交付申請出力結果!$C$125)/SUMIF(交付申請入力データ!Q$19:Q$150001,"対象",交付申請入力データ!$F$19:$F$150001),0)</f>
        <v>0</v>
      </c>
      <c r="L139" s="108">
        <f>IFERROR(交付申請入力データ!R$18*SUMIFS(交付申請入力データ!$F$19:$F$150001,交付申請入力データ!R$19:R$150001,"対象",交付申請入力データ!$C$19:$C$150001,交付申請出力結果!$B139,交付申請入力データ!$B$19:$B$150001,交付申請出力結果!$C$125)/SUMIF(交付申請入力データ!R$19:R$150001,"対象",交付申請入力データ!$F$19:$F$150001),0)</f>
        <v>0</v>
      </c>
      <c r="M139" s="108">
        <f>IFERROR(交付申請入力データ!S$18*SUMIFS(交付申請入力データ!$F$19:$F$150001,交付申請入力データ!S$19:S$150001,"対象",交付申請入力データ!$C$19:$C$150001,交付申請出力結果!$B139,交付申請入力データ!$B$19:$B$150001,交付申請出力結果!$C$125)/SUMIF(交付申請入力データ!S$19:S$150001,"対象",交付申請入力データ!$F$19:$F$150001),0)</f>
        <v>0</v>
      </c>
      <c r="N139" s="108">
        <f>IFERROR(交付申請入力データ!W$18*SUMIFS(交付申請入力データ!$F$19:$F$150001,交付申請入力データ!W$19:W$150001,"対象",交付申請入力データ!$C$19:$C$150001,交付申請出力結果!$B139,交付申請入力データ!$B$19:$B$150001,交付申請出力結果!$C$125)/SUMIF(交付申請入力データ!W$19:W$150001,"対象",交付申請入力データ!$F$19:$F$150001),0)</f>
        <v>0</v>
      </c>
      <c r="O139" s="108">
        <f>IFERROR(交付申請入力データ!X$18*SUMIFS(交付申請入力データ!$F$19:$F$150001,交付申請入力データ!X$19:X$150001,"対象",交付申請入力データ!$C$19:$C$150001,交付申請出力結果!$B139,交付申請入力データ!$B$19:$B$150001,交付申請出力結果!$C$125)/SUMIF(交付申請入力データ!X$19:X$150001,"対象",交付申請入力データ!$F$19:$F$150001),0)</f>
        <v>0</v>
      </c>
      <c r="P139" s="108">
        <f>IFERROR(交付申請入力データ!Y$18*SUMIFS(交付申請入力データ!$F$19:$F$150001,交付申請入力データ!Y$19:Y$150001,"対象",交付申請入力データ!$C$19:$C$150001,交付申請出力結果!$B139,交付申請入力データ!$B$19:$B$150001,交付申請出力結果!$C$125)/SUMIF(交付申請入力データ!Y$19:Y$150001,"対象",交付申請入力データ!$F$19:$F$150001),0)</f>
        <v>0</v>
      </c>
      <c r="Q139" s="74">
        <f t="shared" si="21"/>
        <v>0</v>
      </c>
      <c r="R139" s="75">
        <f>IFERROR(LOOKUP(交付申請出力結果!$C$125,交付申請入力データ!$B$8:$B$14,交付申請入力データ!$E$8:$E$14),0)</f>
        <v>0</v>
      </c>
      <c r="S139" s="84">
        <f t="shared" si="22"/>
        <v>0</v>
      </c>
      <c r="T139" s="330"/>
    </row>
    <row r="140" spans="1:20">
      <c r="A140" s="310"/>
      <c r="B140" s="72" t="s">
        <v>61</v>
      </c>
      <c r="C140" s="106">
        <f>SUMIFS(交付申請入力データ!$F$19:$F$150001,交付申請入力データ!$C$19:$C$150001,B140,交付申請入力データ!$B$19:$B$150001,交付申請出力結果!$C$125)</f>
        <v>0</v>
      </c>
      <c r="D140" s="316"/>
      <c r="E140" s="108">
        <f>SUMIFS(交付申請入力データ!$G$19:$G$150004,交付申請入力データ!$C$19:$C$150004,B140,交付申請入力データ!$B$19:$B$150004,交付申請出力結果!$C$125)</f>
        <v>0</v>
      </c>
      <c r="F140" s="108">
        <f>IFERROR(交付申請入力データ!L$18*SUMIFS(交付申請入力データ!$F$19:$F$150001,交付申請入力データ!L$19:L$150001,"対象",交付申請入力データ!$C$19:$C$150001,交付申請出力結果!$B140,交付申請入力データ!$B$19:$B$150001,交付申請出力結果!$C$125)/SUMIF(交付申請入力データ!L$19:L$150001,"対象",交付申請入力データ!$F$19:$F$150001),0)</f>
        <v>0</v>
      </c>
      <c r="G140" s="108">
        <f>IFERROR(交付申請入力データ!M$18*SUMIFS(交付申請入力データ!$F$19:$F$150001,交付申請入力データ!M$19:M$150001,"対象",交付申請入力データ!$C$19:$C$150001,交付申請出力結果!$B140,交付申請入力データ!$B$19:$B$150001,交付申請出力結果!$C$125)/SUMIF(交付申請入力データ!M$19:M$150001,"対象",交付申請入力データ!$F$19:$F$150001),0)</f>
        <v>0</v>
      </c>
      <c r="H140" s="108">
        <f>IFERROR(交付申請入力データ!N$18*SUMIFS(交付申請入力データ!$F$19:$F$150001,交付申請入力データ!N$19:N$150001,"対象",交付申請入力データ!$C$19:$C$150001,交付申請出力結果!$B140,交付申請入力データ!$B$19:$B$150001,交付申請出力結果!$C$125)/SUMIF(交付申請入力データ!N$19:N$150001,"対象",交付申請入力データ!$F$19:$F$150001),0)</f>
        <v>0</v>
      </c>
      <c r="I140" s="108">
        <f>IFERROR(交付申請入力データ!O$18*SUMIFS(交付申請入力データ!$F$19:$F$150001,交付申請入力データ!O$19:O$150001,"対象",交付申請入力データ!$C$19:$C$150001,交付申請出力結果!$B140,交付申請入力データ!$B$19:$B$150001,交付申請出力結果!$C$125)/SUMIF(交付申請入力データ!O$19:O$150001,"対象",交付申請入力データ!$F$19:$F$150001),0)</f>
        <v>0</v>
      </c>
      <c r="J140" s="108">
        <f>IFERROR(交付申請入力データ!P$18*SUMIFS(交付申請入力データ!$F$19:$F$150001,交付申請入力データ!P$19:P$150001,"対象",交付申請入力データ!$C$19:$C$150001,交付申請出力結果!$B140,交付申請入力データ!$B$19:$B$150001,交付申請出力結果!$C$125)/SUMIF(交付申請入力データ!P$19:P$150001,"対象",交付申請入力データ!$F$19:$F$150001),0)</f>
        <v>0</v>
      </c>
      <c r="K140" s="108">
        <f>IFERROR(交付申請入力データ!Q$18*SUMIFS(交付申請入力データ!$F$19:$F$150001,交付申請入力データ!Q$19:Q$150001,"対象",交付申請入力データ!$C$19:$C$150001,交付申請出力結果!$B140,交付申請入力データ!$B$19:$B$150001,交付申請出力結果!$C$125)/SUMIF(交付申請入力データ!Q$19:Q$150001,"対象",交付申請入力データ!$F$19:$F$150001),0)</f>
        <v>0</v>
      </c>
      <c r="L140" s="108">
        <f>IFERROR(交付申請入力データ!R$18*SUMIFS(交付申請入力データ!$F$19:$F$150001,交付申請入力データ!R$19:R$150001,"対象",交付申請入力データ!$C$19:$C$150001,交付申請出力結果!$B140,交付申請入力データ!$B$19:$B$150001,交付申請出力結果!$C$125)/SUMIF(交付申請入力データ!R$19:R$150001,"対象",交付申請入力データ!$F$19:$F$150001),0)</f>
        <v>0</v>
      </c>
      <c r="M140" s="108">
        <f>IFERROR(交付申請入力データ!S$18*SUMIFS(交付申請入力データ!$F$19:$F$150001,交付申請入力データ!S$19:S$150001,"対象",交付申請入力データ!$C$19:$C$150001,交付申請出力結果!$B140,交付申請入力データ!$B$19:$B$150001,交付申請出力結果!$C$125)/SUMIF(交付申請入力データ!S$19:S$150001,"対象",交付申請入力データ!$F$19:$F$150001),0)</f>
        <v>0</v>
      </c>
      <c r="N140" s="108">
        <f>IFERROR(交付申請入力データ!W$18*SUMIFS(交付申請入力データ!$F$19:$F$150001,交付申請入力データ!W$19:W$150001,"対象",交付申請入力データ!$C$19:$C$150001,交付申請出力結果!$B140,交付申請入力データ!$B$19:$B$150001,交付申請出力結果!$C$125)/SUMIF(交付申請入力データ!W$19:W$150001,"対象",交付申請入力データ!$F$19:$F$150001),0)</f>
        <v>0</v>
      </c>
      <c r="O140" s="108">
        <f>IFERROR(交付申請入力データ!X$18*SUMIFS(交付申請入力データ!$F$19:$F$150001,交付申請入力データ!X$19:X$150001,"対象",交付申請入力データ!$C$19:$C$150001,交付申請出力結果!$B140,交付申請入力データ!$B$19:$B$150001,交付申請出力結果!$C$125)/SUMIF(交付申請入力データ!X$19:X$150001,"対象",交付申請入力データ!$F$19:$F$150001),0)</f>
        <v>0</v>
      </c>
      <c r="P140" s="108">
        <f>IFERROR(交付申請入力データ!Y$18*SUMIFS(交付申請入力データ!$F$19:$F$150001,交付申請入力データ!Y$19:Y$150001,"対象",交付申請入力データ!$C$19:$C$150001,交付申請出力結果!$B140,交付申請入力データ!$B$19:$B$150001,交付申請出力結果!$C$125)/SUMIF(交付申請入力データ!Y$19:Y$150001,"対象",交付申請入力データ!$F$19:$F$150001),0)</f>
        <v>0</v>
      </c>
      <c r="Q140" s="74">
        <f t="shared" si="21"/>
        <v>0</v>
      </c>
      <c r="R140" s="75">
        <f>IFERROR(LOOKUP(交付申請出力結果!$C$125,交付申請入力データ!$B$8:$B$14,交付申請入力データ!$E$8:$E$14),0)</f>
        <v>0</v>
      </c>
      <c r="S140" s="84">
        <f t="shared" si="22"/>
        <v>0</v>
      </c>
      <c r="T140" s="330"/>
    </row>
    <row r="141" spans="1:20">
      <c r="A141" s="310"/>
      <c r="B141" s="72" t="s">
        <v>62</v>
      </c>
      <c r="C141" s="106">
        <f>SUMIFS(交付申請入力データ!$F$19:$F$150001,交付申請入力データ!$C$19:$C$150001,B141,交付申請入力データ!$B$19:$B$150001,交付申請出力結果!$C$125)</f>
        <v>0</v>
      </c>
      <c r="D141" s="316"/>
      <c r="E141" s="108">
        <f>SUMIFS(交付申請入力データ!$G$19:$G$150004,交付申請入力データ!$C$19:$C$150004,B141,交付申請入力データ!$B$19:$B$150004,交付申請出力結果!$C$125)</f>
        <v>0</v>
      </c>
      <c r="F141" s="108">
        <f>IFERROR(交付申請入力データ!L$18*SUMIFS(交付申請入力データ!$F$19:$F$150001,交付申請入力データ!L$19:L$150001,"対象",交付申請入力データ!$C$19:$C$150001,交付申請出力結果!$B141,交付申請入力データ!$B$19:$B$150001,交付申請出力結果!$C$125)/SUMIF(交付申請入力データ!L$19:L$150001,"対象",交付申請入力データ!$F$19:$F$150001),0)</f>
        <v>0</v>
      </c>
      <c r="G141" s="108">
        <f>IFERROR(交付申請入力データ!M$18*SUMIFS(交付申請入力データ!$F$19:$F$150001,交付申請入力データ!M$19:M$150001,"対象",交付申請入力データ!$C$19:$C$150001,交付申請出力結果!$B141,交付申請入力データ!$B$19:$B$150001,交付申請出力結果!$C$125)/SUMIF(交付申請入力データ!M$19:M$150001,"対象",交付申請入力データ!$F$19:$F$150001),0)</f>
        <v>0</v>
      </c>
      <c r="H141" s="108">
        <f>IFERROR(交付申請入力データ!N$18*SUMIFS(交付申請入力データ!$F$19:$F$150001,交付申請入力データ!N$19:N$150001,"対象",交付申請入力データ!$C$19:$C$150001,交付申請出力結果!$B141,交付申請入力データ!$B$19:$B$150001,交付申請出力結果!$C$125)/SUMIF(交付申請入力データ!N$19:N$150001,"対象",交付申請入力データ!$F$19:$F$150001),0)</f>
        <v>0</v>
      </c>
      <c r="I141" s="108">
        <f>IFERROR(交付申請入力データ!O$18*SUMIFS(交付申請入力データ!$F$19:$F$150001,交付申請入力データ!O$19:O$150001,"対象",交付申請入力データ!$C$19:$C$150001,交付申請出力結果!$B141,交付申請入力データ!$B$19:$B$150001,交付申請出力結果!$C$125)/SUMIF(交付申請入力データ!O$19:O$150001,"対象",交付申請入力データ!$F$19:$F$150001),0)</f>
        <v>0</v>
      </c>
      <c r="J141" s="108">
        <f>IFERROR(交付申請入力データ!P$18*SUMIFS(交付申請入力データ!$F$19:$F$150001,交付申請入力データ!P$19:P$150001,"対象",交付申請入力データ!$C$19:$C$150001,交付申請出力結果!$B141,交付申請入力データ!$B$19:$B$150001,交付申請出力結果!$C$125)/SUMIF(交付申請入力データ!P$19:P$150001,"対象",交付申請入力データ!$F$19:$F$150001),0)</f>
        <v>0</v>
      </c>
      <c r="K141" s="108">
        <f>IFERROR(交付申請入力データ!Q$18*SUMIFS(交付申請入力データ!$F$19:$F$150001,交付申請入力データ!Q$19:Q$150001,"対象",交付申請入力データ!$C$19:$C$150001,交付申請出力結果!$B141,交付申請入力データ!$B$19:$B$150001,交付申請出力結果!$C$125)/SUMIF(交付申請入力データ!Q$19:Q$150001,"対象",交付申請入力データ!$F$19:$F$150001),0)</f>
        <v>0</v>
      </c>
      <c r="L141" s="108">
        <f>IFERROR(交付申請入力データ!R$18*SUMIFS(交付申請入力データ!$F$19:$F$150001,交付申請入力データ!R$19:R$150001,"対象",交付申請入力データ!$C$19:$C$150001,交付申請出力結果!$B141,交付申請入力データ!$B$19:$B$150001,交付申請出力結果!$C$125)/SUMIF(交付申請入力データ!R$19:R$150001,"対象",交付申請入力データ!$F$19:$F$150001),0)</f>
        <v>0</v>
      </c>
      <c r="M141" s="108">
        <f>IFERROR(交付申請入力データ!S$18*SUMIFS(交付申請入力データ!$F$19:$F$150001,交付申請入力データ!S$19:S$150001,"対象",交付申請入力データ!$C$19:$C$150001,交付申請出力結果!$B141,交付申請入力データ!$B$19:$B$150001,交付申請出力結果!$C$125)/SUMIF(交付申請入力データ!S$19:S$150001,"対象",交付申請入力データ!$F$19:$F$150001),0)</f>
        <v>0</v>
      </c>
      <c r="N141" s="108">
        <f>IFERROR(交付申請入力データ!W$18*SUMIFS(交付申請入力データ!$F$19:$F$150001,交付申請入力データ!W$19:W$150001,"対象",交付申請入力データ!$C$19:$C$150001,交付申請出力結果!$B141,交付申請入力データ!$B$19:$B$150001,交付申請出力結果!$C$125)/SUMIF(交付申請入力データ!W$19:W$150001,"対象",交付申請入力データ!$F$19:$F$150001),0)</f>
        <v>0</v>
      </c>
      <c r="O141" s="108">
        <f>IFERROR(交付申請入力データ!X$18*SUMIFS(交付申請入力データ!$F$19:$F$150001,交付申請入力データ!X$19:X$150001,"対象",交付申請入力データ!$C$19:$C$150001,交付申請出力結果!$B141,交付申請入力データ!$B$19:$B$150001,交付申請出力結果!$C$125)/SUMIF(交付申請入力データ!X$19:X$150001,"対象",交付申請入力データ!$F$19:$F$150001),0)</f>
        <v>0</v>
      </c>
      <c r="P141" s="108">
        <f>IFERROR(交付申請入力データ!Y$18*SUMIFS(交付申請入力データ!$F$19:$F$150001,交付申請入力データ!Y$19:Y$150001,"対象",交付申請入力データ!$C$19:$C$150001,交付申請出力結果!$B141,交付申請入力データ!$B$19:$B$150001,交付申請出力結果!$C$125)/SUMIF(交付申請入力データ!Y$19:Y$150001,"対象",交付申請入力データ!$F$19:$F$150001),0)</f>
        <v>0</v>
      </c>
      <c r="Q141" s="74">
        <f t="shared" si="21"/>
        <v>0</v>
      </c>
      <c r="R141" s="75">
        <f>IFERROR(LOOKUP(交付申請出力結果!$C$125,交付申請入力データ!$B$8:$B$14,交付申請入力データ!$E$8:$E$14),0)</f>
        <v>0</v>
      </c>
      <c r="S141" s="84">
        <f t="shared" si="22"/>
        <v>0</v>
      </c>
      <c r="T141" s="330"/>
    </row>
    <row r="142" spans="1:20">
      <c r="A142" s="310"/>
      <c r="B142" s="72" t="s">
        <v>63</v>
      </c>
      <c r="C142" s="106">
        <f>SUMIFS(交付申請入力データ!$F$19:$F$150001,交付申請入力データ!$C$19:$C$150001,B142,交付申請入力データ!$B$19:$B$150001,交付申請出力結果!$C$125)</f>
        <v>0</v>
      </c>
      <c r="D142" s="316"/>
      <c r="E142" s="108">
        <f>SUMIFS(交付申請入力データ!$G$19:$G$150004,交付申請入力データ!$C$19:$C$150004,B142,交付申請入力データ!$B$19:$B$150004,交付申請出力結果!$C$125)</f>
        <v>0</v>
      </c>
      <c r="F142" s="108">
        <f>IFERROR(交付申請入力データ!L$18*SUMIFS(交付申請入力データ!$F$19:$F$150001,交付申請入力データ!L$19:L$150001,"対象",交付申請入力データ!$C$19:$C$150001,交付申請出力結果!$B142,交付申請入力データ!$B$19:$B$150001,交付申請出力結果!$C$125)/SUMIF(交付申請入力データ!L$19:L$150001,"対象",交付申請入力データ!$F$19:$F$150001),0)</f>
        <v>0</v>
      </c>
      <c r="G142" s="108">
        <f>IFERROR(交付申請入力データ!M$18*SUMIFS(交付申請入力データ!$F$19:$F$150001,交付申請入力データ!M$19:M$150001,"対象",交付申請入力データ!$C$19:$C$150001,交付申請出力結果!$B142,交付申請入力データ!$B$19:$B$150001,交付申請出力結果!$C$125)/SUMIF(交付申請入力データ!M$19:M$150001,"対象",交付申請入力データ!$F$19:$F$150001),0)</f>
        <v>0</v>
      </c>
      <c r="H142" s="108">
        <f>IFERROR(交付申請入力データ!N$18*SUMIFS(交付申請入力データ!$F$19:$F$150001,交付申請入力データ!N$19:N$150001,"対象",交付申請入力データ!$C$19:$C$150001,交付申請出力結果!$B142,交付申請入力データ!$B$19:$B$150001,交付申請出力結果!$C$125)/SUMIF(交付申請入力データ!N$19:N$150001,"対象",交付申請入力データ!$F$19:$F$150001),0)</f>
        <v>0</v>
      </c>
      <c r="I142" s="108">
        <f>IFERROR(交付申請入力データ!O$18*SUMIFS(交付申請入力データ!$F$19:$F$150001,交付申請入力データ!O$19:O$150001,"対象",交付申請入力データ!$C$19:$C$150001,交付申請出力結果!$B142,交付申請入力データ!$B$19:$B$150001,交付申請出力結果!$C$125)/SUMIF(交付申請入力データ!O$19:O$150001,"対象",交付申請入力データ!$F$19:$F$150001),0)</f>
        <v>0</v>
      </c>
      <c r="J142" s="108">
        <f>IFERROR(交付申請入力データ!P$18*SUMIFS(交付申請入力データ!$F$19:$F$150001,交付申請入力データ!P$19:P$150001,"対象",交付申請入力データ!$C$19:$C$150001,交付申請出力結果!$B142,交付申請入力データ!$B$19:$B$150001,交付申請出力結果!$C$125)/SUMIF(交付申請入力データ!P$19:P$150001,"対象",交付申請入力データ!$F$19:$F$150001),0)</f>
        <v>0</v>
      </c>
      <c r="K142" s="108">
        <f>IFERROR(交付申請入力データ!Q$18*SUMIFS(交付申請入力データ!$F$19:$F$150001,交付申請入力データ!Q$19:Q$150001,"対象",交付申請入力データ!$C$19:$C$150001,交付申請出力結果!$B142,交付申請入力データ!$B$19:$B$150001,交付申請出力結果!$C$125)/SUMIF(交付申請入力データ!Q$19:Q$150001,"対象",交付申請入力データ!$F$19:$F$150001),0)</f>
        <v>0</v>
      </c>
      <c r="L142" s="108">
        <f>IFERROR(交付申請入力データ!R$18*SUMIFS(交付申請入力データ!$F$19:$F$150001,交付申請入力データ!R$19:R$150001,"対象",交付申請入力データ!$C$19:$C$150001,交付申請出力結果!$B142,交付申請入力データ!$B$19:$B$150001,交付申請出力結果!$C$125)/SUMIF(交付申請入力データ!R$19:R$150001,"対象",交付申請入力データ!$F$19:$F$150001),0)</f>
        <v>0</v>
      </c>
      <c r="M142" s="108">
        <f>IFERROR(交付申請入力データ!S$18*SUMIFS(交付申請入力データ!$F$19:$F$150001,交付申請入力データ!S$19:S$150001,"対象",交付申請入力データ!$C$19:$C$150001,交付申請出力結果!$B142,交付申請入力データ!$B$19:$B$150001,交付申請出力結果!$C$125)/SUMIF(交付申請入力データ!S$19:S$150001,"対象",交付申請入力データ!$F$19:$F$150001),0)</f>
        <v>0</v>
      </c>
      <c r="N142" s="108">
        <f>IFERROR(交付申請入力データ!W$18*SUMIFS(交付申請入力データ!$F$19:$F$150001,交付申請入力データ!W$19:W$150001,"対象",交付申請入力データ!$C$19:$C$150001,交付申請出力結果!$B142,交付申請入力データ!$B$19:$B$150001,交付申請出力結果!$C$125)/SUMIF(交付申請入力データ!W$19:W$150001,"対象",交付申請入力データ!$F$19:$F$150001),0)</f>
        <v>0</v>
      </c>
      <c r="O142" s="108">
        <f>IFERROR(交付申請入力データ!X$18*SUMIFS(交付申請入力データ!$F$19:$F$150001,交付申請入力データ!X$19:X$150001,"対象",交付申請入力データ!$C$19:$C$150001,交付申請出力結果!$B142,交付申請入力データ!$B$19:$B$150001,交付申請出力結果!$C$125)/SUMIF(交付申請入力データ!X$19:X$150001,"対象",交付申請入力データ!$F$19:$F$150001),0)</f>
        <v>0</v>
      </c>
      <c r="P142" s="108">
        <f>IFERROR(交付申請入力データ!Y$18*SUMIFS(交付申請入力データ!$F$19:$F$150001,交付申請入力データ!Y$19:Y$150001,"対象",交付申請入力データ!$C$19:$C$150001,交付申請出力結果!$B142,交付申請入力データ!$B$19:$B$150001,交付申請出力結果!$C$125)/SUMIF(交付申請入力データ!Y$19:Y$150001,"対象",交付申請入力データ!$F$19:$F$150001),0)</f>
        <v>0</v>
      </c>
      <c r="Q142" s="74">
        <f t="shared" si="21"/>
        <v>0</v>
      </c>
      <c r="R142" s="75">
        <f>IFERROR(LOOKUP(交付申請出力結果!$C$125,交付申請入力データ!$B$8:$B$14,交付申請入力データ!$E$8:$E$14),0)</f>
        <v>0</v>
      </c>
      <c r="S142" s="84">
        <f t="shared" si="22"/>
        <v>0</v>
      </c>
      <c r="T142" s="330"/>
    </row>
    <row r="143" spans="1:20">
      <c r="A143" s="310"/>
      <c r="B143" s="72" t="s">
        <v>64</v>
      </c>
      <c r="C143" s="106">
        <f>SUMIFS(交付申請入力データ!$F$19:$F$150001,交付申請入力データ!$C$19:$C$150001,B143,交付申請入力データ!$B$19:$B$150001,交付申請出力結果!$C$125)</f>
        <v>0</v>
      </c>
      <c r="D143" s="316"/>
      <c r="E143" s="108">
        <f>SUMIFS(交付申請入力データ!$G$19:$G$150004,交付申請入力データ!$C$19:$C$150004,B143,交付申請入力データ!$B$19:$B$150004,交付申請出力結果!$C$125)</f>
        <v>0</v>
      </c>
      <c r="F143" s="108">
        <f>IFERROR(交付申請入力データ!L$18*SUMIFS(交付申請入力データ!$F$19:$F$150001,交付申請入力データ!L$19:L$150001,"対象",交付申請入力データ!$C$19:$C$150001,交付申請出力結果!$B143,交付申請入力データ!$B$19:$B$150001,交付申請出力結果!$C$125)/SUMIF(交付申請入力データ!L$19:L$150001,"対象",交付申請入力データ!$F$19:$F$150001),0)</f>
        <v>0</v>
      </c>
      <c r="G143" s="108">
        <f>IFERROR(交付申請入力データ!M$18*SUMIFS(交付申請入力データ!$F$19:$F$150001,交付申請入力データ!M$19:M$150001,"対象",交付申請入力データ!$C$19:$C$150001,交付申請出力結果!$B143,交付申請入力データ!$B$19:$B$150001,交付申請出力結果!$C$125)/SUMIF(交付申請入力データ!M$19:M$150001,"対象",交付申請入力データ!$F$19:$F$150001),0)</f>
        <v>0</v>
      </c>
      <c r="H143" s="108">
        <f>IFERROR(交付申請入力データ!N$18*SUMIFS(交付申請入力データ!$F$19:$F$150001,交付申請入力データ!N$19:N$150001,"対象",交付申請入力データ!$C$19:$C$150001,交付申請出力結果!$B143,交付申請入力データ!$B$19:$B$150001,交付申請出力結果!$C$125)/SUMIF(交付申請入力データ!N$19:N$150001,"対象",交付申請入力データ!$F$19:$F$150001),0)</f>
        <v>0</v>
      </c>
      <c r="I143" s="108">
        <f>IFERROR(交付申請入力データ!O$18*SUMIFS(交付申請入力データ!$F$19:$F$150001,交付申請入力データ!O$19:O$150001,"対象",交付申請入力データ!$C$19:$C$150001,交付申請出力結果!$B143,交付申請入力データ!$B$19:$B$150001,交付申請出力結果!$C$125)/SUMIF(交付申請入力データ!O$19:O$150001,"対象",交付申請入力データ!$F$19:$F$150001),0)</f>
        <v>0</v>
      </c>
      <c r="J143" s="108">
        <f>IFERROR(交付申請入力データ!P$18*SUMIFS(交付申請入力データ!$F$19:$F$150001,交付申請入力データ!P$19:P$150001,"対象",交付申請入力データ!$C$19:$C$150001,交付申請出力結果!$B143,交付申請入力データ!$B$19:$B$150001,交付申請出力結果!$C$125)/SUMIF(交付申請入力データ!P$19:P$150001,"対象",交付申請入力データ!$F$19:$F$150001),0)</f>
        <v>0</v>
      </c>
      <c r="K143" s="108">
        <f>IFERROR(交付申請入力データ!Q$18*SUMIFS(交付申請入力データ!$F$19:$F$150001,交付申請入力データ!Q$19:Q$150001,"対象",交付申請入力データ!$C$19:$C$150001,交付申請出力結果!$B143,交付申請入力データ!$B$19:$B$150001,交付申請出力結果!$C$125)/SUMIF(交付申請入力データ!Q$19:Q$150001,"対象",交付申請入力データ!$F$19:$F$150001),0)</f>
        <v>0</v>
      </c>
      <c r="L143" s="108">
        <f>IFERROR(交付申請入力データ!R$18*SUMIFS(交付申請入力データ!$F$19:$F$150001,交付申請入力データ!R$19:R$150001,"対象",交付申請入力データ!$C$19:$C$150001,交付申請出力結果!$B143,交付申請入力データ!$B$19:$B$150001,交付申請出力結果!$C$125)/SUMIF(交付申請入力データ!R$19:R$150001,"対象",交付申請入力データ!$F$19:$F$150001),0)</f>
        <v>0</v>
      </c>
      <c r="M143" s="108">
        <f>IFERROR(交付申請入力データ!S$18*SUMIFS(交付申請入力データ!$F$19:$F$150001,交付申請入力データ!S$19:S$150001,"対象",交付申請入力データ!$C$19:$C$150001,交付申請出力結果!$B143,交付申請入力データ!$B$19:$B$150001,交付申請出力結果!$C$125)/SUMIF(交付申請入力データ!S$19:S$150001,"対象",交付申請入力データ!$F$19:$F$150001),0)</f>
        <v>0</v>
      </c>
      <c r="N143" s="108">
        <f>IFERROR(交付申請入力データ!W$18*SUMIFS(交付申請入力データ!$F$19:$F$150001,交付申請入力データ!W$19:W$150001,"対象",交付申請入力データ!$C$19:$C$150001,交付申請出力結果!$B143,交付申請入力データ!$B$19:$B$150001,交付申請出力結果!$C$125)/SUMIF(交付申請入力データ!W$19:W$150001,"対象",交付申請入力データ!$F$19:$F$150001),0)</f>
        <v>0</v>
      </c>
      <c r="O143" s="108">
        <f>IFERROR(交付申請入力データ!X$18*SUMIFS(交付申請入力データ!$F$19:$F$150001,交付申請入力データ!X$19:X$150001,"対象",交付申請入力データ!$C$19:$C$150001,交付申請出力結果!$B143,交付申請入力データ!$B$19:$B$150001,交付申請出力結果!$C$125)/SUMIF(交付申請入力データ!X$19:X$150001,"対象",交付申請入力データ!$F$19:$F$150001),0)</f>
        <v>0</v>
      </c>
      <c r="P143" s="108">
        <f>IFERROR(交付申請入力データ!Y$18*SUMIFS(交付申請入力データ!$F$19:$F$150001,交付申請入力データ!Y$19:Y$150001,"対象",交付申請入力データ!$C$19:$C$150001,交付申請出力結果!$B143,交付申請入力データ!$B$19:$B$150001,交付申請出力結果!$C$125)/SUMIF(交付申請入力データ!Y$19:Y$150001,"対象",交付申請入力データ!$F$19:$F$150001),0)</f>
        <v>0</v>
      </c>
      <c r="Q143" s="74">
        <f t="shared" si="21"/>
        <v>0</v>
      </c>
      <c r="R143" s="75">
        <f>IFERROR(LOOKUP(交付申請出力結果!$C$125,交付申請入力データ!$B$8:$B$14,交付申請入力データ!$E$8:$E$14),0)</f>
        <v>0</v>
      </c>
      <c r="S143" s="84">
        <f t="shared" si="22"/>
        <v>0</v>
      </c>
      <c r="T143" s="330"/>
    </row>
    <row r="144" spans="1:20">
      <c r="A144" s="310"/>
      <c r="B144" s="72" t="s">
        <v>65</v>
      </c>
      <c r="C144" s="106">
        <f>SUMIFS(交付申請入力データ!$F$19:$F$150001,交付申請入力データ!$C$19:$C$150001,B144,交付申請入力データ!$B$19:$B$150001,交付申請出力結果!$C$125)</f>
        <v>0</v>
      </c>
      <c r="D144" s="316"/>
      <c r="E144" s="108">
        <f>SUMIFS(交付申請入力データ!$G$19:$G$150004,交付申請入力データ!$C$19:$C$150004,B144,交付申請入力データ!$B$19:$B$150004,交付申請出力結果!$C$125)</f>
        <v>0</v>
      </c>
      <c r="F144" s="108">
        <f>IFERROR(交付申請入力データ!L$18*SUMIFS(交付申請入力データ!$F$19:$F$150001,交付申請入力データ!L$19:L$150001,"対象",交付申請入力データ!$C$19:$C$150001,交付申請出力結果!$B144,交付申請入力データ!$B$19:$B$150001,交付申請出力結果!$C$125)/SUMIF(交付申請入力データ!L$19:L$150001,"対象",交付申請入力データ!$F$19:$F$150001),0)</f>
        <v>0</v>
      </c>
      <c r="G144" s="108">
        <f>IFERROR(交付申請入力データ!M$18*SUMIFS(交付申請入力データ!$F$19:$F$150001,交付申請入力データ!M$19:M$150001,"対象",交付申請入力データ!$C$19:$C$150001,交付申請出力結果!$B144,交付申請入力データ!$B$19:$B$150001,交付申請出力結果!$C$125)/SUMIF(交付申請入力データ!M$19:M$150001,"対象",交付申請入力データ!$F$19:$F$150001),0)</f>
        <v>0</v>
      </c>
      <c r="H144" s="108">
        <f>IFERROR(交付申請入力データ!N$18*SUMIFS(交付申請入力データ!$F$19:$F$150001,交付申請入力データ!N$19:N$150001,"対象",交付申請入力データ!$C$19:$C$150001,交付申請出力結果!$B144,交付申請入力データ!$B$19:$B$150001,交付申請出力結果!$C$125)/SUMIF(交付申請入力データ!N$19:N$150001,"対象",交付申請入力データ!$F$19:$F$150001),0)</f>
        <v>0</v>
      </c>
      <c r="I144" s="108">
        <f>IFERROR(交付申請入力データ!O$18*SUMIFS(交付申請入力データ!$F$19:$F$150001,交付申請入力データ!O$19:O$150001,"対象",交付申請入力データ!$C$19:$C$150001,交付申請出力結果!$B144,交付申請入力データ!$B$19:$B$150001,交付申請出力結果!$C$125)/SUMIF(交付申請入力データ!O$19:O$150001,"対象",交付申請入力データ!$F$19:$F$150001),0)</f>
        <v>0</v>
      </c>
      <c r="J144" s="108">
        <f>IFERROR(交付申請入力データ!P$18*SUMIFS(交付申請入力データ!$F$19:$F$150001,交付申請入力データ!P$19:P$150001,"対象",交付申請入力データ!$C$19:$C$150001,交付申請出力結果!$B144,交付申請入力データ!$B$19:$B$150001,交付申請出力結果!$C$125)/SUMIF(交付申請入力データ!P$19:P$150001,"対象",交付申請入力データ!$F$19:$F$150001),0)</f>
        <v>0</v>
      </c>
      <c r="K144" s="108">
        <f>IFERROR(交付申請入力データ!Q$18*SUMIFS(交付申請入力データ!$F$19:$F$150001,交付申請入力データ!Q$19:Q$150001,"対象",交付申請入力データ!$C$19:$C$150001,交付申請出力結果!$B144,交付申請入力データ!$B$19:$B$150001,交付申請出力結果!$C$125)/SUMIF(交付申請入力データ!Q$19:Q$150001,"対象",交付申請入力データ!$F$19:$F$150001),0)</f>
        <v>0</v>
      </c>
      <c r="L144" s="108">
        <f>IFERROR(交付申請入力データ!R$18*SUMIFS(交付申請入力データ!$F$19:$F$150001,交付申請入力データ!R$19:R$150001,"対象",交付申請入力データ!$C$19:$C$150001,交付申請出力結果!$B144,交付申請入力データ!$B$19:$B$150001,交付申請出力結果!$C$125)/SUMIF(交付申請入力データ!R$19:R$150001,"対象",交付申請入力データ!$F$19:$F$150001),0)</f>
        <v>0</v>
      </c>
      <c r="M144" s="108">
        <f>IFERROR(交付申請入力データ!S$18*SUMIFS(交付申請入力データ!$F$19:$F$150001,交付申請入力データ!S$19:S$150001,"対象",交付申請入力データ!$C$19:$C$150001,交付申請出力結果!$B144,交付申請入力データ!$B$19:$B$150001,交付申請出力結果!$C$125)/SUMIF(交付申請入力データ!S$19:S$150001,"対象",交付申請入力データ!$F$19:$F$150001),0)</f>
        <v>0</v>
      </c>
      <c r="N144" s="108">
        <f>IFERROR(交付申請入力データ!W$18*SUMIFS(交付申請入力データ!$F$19:$F$150001,交付申請入力データ!W$19:W$150001,"対象",交付申請入力データ!$C$19:$C$150001,交付申請出力結果!$B144,交付申請入力データ!$B$19:$B$150001,交付申請出力結果!$C$125)/SUMIF(交付申請入力データ!W$19:W$150001,"対象",交付申請入力データ!$F$19:$F$150001),0)</f>
        <v>0</v>
      </c>
      <c r="O144" s="108">
        <f>IFERROR(交付申請入力データ!X$18*SUMIFS(交付申請入力データ!$F$19:$F$150001,交付申請入力データ!X$19:X$150001,"対象",交付申請入力データ!$C$19:$C$150001,交付申請出力結果!$B144,交付申請入力データ!$B$19:$B$150001,交付申請出力結果!$C$125)/SUMIF(交付申請入力データ!X$19:X$150001,"対象",交付申請入力データ!$F$19:$F$150001),0)</f>
        <v>0</v>
      </c>
      <c r="P144" s="108">
        <f>IFERROR(交付申請入力データ!Y$18*SUMIFS(交付申請入力データ!$F$19:$F$150001,交付申請入力データ!Y$19:Y$150001,"対象",交付申請入力データ!$C$19:$C$150001,交付申請出力結果!$B144,交付申請入力データ!$B$19:$B$150001,交付申請出力結果!$C$125)/SUMIF(交付申請入力データ!Y$19:Y$150001,"対象",交付申請入力データ!$F$19:$F$150001),0)</f>
        <v>0</v>
      </c>
      <c r="Q144" s="74">
        <f t="shared" si="21"/>
        <v>0</v>
      </c>
      <c r="R144" s="75">
        <f>IFERROR(LOOKUP(交付申請出力結果!$C$125,交付申請入力データ!$B$8:$B$14,交付申請入力データ!$E$8:$E$14),0)</f>
        <v>0</v>
      </c>
      <c r="S144" s="84">
        <f t="shared" si="22"/>
        <v>0</v>
      </c>
      <c r="T144" s="330"/>
    </row>
    <row r="145" spans="1:20">
      <c r="A145" s="310"/>
      <c r="B145" s="72" t="s">
        <v>66</v>
      </c>
      <c r="C145" s="106">
        <f>SUMIFS(交付申請入力データ!$F$19:$F$150001,交付申請入力データ!$C$19:$C$150001,B145,交付申請入力データ!$B$19:$B$150001,交付申請出力結果!$C$125)</f>
        <v>0</v>
      </c>
      <c r="D145" s="316"/>
      <c r="E145" s="108">
        <f>SUMIFS(交付申請入力データ!$G$19:$G$150004,交付申請入力データ!$C$19:$C$150004,B145,交付申請入力データ!$B$19:$B$150004,交付申請出力結果!$C$125)</f>
        <v>0</v>
      </c>
      <c r="F145" s="108">
        <f>IFERROR(交付申請入力データ!L$18*SUMIFS(交付申請入力データ!$F$19:$F$150001,交付申請入力データ!L$19:L$150001,"対象",交付申請入力データ!$C$19:$C$150001,交付申請出力結果!$B145,交付申請入力データ!$B$19:$B$150001,交付申請出力結果!$C$125)/SUMIF(交付申請入力データ!L$19:L$150001,"対象",交付申請入力データ!$F$19:$F$150001),0)</f>
        <v>0</v>
      </c>
      <c r="G145" s="108">
        <f>IFERROR(交付申請入力データ!M$18*SUMIFS(交付申請入力データ!$F$19:$F$150001,交付申請入力データ!M$19:M$150001,"対象",交付申請入力データ!$C$19:$C$150001,交付申請出力結果!$B145,交付申請入力データ!$B$19:$B$150001,交付申請出力結果!$C$125)/SUMIF(交付申請入力データ!M$19:M$150001,"対象",交付申請入力データ!$F$19:$F$150001),0)</f>
        <v>0</v>
      </c>
      <c r="H145" s="108">
        <f>IFERROR(交付申請入力データ!N$18*SUMIFS(交付申請入力データ!$F$19:$F$150001,交付申請入力データ!N$19:N$150001,"対象",交付申請入力データ!$C$19:$C$150001,交付申請出力結果!$B145,交付申請入力データ!$B$19:$B$150001,交付申請出力結果!$C$125)/SUMIF(交付申請入力データ!N$19:N$150001,"対象",交付申請入力データ!$F$19:$F$150001),0)</f>
        <v>0</v>
      </c>
      <c r="I145" s="108">
        <f>IFERROR(交付申請入力データ!O$18*SUMIFS(交付申請入力データ!$F$19:$F$150001,交付申請入力データ!O$19:O$150001,"対象",交付申請入力データ!$C$19:$C$150001,交付申請出力結果!$B145,交付申請入力データ!$B$19:$B$150001,交付申請出力結果!$C$125)/SUMIF(交付申請入力データ!O$19:O$150001,"対象",交付申請入力データ!$F$19:$F$150001),0)</f>
        <v>0</v>
      </c>
      <c r="J145" s="108">
        <f>IFERROR(交付申請入力データ!P$18*SUMIFS(交付申請入力データ!$F$19:$F$150001,交付申請入力データ!P$19:P$150001,"対象",交付申請入力データ!$C$19:$C$150001,交付申請出力結果!$B145,交付申請入力データ!$B$19:$B$150001,交付申請出力結果!$C$125)/SUMIF(交付申請入力データ!P$19:P$150001,"対象",交付申請入力データ!$F$19:$F$150001),0)</f>
        <v>0</v>
      </c>
      <c r="K145" s="108">
        <f>IFERROR(交付申請入力データ!Q$18*SUMIFS(交付申請入力データ!$F$19:$F$150001,交付申請入力データ!Q$19:Q$150001,"対象",交付申請入力データ!$C$19:$C$150001,交付申請出力結果!$B145,交付申請入力データ!$B$19:$B$150001,交付申請出力結果!$C$125)/SUMIF(交付申請入力データ!Q$19:Q$150001,"対象",交付申請入力データ!$F$19:$F$150001),0)</f>
        <v>0</v>
      </c>
      <c r="L145" s="108">
        <f>IFERROR(交付申請入力データ!R$18*SUMIFS(交付申請入力データ!$F$19:$F$150001,交付申請入力データ!R$19:R$150001,"対象",交付申請入力データ!$C$19:$C$150001,交付申請出力結果!$B145,交付申請入力データ!$B$19:$B$150001,交付申請出力結果!$C$125)/SUMIF(交付申請入力データ!R$19:R$150001,"対象",交付申請入力データ!$F$19:$F$150001),0)</f>
        <v>0</v>
      </c>
      <c r="M145" s="108">
        <f>IFERROR(交付申請入力データ!S$18*SUMIFS(交付申請入力データ!$F$19:$F$150001,交付申請入力データ!S$19:S$150001,"対象",交付申請入力データ!$C$19:$C$150001,交付申請出力結果!$B145,交付申請入力データ!$B$19:$B$150001,交付申請出力結果!$C$125)/SUMIF(交付申請入力データ!S$19:S$150001,"対象",交付申請入力データ!$F$19:$F$150001),0)</f>
        <v>0</v>
      </c>
      <c r="N145" s="108">
        <f>IFERROR(交付申請入力データ!W$18*SUMIFS(交付申請入力データ!$F$19:$F$150001,交付申請入力データ!W$19:W$150001,"対象",交付申請入力データ!$C$19:$C$150001,交付申請出力結果!$B145,交付申請入力データ!$B$19:$B$150001,交付申請出力結果!$C$125)/SUMIF(交付申請入力データ!W$19:W$150001,"対象",交付申請入力データ!$F$19:$F$150001),0)</f>
        <v>0</v>
      </c>
      <c r="O145" s="108">
        <f>IFERROR(交付申請入力データ!X$18*SUMIFS(交付申請入力データ!$F$19:$F$150001,交付申請入力データ!X$19:X$150001,"対象",交付申請入力データ!$C$19:$C$150001,交付申請出力結果!$B145,交付申請入力データ!$B$19:$B$150001,交付申請出力結果!$C$125)/SUMIF(交付申請入力データ!X$19:X$150001,"対象",交付申請入力データ!$F$19:$F$150001),0)</f>
        <v>0</v>
      </c>
      <c r="P145" s="108">
        <f>IFERROR(交付申請入力データ!Y$18*SUMIFS(交付申請入力データ!$F$19:$F$150001,交付申請入力データ!Y$19:Y$150001,"対象",交付申請入力データ!$C$19:$C$150001,交付申請出力結果!$B145,交付申請入力データ!$B$19:$B$150001,交付申請出力結果!$C$125)/SUMIF(交付申請入力データ!Y$19:Y$150001,"対象",交付申請入力データ!$F$19:$F$150001),0)</f>
        <v>0</v>
      </c>
      <c r="Q145" s="74">
        <f t="shared" si="21"/>
        <v>0</v>
      </c>
      <c r="R145" s="75">
        <f>IFERROR(LOOKUP(交付申請出力結果!$C$125,交付申請入力データ!$B$8:$B$14,交付申請入力データ!$E$8:$E$14),0)</f>
        <v>0</v>
      </c>
      <c r="S145" s="84">
        <f t="shared" si="22"/>
        <v>0</v>
      </c>
      <c r="T145" s="330"/>
    </row>
    <row r="146" spans="1:20">
      <c r="A146" s="310"/>
      <c r="B146" s="72" t="s">
        <v>67</v>
      </c>
      <c r="C146" s="106">
        <f>SUMIFS(交付申請入力データ!$F$19:$F$150001,交付申請入力データ!$C$19:$C$150001,B146,交付申請入力データ!$B$19:$B$150001,交付申請出力結果!$C$125)</f>
        <v>0</v>
      </c>
      <c r="D146" s="316"/>
      <c r="E146" s="108">
        <f>SUMIFS(交付申請入力データ!$G$19:$G$150004,交付申請入力データ!$C$19:$C$150004,B146,交付申請入力データ!$B$19:$B$150004,交付申請出力結果!$C$125)</f>
        <v>0</v>
      </c>
      <c r="F146" s="108">
        <f>IFERROR(交付申請入力データ!L$18*SUMIFS(交付申請入力データ!$F$19:$F$150001,交付申請入力データ!L$19:L$150001,"対象",交付申請入力データ!$C$19:$C$150001,交付申請出力結果!$B146,交付申請入力データ!$B$19:$B$150001,交付申請出力結果!$C$125)/SUMIF(交付申請入力データ!L$19:L$150001,"対象",交付申請入力データ!$F$19:$F$150001),0)</f>
        <v>0</v>
      </c>
      <c r="G146" s="108">
        <f>IFERROR(交付申請入力データ!M$18*SUMIFS(交付申請入力データ!$F$19:$F$150001,交付申請入力データ!M$19:M$150001,"対象",交付申請入力データ!$C$19:$C$150001,交付申請出力結果!$B146,交付申請入力データ!$B$19:$B$150001,交付申請出力結果!$C$125)/SUMIF(交付申請入力データ!M$19:M$150001,"対象",交付申請入力データ!$F$19:$F$150001),0)</f>
        <v>0</v>
      </c>
      <c r="H146" s="108">
        <f>IFERROR(交付申請入力データ!N$18*SUMIFS(交付申請入力データ!$F$19:$F$150001,交付申請入力データ!N$19:N$150001,"対象",交付申請入力データ!$C$19:$C$150001,交付申請出力結果!$B146,交付申請入力データ!$B$19:$B$150001,交付申請出力結果!$C$125)/SUMIF(交付申請入力データ!N$19:N$150001,"対象",交付申請入力データ!$F$19:$F$150001),0)</f>
        <v>0</v>
      </c>
      <c r="I146" s="108">
        <f>IFERROR(交付申請入力データ!O$18*SUMIFS(交付申請入力データ!$F$19:$F$150001,交付申請入力データ!O$19:O$150001,"対象",交付申請入力データ!$C$19:$C$150001,交付申請出力結果!$B146,交付申請入力データ!$B$19:$B$150001,交付申請出力結果!$C$125)/SUMIF(交付申請入力データ!O$19:O$150001,"対象",交付申請入力データ!$F$19:$F$150001),0)</f>
        <v>0</v>
      </c>
      <c r="J146" s="108">
        <f>IFERROR(交付申請入力データ!P$18*SUMIFS(交付申請入力データ!$F$19:$F$150001,交付申請入力データ!P$19:P$150001,"対象",交付申請入力データ!$C$19:$C$150001,交付申請出力結果!$B146,交付申請入力データ!$B$19:$B$150001,交付申請出力結果!$C$125)/SUMIF(交付申請入力データ!P$19:P$150001,"対象",交付申請入力データ!$F$19:$F$150001),0)</f>
        <v>0</v>
      </c>
      <c r="K146" s="108">
        <f>IFERROR(交付申請入力データ!Q$18*SUMIFS(交付申請入力データ!$F$19:$F$150001,交付申請入力データ!Q$19:Q$150001,"対象",交付申請入力データ!$C$19:$C$150001,交付申請出力結果!$B146,交付申請入力データ!$B$19:$B$150001,交付申請出力結果!$C$125)/SUMIF(交付申請入力データ!Q$19:Q$150001,"対象",交付申請入力データ!$F$19:$F$150001),0)</f>
        <v>0</v>
      </c>
      <c r="L146" s="108">
        <f>IFERROR(交付申請入力データ!R$18*SUMIFS(交付申請入力データ!$F$19:$F$150001,交付申請入力データ!R$19:R$150001,"対象",交付申請入力データ!$C$19:$C$150001,交付申請出力結果!$B146,交付申請入力データ!$B$19:$B$150001,交付申請出力結果!$C$125)/SUMIF(交付申請入力データ!R$19:R$150001,"対象",交付申請入力データ!$F$19:$F$150001),0)</f>
        <v>0</v>
      </c>
      <c r="M146" s="108">
        <f>IFERROR(交付申請入力データ!S$18*SUMIFS(交付申請入力データ!$F$19:$F$150001,交付申請入力データ!S$19:S$150001,"対象",交付申請入力データ!$C$19:$C$150001,交付申請出力結果!$B146,交付申請入力データ!$B$19:$B$150001,交付申請出力結果!$C$125)/SUMIF(交付申請入力データ!S$19:S$150001,"対象",交付申請入力データ!$F$19:$F$150001),0)</f>
        <v>0</v>
      </c>
      <c r="N146" s="108">
        <f>IFERROR(交付申請入力データ!W$18*SUMIFS(交付申請入力データ!$F$19:$F$150001,交付申請入力データ!W$19:W$150001,"対象",交付申請入力データ!$C$19:$C$150001,交付申請出力結果!$B146,交付申請入力データ!$B$19:$B$150001,交付申請出力結果!$C$125)/SUMIF(交付申請入力データ!W$19:W$150001,"対象",交付申請入力データ!$F$19:$F$150001),0)</f>
        <v>0</v>
      </c>
      <c r="O146" s="108">
        <f>IFERROR(交付申請入力データ!X$18*SUMIFS(交付申請入力データ!$F$19:$F$150001,交付申請入力データ!X$19:X$150001,"対象",交付申請入力データ!$C$19:$C$150001,交付申請出力結果!$B146,交付申請入力データ!$B$19:$B$150001,交付申請出力結果!$C$125)/SUMIF(交付申請入力データ!X$19:X$150001,"対象",交付申請入力データ!$F$19:$F$150001),0)</f>
        <v>0</v>
      </c>
      <c r="P146" s="108">
        <f>IFERROR(交付申請入力データ!Y$18*SUMIFS(交付申請入力データ!$F$19:$F$150001,交付申請入力データ!Y$19:Y$150001,"対象",交付申請入力データ!$C$19:$C$150001,交付申請出力結果!$B146,交付申請入力データ!$B$19:$B$150001,交付申請出力結果!$C$125)/SUMIF(交付申請入力データ!Y$19:Y$150001,"対象",交付申請入力データ!$F$19:$F$150001),0)</f>
        <v>0</v>
      </c>
      <c r="Q146" s="74">
        <f t="shared" si="21"/>
        <v>0</v>
      </c>
      <c r="R146" s="75">
        <f>IFERROR(LOOKUP(交付申請出力結果!$C$125,交付申請入力データ!$B$8:$B$14,交付申請入力データ!$E$8:$E$14),0)</f>
        <v>0</v>
      </c>
      <c r="S146" s="84">
        <f t="shared" si="22"/>
        <v>0</v>
      </c>
      <c r="T146" s="330"/>
    </row>
    <row r="147" spans="1:20">
      <c r="A147" s="310"/>
      <c r="B147" s="72" t="s">
        <v>68</v>
      </c>
      <c r="C147" s="106">
        <f>SUMIFS(交付申請入力データ!$F$19:$F$150001,交付申請入力データ!$C$19:$C$150001,B147,交付申請入力データ!$B$19:$B$150001,交付申請出力結果!$C$125)</f>
        <v>0</v>
      </c>
      <c r="D147" s="316"/>
      <c r="E147" s="108">
        <f>SUMIFS(交付申請入力データ!$G$19:$G$150004,交付申請入力データ!$C$19:$C$150004,B147,交付申請入力データ!$B$19:$B$150004,交付申請出力結果!$C$125)</f>
        <v>0</v>
      </c>
      <c r="F147" s="108">
        <f>IFERROR(交付申請入力データ!L$18*SUMIFS(交付申請入力データ!$F$19:$F$150001,交付申請入力データ!L$19:L$150001,"対象",交付申請入力データ!$C$19:$C$150001,交付申請出力結果!$B147,交付申請入力データ!$B$19:$B$150001,交付申請出力結果!$C$125)/SUMIF(交付申請入力データ!L$19:L$150001,"対象",交付申請入力データ!$F$19:$F$150001),0)</f>
        <v>0</v>
      </c>
      <c r="G147" s="108">
        <f>IFERROR(交付申請入力データ!M$18*SUMIFS(交付申請入力データ!$F$19:$F$150001,交付申請入力データ!M$19:M$150001,"対象",交付申請入力データ!$C$19:$C$150001,交付申請出力結果!$B147,交付申請入力データ!$B$19:$B$150001,交付申請出力結果!$C$125)/SUMIF(交付申請入力データ!M$19:M$150001,"対象",交付申請入力データ!$F$19:$F$150001),0)</f>
        <v>0</v>
      </c>
      <c r="H147" s="108">
        <f>IFERROR(交付申請入力データ!N$18*SUMIFS(交付申請入力データ!$F$19:$F$150001,交付申請入力データ!N$19:N$150001,"対象",交付申請入力データ!$C$19:$C$150001,交付申請出力結果!$B147,交付申請入力データ!$B$19:$B$150001,交付申請出力結果!$C$125)/SUMIF(交付申請入力データ!N$19:N$150001,"対象",交付申請入力データ!$F$19:$F$150001),0)</f>
        <v>0</v>
      </c>
      <c r="I147" s="108">
        <f>IFERROR(交付申請入力データ!O$18*SUMIFS(交付申請入力データ!$F$19:$F$150001,交付申請入力データ!O$19:O$150001,"対象",交付申請入力データ!$C$19:$C$150001,交付申請出力結果!$B147,交付申請入力データ!$B$19:$B$150001,交付申請出力結果!$C$125)/SUMIF(交付申請入力データ!O$19:O$150001,"対象",交付申請入力データ!$F$19:$F$150001),0)</f>
        <v>0</v>
      </c>
      <c r="J147" s="108">
        <f>IFERROR(交付申請入力データ!P$18*SUMIFS(交付申請入力データ!$F$19:$F$150001,交付申請入力データ!P$19:P$150001,"対象",交付申請入力データ!$C$19:$C$150001,交付申請出力結果!$B147,交付申請入力データ!$B$19:$B$150001,交付申請出力結果!$C$125)/SUMIF(交付申請入力データ!P$19:P$150001,"対象",交付申請入力データ!$F$19:$F$150001),0)</f>
        <v>0</v>
      </c>
      <c r="K147" s="108">
        <f>IFERROR(交付申請入力データ!Q$18*SUMIFS(交付申請入力データ!$F$19:$F$150001,交付申請入力データ!Q$19:Q$150001,"対象",交付申請入力データ!$C$19:$C$150001,交付申請出力結果!$B147,交付申請入力データ!$B$19:$B$150001,交付申請出力結果!$C$125)/SUMIF(交付申請入力データ!Q$19:Q$150001,"対象",交付申請入力データ!$F$19:$F$150001),0)</f>
        <v>0</v>
      </c>
      <c r="L147" s="108">
        <f>IFERROR(交付申請入力データ!R$18*SUMIFS(交付申請入力データ!$F$19:$F$150001,交付申請入力データ!R$19:R$150001,"対象",交付申請入力データ!$C$19:$C$150001,交付申請出力結果!$B147,交付申請入力データ!$B$19:$B$150001,交付申請出力結果!$C$125)/SUMIF(交付申請入力データ!R$19:R$150001,"対象",交付申請入力データ!$F$19:$F$150001),0)</f>
        <v>0</v>
      </c>
      <c r="M147" s="108">
        <f>IFERROR(交付申請入力データ!S$18*SUMIFS(交付申請入力データ!$F$19:$F$150001,交付申請入力データ!S$19:S$150001,"対象",交付申請入力データ!$C$19:$C$150001,交付申請出力結果!$B147,交付申請入力データ!$B$19:$B$150001,交付申請出力結果!$C$125)/SUMIF(交付申請入力データ!S$19:S$150001,"対象",交付申請入力データ!$F$19:$F$150001),0)</f>
        <v>0</v>
      </c>
      <c r="N147" s="108">
        <f>IFERROR(交付申請入力データ!W$18*SUMIFS(交付申請入力データ!$F$19:$F$150001,交付申請入力データ!W$19:W$150001,"対象",交付申請入力データ!$C$19:$C$150001,交付申請出力結果!$B147,交付申請入力データ!$B$19:$B$150001,交付申請出力結果!$C$125)/SUMIF(交付申請入力データ!W$19:W$150001,"対象",交付申請入力データ!$F$19:$F$150001),0)</f>
        <v>0</v>
      </c>
      <c r="O147" s="108">
        <f>IFERROR(交付申請入力データ!X$18*SUMIFS(交付申請入力データ!$F$19:$F$150001,交付申請入力データ!X$19:X$150001,"対象",交付申請入力データ!$C$19:$C$150001,交付申請出力結果!$B147,交付申請入力データ!$B$19:$B$150001,交付申請出力結果!$C$125)/SUMIF(交付申請入力データ!X$19:X$150001,"対象",交付申請入力データ!$F$19:$F$150001),0)</f>
        <v>0</v>
      </c>
      <c r="P147" s="108">
        <f>IFERROR(交付申請入力データ!Y$18*SUMIFS(交付申請入力データ!$F$19:$F$150001,交付申請入力データ!Y$19:Y$150001,"対象",交付申請入力データ!$C$19:$C$150001,交付申請出力結果!$B147,交付申請入力データ!$B$19:$B$150001,交付申請出力結果!$C$125)/SUMIF(交付申請入力データ!Y$19:Y$150001,"対象",交付申請入力データ!$F$19:$F$150001),0)</f>
        <v>0</v>
      </c>
      <c r="Q147" s="74">
        <f t="shared" si="21"/>
        <v>0</v>
      </c>
      <c r="R147" s="75">
        <f>IFERROR(LOOKUP(交付申請出力結果!$C$125,交付申請入力データ!$B$8:$B$14,交付申請入力データ!$E$8:$E$14),0)</f>
        <v>0</v>
      </c>
      <c r="S147" s="84">
        <f t="shared" si="22"/>
        <v>0</v>
      </c>
      <c r="T147" s="330"/>
    </row>
    <row r="148" spans="1:20">
      <c r="A148" s="310"/>
      <c r="B148" s="72" t="s">
        <v>69</v>
      </c>
      <c r="C148" s="106">
        <f>SUMIFS(交付申請入力データ!$F$19:$F$150001,交付申請入力データ!$C$19:$C$150001,B148,交付申請入力データ!$B$19:$B$150001,交付申請出力結果!$C$125)</f>
        <v>0</v>
      </c>
      <c r="D148" s="316"/>
      <c r="E148" s="108">
        <f>SUMIFS(交付申請入力データ!$G$19:$G$150004,交付申請入力データ!$C$19:$C$150004,B148,交付申請入力データ!$B$19:$B$150004,交付申請出力結果!$C$125)</f>
        <v>0</v>
      </c>
      <c r="F148" s="108">
        <f>IFERROR(交付申請入力データ!L$18*SUMIFS(交付申請入力データ!$F$19:$F$150001,交付申請入力データ!L$19:L$150001,"対象",交付申請入力データ!$C$19:$C$150001,交付申請出力結果!$B148,交付申請入力データ!$B$19:$B$150001,交付申請出力結果!$C$125)/SUMIF(交付申請入力データ!L$19:L$150001,"対象",交付申請入力データ!$F$19:$F$150001),0)</f>
        <v>0</v>
      </c>
      <c r="G148" s="108">
        <f>IFERROR(交付申請入力データ!M$18*SUMIFS(交付申請入力データ!$F$19:$F$150001,交付申請入力データ!M$19:M$150001,"対象",交付申請入力データ!$C$19:$C$150001,交付申請出力結果!$B148,交付申請入力データ!$B$19:$B$150001,交付申請出力結果!$C$125)/SUMIF(交付申請入力データ!M$19:M$150001,"対象",交付申請入力データ!$F$19:$F$150001),0)</f>
        <v>0</v>
      </c>
      <c r="H148" s="108">
        <f>IFERROR(交付申請入力データ!N$18*SUMIFS(交付申請入力データ!$F$19:$F$150001,交付申請入力データ!N$19:N$150001,"対象",交付申請入力データ!$C$19:$C$150001,交付申請出力結果!$B148,交付申請入力データ!$B$19:$B$150001,交付申請出力結果!$C$125)/SUMIF(交付申請入力データ!N$19:N$150001,"対象",交付申請入力データ!$F$19:$F$150001),0)</f>
        <v>0</v>
      </c>
      <c r="I148" s="108">
        <f>IFERROR(交付申請入力データ!O$18*SUMIFS(交付申請入力データ!$F$19:$F$150001,交付申請入力データ!O$19:O$150001,"対象",交付申請入力データ!$C$19:$C$150001,交付申請出力結果!$B148,交付申請入力データ!$B$19:$B$150001,交付申請出力結果!$C$125)/SUMIF(交付申請入力データ!O$19:O$150001,"対象",交付申請入力データ!$F$19:$F$150001),0)</f>
        <v>0</v>
      </c>
      <c r="J148" s="108">
        <f>IFERROR(交付申請入力データ!P$18*SUMIFS(交付申請入力データ!$F$19:$F$150001,交付申請入力データ!P$19:P$150001,"対象",交付申請入力データ!$C$19:$C$150001,交付申請出力結果!$B148,交付申請入力データ!$B$19:$B$150001,交付申請出力結果!$C$125)/SUMIF(交付申請入力データ!P$19:P$150001,"対象",交付申請入力データ!$F$19:$F$150001),0)</f>
        <v>0</v>
      </c>
      <c r="K148" s="108">
        <f>IFERROR(交付申請入力データ!Q$18*SUMIFS(交付申請入力データ!$F$19:$F$150001,交付申請入力データ!Q$19:Q$150001,"対象",交付申請入力データ!$C$19:$C$150001,交付申請出力結果!$B148,交付申請入力データ!$B$19:$B$150001,交付申請出力結果!$C$125)/SUMIF(交付申請入力データ!Q$19:Q$150001,"対象",交付申請入力データ!$F$19:$F$150001),0)</f>
        <v>0</v>
      </c>
      <c r="L148" s="108">
        <f>IFERROR(交付申請入力データ!R$18*SUMIFS(交付申請入力データ!$F$19:$F$150001,交付申請入力データ!R$19:R$150001,"対象",交付申請入力データ!$C$19:$C$150001,交付申請出力結果!$B148,交付申請入力データ!$B$19:$B$150001,交付申請出力結果!$C$125)/SUMIF(交付申請入力データ!R$19:R$150001,"対象",交付申請入力データ!$F$19:$F$150001),0)</f>
        <v>0</v>
      </c>
      <c r="M148" s="108">
        <f>IFERROR(交付申請入力データ!S$18*SUMIFS(交付申請入力データ!$F$19:$F$150001,交付申請入力データ!S$19:S$150001,"対象",交付申請入力データ!$C$19:$C$150001,交付申請出力結果!$B148,交付申請入力データ!$B$19:$B$150001,交付申請出力結果!$C$125)/SUMIF(交付申請入力データ!S$19:S$150001,"対象",交付申請入力データ!$F$19:$F$150001),0)</f>
        <v>0</v>
      </c>
      <c r="N148" s="108">
        <f>IFERROR(交付申請入力データ!W$18*SUMIFS(交付申請入力データ!$F$19:$F$150001,交付申請入力データ!W$19:W$150001,"対象",交付申請入力データ!$C$19:$C$150001,交付申請出力結果!$B148,交付申請入力データ!$B$19:$B$150001,交付申請出力結果!$C$125)/SUMIF(交付申請入力データ!W$19:W$150001,"対象",交付申請入力データ!$F$19:$F$150001),0)</f>
        <v>0</v>
      </c>
      <c r="O148" s="108">
        <f>IFERROR(交付申請入力データ!X$18*SUMIFS(交付申請入力データ!$F$19:$F$150001,交付申請入力データ!X$19:X$150001,"対象",交付申請入力データ!$C$19:$C$150001,交付申請出力結果!$B148,交付申請入力データ!$B$19:$B$150001,交付申請出力結果!$C$125)/SUMIF(交付申請入力データ!X$19:X$150001,"対象",交付申請入力データ!$F$19:$F$150001),0)</f>
        <v>0</v>
      </c>
      <c r="P148" s="108">
        <f>IFERROR(交付申請入力データ!Y$18*SUMIFS(交付申請入力データ!$F$19:$F$150001,交付申請入力データ!Y$19:Y$150001,"対象",交付申請入力データ!$C$19:$C$150001,交付申請出力結果!$B148,交付申請入力データ!$B$19:$B$150001,交付申請出力結果!$C$125)/SUMIF(交付申請入力データ!Y$19:Y$150001,"対象",交付申請入力データ!$F$19:$F$150001),0)</f>
        <v>0</v>
      </c>
      <c r="Q148" s="74">
        <f t="shared" si="21"/>
        <v>0</v>
      </c>
      <c r="R148" s="75">
        <f>IFERROR(LOOKUP(交付申請出力結果!$C$125,交付申請入力データ!$B$8:$B$14,交付申請入力データ!$E$8:$E$14),0)</f>
        <v>0</v>
      </c>
      <c r="S148" s="84">
        <f t="shared" si="22"/>
        <v>0</v>
      </c>
      <c r="T148" s="330"/>
    </row>
    <row r="149" spans="1:20">
      <c r="A149" s="310"/>
      <c r="B149" s="72" t="s">
        <v>70</v>
      </c>
      <c r="C149" s="106">
        <f>SUMIFS(交付申請入力データ!$F$19:$F$150001,交付申請入力データ!$C$19:$C$150001,B149,交付申請入力データ!$B$19:$B$150001,交付申請出力結果!$C$125)</f>
        <v>0</v>
      </c>
      <c r="D149" s="316"/>
      <c r="E149" s="108">
        <f>SUMIFS(交付申請入力データ!$G$19:$G$150004,交付申請入力データ!$C$19:$C$150004,B149,交付申請入力データ!$B$19:$B$150004,交付申請出力結果!$C$125)</f>
        <v>0</v>
      </c>
      <c r="F149" s="108">
        <f>IFERROR(交付申請入力データ!L$18*SUMIFS(交付申請入力データ!$F$19:$F$150001,交付申請入力データ!L$19:L$150001,"対象",交付申請入力データ!$C$19:$C$150001,交付申請出力結果!$B149,交付申請入力データ!$B$19:$B$150001,交付申請出力結果!$C$125)/SUMIF(交付申請入力データ!L$19:L$150001,"対象",交付申請入力データ!$F$19:$F$150001),0)</f>
        <v>0</v>
      </c>
      <c r="G149" s="108">
        <f>IFERROR(交付申請入力データ!M$18*SUMIFS(交付申請入力データ!$F$19:$F$150001,交付申請入力データ!M$19:M$150001,"対象",交付申請入力データ!$C$19:$C$150001,交付申請出力結果!$B149,交付申請入力データ!$B$19:$B$150001,交付申請出力結果!$C$125)/SUMIF(交付申請入力データ!M$19:M$150001,"対象",交付申請入力データ!$F$19:$F$150001),0)</f>
        <v>0</v>
      </c>
      <c r="H149" s="108">
        <f>IFERROR(交付申請入力データ!N$18*SUMIFS(交付申請入力データ!$F$19:$F$150001,交付申請入力データ!N$19:N$150001,"対象",交付申請入力データ!$C$19:$C$150001,交付申請出力結果!$B149,交付申請入力データ!$B$19:$B$150001,交付申請出力結果!$C$125)/SUMIF(交付申請入力データ!N$19:N$150001,"対象",交付申請入力データ!$F$19:$F$150001),0)</f>
        <v>0</v>
      </c>
      <c r="I149" s="108">
        <f>IFERROR(交付申請入力データ!O$18*SUMIFS(交付申請入力データ!$F$19:$F$150001,交付申請入力データ!O$19:O$150001,"対象",交付申請入力データ!$C$19:$C$150001,交付申請出力結果!$B149,交付申請入力データ!$B$19:$B$150001,交付申請出力結果!$C$125)/SUMIF(交付申請入力データ!O$19:O$150001,"対象",交付申請入力データ!$F$19:$F$150001),0)</f>
        <v>0</v>
      </c>
      <c r="J149" s="108">
        <f>IFERROR(交付申請入力データ!P$18*SUMIFS(交付申請入力データ!$F$19:$F$150001,交付申請入力データ!P$19:P$150001,"対象",交付申請入力データ!$C$19:$C$150001,交付申請出力結果!$B149,交付申請入力データ!$B$19:$B$150001,交付申請出力結果!$C$125)/SUMIF(交付申請入力データ!P$19:P$150001,"対象",交付申請入力データ!$F$19:$F$150001),0)</f>
        <v>0</v>
      </c>
      <c r="K149" s="108">
        <f>IFERROR(交付申請入力データ!Q$18*SUMIFS(交付申請入力データ!$F$19:$F$150001,交付申請入力データ!Q$19:Q$150001,"対象",交付申請入力データ!$C$19:$C$150001,交付申請出力結果!$B149,交付申請入力データ!$B$19:$B$150001,交付申請出力結果!$C$125)/SUMIF(交付申請入力データ!Q$19:Q$150001,"対象",交付申請入力データ!$F$19:$F$150001),0)</f>
        <v>0</v>
      </c>
      <c r="L149" s="108">
        <f>IFERROR(交付申請入力データ!R$18*SUMIFS(交付申請入力データ!$F$19:$F$150001,交付申請入力データ!R$19:R$150001,"対象",交付申請入力データ!$C$19:$C$150001,交付申請出力結果!$B149,交付申請入力データ!$B$19:$B$150001,交付申請出力結果!$C$125)/SUMIF(交付申請入力データ!R$19:R$150001,"対象",交付申請入力データ!$F$19:$F$150001),0)</f>
        <v>0</v>
      </c>
      <c r="M149" s="108">
        <f>IFERROR(交付申請入力データ!S$18*SUMIFS(交付申請入力データ!$F$19:$F$150001,交付申請入力データ!S$19:S$150001,"対象",交付申請入力データ!$C$19:$C$150001,交付申請出力結果!$B149,交付申請入力データ!$B$19:$B$150001,交付申請出力結果!$C$125)/SUMIF(交付申請入力データ!S$19:S$150001,"対象",交付申請入力データ!$F$19:$F$150001),0)</f>
        <v>0</v>
      </c>
      <c r="N149" s="108">
        <f>IFERROR(交付申請入力データ!W$18*SUMIFS(交付申請入力データ!$F$19:$F$150001,交付申請入力データ!W$19:W$150001,"対象",交付申請入力データ!$C$19:$C$150001,交付申請出力結果!$B149,交付申請入力データ!$B$19:$B$150001,交付申請出力結果!$C$125)/SUMIF(交付申請入力データ!W$19:W$150001,"対象",交付申請入力データ!$F$19:$F$150001),0)</f>
        <v>0</v>
      </c>
      <c r="O149" s="108">
        <f>IFERROR(交付申請入力データ!X$18*SUMIFS(交付申請入力データ!$F$19:$F$150001,交付申請入力データ!X$19:X$150001,"対象",交付申請入力データ!$C$19:$C$150001,交付申請出力結果!$B149,交付申請入力データ!$B$19:$B$150001,交付申請出力結果!$C$125)/SUMIF(交付申請入力データ!X$19:X$150001,"対象",交付申請入力データ!$F$19:$F$150001),0)</f>
        <v>0</v>
      </c>
      <c r="P149" s="108">
        <f>IFERROR(交付申請入力データ!Y$18*SUMIFS(交付申請入力データ!$F$19:$F$150001,交付申請入力データ!Y$19:Y$150001,"対象",交付申請入力データ!$C$19:$C$150001,交付申請出力結果!$B149,交付申請入力データ!$B$19:$B$150001,交付申請出力結果!$C$125)/SUMIF(交付申請入力データ!Y$19:Y$150001,"対象",交付申請入力データ!$F$19:$F$150001),0)</f>
        <v>0</v>
      </c>
      <c r="Q149" s="74">
        <f t="shared" si="21"/>
        <v>0</v>
      </c>
      <c r="R149" s="75">
        <f>IFERROR(LOOKUP(交付申請出力結果!$C$125,交付申請入力データ!$B$8:$B$14,交付申請入力データ!$E$8:$E$14),0)</f>
        <v>0</v>
      </c>
      <c r="S149" s="84">
        <f t="shared" si="22"/>
        <v>0</v>
      </c>
      <c r="T149" s="330"/>
    </row>
    <row r="150" spans="1:20" ht="19.5" thickBot="1">
      <c r="A150" s="311"/>
      <c r="B150" s="85" t="s">
        <v>71</v>
      </c>
      <c r="C150" s="136">
        <f>SUMIFS(交付申請入力データ!$F$19:$F$150001,交付申請入力データ!$C$19:$C$150001,B150,交付申請入力データ!$B$19:$B$150001,交付申請出力結果!$C$125)</f>
        <v>0</v>
      </c>
      <c r="D150" s="317"/>
      <c r="E150" s="110">
        <f>SUMIFS(交付申請入力データ!$G$19:$G$150004,交付申請入力データ!$C$19:$C$150004,B150,交付申請入力データ!$B$19:$B$150004,交付申請出力結果!$C$125)</f>
        <v>0</v>
      </c>
      <c r="F150" s="110">
        <f>IFERROR(交付申請入力データ!L$18*SUMIFS(交付申請入力データ!$F$19:$F$150001,交付申請入力データ!L$19:L$150001,"対象",交付申請入力データ!$C$19:$C$150001,交付申請出力結果!$B150,交付申請入力データ!$B$19:$B$150001,交付申請出力結果!$C$125)/SUMIF(交付申請入力データ!L$19:L$150001,"対象",交付申請入力データ!$F$19:$F$150001),0)</f>
        <v>0</v>
      </c>
      <c r="G150" s="110">
        <f>IFERROR(交付申請入力データ!M$18*SUMIFS(交付申請入力データ!$F$19:$F$150001,交付申請入力データ!M$19:M$150001,"対象",交付申請入力データ!$C$19:$C$150001,交付申請出力結果!$B150,交付申請入力データ!$B$19:$B$150001,交付申請出力結果!$C$125)/SUMIF(交付申請入力データ!M$19:M$150001,"対象",交付申請入力データ!$F$19:$F$150001),0)</f>
        <v>0</v>
      </c>
      <c r="H150" s="110">
        <f>IFERROR(交付申請入力データ!N$18*SUMIFS(交付申請入力データ!$F$19:$F$150001,交付申請入力データ!N$19:N$150001,"対象",交付申請入力データ!$C$19:$C$150001,交付申請出力結果!$B150,交付申請入力データ!$B$19:$B$150001,交付申請出力結果!$C$125)/SUMIF(交付申請入力データ!N$19:N$150001,"対象",交付申請入力データ!$F$19:$F$150001),0)</f>
        <v>0</v>
      </c>
      <c r="I150" s="110">
        <f>IFERROR(交付申請入力データ!O$18*SUMIFS(交付申請入力データ!$F$19:$F$150001,交付申請入力データ!O$19:O$150001,"対象",交付申請入力データ!$C$19:$C$150001,交付申請出力結果!$B150,交付申請入力データ!$B$19:$B$150001,交付申請出力結果!$C$125)/SUMIF(交付申請入力データ!O$19:O$150001,"対象",交付申請入力データ!$F$19:$F$150001),0)</f>
        <v>0</v>
      </c>
      <c r="J150" s="110">
        <f>IFERROR(交付申請入力データ!P$18*SUMIFS(交付申請入力データ!$F$19:$F$150001,交付申請入力データ!P$19:P$150001,"対象",交付申請入力データ!$C$19:$C$150001,交付申請出力結果!$B150,交付申請入力データ!$B$19:$B$150001,交付申請出力結果!$C$125)/SUMIF(交付申請入力データ!P$19:P$150001,"対象",交付申請入力データ!$F$19:$F$150001),0)</f>
        <v>0</v>
      </c>
      <c r="K150" s="110">
        <f>IFERROR(交付申請入力データ!Q$18*SUMIFS(交付申請入力データ!$F$19:$F$150001,交付申請入力データ!Q$19:Q$150001,"対象",交付申請入力データ!$C$19:$C$150001,交付申請出力結果!$B150,交付申請入力データ!$B$19:$B$150001,交付申請出力結果!$C$125)/SUMIF(交付申請入力データ!Q$19:Q$150001,"対象",交付申請入力データ!$F$19:$F$150001),0)</f>
        <v>0</v>
      </c>
      <c r="L150" s="110">
        <f>IFERROR(交付申請入力データ!R$18*SUMIFS(交付申請入力データ!$F$19:$F$150001,交付申請入力データ!R$19:R$150001,"対象",交付申請入力データ!$C$19:$C$150001,交付申請出力結果!$B150,交付申請入力データ!$B$19:$B$150001,交付申請出力結果!$C$125)/SUMIF(交付申請入力データ!R$19:R$150001,"対象",交付申請入力データ!$F$19:$F$150001),0)</f>
        <v>0</v>
      </c>
      <c r="M150" s="110">
        <f>IFERROR(交付申請入力データ!S$18*SUMIFS(交付申請入力データ!$F$19:$F$150001,交付申請入力データ!S$19:S$150001,"対象",交付申請入力データ!$C$19:$C$150001,交付申請出力結果!$B150,交付申請入力データ!$B$19:$B$150001,交付申請出力結果!$C$125)/SUMIF(交付申請入力データ!S$19:S$150001,"対象",交付申請入力データ!$F$19:$F$150001),0)</f>
        <v>0</v>
      </c>
      <c r="N150" s="110">
        <f>IFERROR(交付申請入力データ!W$18*SUMIFS(交付申請入力データ!$F$19:$F$150001,交付申請入力データ!W$19:W$150001,"対象",交付申請入力データ!$C$19:$C$150001,交付申請出力結果!$B150,交付申請入力データ!$B$19:$B$150001,交付申請出力結果!$C$125)/SUMIF(交付申請入力データ!W$19:W$150001,"対象",交付申請入力データ!$F$19:$F$150001),0)</f>
        <v>0</v>
      </c>
      <c r="O150" s="110">
        <f>IFERROR(交付申請入力データ!X$18*SUMIFS(交付申請入力データ!$F$19:$F$150001,交付申請入力データ!X$19:X$150001,"対象",交付申請入力データ!$C$19:$C$150001,交付申請出力結果!$B150,交付申請入力データ!$B$19:$B$150001,交付申請出力結果!$C$125)/SUMIF(交付申請入力データ!X$19:X$150001,"対象",交付申請入力データ!$F$19:$F$150001),0)</f>
        <v>0</v>
      </c>
      <c r="P150" s="110">
        <f>IFERROR(交付申請入力データ!Y$18*SUMIFS(交付申請入力データ!$F$19:$F$150001,交付申請入力データ!Y$19:Y$150001,"対象",交付申請入力データ!$C$19:$C$150001,交付申請出力結果!$B150,交付申請入力データ!$B$19:$B$150001,交付申請出力結果!$C$125)/SUMIF(交付申請入力データ!Y$19:Y$150001,"対象",交付申請入力データ!$F$19:$F$150001),0)</f>
        <v>0</v>
      </c>
      <c r="Q150" s="87">
        <f t="shared" si="21"/>
        <v>0</v>
      </c>
      <c r="R150" s="88">
        <f>IFERROR(LOOKUP(交付申請出力結果!$C$125,交付申請入力データ!$B$8:$B$14,交付申請入力データ!$E$8:$E$14),0)</f>
        <v>0</v>
      </c>
      <c r="S150" s="89">
        <f t="shared" si="22"/>
        <v>0</v>
      </c>
      <c r="T150" s="331"/>
    </row>
    <row r="151" spans="1:20">
      <c r="A151" s="270" t="s">
        <v>18</v>
      </c>
      <c r="B151" s="76" t="s">
        <v>52</v>
      </c>
      <c r="C151" s="77">
        <f>SUMIFS(交付申請入力データ!$F$19:$F$150001,交付申請入力データ!$C$19:$C$150001,B151,交付申請入力データ!$B$19:$B$150001,交付申請出力結果!$C$125)</f>
        <v>0</v>
      </c>
      <c r="D151" s="312">
        <f>SUM(C151:C152)</f>
        <v>0</v>
      </c>
      <c r="E151" s="78">
        <f>SUMIFS(交付申請入力データ!$G$19:$G$150004,交付申請入力データ!$C$19:$C$150004,B151,交付申請入力データ!$B$19:$B$150004,交付申請出力結果!$C$125)</f>
        <v>0</v>
      </c>
      <c r="F151" s="78">
        <f>IFERROR(交付申請入力データ!L$18*SUMIFS(交付申請入力データ!$F$19:$F$150001,交付申請入力データ!L$19:L$150001,"対象",交付申請入力データ!$C$19:$C$150001,交付申請出力結果!$B151,交付申請入力データ!$B$19:$B$150001,交付申請出力結果!$C$125)/SUMIF(交付申請入力データ!L$19:L$150001,"対象",交付申請入力データ!$F$19:$F$150001),0)</f>
        <v>0</v>
      </c>
      <c r="G151" s="78">
        <f>IFERROR(交付申請入力データ!M$18*SUMIFS(交付申請入力データ!$F$19:$F$150001,交付申請入力データ!M$19:M$150001,"対象",交付申請入力データ!$C$19:$C$150001,交付申請出力結果!$B151,交付申請入力データ!$B$19:$B$150001,交付申請出力結果!$C$125)/SUMIF(交付申請入力データ!M$19:M$150001,"対象",交付申請入力データ!$F$19:$F$150001),0)</f>
        <v>0</v>
      </c>
      <c r="H151" s="78">
        <f>IFERROR(交付申請入力データ!N$18*SUMIFS(交付申請入力データ!$F$19:$F$150001,交付申請入力データ!N$19:N$150001,"対象",交付申請入力データ!$C$19:$C$150001,交付申請出力結果!$B151,交付申請入力データ!$B$19:$B$150001,交付申請出力結果!$C$125)/SUMIF(交付申請入力データ!N$19:N$150001,"対象",交付申請入力データ!$F$19:$F$150001),0)</f>
        <v>0</v>
      </c>
      <c r="I151" s="78">
        <f>IFERROR(交付申請入力データ!O$18*SUMIFS(交付申請入力データ!$F$19:$F$150001,交付申請入力データ!O$19:O$150001,"対象",交付申請入力データ!$C$19:$C$150001,交付申請出力結果!$B151,交付申請入力データ!$B$19:$B$150001,交付申請出力結果!$C$125)/SUMIF(交付申請入力データ!O$19:O$150001,"対象",交付申請入力データ!$F$19:$F$150001),0)</f>
        <v>0</v>
      </c>
      <c r="J151" s="78">
        <f>IFERROR(交付申請入力データ!P$18*SUMIFS(交付申請入力データ!$F$19:$F$150001,交付申請入力データ!P$19:P$150001,"対象",交付申請入力データ!$C$19:$C$150001,交付申請出力結果!$B151,交付申請入力データ!$B$19:$B$150001,交付申請出力結果!$C$125)/SUMIF(交付申請入力データ!P$19:P$150001,"対象",交付申請入力データ!$F$19:$F$150001),0)</f>
        <v>0</v>
      </c>
      <c r="K151" s="78">
        <f>IFERROR(交付申請入力データ!Q$18*SUMIFS(交付申請入力データ!$F$19:$F$150001,交付申請入力データ!Q$19:Q$150001,"対象",交付申請入力データ!$C$19:$C$150001,交付申請出力結果!$B151,交付申請入力データ!$B$19:$B$150001,交付申請出力結果!$C$125)/SUMIF(交付申請入力データ!Q$19:Q$150001,"対象",交付申請入力データ!$F$19:$F$150001),0)</f>
        <v>0</v>
      </c>
      <c r="L151" s="78">
        <f>IFERROR(交付申請入力データ!R$18*SUMIFS(交付申請入力データ!$F$19:$F$150001,交付申請入力データ!R$19:R$150001,"対象",交付申請入力データ!$C$19:$C$150001,交付申請出力結果!$B151,交付申請入力データ!$B$19:$B$150001,交付申請出力結果!$C$125)/SUMIF(交付申請入力データ!R$19:R$150001,"対象",交付申請入力データ!$F$19:$F$150001),0)</f>
        <v>0</v>
      </c>
      <c r="M151" s="78">
        <f>IFERROR(交付申請入力データ!S$18*SUMIFS(交付申請入力データ!$F$19:$F$150001,交付申請入力データ!S$19:S$150001,"対象",交付申請入力データ!$C$19:$C$150001,交付申請出力結果!$B151,交付申請入力データ!$B$19:$B$150001,交付申請出力結果!$C$125)/SUMIF(交付申請入力データ!S$19:S$150001,"対象",交付申請入力データ!$F$19:$F$150001),0)</f>
        <v>0</v>
      </c>
      <c r="N151" s="78">
        <f>IFERROR(交付申請入力データ!W$18*SUMIFS(交付申請入力データ!$F$19:$F$150001,交付申請入力データ!W$19:W$150001,"対象",交付申請入力データ!$C$19:$C$150001,交付申請出力結果!$B151,交付申請入力データ!$B$19:$B$150001,交付申請出力結果!$C$125)/SUMIF(交付申請入力データ!W$19:W$150001,"対象",交付申請入力データ!$F$19:$F$150001),0)</f>
        <v>0</v>
      </c>
      <c r="O151" s="78">
        <f>IFERROR(交付申請入力データ!X$18*SUMIFS(交付申請入力データ!$F$19:$F$150001,交付申請入力データ!X$19:X$150001,"対象",交付申請入力データ!$C$19:$C$150001,交付申請出力結果!$B151,交付申請入力データ!$B$19:$B$150001,交付申請出力結果!$C$125)/SUMIF(交付申請入力データ!X$19:X$150001,"対象",交付申請入力データ!$F$19:$F$150001),0)</f>
        <v>0</v>
      </c>
      <c r="P151" s="78">
        <f>IFERROR(交付申請入力データ!Y$18*SUMIFS(交付申請入力データ!$F$19:$F$150001,交付申請入力データ!Y$19:Y$150001,"対象",交付申請入力データ!$C$19:$C$150001,交付申請出力結果!$B151,交付申請入力データ!$B$19:$B$150001,交付申請出力結果!$C$125)/SUMIF(交付申請入力データ!Y$19:Y$150001,"対象",交付申請入力データ!$F$19:$F$150001),0)</f>
        <v>0</v>
      </c>
      <c r="Q151" s="92">
        <f t="shared" si="21"/>
        <v>0</v>
      </c>
      <c r="R151" s="79">
        <f>IFERROR(LOOKUP(交付申請出力結果!$C$125,交付申請入力データ!$B$8:$B$14,交付申請入力データ!$E$8:$E$14),0)</f>
        <v>0</v>
      </c>
      <c r="S151" s="93">
        <f t="shared" si="22"/>
        <v>0</v>
      </c>
      <c r="T151" s="322">
        <f>SUM(S151:S152)</f>
        <v>0</v>
      </c>
    </row>
    <row r="152" spans="1:20" ht="19.5" thickBot="1">
      <c r="A152" s="271" t="s">
        <v>18</v>
      </c>
      <c r="B152" s="94" t="s">
        <v>53</v>
      </c>
      <c r="C152" s="137">
        <f>SUMIFS(交付申請入力データ!$F$19:$F$150001,交付申請入力データ!$C$19:$C$150001,B152,交付申請入力データ!$B$19:$B$150001,交付申請出力結果!$C$125)</f>
        <v>0</v>
      </c>
      <c r="D152" s="313"/>
      <c r="E152" s="96">
        <f>SUMIFS(交付申請入力データ!$G$19:$G$150004,交付申請入力データ!$C$19:$C$150004,B152,交付申請入力データ!$B$19:$B$150004,交付申請出力結果!$C$125)</f>
        <v>0</v>
      </c>
      <c r="F152" s="114">
        <f>IFERROR(交付申請入力データ!L$18*SUMIFS(交付申請入力データ!$F$19:$F$150001,交付申請入力データ!L$19:L$150001,"対象",交付申請入力データ!$C$19:$C$150001,交付申請出力結果!$B152,交付申請入力データ!$B$19:$B$150001,交付申請出力結果!$C$125)/SUMIF(交付申請入力データ!L$19:L$150001,"対象",交付申請入力データ!$F$19:$F$150001),0)</f>
        <v>0</v>
      </c>
      <c r="G152" s="114">
        <f>IFERROR(交付申請入力データ!M$18*SUMIFS(交付申請入力データ!$F$19:$F$150001,交付申請入力データ!M$19:M$150001,"対象",交付申請入力データ!$C$19:$C$150001,交付申請出力結果!$B152,交付申請入力データ!$B$19:$B$150001,交付申請出力結果!$C$125)/SUMIF(交付申請入力データ!M$19:M$150001,"対象",交付申請入力データ!$F$19:$F$150001),0)</f>
        <v>0</v>
      </c>
      <c r="H152" s="114">
        <f>IFERROR(交付申請入力データ!N$18*SUMIFS(交付申請入力データ!$F$19:$F$150001,交付申請入力データ!N$19:N$150001,"対象",交付申請入力データ!$C$19:$C$150001,交付申請出力結果!$B152,交付申請入力データ!$B$19:$B$150001,交付申請出力結果!$C$125)/SUMIF(交付申請入力データ!N$19:N$150001,"対象",交付申請入力データ!$F$19:$F$150001),0)</f>
        <v>0</v>
      </c>
      <c r="I152" s="114">
        <f>IFERROR(交付申請入力データ!O$18*SUMIFS(交付申請入力データ!$F$19:$F$150001,交付申請入力データ!O$19:O$150001,"対象",交付申請入力データ!$C$19:$C$150001,交付申請出力結果!$B152,交付申請入力データ!$B$19:$B$150001,交付申請出力結果!$C$125)/SUMIF(交付申請入力データ!O$19:O$150001,"対象",交付申請入力データ!$F$19:$F$150001),0)</f>
        <v>0</v>
      </c>
      <c r="J152" s="114">
        <f>IFERROR(交付申請入力データ!P$18*SUMIFS(交付申請入力データ!$F$19:$F$150001,交付申請入力データ!P$19:P$150001,"対象",交付申請入力データ!$C$19:$C$150001,交付申請出力結果!$B152,交付申請入力データ!$B$19:$B$150001,交付申請出力結果!$C$125)/SUMIF(交付申請入力データ!P$19:P$150001,"対象",交付申請入力データ!$F$19:$F$150001),0)</f>
        <v>0</v>
      </c>
      <c r="K152" s="114">
        <f>IFERROR(交付申請入力データ!Q$18*SUMIFS(交付申請入力データ!$F$19:$F$150001,交付申請入力データ!Q$19:Q$150001,"対象",交付申請入力データ!$C$19:$C$150001,交付申請出力結果!$B152,交付申請入力データ!$B$19:$B$150001,交付申請出力結果!$C$125)/SUMIF(交付申請入力データ!Q$19:Q$150001,"対象",交付申請入力データ!$F$19:$F$150001),0)</f>
        <v>0</v>
      </c>
      <c r="L152" s="114">
        <f>IFERROR(交付申請入力データ!R$18*SUMIFS(交付申請入力データ!$F$19:$F$150001,交付申請入力データ!R$19:R$150001,"対象",交付申請入力データ!$C$19:$C$150001,交付申請出力結果!$B152,交付申請入力データ!$B$19:$B$150001,交付申請出力結果!$C$125)/SUMIF(交付申請入力データ!R$19:R$150001,"対象",交付申請入力データ!$F$19:$F$150001),0)</f>
        <v>0</v>
      </c>
      <c r="M152" s="114">
        <f>IFERROR(交付申請入力データ!S$18*SUMIFS(交付申請入力データ!$F$19:$F$150001,交付申請入力データ!S$19:S$150001,"対象",交付申請入力データ!$C$19:$C$150001,交付申請出力結果!$B152,交付申請入力データ!$B$19:$B$150001,交付申請出力結果!$C$125)/SUMIF(交付申請入力データ!S$19:S$150001,"対象",交付申請入力データ!$F$19:$F$150001),0)</f>
        <v>0</v>
      </c>
      <c r="N152" s="114">
        <f>IFERROR(交付申請入力データ!W$18*SUMIFS(交付申請入力データ!$F$19:$F$150001,交付申請入力データ!W$19:W$150001,"対象",交付申請入力データ!$C$19:$C$150001,交付申請出力結果!$B152,交付申請入力データ!$B$19:$B$150001,交付申請出力結果!$C$125)/SUMIF(交付申請入力データ!W$19:W$150001,"対象",交付申請入力データ!$F$19:$F$150001),0)</f>
        <v>0</v>
      </c>
      <c r="O152" s="114">
        <f>IFERROR(交付申請入力データ!X$18*SUMIFS(交付申請入力データ!$F$19:$F$150001,交付申請入力データ!X$19:X$150001,"対象",交付申請入力データ!$C$19:$C$150001,交付申請出力結果!$B152,交付申請入力データ!$B$19:$B$150001,交付申請出力結果!$C$125)/SUMIF(交付申請入力データ!X$19:X$150001,"対象",交付申請入力データ!$F$19:$F$150001),0)</f>
        <v>0</v>
      </c>
      <c r="P152" s="114">
        <f>IFERROR(交付申請入力データ!Y$18*SUMIFS(交付申請入力データ!$F$19:$F$150001,交付申請入力データ!Y$19:Y$150001,"対象",交付申請入力データ!$C$19:$C$150001,交付申請出力結果!$B152,交付申請入力データ!$B$19:$B$150001,交付申請出力結果!$C$125)/SUMIF(交付申請入力データ!Y$19:Y$150001,"対象",交付申請入力データ!$F$19:$F$150001),0)</f>
        <v>0</v>
      </c>
      <c r="Q152" s="148">
        <f t="shared" si="21"/>
        <v>0</v>
      </c>
      <c r="R152" s="97">
        <f>IFERROR(LOOKUP(交付申請出力結果!$C$125,交付申請入力データ!$B$8:$B$14,交付申請入力データ!$E$8:$E$14),0)</f>
        <v>0</v>
      </c>
      <c r="S152" s="98">
        <f t="shared" si="22"/>
        <v>0</v>
      </c>
      <c r="T152" s="323"/>
    </row>
    <row r="153" spans="1:20" ht="19.5" thickBot="1">
      <c r="A153" s="301" t="s">
        <v>178</v>
      </c>
      <c r="B153" s="302"/>
      <c r="C153" s="303">
        <f>SUM(C127:C152)</f>
        <v>0</v>
      </c>
      <c r="D153" s="303"/>
      <c r="E153" s="152">
        <f>SUM(E127:E152)</f>
        <v>0</v>
      </c>
      <c r="F153" s="152">
        <f t="shared" ref="F153:P153" si="23">SUM(F127:F152)</f>
        <v>0</v>
      </c>
      <c r="G153" s="152">
        <f t="shared" si="23"/>
        <v>0</v>
      </c>
      <c r="H153" s="152">
        <f t="shared" si="23"/>
        <v>0</v>
      </c>
      <c r="I153" s="152">
        <f t="shared" si="23"/>
        <v>0</v>
      </c>
      <c r="J153" s="152">
        <f t="shared" si="23"/>
        <v>0</v>
      </c>
      <c r="K153" s="152">
        <f t="shared" si="23"/>
        <v>0</v>
      </c>
      <c r="L153" s="152">
        <f t="shared" si="23"/>
        <v>0</v>
      </c>
      <c r="M153" s="152">
        <f t="shared" si="23"/>
        <v>0</v>
      </c>
      <c r="N153" s="152">
        <f t="shared" si="23"/>
        <v>0</v>
      </c>
      <c r="O153" s="152">
        <f t="shared" si="23"/>
        <v>0</v>
      </c>
      <c r="P153" s="152">
        <f t="shared" si="23"/>
        <v>0</v>
      </c>
      <c r="Q153" s="152">
        <f t="shared" si="21"/>
        <v>0</v>
      </c>
      <c r="R153" s="152" t="s">
        <v>179</v>
      </c>
      <c r="S153" s="153">
        <f t="shared" ref="S153:T153" si="24">SUM(S127:S152)</f>
        <v>0</v>
      </c>
      <c r="T153" s="154">
        <f t="shared" si="24"/>
        <v>0</v>
      </c>
    </row>
    <row r="154" spans="1:20" ht="19.5" thickBot="1"/>
    <row r="155" spans="1:20" ht="26.25" thickBot="1">
      <c r="B155" s="104" t="s">
        <v>197</v>
      </c>
      <c r="C155" s="267">
        <f>交付申請入力データ!$B$13</f>
        <v>0</v>
      </c>
    </row>
    <row r="156" spans="1:20" ht="35.1" customHeight="1" thickBot="1">
      <c r="A156" s="332" t="s">
        <v>135</v>
      </c>
      <c r="B156" s="337"/>
      <c r="C156" s="318" t="s">
        <v>123</v>
      </c>
      <c r="D156" s="319"/>
      <c r="E156" s="129" t="s">
        <v>84</v>
      </c>
      <c r="F156" s="129" t="s">
        <v>125</v>
      </c>
      <c r="G156" s="129" t="s">
        <v>126</v>
      </c>
      <c r="H156" s="129" t="s">
        <v>127</v>
      </c>
      <c r="I156" s="129" t="s">
        <v>128</v>
      </c>
      <c r="J156" s="129" t="s">
        <v>129</v>
      </c>
      <c r="K156" s="129" t="s">
        <v>130</v>
      </c>
      <c r="L156" s="129" t="s">
        <v>131</v>
      </c>
      <c r="M156" s="129" t="s">
        <v>174</v>
      </c>
      <c r="N156" s="129" t="s">
        <v>132</v>
      </c>
      <c r="O156" s="129" t="s">
        <v>133</v>
      </c>
      <c r="P156" s="129" t="s">
        <v>175</v>
      </c>
      <c r="Q156" s="130" t="s">
        <v>134</v>
      </c>
      <c r="R156" s="131" t="s">
        <v>45</v>
      </c>
      <c r="S156" s="324" t="s">
        <v>124</v>
      </c>
      <c r="T156" s="325"/>
    </row>
    <row r="157" spans="1:20">
      <c r="A157" s="306" t="s">
        <v>7</v>
      </c>
      <c r="B157" s="60" t="s">
        <v>72</v>
      </c>
      <c r="C157" s="107">
        <f>SUMIFS(交付申請入力データ!$F$19:$F$150001,交付申請入力データ!$C$19:$C$150001,B157,交付申請入力データ!$B$19:$B$150001,交付申請出力結果!$C$155)</f>
        <v>0</v>
      </c>
      <c r="D157" s="314">
        <f>SUM(C157:C162)</f>
        <v>0</v>
      </c>
      <c r="E157" s="109">
        <f>SUMIFS(交付申請入力データ!$G$19:$G$150004,交付申請入力データ!$C$19:$C$150004,B157,交付申請入力データ!$B$19:$B$150004,交付申請出力結果!$C$155)</f>
        <v>0</v>
      </c>
      <c r="F157" s="109">
        <f>IFERROR(交付申請入力データ!L$18*SUMIFS(交付申請入力データ!$F$19:$F$150001,交付申請入力データ!L$19:L$150001,"対象",交付申請入力データ!$C$19:$C$150001,交付申請出力結果!$B157,交付申請入力データ!$B$19:$B$150001,交付申請出力結果!$C$155)/SUMIF(交付申請入力データ!L$19:L$150001,"対象",交付申請入力データ!$F$19:$F$150001),0)</f>
        <v>0</v>
      </c>
      <c r="G157" s="109">
        <f>IFERROR(交付申請入力データ!M$18*SUMIFS(交付申請入力データ!$F$19:$F$150001,交付申請入力データ!M$19:M$150001,"対象",交付申請入力データ!$C$19:$C$150001,交付申請出力結果!$B157,交付申請入力データ!$B$19:$B$150001,交付申請出力結果!$C$155)/SUMIF(交付申請入力データ!M$19:M$150001,"対象",交付申請入力データ!$F$19:$F$150001),0)</f>
        <v>0</v>
      </c>
      <c r="H157" s="109">
        <f>IFERROR(交付申請入力データ!N$18*SUMIFS(交付申請入力データ!$F$19:$F$150001,交付申請入力データ!N$19:N$150001,"対象",交付申請入力データ!$C$19:$C$150001,交付申請出力結果!$B157,交付申請入力データ!$B$19:$B$150001,交付申請出力結果!$C$155)/SUMIF(交付申請入力データ!N$19:N$150001,"対象",交付申請入力データ!$F$19:$F$150001),0)</f>
        <v>0</v>
      </c>
      <c r="I157" s="109">
        <f>IFERROR(交付申請入力データ!O$18*SUMIFS(交付申請入力データ!$F$19:$F$150001,交付申請入力データ!O$19:O$150001,"対象",交付申請入力データ!$C$19:$C$150001,交付申請出力結果!$B157,交付申請入力データ!$B$19:$B$150001,交付申請出力結果!$C$155)/SUMIF(交付申請入力データ!O$19:O$150001,"対象",交付申請入力データ!$F$19:$F$150001),0)</f>
        <v>0</v>
      </c>
      <c r="J157" s="109">
        <f>IFERROR(交付申請入力データ!P$18*SUMIFS(交付申請入力データ!$F$19:$F$150001,交付申請入力データ!P$19:P$150001,"対象",交付申請入力データ!$C$19:$C$150001,交付申請出力結果!$B157,交付申請入力データ!$B$19:$B$150001,交付申請出力結果!$C$155)/SUMIF(交付申請入力データ!P$19:P$150001,"対象",交付申請入力データ!$F$19:$F$150001),0)</f>
        <v>0</v>
      </c>
      <c r="K157" s="109">
        <f>IFERROR(交付申請入力データ!Q$18*SUMIFS(交付申請入力データ!$F$19:$F$150001,交付申請入力データ!Q$19:Q$150001,"対象",交付申請入力データ!$C$19:$C$150001,交付申請出力結果!$B157,交付申請入力データ!$B$19:$B$150001,交付申請出力結果!$C$155)/SUMIF(交付申請入力データ!Q$19:Q$150001,"対象",交付申請入力データ!$F$19:$F$150001),0)</f>
        <v>0</v>
      </c>
      <c r="L157" s="109">
        <f>IFERROR(交付申請入力データ!R$18*SUMIFS(交付申請入力データ!$F$19:$F$150001,交付申請入力データ!R$19:R$150001,"対象",交付申請入力データ!$C$19:$C$150001,交付申請出力結果!$B157,交付申請入力データ!$B$19:$B$150001,交付申請出力結果!$C$155)/SUMIF(交付申請入力データ!R$19:R$150001,"対象",交付申請入力データ!$F$19:$F$150001),0)</f>
        <v>0</v>
      </c>
      <c r="M157" s="109">
        <f>IFERROR(交付申請入力データ!S$18*SUMIFS(交付申請入力データ!$F$19:$F$150001,交付申請入力データ!S$19:S$150001,"対象",交付申請入力データ!$C$19:$C$150001,交付申請出力結果!$B157,交付申請入力データ!$B$19:$B$150001,交付申請出力結果!$C$155)/SUMIF(交付申請入力データ!S$19:S$150001,"対象",交付申請入力データ!$F$19:$F$150001),0)</f>
        <v>0</v>
      </c>
      <c r="N157" s="109">
        <f>IFERROR(交付申請入力データ!W$18*SUMIFS(交付申請入力データ!$F$19:$F$150001,交付申請入力データ!W$19:W$150001,"対象",交付申請入力データ!$C$19:$C$150001,交付申請出力結果!$B157,交付申請入力データ!$B$19:$B$150001,交付申請出力結果!$C$155)/SUMIF(交付申請入力データ!W$19:W$150001,"対象",交付申請入力データ!$F$19:$F$150001),0)</f>
        <v>0</v>
      </c>
      <c r="O157" s="109">
        <f>IFERROR(交付申請入力データ!X$18*SUMIFS(交付申請入力データ!$F$19:$F$150001,交付申請入力データ!X$19:X$150001,"対象",交付申請入力データ!$C$19:$C$150001,交付申請出力結果!$B157,交付申請入力データ!$B$19:$B$150001,交付申請出力結果!$C$155)/SUMIF(交付申請入力データ!X$19:X$150001,"対象",交付申請入力データ!$F$19:$F$150001),0)</f>
        <v>0</v>
      </c>
      <c r="P157" s="109">
        <f>IFERROR(交付申請入力データ!Y$18*SUMIFS(交付申請入力データ!$F$19:$F$150001,交付申請入力データ!Y$19:Y$150001,"対象",交付申請入力データ!$C$19:$C$150001,交付申請出力結果!$B157,交付申請入力データ!$B$19:$B$150001,交付申請出力結果!$C$155)/SUMIF(交付申請入力データ!Y$19:Y$150001,"対象",交付申請入力データ!$F$19:$F$150001),0)</f>
        <v>0</v>
      </c>
      <c r="Q157" s="62">
        <f>SUM(E157:P157)</f>
        <v>0</v>
      </c>
      <c r="R157" s="142">
        <f>IFERROR(LOOKUP(交付申請出力結果!$C$5,交付申請入力データ!$B$8:$B$14,交付申請入力データ!$E$8:$E$14),0)</f>
        <v>0</v>
      </c>
      <c r="S157" s="64">
        <f>ROUNDDOWN(Q157*R157,0)</f>
        <v>0</v>
      </c>
      <c r="T157" s="326">
        <f>SUM(S157:S162)</f>
        <v>0</v>
      </c>
    </row>
    <row r="158" spans="1:20">
      <c r="A158" s="307"/>
      <c r="B158" s="4" t="s">
        <v>73</v>
      </c>
      <c r="C158" s="107">
        <f>SUMIFS(交付申請入力データ!$F$19:$F$150001,交付申請入力データ!$C$19:$C$150001,B158,交付申請入力データ!$B$19:$B$150001,交付申請出力結果!$C$155)</f>
        <v>0</v>
      </c>
      <c r="D158" s="314"/>
      <c r="E158" s="52">
        <f>SUMIFS(交付申請入力データ!$G$19:$G$150004,交付申請入力データ!$C$19:$C$150004,B158,交付申請入力データ!$B$19:$B$150004,交付申請出力結果!$C$155)</f>
        <v>0</v>
      </c>
      <c r="F158" s="109">
        <f>IFERROR(交付申請入力データ!L$18*SUMIFS(交付申請入力データ!$F$19:$F$150001,交付申請入力データ!L$19:L$150001,"対象",交付申請入力データ!$C$19:$C$150001,交付申請出力結果!$B158,交付申請入力データ!$B$19:$B$150001,交付申請出力結果!$C$155)/SUMIF(交付申請入力データ!L$19:L$150001,"対象",交付申請入力データ!$F$19:$F$150001),0)</f>
        <v>0</v>
      </c>
      <c r="G158" s="109">
        <f>IFERROR(交付申請入力データ!M$18*SUMIFS(交付申請入力データ!$F$19:$F$150001,交付申請入力データ!M$19:M$150001,"対象",交付申請入力データ!$C$19:$C$150001,交付申請出力結果!$B158,交付申請入力データ!$B$19:$B$150001,交付申請出力結果!$C$155)/SUMIF(交付申請入力データ!M$19:M$150001,"対象",交付申請入力データ!$F$19:$F$150001),0)</f>
        <v>0</v>
      </c>
      <c r="H158" s="109">
        <f>IFERROR(交付申請入力データ!N$18*SUMIFS(交付申請入力データ!$F$19:$F$150001,交付申請入力データ!N$19:N$150001,"対象",交付申請入力データ!$C$19:$C$150001,交付申請出力結果!$B158,交付申請入力データ!$B$19:$B$150001,交付申請出力結果!$C$155)/SUMIF(交付申請入力データ!N$19:N$150001,"対象",交付申請入力データ!$F$19:$F$150001),0)</f>
        <v>0</v>
      </c>
      <c r="I158" s="109">
        <f>IFERROR(交付申請入力データ!O$18*SUMIFS(交付申請入力データ!$F$19:$F$150001,交付申請入力データ!O$19:O$150001,"対象",交付申請入力データ!$C$19:$C$150001,交付申請出力結果!$B158,交付申請入力データ!$B$19:$B$150001,交付申請出力結果!$C$155)/SUMIF(交付申請入力データ!O$19:O$150001,"対象",交付申請入力データ!$F$19:$F$150001),0)</f>
        <v>0</v>
      </c>
      <c r="J158" s="109">
        <f>IFERROR(交付申請入力データ!P$18*SUMIFS(交付申請入力データ!$F$19:$F$150001,交付申請入力データ!P$19:P$150001,"対象",交付申請入力データ!$C$19:$C$150001,交付申請出力結果!$B158,交付申請入力データ!$B$19:$B$150001,交付申請出力結果!$C$155)/SUMIF(交付申請入力データ!P$19:P$150001,"対象",交付申請入力データ!$F$19:$F$150001),0)</f>
        <v>0</v>
      </c>
      <c r="K158" s="109">
        <f>IFERROR(交付申請入力データ!Q$18*SUMIFS(交付申請入力データ!$F$19:$F$150001,交付申請入力データ!Q$19:Q$150001,"対象",交付申請入力データ!$C$19:$C$150001,交付申請出力結果!$B158,交付申請入力データ!$B$19:$B$150001,交付申請出力結果!$C$155)/SUMIF(交付申請入力データ!Q$19:Q$150001,"対象",交付申請入力データ!$F$19:$F$150001),0)</f>
        <v>0</v>
      </c>
      <c r="L158" s="109">
        <f>IFERROR(交付申請入力データ!R$18*SUMIFS(交付申請入力データ!$F$19:$F$150001,交付申請入力データ!R$19:R$150001,"対象",交付申請入力データ!$C$19:$C$150001,交付申請出力結果!$B158,交付申請入力データ!$B$19:$B$150001,交付申請出力結果!$C$155)/SUMIF(交付申請入力データ!R$19:R$150001,"対象",交付申請入力データ!$F$19:$F$150001),0)</f>
        <v>0</v>
      </c>
      <c r="M158" s="109">
        <f>IFERROR(交付申請入力データ!S$18*SUMIFS(交付申請入力データ!$F$19:$F$150001,交付申請入力データ!S$19:S$150001,"対象",交付申請入力データ!$C$19:$C$150001,交付申請出力結果!$B158,交付申請入力データ!$B$19:$B$150001,交付申請出力結果!$C$155)/SUMIF(交付申請入力データ!S$19:S$150001,"対象",交付申請入力データ!$F$19:$F$150001),0)</f>
        <v>0</v>
      </c>
      <c r="N158" s="109">
        <f>IFERROR(交付申請入力データ!W$18*SUMIFS(交付申請入力データ!$F$19:$F$150001,交付申請入力データ!W$19:W$150001,"対象",交付申請入力データ!$C$19:$C$150001,交付申請出力結果!$B158,交付申請入力データ!$B$19:$B$150001,交付申請出力結果!$C$155)/SUMIF(交付申請入力データ!W$19:W$150001,"対象",交付申請入力データ!$F$19:$F$150001),0)</f>
        <v>0</v>
      </c>
      <c r="O158" s="109">
        <f>IFERROR(交付申請入力データ!X$18*SUMIFS(交付申請入力データ!$F$19:$F$150001,交付申請入力データ!X$19:X$150001,"対象",交付申請入力データ!$C$19:$C$150001,交付申請出力結果!$B158,交付申請入力データ!$B$19:$B$150001,交付申請出力結果!$C$155)/SUMIF(交付申請入力データ!X$19:X$150001,"対象",交付申請入力データ!$F$19:$F$150001),0)</f>
        <v>0</v>
      </c>
      <c r="P158" s="109">
        <f>IFERROR(交付申請入力データ!Y$18*SUMIFS(交付申請入力データ!$F$19:$F$150001,交付申請入力データ!Y$19:Y$150001,"対象",交付申請入力データ!$C$19:$C$150001,交付申請出力結果!$B158,交付申請入力データ!$B$19:$B$150001,交付申請出力結果!$C$155)/SUMIF(交付申請入力データ!Y$19:Y$150001,"対象",交付申請入力データ!$F$19:$F$150001),0)</f>
        <v>0</v>
      </c>
      <c r="Q158" s="52">
        <f t="shared" ref="Q158:Q183" si="25">SUM(E158:P158)</f>
        <v>0</v>
      </c>
      <c r="R158" s="58">
        <f>IFERROR(LOOKUP(交付申請出力結果!$C$5,交付申請入力データ!$B$8:$B$14,交付申請入力データ!$E$8:$E$14),0)</f>
        <v>0</v>
      </c>
      <c r="S158" s="65">
        <f>ROUNDDOWN(Q158*R158,0)</f>
        <v>0</v>
      </c>
      <c r="T158" s="327"/>
    </row>
    <row r="159" spans="1:20">
      <c r="A159" s="307"/>
      <c r="B159" s="4" t="s">
        <v>74</v>
      </c>
      <c r="C159" s="107">
        <f>SUMIFS(交付申請入力データ!$F$19:$F$150001,交付申請入力データ!$C$19:$C$150001,B159,交付申請入力データ!$B$19:$B$150001,交付申請出力結果!$C$155)</f>
        <v>0</v>
      </c>
      <c r="D159" s="314"/>
      <c r="E159" s="52">
        <f>SUMIFS(交付申請入力データ!$G$19:$G$150004,交付申請入力データ!$C$19:$C$150004,B159,交付申請入力データ!$B$19:$B$150004,交付申請出力結果!$C$155)</f>
        <v>0</v>
      </c>
      <c r="F159" s="109">
        <f>IFERROR(交付申請入力データ!L$18*SUMIFS(交付申請入力データ!$F$19:$F$150001,交付申請入力データ!L$19:L$150001,"対象",交付申請入力データ!$C$19:$C$150001,交付申請出力結果!$B159,交付申請入力データ!$B$19:$B$150001,交付申請出力結果!$C$155)/SUMIF(交付申請入力データ!L$19:L$150001,"対象",交付申請入力データ!$F$19:$F$150001),0)</f>
        <v>0</v>
      </c>
      <c r="G159" s="109">
        <f>IFERROR(交付申請入力データ!M$18*SUMIFS(交付申請入力データ!$F$19:$F$150001,交付申請入力データ!M$19:M$150001,"対象",交付申請入力データ!$C$19:$C$150001,交付申請出力結果!$B159,交付申請入力データ!$B$19:$B$150001,交付申請出力結果!$C$155)/SUMIF(交付申請入力データ!M$19:M$150001,"対象",交付申請入力データ!$F$19:$F$150001),0)</f>
        <v>0</v>
      </c>
      <c r="H159" s="109">
        <f>IFERROR(交付申請入力データ!N$18*SUMIFS(交付申請入力データ!$F$19:$F$150001,交付申請入力データ!N$19:N$150001,"対象",交付申請入力データ!$C$19:$C$150001,交付申請出力結果!$B159,交付申請入力データ!$B$19:$B$150001,交付申請出力結果!$C$155)/SUMIF(交付申請入力データ!N$19:N$150001,"対象",交付申請入力データ!$F$19:$F$150001),0)</f>
        <v>0</v>
      </c>
      <c r="I159" s="109">
        <f>IFERROR(交付申請入力データ!O$18*SUMIFS(交付申請入力データ!$F$19:$F$150001,交付申請入力データ!O$19:O$150001,"対象",交付申請入力データ!$C$19:$C$150001,交付申請出力結果!$B159,交付申請入力データ!$B$19:$B$150001,交付申請出力結果!$C$155)/SUMIF(交付申請入力データ!O$19:O$150001,"対象",交付申請入力データ!$F$19:$F$150001),0)</f>
        <v>0</v>
      </c>
      <c r="J159" s="109">
        <f>IFERROR(交付申請入力データ!P$18*SUMIFS(交付申請入力データ!$F$19:$F$150001,交付申請入力データ!P$19:P$150001,"対象",交付申請入力データ!$C$19:$C$150001,交付申請出力結果!$B159,交付申請入力データ!$B$19:$B$150001,交付申請出力結果!$C$155)/SUMIF(交付申請入力データ!P$19:P$150001,"対象",交付申請入力データ!$F$19:$F$150001),0)</f>
        <v>0</v>
      </c>
      <c r="K159" s="109">
        <f>IFERROR(交付申請入力データ!Q$18*SUMIFS(交付申請入力データ!$F$19:$F$150001,交付申請入力データ!Q$19:Q$150001,"対象",交付申請入力データ!$C$19:$C$150001,交付申請出力結果!$B159,交付申請入力データ!$B$19:$B$150001,交付申請出力結果!$C$155)/SUMIF(交付申請入力データ!Q$19:Q$150001,"対象",交付申請入力データ!$F$19:$F$150001),0)</f>
        <v>0</v>
      </c>
      <c r="L159" s="109">
        <f>IFERROR(交付申請入力データ!R$18*SUMIFS(交付申請入力データ!$F$19:$F$150001,交付申請入力データ!R$19:R$150001,"対象",交付申請入力データ!$C$19:$C$150001,交付申請出力結果!$B159,交付申請入力データ!$B$19:$B$150001,交付申請出力結果!$C$155)/SUMIF(交付申請入力データ!R$19:R$150001,"対象",交付申請入力データ!$F$19:$F$150001),0)</f>
        <v>0</v>
      </c>
      <c r="M159" s="109">
        <f>IFERROR(交付申請入力データ!S$18*SUMIFS(交付申請入力データ!$F$19:$F$150001,交付申請入力データ!S$19:S$150001,"対象",交付申請入力データ!$C$19:$C$150001,交付申請出力結果!$B159,交付申請入力データ!$B$19:$B$150001,交付申請出力結果!$C$155)/SUMIF(交付申請入力データ!S$19:S$150001,"対象",交付申請入力データ!$F$19:$F$150001),0)</f>
        <v>0</v>
      </c>
      <c r="N159" s="109">
        <f>IFERROR(交付申請入力データ!W$18*SUMIFS(交付申請入力データ!$F$19:$F$150001,交付申請入力データ!W$19:W$150001,"対象",交付申請入力データ!$C$19:$C$150001,交付申請出力結果!$B159,交付申請入力データ!$B$19:$B$150001,交付申請出力結果!$C$155)/SUMIF(交付申請入力データ!W$19:W$150001,"対象",交付申請入力データ!$F$19:$F$150001),0)</f>
        <v>0</v>
      </c>
      <c r="O159" s="109">
        <f>IFERROR(交付申請入力データ!X$18*SUMIFS(交付申請入力データ!$F$19:$F$150001,交付申請入力データ!X$19:X$150001,"対象",交付申請入力データ!$C$19:$C$150001,交付申請出力結果!$B159,交付申請入力データ!$B$19:$B$150001,交付申請出力結果!$C$155)/SUMIF(交付申請入力データ!X$19:X$150001,"対象",交付申請入力データ!$F$19:$F$150001),0)</f>
        <v>0</v>
      </c>
      <c r="P159" s="109">
        <f>IFERROR(交付申請入力データ!Y$18*SUMIFS(交付申請入力データ!$F$19:$F$150001,交付申請入力データ!Y$19:Y$150001,"対象",交付申請入力データ!$C$19:$C$150001,交付申請出力結果!$B159,交付申請入力データ!$B$19:$B$150001,交付申請出力結果!$C$155)/SUMIF(交付申請入力データ!Y$19:Y$150001,"対象",交付申請入力データ!$F$19:$F$150001),0)</f>
        <v>0</v>
      </c>
      <c r="Q159" s="52">
        <f t="shared" si="25"/>
        <v>0</v>
      </c>
      <c r="R159" s="58">
        <f>IFERROR(LOOKUP(交付申請出力結果!$C$5,交付申請入力データ!$B$8:$B$14,交付申請入力データ!$E$8:$E$14),0)</f>
        <v>0</v>
      </c>
      <c r="S159" s="65">
        <f t="shared" ref="S159:S182" si="26">ROUNDDOWN(Q159*R159,0)</f>
        <v>0</v>
      </c>
      <c r="T159" s="327"/>
    </row>
    <row r="160" spans="1:20">
      <c r="A160" s="307"/>
      <c r="B160" s="4" t="s">
        <v>75</v>
      </c>
      <c r="C160" s="107">
        <f>SUMIFS(交付申請入力データ!$F$19:$F$150001,交付申請入力データ!$C$19:$C$150001,B160,交付申請入力データ!$B$19:$B$150001,交付申請出力結果!$C$155)</f>
        <v>0</v>
      </c>
      <c r="D160" s="314"/>
      <c r="E160" s="52">
        <f>SUMIFS(交付申請入力データ!$G$19:$G$150004,交付申請入力データ!$C$19:$C$150004,B160,交付申請入力データ!$B$19:$B$150004,交付申請出力結果!$C$155)</f>
        <v>0</v>
      </c>
      <c r="F160" s="109">
        <f>IFERROR(交付申請入力データ!L$18*SUMIFS(交付申請入力データ!$F$19:$F$150001,交付申請入力データ!L$19:L$150001,"対象",交付申請入力データ!$C$19:$C$150001,交付申請出力結果!$B160,交付申請入力データ!$B$19:$B$150001,交付申請出力結果!$C$155)/SUMIF(交付申請入力データ!L$19:L$150001,"対象",交付申請入力データ!$F$19:$F$150001),0)</f>
        <v>0</v>
      </c>
      <c r="G160" s="109">
        <f>IFERROR(交付申請入力データ!M$18*SUMIFS(交付申請入力データ!$F$19:$F$150001,交付申請入力データ!M$19:M$150001,"対象",交付申請入力データ!$C$19:$C$150001,交付申請出力結果!$B160,交付申請入力データ!$B$19:$B$150001,交付申請出力結果!$C$155)/SUMIF(交付申請入力データ!M$19:M$150001,"対象",交付申請入力データ!$F$19:$F$150001),0)</f>
        <v>0</v>
      </c>
      <c r="H160" s="109">
        <f>IFERROR(交付申請入力データ!N$18*SUMIFS(交付申請入力データ!$F$19:$F$150001,交付申請入力データ!N$19:N$150001,"対象",交付申請入力データ!$C$19:$C$150001,交付申請出力結果!$B160,交付申請入力データ!$B$19:$B$150001,交付申請出力結果!$C$155)/SUMIF(交付申請入力データ!N$19:N$150001,"対象",交付申請入力データ!$F$19:$F$150001),0)</f>
        <v>0</v>
      </c>
      <c r="I160" s="109">
        <f>IFERROR(交付申請入力データ!O$18*SUMIFS(交付申請入力データ!$F$19:$F$150001,交付申請入力データ!O$19:O$150001,"対象",交付申請入力データ!$C$19:$C$150001,交付申請出力結果!$B160,交付申請入力データ!$B$19:$B$150001,交付申請出力結果!$C$155)/SUMIF(交付申請入力データ!O$19:O$150001,"対象",交付申請入力データ!$F$19:$F$150001),0)</f>
        <v>0</v>
      </c>
      <c r="J160" s="109">
        <f>IFERROR(交付申請入力データ!P$18*SUMIFS(交付申請入力データ!$F$19:$F$150001,交付申請入力データ!P$19:P$150001,"対象",交付申請入力データ!$C$19:$C$150001,交付申請出力結果!$B160,交付申請入力データ!$B$19:$B$150001,交付申請出力結果!$C$155)/SUMIF(交付申請入力データ!P$19:P$150001,"対象",交付申請入力データ!$F$19:$F$150001),0)</f>
        <v>0</v>
      </c>
      <c r="K160" s="109">
        <f>IFERROR(交付申請入力データ!Q$18*SUMIFS(交付申請入力データ!$F$19:$F$150001,交付申請入力データ!Q$19:Q$150001,"対象",交付申請入力データ!$C$19:$C$150001,交付申請出力結果!$B160,交付申請入力データ!$B$19:$B$150001,交付申請出力結果!$C$155)/SUMIF(交付申請入力データ!Q$19:Q$150001,"対象",交付申請入力データ!$F$19:$F$150001),0)</f>
        <v>0</v>
      </c>
      <c r="L160" s="109">
        <f>IFERROR(交付申請入力データ!R$18*SUMIFS(交付申請入力データ!$F$19:$F$150001,交付申請入力データ!R$19:R$150001,"対象",交付申請入力データ!$C$19:$C$150001,交付申請出力結果!$B160,交付申請入力データ!$B$19:$B$150001,交付申請出力結果!$C$155)/SUMIF(交付申請入力データ!R$19:R$150001,"対象",交付申請入力データ!$F$19:$F$150001),0)</f>
        <v>0</v>
      </c>
      <c r="M160" s="109">
        <f>IFERROR(交付申請入力データ!S$18*SUMIFS(交付申請入力データ!$F$19:$F$150001,交付申請入力データ!S$19:S$150001,"対象",交付申請入力データ!$C$19:$C$150001,交付申請出力結果!$B160,交付申請入力データ!$B$19:$B$150001,交付申請出力結果!$C$155)/SUMIF(交付申請入力データ!S$19:S$150001,"対象",交付申請入力データ!$F$19:$F$150001),0)</f>
        <v>0</v>
      </c>
      <c r="N160" s="109">
        <f>IFERROR(交付申請入力データ!W$18*SUMIFS(交付申請入力データ!$F$19:$F$150001,交付申請入力データ!W$19:W$150001,"対象",交付申請入力データ!$C$19:$C$150001,交付申請出力結果!$B160,交付申請入力データ!$B$19:$B$150001,交付申請出力結果!$C$155)/SUMIF(交付申請入力データ!W$19:W$150001,"対象",交付申請入力データ!$F$19:$F$150001),0)</f>
        <v>0</v>
      </c>
      <c r="O160" s="109">
        <f>IFERROR(交付申請入力データ!X$18*SUMIFS(交付申請入力データ!$F$19:$F$150001,交付申請入力データ!X$19:X$150001,"対象",交付申請入力データ!$C$19:$C$150001,交付申請出力結果!$B160,交付申請入力データ!$B$19:$B$150001,交付申請出力結果!$C$155)/SUMIF(交付申請入力データ!X$19:X$150001,"対象",交付申請入力データ!$F$19:$F$150001),0)</f>
        <v>0</v>
      </c>
      <c r="P160" s="109">
        <f>IFERROR(交付申請入力データ!Y$18*SUMIFS(交付申請入力データ!$F$19:$F$150001,交付申請入力データ!Y$19:Y$150001,"対象",交付申請入力データ!$C$19:$C$150001,交付申請出力結果!$B160,交付申請入力データ!$B$19:$B$150001,交付申請出力結果!$C$155)/SUMIF(交付申請入力データ!Y$19:Y$150001,"対象",交付申請入力データ!$F$19:$F$150001),0)</f>
        <v>0</v>
      </c>
      <c r="Q160" s="52">
        <f t="shared" si="25"/>
        <v>0</v>
      </c>
      <c r="R160" s="58">
        <f>IFERROR(LOOKUP(交付申請出力結果!$C$5,交付申請入力データ!$B$8:$B$14,交付申請入力データ!$E$8:$E$14),0)</f>
        <v>0</v>
      </c>
      <c r="S160" s="65">
        <f t="shared" si="26"/>
        <v>0</v>
      </c>
      <c r="T160" s="327"/>
    </row>
    <row r="161" spans="1:20">
      <c r="A161" s="307"/>
      <c r="B161" s="4" t="s">
        <v>76</v>
      </c>
      <c r="C161" s="107">
        <f>SUMIFS(交付申請入力データ!$F$19:$F$150001,交付申請入力データ!$C$19:$C$150001,B161,交付申請入力データ!$B$19:$B$150001,交付申請出力結果!$C$155)</f>
        <v>0</v>
      </c>
      <c r="D161" s="314"/>
      <c r="E161" s="52">
        <f>SUMIFS(交付申請入力データ!$G$19:$G$150004,交付申請入力データ!$C$19:$C$150004,B161,交付申請入力データ!$B$19:$B$150004,交付申請出力結果!$C$155)</f>
        <v>0</v>
      </c>
      <c r="F161" s="109">
        <f>IFERROR(交付申請入力データ!L$18*SUMIFS(交付申請入力データ!$F$19:$F$150001,交付申請入力データ!L$19:L$150001,"対象",交付申請入力データ!$C$19:$C$150001,交付申請出力結果!$B161,交付申請入力データ!$B$19:$B$150001,交付申請出力結果!$C$155)/SUMIF(交付申請入力データ!L$19:L$150001,"対象",交付申請入力データ!$F$19:$F$150001),0)</f>
        <v>0</v>
      </c>
      <c r="G161" s="109">
        <f>IFERROR(交付申請入力データ!M$18*SUMIFS(交付申請入力データ!$F$19:$F$150001,交付申請入力データ!M$19:M$150001,"対象",交付申請入力データ!$C$19:$C$150001,交付申請出力結果!$B161,交付申請入力データ!$B$19:$B$150001,交付申請出力結果!$C$155)/SUMIF(交付申請入力データ!M$19:M$150001,"対象",交付申請入力データ!$F$19:$F$150001),0)</f>
        <v>0</v>
      </c>
      <c r="H161" s="109">
        <f>IFERROR(交付申請入力データ!N$18*SUMIFS(交付申請入力データ!$F$19:$F$150001,交付申請入力データ!N$19:N$150001,"対象",交付申請入力データ!$C$19:$C$150001,交付申請出力結果!$B161,交付申請入力データ!$B$19:$B$150001,交付申請出力結果!$C$155)/SUMIF(交付申請入力データ!N$19:N$150001,"対象",交付申請入力データ!$F$19:$F$150001),0)</f>
        <v>0</v>
      </c>
      <c r="I161" s="109">
        <f>IFERROR(交付申請入力データ!O$18*SUMIFS(交付申請入力データ!$F$19:$F$150001,交付申請入力データ!O$19:O$150001,"対象",交付申請入力データ!$C$19:$C$150001,交付申請出力結果!$B161,交付申請入力データ!$B$19:$B$150001,交付申請出力結果!$C$155)/SUMIF(交付申請入力データ!O$19:O$150001,"対象",交付申請入力データ!$F$19:$F$150001),0)</f>
        <v>0</v>
      </c>
      <c r="J161" s="109">
        <f>IFERROR(交付申請入力データ!P$18*SUMIFS(交付申請入力データ!$F$19:$F$150001,交付申請入力データ!P$19:P$150001,"対象",交付申請入力データ!$C$19:$C$150001,交付申請出力結果!$B161,交付申請入力データ!$B$19:$B$150001,交付申請出力結果!$C$155)/SUMIF(交付申請入力データ!P$19:P$150001,"対象",交付申請入力データ!$F$19:$F$150001),0)</f>
        <v>0</v>
      </c>
      <c r="K161" s="109">
        <f>IFERROR(交付申請入力データ!Q$18*SUMIFS(交付申請入力データ!$F$19:$F$150001,交付申請入力データ!Q$19:Q$150001,"対象",交付申請入力データ!$C$19:$C$150001,交付申請出力結果!$B161,交付申請入力データ!$B$19:$B$150001,交付申請出力結果!$C$155)/SUMIF(交付申請入力データ!Q$19:Q$150001,"対象",交付申請入力データ!$F$19:$F$150001),0)</f>
        <v>0</v>
      </c>
      <c r="L161" s="109">
        <f>IFERROR(交付申請入力データ!R$18*SUMIFS(交付申請入力データ!$F$19:$F$150001,交付申請入力データ!R$19:R$150001,"対象",交付申請入力データ!$C$19:$C$150001,交付申請出力結果!$B161,交付申請入力データ!$B$19:$B$150001,交付申請出力結果!$C$155)/SUMIF(交付申請入力データ!R$19:R$150001,"対象",交付申請入力データ!$F$19:$F$150001),0)</f>
        <v>0</v>
      </c>
      <c r="M161" s="109">
        <f>IFERROR(交付申請入力データ!S$18*SUMIFS(交付申請入力データ!$F$19:$F$150001,交付申請入力データ!S$19:S$150001,"対象",交付申請入力データ!$C$19:$C$150001,交付申請出力結果!$B161,交付申請入力データ!$B$19:$B$150001,交付申請出力結果!$C$155)/SUMIF(交付申請入力データ!S$19:S$150001,"対象",交付申請入力データ!$F$19:$F$150001),0)</f>
        <v>0</v>
      </c>
      <c r="N161" s="109">
        <f>IFERROR(交付申請入力データ!W$18*SUMIFS(交付申請入力データ!$F$19:$F$150001,交付申請入力データ!W$19:W$150001,"対象",交付申請入力データ!$C$19:$C$150001,交付申請出力結果!$B161,交付申請入力データ!$B$19:$B$150001,交付申請出力結果!$C$155)/SUMIF(交付申請入力データ!W$19:W$150001,"対象",交付申請入力データ!$F$19:$F$150001),0)</f>
        <v>0</v>
      </c>
      <c r="O161" s="109">
        <f>IFERROR(交付申請入力データ!X$18*SUMIFS(交付申請入力データ!$F$19:$F$150001,交付申請入力データ!X$19:X$150001,"対象",交付申請入力データ!$C$19:$C$150001,交付申請出力結果!$B161,交付申請入力データ!$B$19:$B$150001,交付申請出力結果!$C$155)/SUMIF(交付申請入力データ!X$19:X$150001,"対象",交付申請入力データ!$F$19:$F$150001),0)</f>
        <v>0</v>
      </c>
      <c r="P161" s="109">
        <f>IFERROR(交付申請入力データ!Y$18*SUMIFS(交付申請入力データ!$F$19:$F$150001,交付申請入力データ!Y$19:Y$150001,"対象",交付申請入力データ!$C$19:$C$150001,交付申請出力結果!$B161,交付申請入力データ!$B$19:$B$150001,交付申請出力結果!$C$155)/SUMIF(交付申請入力データ!Y$19:Y$150001,"対象",交付申請入力データ!$F$19:$F$150001),0)</f>
        <v>0</v>
      </c>
      <c r="Q161" s="52">
        <f t="shared" si="25"/>
        <v>0</v>
      </c>
      <c r="R161" s="58">
        <f>IFERROR(LOOKUP(交付申請出力結果!$C$5,交付申請入力データ!$B$8:$B$14,交付申請入力データ!$E$8:$E$14),0)</f>
        <v>0</v>
      </c>
      <c r="S161" s="65">
        <f t="shared" si="26"/>
        <v>0</v>
      </c>
      <c r="T161" s="327"/>
    </row>
    <row r="162" spans="1:20" ht="19.5" thickBot="1">
      <c r="A162" s="308"/>
      <c r="B162" s="59" t="s">
        <v>77</v>
      </c>
      <c r="C162" s="67">
        <f>SUMIFS(交付申請入力データ!$F$19:$F$150001,交付申請入力データ!$C$19:$C$150001,B162,交付申請入力データ!$B$19:$B$150001,交付申請出力結果!$C$155)</f>
        <v>0</v>
      </c>
      <c r="D162" s="314"/>
      <c r="E162" s="68">
        <f>SUMIFS(交付申請入力データ!$G$19:$G$150004,交付申請入力データ!$C$19:$C$150004,B162,交付申請入力データ!$B$19:$B$150004,交付申請出力結果!$C$155)</f>
        <v>0</v>
      </c>
      <c r="F162" s="68">
        <f>IFERROR(交付申請入力データ!L$18*SUMIFS(交付申請入力データ!$F$19:$F$150001,交付申請入力データ!L$19:L$150001,"対象",交付申請入力データ!$C$19:$C$150001,交付申請出力結果!$B162,交付申請入力データ!$B$19:$B$150001,交付申請出力結果!$C$155)/SUMIF(交付申請入力データ!L$19:L$150001,"対象",交付申請入力データ!$F$19:$F$150001),0)</f>
        <v>0</v>
      </c>
      <c r="G162" s="68">
        <f>IFERROR(交付申請入力データ!M$18*SUMIFS(交付申請入力データ!$F$19:$F$150001,交付申請入力データ!M$19:M$150001,"対象",交付申請入力データ!$C$19:$C$150001,交付申請出力結果!$B162,交付申請入力データ!$B$19:$B$150001,交付申請出力結果!$C$155)/SUMIF(交付申請入力データ!M$19:M$150001,"対象",交付申請入力データ!$F$19:$F$150001),0)</f>
        <v>0</v>
      </c>
      <c r="H162" s="68">
        <f>IFERROR(交付申請入力データ!N$18*SUMIFS(交付申請入力データ!$F$19:$F$150001,交付申請入力データ!N$19:N$150001,"対象",交付申請入力データ!$C$19:$C$150001,交付申請出力結果!$B162,交付申請入力データ!$B$19:$B$150001,交付申請出力結果!$C$155)/SUMIF(交付申請入力データ!N$19:N$150001,"対象",交付申請入力データ!$F$19:$F$150001),0)</f>
        <v>0</v>
      </c>
      <c r="I162" s="68">
        <f>IFERROR(交付申請入力データ!O$18*SUMIFS(交付申請入力データ!$F$19:$F$150001,交付申請入力データ!O$19:O$150001,"対象",交付申請入力データ!$C$19:$C$150001,交付申請出力結果!$B162,交付申請入力データ!$B$19:$B$150001,交付申請出力結果!$C$155)/SUMIF(交付申請入力データ!O$19:O$150001,"対象",交付申請入力データ!$F$19:$F$150001),0)</f>
        <v>0</v>
      </c>
      <c r="J162" s="68">
        <f>IFERROR(交付申請入力データ!P$18*SUMIFS(交付申請入力データ!$F$19:$F$150001,交付申請入力データ!P$19:P$150001,"対象",交付申請入力データ!$C$19:$C$150001,交付申請出力結果!$B162,交付申請入力データ!$B$19:$B$150001,交付申請出力結果!$C$155)/SUMIF(交付申請入力データ!P$19:P$150001,"対象",交付申請入力データ!$F$19:$F$150001),0)</f>
        <v>0</v>
      </c>
      <c r="K162" s="68">
        <f>IFERROR(交付申請入力データ!Q$18*SUMIFS(交付申請入力データ!$F$19:$F$150001,交付申請入力データ!Q$19:Q$150001,"対象",交付申請入力データ!$C$19:$C$150001,交付申請出力結果!$B162,交付申請入力データ!$B$19:$B$150001,交付申請出力結果!$C$155)/SUMIF(交付申請入力データ!Q$19:Q$150001,"対象",交付申請入力データ!$F$19:$F$150001),0)</f>
        <v>0</v>
      </c>
      <c r="L162" s="68">
        <f>IFERROR(交付申請入力データ!R$18*SUMIFS(交付申請入力データ!$F$19:$F$150001,交付申請入力データ!R$19:R$150001,"対象",交付申請入力データ!$C$19:$C$150001,交付申請出力結果!$B162,交付申請入力データ!$B$19:$B$150001,交付申請出力結果!$C$155)/SUMIF(交付申請入力データ!R$19:R$150001,"対象",交付申請入力データ!$F$19:$F$150001),0)</f>
        <v>0</v>
      </c>
      <c r="M162" s="68">
        <f>IFERROR(交付申請入力データ!S$18*SUMIFS(交付申請入力データ!$F$19:$F$150001,交付申請入力データ!S$19:S$150001,"対象",交付申請入力データ!$C$19:$C$150001,交付申請出力結果!$B162,交付申請入力データ!$B$19:$B$150001,交付申請出力結果!$C$155)/SUMIF(交付申請入力データ!S$19:S$150001,"対象",交付申請入力データ!$F$19:$F$150001),0)</f>
        <v>0</v>
      </c>
      <c r="N162" s="68">
        <f>IFERROR(交付申請入力データ!W$18*SUMIFS(交付申請入力データ!$F$19:$F$150001,交付申請入力データ!W$19:W$150001,"対象",交付申請入力データ!$C$19:$C$150001,交付申請出力結果!$B162,交付申請入力データ!$B$19:$B$150001,交付申請出力結果!$C$155)/SUMIF(交付申請入力データ!W$19:W$150001,"対象",交付申請入力データ!$F$19:$F$150001),0)</f>
        <v>0</v>
      </c>
      <c r="O162" s="68">
        <f>IFERROR(交付申請入力データ!X$18*SUMIFS(交付申請入力データ!$F$19:$F$150001,交付申請入力データ!X$19:X$150001,"対象",交付申請入力データ!$C$19:$C$150001,交付申請出力結果!$B162,交付申請入力データ!$B$19:$B$150001,交付申請出力結果!$C$155)/SUMIF(交付申請入力データ!X$19:X$150001,"対象",交付申請入力データ!$F$19:$F$150001),0)</f>
        <v>0</v>
      </c>
      <c r="P162" s="68">
        <f>IFERROR(交付申請入力データ!Y$18*SUMIFS(交付申請入力データ!$F$19:$F$150001,交付申請入力データ!Y$19:Y$150001,"対象",交付申請入力データ!$C$19:$C$150001,交付申請出力結果!$B162,交付申請入力データ!$B$19:$B$150001,交付申請出力結果!$C$155)/SUMIF(交付申請入力データ!Y$19:Y$150001,"対象",交付申請入力データ!$F$19:$F$150001),0)</f>
        <v>0</v>
      </c>
      <c r="Q162" s="68">
        <f t="shared" si="25"/>
        <v>0</v>
      </c>
      <c r="R162" s="69">
        <f>IFERROR(LOOKUP(交付申請出力結果!$C$5,交付申請入力データ!$B$8:$B$14,交付申請入力データ!$E$8:$E$14),0)</f>
        <v>0</v>
      </c>
      <c r="S162" s="70">
        <f t="shared" si="26"/>
        <v>0</v>
      </c>
      <c r="T162" s="328"/>
    </row>
    <row r="163" spans="1:20">
      <c r="A163" s="309" t="s">
        <v>59</v>
      </c>
      <c r="B163" s="80" t="s">
        <v>78</v>
      </c>
      <c r="C163" s="106">
        <f>SUMIFS(交付申請入力データ!$F$19:$F$150001,交付申請入力データ!$C$19:$C$150001,B163,交付申請入力データ!$B$19:$B$150001,交付申請出力結果!$C$155)</f>
        <v>0</v>
      </c>
      <c r="D163" s="315">
        <f>SUM(C163:C180)</f>
        <v>0</v>
      </c>
      <c r="E163" s="82">
        <f>SUMIFS(交付申請入力データ!$G$19:$G$150004,交付申請入力データ!$C$19:$C$150004,B163,交付申請入力データ!$B$19:$B$150004,交付申請出力結果!$C$155)</f>
        <v>0</v>
      </c>
      <c r="F163" s="82">
        <f>IFERROR(交付申請入力データ!L$18*SUMIFS(交付申請入力データ!$F$19:$F$150001,交付申請入力データ!L$19:L$150001,"対象",交付申請入力データ!$C$19:$C$150001,交付申請出力結果!$B163,交付申請入力データ!$B$19:$B$150001,交付申請出力結果!$C$155)/SUMIF(交付申請入力データ!L$19:L$150001,"対象",交付申請入力データ!$F$19:$F$150001),0)</f>
        <v>0</v>
      </c>
      <c r="G163" s="82">
        <f>IFERROR(交付申請入力データ!M$18*SUMIFS(交付申請入力データ!$F$19:$F$150001,交付申請入力データ!M$19:M$150001,"対象",交付申請入力データ!$C$19:$C$150001,交付申請出力結果!$B163,交付申請入力データ!$B$19:$B$150001,交付申請出力結果!$C$155)/SUMIF(交付申請入力データ!M$19:M$150001,"対象",交付申請入力データ!$F$19:$F$150001),0)</f>
        <v>0</v>
      </c>
      <c r="H163" s="82">
        <f>IFERROR(交付申請入力データ!N$18*SUMIFS(交付申請入力データ!$F$19:$F$150001,交付申請入力データ!N$19:N$150001,"対象",交付申請入力データ!$C$19:$C$150001,交付申請出力結果!$B163,交付申請入力データ!$B$19:$B$150001,交付申請出力結果!$C$155)/SUMIF(交付申請入力データ!N$19:N$150001,"対象",交付申請入力データ!$F$19:$F$150001),0)</f>
        <v>0</v>
      </c>
      <c r="I163" s="82">
        <f>IFERROR(交付申請入力データ!O$18*SUMIFS(交付申請入力データ!$F$19:$F$150001,交付申請入力データ!O$19:O$150001,"対象",交付申請入力データ!$C$19:$C$150001,交付申請出力結果!$B163,交付申請入力データ!$B$19:$B$150001,交付申請出力結果!$C$155)/SUMIF(交付申請入力データ!O$19:O$150001,"対象",交付申請入力データ!$F$19:$F$150001),0)</f>
        <v>0</v>
      </c>
      <c r="J163" s="82">
        <f>IFERROR(交付申請入力データ!P$18*SUMIFS(交付申請入力データ!$F$19:$F$150001,交付申請入力データ!P$19:P$150001,"対象",交付申請入力データ!$C$19:$C$150001,交付申請出力結果!$B163,交付申請入力データ!$B$19:$B$150001,交付申請出力結果!$C$155)/SUMIF(交付申請入力データ!P$19:P$150001,"対象",交付申請入力データ!$F$19:$F$150001),0)</f>
        <v>0</v>
      </c>
      <c r="K163" s="82">
        <f>IFERROR(交付申請入力データ!Q$18*SUMIFS(交付申請入力データ!$F$19:$F$150001,交付申請入力データ!Q$19:Q$150001,"対象",交付申請入力データ!$C$19:$C$150001,交付申請出力結果!$B163,交付申請入力データ!$B$19:$B$150001,交付申請出力結果!$C$155)/SUMIF(交付申請入力データ!Q$19:Q$150001,"対象",交付申請入力データ!$F$19:$F$150001),0)</f>
        <v>0</v>
      </c>
      <c r="L163" s="82">
        <f>IFERROR(交付申請入力データ!R$18*SUMIFS(交付申請入力データ!$F$19:$F$150001,交付申請入力データ!R$19:R$150001,"対象",交付申請入力データ!$C$19:$C$150001,交付申請出力結果!$B163,交付申請入力データ!$B$19:$B$150001,交付申請出力結果!$C$155)/SUMIF(交付申請入力データ!R$19:R$150001,"対象",交付申請入力データ!$F$19:$F$150001),0)</f>
        <v>0</v>
      </c>
      <c r="M163" s="82">
        <f>IFERROR(交付申請入力データ!S$18*SUMIFS(交付申請入力データ!$F$19:$F$150001,交付申請入力データ!S$19:S$150001,"対象",交付申請入力データ!$C$19:$C$150001,交付申請出力結果!$B163,交付申請入力データ!$B$19:$B$150001,交付申請出力結果!$C$155)/SUMIF(交付申請入力データ!S$19:S$150001,"対象",交付申請入力データ!$F$19:$F$150001),0)</f>
        <v>0</v>
      </c>
      <c r="N163" s="82">
        <f>IFERROR(交付申請入力データ!W$18*SUMIFS(交付申請入力データ!$F$19:$F$150001,交付申請入力データ!W$19:W$150001,"対象",交付申請入力データ!$C$19:$C$150001,交付申請出力結果!$B163,交付申請入力データ!$B$19:$B$150001,交付申請出力結果!$C$155)/SUMIF(交付申請入力データ!W$19:W$150001,"対象",交付申請入力データ!$F$19:$F$150001),0)</f>
        <v>0</v>
      </c>
      <c r="O163" s="82">
        <f>IFERROR(交付申請入力データ!X$18*SUMIFS(交付申請入力データ!$F$19:$F$150001,交付申請入力データ!X$19:X$150001,"対象",交付申請入力データ!$C$19:$C$150001,交付申請出力結果!$B163,交付申請入力データ!$B$19:$B$150001,交付申請出力結果!$C$155)/SUMIF(交付申請入力データ!X$19:X$150001,"対象",交付申請入力データ!$F$19:$F$150001),0)</f>
        <v>0</v>
      </c>
      <c r="P163" s="82">
        <f>IFERROR(交付申請入力データ!Y$18*SUMIFS(交付申請入力データ!$F$19:$F$150001,交付申請入力データ!Y$19:Y$150001,"対象",交付申請入力データ!$C$19:$C$150001,交付申請出力結果!$B163,交付申請入力データ!$B$19:$B$150001,交付申請出力結果!$C$155)/SUMIF(交付申請入力データ!Y$19:Y$150001,"対象",交付申請入力データ!$F$19:$F$150001),0)</f>
        <v>0</v>
      </c>
      <c r="Q163" s="82">
        <f t="shared" si="25"/>
        <v>0</v>
      </c>
      <c r="R163" s="141">
        <f>IFERROR(LOOKUP(交付申請出力結果!$C$5,交付申請入力データ!$B$8:$B$14,交付申請入力データ!$E$8:$E$14),0)</f>
        <v>0</v>
      </c>
      <c r="S163" s="83">
        <f t="shared" si="26"/>
        <v>0</v>
      </c>
      <c r="T163" s="329">
        <f>SUM(S163:S180)</f>
        <v>0</v>
      </c>
    </row>
    <row r="164" spans="1:20">
      <c r="A164" s="310"/>
      <c r="B164" s="72" t="s">
        <v>171</v>
      </c>
      <c r="C164" s="106">
        <f>SUMIFS(交付申請入力データ!$F$19:$F$150001,交付申請入力データ!$C$19:$C$150001,B164,交付申請入力データ!$B$19:$B$150001,交付申請出力結果!$C$155)</f>
        <v>0</v>
      </c>
      <c r="D164" s="316"/>
      <c r="E164" s="108">
        <f>SUMIFS(交付申請入力データ!$G$19:$G$150004,交付申請入力データ!$C$19:$C$150004,B164,交付申請入力データ!$B$19:$B$150004,交付申請出力結果!$C$155)</f>
        <v>0</v>
      </c>
      <c r="F164" s="108">
        <f>IFERROR(交付申請入力データ!L$18*SUMIFS(交付申請入力データ!$F$19:$F$150001,交付申請入力データ!L$19:L$150001,"対象",交付申請入力データ!$C$19:$C$150001,交付申請出力結果!$B164,交付申請入力データ!$B$19:$B$150001,交付申請出力結果!$C$155)/SUMIF(交付申請入力データ!L$19:L$150001,"対象",交付申請入力データ!$F$19:$F$150001),0)</f>
        <v>0</v>
      </c>
      <c r="G164" s="108">
        <f>IFERROR(交付申請入力データ!M$18*SUMIFS(交付申請入力データ!$F$19:$F$150001,交付申請入力データ!M$19:M$150001,"対象",交付申請入力データ!$C$19:$C$150001,交付申請出力結果!$B164,交付申請入力データ!$B$19:$B$150001,交付申請出力結果!$C$155)/SUMIF(交付申請入力データ!M$19:M$150001,"対象",交付申請入力データ!$F$19:$F$150001),0)</f>
        <v>0</v>
      </c>
      <c r="H164" s="108">
        <f>IFERROR(交付申請入力データ!N$18*SUMIFS(交付申請入力データ!$F$19:$F$150001,交付申請入力データ!N$19:N$150001,"対象",交付申請入力データ!$C$19:$C$150001,交付申請出力結果!$B164,交付申請入力データ!$B$19:$B$150001,交付申請出力結果!$C$155)/SUMIF(交付申請入力データ!N$19:N$150001,"対象",交付申請入力データ!$F$19:$F$150001),0)</f>
        <v>0</v>
      </c>
      <c r="I164" s="108">
        <f>IFERROR(交付申請入力データ!O$18*SUMIFS(交付申請入力データ!$F$19:$F$150001,交付申請入力データ!O$19:O$150001,"対象",交付申請入力データ!$C$19:$C$150001,交付申請出力結果!$B164,交付申請入力データ!$B$19:$B$150001,交付申請出力結果!$C$155)/SUMIF(交付申請入力データ!O$19:O$150001,"対象",交付申請入力データ!$F$19:$F$150001),0)</f>
        <v>0</v>
      </c>
      <c r="J164" s="108">
        <f>IFERROR(交付申請入力データ!P$18*SUMIFS(交付申請入力データ!$F$19:$F$150001,交付申請入力データ!P$19:P$150001,"対象",交付申請入力データ!$C$19:$C$150001,交付申請出力結果!$B164,交付申請入力データ!$B$19:$B$150001,交付申請出力結果!$C$155)/SUMIF(交付申請入力データ!P$19:P$150001,"対象",交付申請入力データ!$F$19:$F$150001),0)</f>
        <v>0</v>
      </c>
      <c r="K164" s="108">
        <f>IFERROR(交付申請入力データ!Q$18*SUMIFS(交付申請入力データ!$F$19:$F$150001,交付申請入力データ!Q$19:Q$150001,"対象",交付申請入力データ!$C$19:$C$150001,交付申請出力結果!$B164,交付申請入力データ!$B$19:$B$150001,交付申請出力結果!$C$155)/SUMIF(交付申請入力データ!Q$19:Q$150001,"対象",交付申請入力データ!$F$19:$F$150001),0)</f>
        <v>0</v>
      </c>
      <c r="L164" s="108">
        <f>IFERROR(交付申請入力データ!R$18*SUMIFS(交付申請入力データ!$F$19:$F$150001,交付申請入力データ!R$19:R$150001,"対象",交付申請入力データ!$C$19:$C$150001,交付申請出力結果!$B164,交付申請入力データ!$B$19:$B$150001,交付申請出力結果!$C$155)/SUMIF(交付申請入力データ!R$19:R$150001,"対象",交付申請入力データ!$F$19:$F$150001),0)</f>
        <v>0</v>
      </c>
      <c r="M164" s="108">
        <f>IFERROR(交付申請入力データ!S$18*SUMIFS(交付申請入力データ!$F$19:$F$150001,交付申請入力データ!S$19:S$150001,"対象",交付申請入力データ!$C$19:$C$150001,交付申請出力結果!$B164,交付申請入力データ!$B$19:$B$150001,交付申請出力結果!$C$155)/SUMIF(交付申請入力データ!S$19:S$150001,"対象",交付申請入力データ!$F$19:$F$150001),0)</f>
        <v>0</v>
      </c>
      <c r="N164" s="108">
        <f>IFERROR(交付申請入力データ!W$18*SUMIFS(交付申請入力データ!$F$19:$F$150001,交付申請入力データ!W$19:W$150001,"対象",交付申請入力データ!$C$19:$C$150001,交付申請出力結果!$B164,交付申請入力データ!$B$19:$B$150001,交付申請出力結果!$C$155)/SUMIF(交付申請入力データ!W$19:W$150001,"対象",交付申請入力データ!$F$19:$F$150001),0)</f>
        <v>0</v>
      </c>
      <c r="O164" s="108">
        <f>IFERROR(交付申請入力データ!X$18*SUMIFS(交付申請入力データ!$F$19:$F$150001,交付申請入力データ!X$19:X$150001,"対象",交付申請入力データ!$C$19:$C$150001,交付申請出力結果!$B164,交付申請入力データ!$B$19:$B$150001,交付申請出力結果!$C$155)/SUMIF(交付申請入力データ!X$19:X$150001,"対象",交付申請入力データ!$F$19:$F$150001),0)</f>
        <v>0</v>
      </c>
      <c r="P164" s="108">
        <f>IFERROR(交付申請入力データ!Y$18*SUMIFS(交付申請入力データ!$F$19:$F$150001,交付申請入力データ!Y$19:Y$150001,"対象",交付申請入力データ!$C$19:$C$150001,交付申請出力結果!$B164,交付申請入力データ!$B$19:$B$150001,交付申請出力結果!$C$155)/SUMIF(交付申請入力データ!Y$19:Y$150001,"対象",交付申請入力データ!$F$19:$F$150001),0)</f>
        <v>0</v>
      </c>
      <c r="Q164" s="74">
        <f t="shared" si="25"/>
        <v>0</v>
      </c>
      <c r="R164" s="75">
        <f>IFERROR(LOOKUP(交付申請出力結果!$C$5,交付申請入力データ!$B$8:$B$14,交付申請入力データ!$E$8:$E$14),0)</f>
        <v>0</v>
      </c>
      <c r="S164" s="84">
        <f t="shared" si="26"/>
        <v>0</v>
      </c>
      <c r="T164" s="330"/>
    </row>
    <row r="165" spans="1:20">
      <c r="A165" s="310"/>
      <c r="B165" s="72" t="s">
        <v>79</v>
      </c>
      <c r="C165" s="106">
        <f>SUMIFS(交付申請入力データ!$F$19:$F$150001,交付申請入力データ!$C$19:$C$150001,B165,交付申請入力データ!$B$19:$B$150001,交付申請出力結果!$C$155)</f>
        <v>0</v>
      </c>
      <c r="D165" s="316"/>
      <c r="E165" s="108">
        <f>SUMIFS(交付申請入力データ!$G$19:$G$150004,交付申請入力データ!$C$19:$C$150004,B165,交付申請入力データ!$B$19:$B$150004,交付申請出力結果!$C$155)</f>
        <v>0</v>
      </c>
      <c r="F165" s="108">
        <f>IFERROR(交付申請入力データ!L$18*SUMIFS(交付申請入力データ!$F$19:$F$150001,交付申請入力データ!L$19:L$150001,"対象",交付申請入力データ!$C$19:$C$150001,交付申請出力結果!$B165,交付申請入力データ!$B$19:$B$150001,交付申請出力結果!$C$155)/SUMIF(交付申請入力データ!L$19:L$150001,"対象",交付申請入力データ!$F$19:$F$150001),0)</f>
        <v>0</v>
      </c>
      <c r="G165" s="108">
        <f>IFERROR(交付申請入力データ!M$18*SUMIFS(交付申請入力データ!$F$19:$F$150001,交付申請入力データ!M$19:M$150001,"対象",交付申請入力データ!$C$19:$C$150001,交付申請出力結果!$B165,交付申請入力データ!$B$19:$B$150001,交付申請出力結果!$C$155)/SUMIF(交付申請入力データ!M$19:M$150001,"対象",交付申請入力データ!$F$19:$F$150001),0)</f>
        <v>0</v>
      </c>
      <c r="H165" s="108">
        <f>IFERROR(交付申請入力データ!N$18*SUMIFS(交付申請入力データ!$F$19:$F$150001,交付申請入力データ!N$19:N$150001,"対象",交付申請入力データ!$C$19:$C$150001,交付申請出力結果!$B165,交付申請入力データ!$B$19:$B$150001,交付申請出力結果!$C$155)/SUMIF(交付申請入力データ!N$19:N$150001,"対象",交付申請入力データ!$F$19:$F$150001),0)</f>
        <v>0</v>
      </c>
      <c r="I165" s="108">
        <f>IFERROR(交付申請入力データ!O$18*SUMIFS(交付申請入力データ!$F$19:$F$150001,交付申請入力データ!O$19:O$150001,"対象",交付申請入力データ!$C$19:$C$150001,交付申請出力結果!$B165,交付申請入力データ!$B$19:$B$150001,交付申請出力結果!$C$155)/SUMIF(交付申請入力データ!O$19:O$150001,"対象",交付申請入力データ!$F$19:$F$150001),0)</f>
        <v>0</v>
      </c>
      <c r="J165" s="108">
        <f>IFERROR(交付申請入力データ!P$18*SUMIFS(交付申請入力データ!$F$19:$F$150001,交付申請入力データ!P$19:P$150001,"対象",交付申請入力データ!$C$19:$C$150001,交付申請出力結果!$B165,交付申請入力データ!$B$19:$B$150001,交付申請出力結果!$C$155)/SUMIF(交付申請入力データ!P$19:P$150001,"対象",交付申請入力データ!$F$19:$F$150001),0)</f>
        <v>0</v>
      </c>
      <c r="K165" s="108">
        <f>IFERROR(交付申請入力データ!Q$18*SUMIFS(交付申請入力データ!$F$19:$F$150001,交付申請入力データ!Q$19:Q$150001,"対象",交付申請入力データ!$C$19:$C$150001,交付申請出力結果!$B165,交付申請入力データ!$B$19:$B$150001,交付申請出力結果!$C$155)/SUMIF(交付申請入力データ!Q$19:Q$150001,"対象",交付申請入力データ!$F$19:$F$150001),0)</f>
        <v>0</v>
      </c>
      <c r="L165" s="108">
        <f>IFERROR(交付申請入力データ!R$18*SUMIFS(交付申請入力データ!$F$19:$F$150001,交付申請入力データ!R$19:R$150001,"対象",交付申請入力データ!$C$19:$C$150001,交付申請出力結果!$B165,交付申請入力データ!$B$19:$B$150001,交付申請出力結果!$C$155)/SUMIF(交付申請入力データ!R$19:R$150001,"対象",交付申請入力データ!$F$19:$F$150001),0)</f>
        <v>0</v>
      </c>
      <c r="M165" s="108">
        <f>IFERROR(交付申請入力データ!S$18*SUMIFS(交付申請入力データ!$F$19:$F$150001,交付申請入力データ!S$19:S$150001,"対象",交付申請入力データ!$C$19:$C$150001,交付申請出力結果!$B165,交付申請入力データ!$B$19:$B$150001,交付申請出力結果!$C$155)/SUMIF(交付申請入力データ!S$19:S$150001,"対象",交付申請入力データ!$F$19:$F$150001),0)</f>
        <v>0</v>
      </c>
      <c r="N165" s="108">
        <f>IFERROR(交付申請入力データ!W$18*SUMIFS(交付申請入力データ!$F$19:$F$150001,交付申請入力データ!W$19:W$150001,"対象",交付申請入力データ!$C$19:$C$150001,交付申請出力結果!$B165,交付申請入力データ!$B$19:$B$150001,交付申請出力結果!$C$155)/SUMIF(交付申請入力データ!W$19:W$150001,"対象",交付申請入力データ!$F$19:$F$150001),0)</f>
        <v>0</v>
      </c>
      <c r="O165" s="108">
        <f>IFERROR(交付申請入力データ!X$18*SUMIFS(交付申請入力データ!$F$19:$F$150001,交付申請入力データ!X$19:X$150001,"対象",交付申請入力データ!$C$19:$C$150001,交付申請出力結果!$B165,交付申請入力データ!$B$19:$B$150001,交付申請出力結果!$C$155)/SUMIF(交付申請入力データ!X$19:X$150001,"対象",交付申請入力データ!$F$19:$F$150001),0)</f>
        <v>0</v>
      </c>
      <c r="P165" s="108">
        <f>IFERROR(交付申請入力データ!Y$18*SUMIFS(交付申請入力データ!$F$19:$F$150001,交付申請入力データ!Y$19:Y$150001,"対象",交付申請入力データ!$C$19:$C$150001,交付申請出力結果!$B165,交付申請入力データ!$B$19:$B$150001,交付申請出力結果!$C$155)/SUMIF(交付申請入力データ!Y$19:Y$150001,"対象",交付申請入力データ!$F$19:$F$150001),0)</f>
        <v>0</v>
      </c>
      <c r="Q165" s="74">
        <f t="shared" si="25"/>
        <v>0</v>
      </c>
      <c r="R165" s="75">
        <f>IFERROR(LOOKUP(交付申請出力結果!$C$5,交付申請入力データ!$B$8:$B$14,交付申請入力データ!$E$8:$E$14),0)</f>
        <v>0</v>
      </c>
      <c r="S165" s="84">
        <f t="shared" si="26"/>
        <v>0</v>
      </c>
      <c r="T165" s="330"/>
    </row>
    <row r="166" spans="1:20">
      <c r="A166" s="310"/>
      <c r="B166" s="72" t="s">
        <v>80</v>
      </c>
      <c r="C166" s="106">
        <f>SUMIFS(交付申請入力データ!$F$19:$F$150001,交付申請入力データ!$C$19:$C$150001,B166,交付申請入力データ!$B$19:$B$150001,交付申請出力結果!$C$155)</f>
        <v>0</v>
      </c>
      <c r="D166" s="316"/>
      <c r="E166" s="108">
        <f>SUMIFS(交付申請入力データ!$G$19:$G$150004,交付申請入力データ!$C$19:$C$150004,B166,交付申請入力データ!$B$19:$B$150004,交付申請出力結果!$C$155)</f>
        <v>0</v>
      </c>
      <c r="F166" s="108">
        <f>IFERROR(交付申請入力データ!L$18*SUMIFS(交付申請入力データ!$F$19:$F$150001,交付申請入力データ!L$19:L$150001,"対象",交付申請入力データ!$C$19:$C$150001,交付申請出力結果!$B166,交付申請入力データ!$B$19:$B$150001,交付申請出力結果!$C$155)/SUMIF(交付申請入力データ!L$19:L$150001,"対象",交付申請入力データ!$F$19:$F$150001),0)</f>
        <v>0</v>
      </c>
      <c r="G166" s="108">
        <f>IFERROR(交付申請入力データ!M$18*SUMIFS(交付申請入力データ!$F$19:$F$150001,交付申請入力データ!M$19:M$150001,"対象",交付申請入力データ!$C$19:$C$150001,交付申請出力結果!$B166,交付申請入力データ!$B$19:$B$150001,交付申請出力結果!$C$155)/SUMIF(交付申請入力データ!M$19:M$150001,"対象",交付申請入力データ!$F$19:$F$150001),0)</f>
        <v>0</v>
      </c>
      <c r="H166" s="108">
        <f>IFERROR(交付申請入力データ!N$18*SUMIFS(交付申請入力データ!$F$19:$F$150001,交付申請入力データ!N$19:N$150001,"対象",交付申請入力データ!$C$19:$C$150001,交付申請出力結果!$B166,交付申請入力データ!$B$19:$B$150001,交付申請出力結果!$C$155)/SUMIF(交付申請入力データ!N$19:N$150001,"対象",交付申請入力データ!$F$19:$F$150001),0)</f>
        <v>0</v>
      </c>
      <c r="I166" s="108">
        <f>IFERROR(交付申請入力データ!O$18*SUMIFS(交付申請入力データ!$F$19:$F$150001,交付申請入力データ!O$19:O$150001,"対象",交付申請入力データ!$C$19:$C$150001,交付申請出力結果!$B166,交付申請入力データ!$B$19:$B$150001,交付申請出力結果!$C$155)/SUMIF(交付申請入力データ!O$19:O$150001,"対象",交付申請入力データ!$F$19:$F$150001),0)</f>
        <v>0</v>
      </c>
      <c r="J166" s="108">
        <f>IFERROR(交付申請入力データ!P$18*SUMIFS(交付申請入力データ!$F$19:$F$150001,交付申請入力データ!P$19:P$150001,"対象",交付申請入力データ!$C$19:$C$150001,交付申請出力結果!$B166,交付申請入力データ!$B$19:$B$150001,交付申請出力結果!$C$155)/SUMIF(交付申請入力データ!P$19:P$150001,"対象",交付申請入力データ!$F$19:$F$150001),0)</f>
        <v>0</v>
      </c>
      <c r="K166" s="108">
        <f>IFERROR(交付申請入力データ!Q$18*SUMIFS(交付申請入力データ!$F$19:$F$150001,交付申請入力データ!Q$19:Q$150001,"対象",交付申請入力データ!$C$19:$C$150001,交付申請出力結果!$B166,交付申請入力データ!$B$19:$B$150001,交付申請出力結果!$C$155)/SUMIF(交付申請入力データ!Q$19:Q$150001,"対象",交付申請入力データ!$F$19:$F$150001),0)</f>
        <v>0</v>
      </c>
      <c r="L166" s="108">
        <f>IFERROR(交付申請入力データ!R$18*SUMIFS(交付申請入力データ!$F$19:$F$150001,交付申請入力データ!R$19:R$150001,"対象",交付申請入力データ!$C$19:$C$150001,交付申請出力結果!$B166,交付申請入力データ!$B$19:$B$150001,交付申請出力結果!$C$155)/SUMIF(交付申請入力データ!R$19:R$150001,"対象",交付申請入力データ!$F$19:$F$150001),0)</f>
        <v>0</v>
      </c>
      <c r="M166" s="108">
        <f>IFERROR(交付申請入力データ!S$18*SUMIFS(交付申請入力データ!$F$19:$F$150001,交付申請入力データ!S$19:S$150001,"対象",交付申請入力データ!$C$19:$C$150001,交付申請出力結果!$B166,交付申請入力データ!$B$19:$B$150001,交付申請出力結果!$C$155)/SUMIF(交付申請入力データ!S$19:S$150001,"対象",交付申請入力データ!$F$19:$F$150001),0)</f>
        <v>0</v>
      </c>
      <c r="N166" s="108">
        <f>IFERROR(交付申請入力データ!W$18*SUMIFS(交付申請入力データ!$F$19:$F$150001,交付申請入力データ!W$19:W$150001,"対象",交付申請入力データ!$C$19:$C$150001,交付申請出力結果!$B166,交付申請入力データ!$B$19:$B$150001,交付申請出力結果!$C$155)/SUMIF(交付申請入力データ!W$19:W$150001,"対象",交付申請入力データ!$F$19:$F$150001),0)</f>
        <v>0</v>
      </c>
      <c r="O166" s="108">
        <f>IFERROR(交付申請入力データ!X$18*SUMIFS(交付申請入力データ!$F$19:$F$150001,交付申請入力データ!X$19:X$150001,"対象",交付申請入力データ!$C$19:$C$150001,交付申請出力結果!$B166,交付申請入力データ!$B$19:$B$150001,交付申請出力結果!$C$155)/SUMIF(交付申請入力データ!X$19:X$150001,"対象",交付申請入力データ!$F$19:$F$150001),0)</f>
        <v>0</v>
      </c>
      <c r="P166" s="108">
        <f>IFERROR(交付申請入力データ!Y$18*SUMIFS(交付申請入力データ!$F$19:$F$150001,交付申請入力データ!Y$19:Y$150001,"対象",交付申請入力データ!$C$19:$C$150001,交付申請出力結果!$B166,交付申請入力データ!$B$19:$B$150001,交付申請出力結果!$C$155)/SUMIF(交付申請入力データ!Y$19:Y$150001,"対象",交付申請入力データ!$F$19:$F$150001),0)</f>
        <v>0</v>
      </c>
      <c r="Q166" s="74">
        <f t="shared" si="25"/>
        <v>0</v>
      </c>
      <c r="R166" s="75">
        <f>IFERROR(LOOKUP(交付申請出力結果!$C$5,交付申請入力データ!$B$8:$B$14,交付申請入力データ!$E$8:$E$14),0)</f>
        <v>0</v>
      </c>
      <c r="S166" s="84">
        <f t="shared" si="26"/>
        <v>0</v>
      </c>
      <c r="T166" s="330"/>
    </row>
    <row r="167" spans="1:20">
      <c r="A167" s="310"/>
      <c r="B167" s="72" t="s">
        <v>81</v>
      </c>
      <c r="C167" s="106">
        <f>SUMIFS(交付申請入力データ!$F$19:$F$150001,交付申請入力データ!$C$19:$C$150001,B167,交付申請入力データ!$B$19:$B$150001,交付申請出力結果!$C$155)</f>
        <v>0</v>
      </c>
      <c r="D167" s="316"/>
      <c r="E167" s="108">
        <f>SUMIFS(交付申請入力データ!$G$19:$G$150004,交付申請入力データ!$C$19:$C$150004,B167,交付申請入力データ!$B$19:$B$150004,交付申請出力結果!$C$155)</f>
        <v>0</v>
      </c>
      <c r="F167" s="108">
        <f>IFERROR(交付申請入力データ!L$18*SUMIFS(交付申請入力データ!$F$19:$F$150001,交付申請入力データ!L$19:L$150001,"対象",交付申請入力データ!$C$19:$C$150001,交付申請出力結果!$B167,交付申請入力データ!$B$19:$B$150001,交付申請出力結果!$C$155)/SUMIF(交付申請入力データ!L$19:L$150001,"対象",交付申請入力データ!$F$19:$F$150001),0)</f>
        <v>0</v>
      </c>
      <c r="G167" s="108">
        <f>IFERROR(交付申請入力データ!M$18*SUMIFS(交付申請入力データ!$F$19:$F$150001,交付申請入力データ!M$19:M$150001,"対象",交付申請入力データ!$C$19:$C$150001,交付申請出力結果!$B167,交付申請入力データ!$B$19:$B$150001,交付申請出力結果!$C$155)/SUMIF(交付申請入力データ!M$19:M$150001,"対象",交付申請入力データ!$F$19:$F$150001),0)</f>
        <v>0</v>
      </c>
      <c r="H167" s="108">
        <f>IFERROR(交付申請入力データ!N$18*SUMIFS(交付申請入力データ!$F$19:$F$150001,交付申請入力データ!N$19:N$150001,"対象",交付申請入力データ!$C$19:$C$150001,交付申請出力結果!$B167,交付申請入力データ!$B$19:$B$150001,交付申請出力結果!$C$155)/SUMIF(交付申請入力データ!N$19:N$150001,"対象",交付申請入力データ!$F$19:$F$150001),0)</f>
        <v>0</v>
      </c>
      <c r="I167" s="108">
        <f>IFERROR(交付申請入力データ!O$18*SUMIFS(交付申請入力データ!$F$19:$F$150001,交付申請入力データ!O$19:O$150001,"対象",交付申請入力データ!$C$19:$C$150001,交付申請出力結果!$B167,交付申請入力データ!$B$19:$B$150001,交付申請出力結果!$C$155)/SUMIF(交付申請入力データ!O$19:O$150001,"対象",交付申請入力データ!$F$19:$F$150001),0)</f>
        <v>0</v>
      </c>
      <c r="J167" s="108">
        <f>IFERROR(交付申請入力データ!P$18*SUMIFS(交付申請入力データ!$F$19:$F$150001,交付申請入力データ!P$19:P$150001,"対象",交付申請入力データ!$C$19:$C$150001,交付申請出力結果!$B167,交付申請入力データ!$B$19:$B$150001,交付申請出力結果!$C$155)/SUMIF(交付申請入力データ!P$19:P$150001,"対象",交付申請入力データ!$F$19:$F$150001),0)</f>
        <v>0</v>
      </c>
      <c r="K167" s="108">
        <f>IFERROR(交付申請入力データ!Q$18*SUMIFS(交付申請入力データ!$F$19:$F$150001,交付申請入力データ!Q$19:Q$150001,"対象",交付申請入力データ!$C$19:$C$150001,交付申請出力結果!$B167,交付申請入力データ!$B$19:$B$150001,交付申請出力結果!$C$155)/SUMIF(交付申請入力データ!Q$19:Q$150001,"対象",交付申請入力データ!$F$19:$F$150001),0)</f>
        <v>0</v>
      </c>
      <c r="L167" s="108">
        <f>IFERROR(交付申請入力データ!R$18*SUMIFS(交付申請入力データ!$F$19:$F$150001,交付申請入力データ!R$19:R$150001,"対象",交付申請入力データ!$C$19:$C$150001,交付申請出力結果!$B167,交付申請入力データ!$B$19:$B$150001,交付申請出力結果!$C$155)/SUMIF(交付申請入力データ!R$19:R$150001,"対象",交付申請入力データ!$F$19:$F$150001),0)</f>
        <v>0</v>
      </c>
      <c r="M167" s="108">
        <f>IFERROR(交付申請入力データ!S$18*SUMIFS(交付申請入力データ!$F$19:$F$150001,交付申請入力データ!S$19:S$150001,"対象",交付申請入力データ!$C$19:$C$150001,交付申請出力結果!$B167,交付申請入力データ!$B$19:$B$150001,交付申請出力結果!$C$155)/SUMIF(交付申請入力データ!S$19:S$150001,"対象",交付申請入力データ!$F$19:$F$150001),0)</f>
        <v>0</v>
      </c>
      <c r="N167" s="108">
        <f>IFERROR(交付申請入力データ!W$18*SUMIFS(交付申請入力データ!$F$19:$F$150001,交付申請入力データ!W$19:W$150001,"対象",交付申請入力データ!$C$19:$C$150001,交付申請出力結果!$B167,交付申請入力データ!$B$19:$B$150001,交付申請出力結果!$C$155)/SUMIF(交付申請入力データ!W$19:W$150001,"対象",交付申請入力データ!$F$19:$F$150001),0)</f>
        <v>0</v>
      </c>
      <c r="O167" s="108">
        <f>IFERROR(交付申請入力データ!X$18*SUMIFS(交付申請入力データ!$F$19:$F$150001,交付申請入力データ!X$19:X$150001,"対象",交付申請入力データ!$C$19:$C$150001,交付申請出力結果!$B167,交付申請入力データ!$B$19:$B$150001,交付申請出力結果!$C$155)/SUMIF(交付申請入力データ!X$19:X$150001,"対象",交付申請入力データ!$F$19:$F$150001),0)</f>
        <v>0</v>
      </c>
      <c r="P167" s="108">
        <f>IFERROR(交付申請入力データ!Y$18*SUMIFS(交付申請入力データ!$F$19:$F$150001,交付申請入力データ!Y$19:Y$150001,"対象",交付申請入力データ!$C$19:$C$150001,交付申請出力結果!$B167,交付申請入力データ!$B$19:$B$150001,交付申請出力結果!$C$155)/SUMIF(交付申請入力データ!Y$19:Y$150001,"対象",交付申請入力データ!$F$19:$F$150001),0)</f>
        <v>0</v>
      </c>
      <c r="Q167" s="74">
        <f t="shared" si="25"/>
        <v>0</v>
      </c>
      <c r="R167" s="75">
        <f>IFERROR(LOOKUP(交付申請出力結果!$C$5,交付申請入力データ!$B$8:$B$14,交付申請入力データ!$E$8:$E$14),0)</f>
        <v>0</v>
      </c>
      <c r="S167" s="84">
        <f t="shared" si="26"/>
        <v>0</v>
      </c>
      <c r="T167" s="330"/>
    </row>
    <row r="168" spans="1:20">
      <c r="A168" s="310"/>
      <c r="B168" s="72" t="s">
        <v>82</v>
      </c>
      <c r="C168" s="106">
        <f>SUMIFS(交付申請入力データ!$F$19:$F$150001,交付申請入力データ!$C$19:$C$150001,B168,交付申請入力データ!$B$19:$B$150001,交付申請出力結果!$C$155)</f>
        <v>0</v>
      </c>
      <c r="D168" s="316"/>
      <c r="E168" s="108">
        <f>SUMIFS(交付申請入力データ!$G$19:$G$150004,交付申請入力データ!$C$19:$C$150004,B168,交付申請入力データ!$B$19:$B$150004,交付申請出力結果!$C$155)</f>
        <v>0</v>
      </c>
      <c r="F168" s="108">
        <f>IFERROR(交付申請入力データ!L$18*SUMIFS(交付申請入力データ!$F$19:$F$150001,交付申請入力データ!L$19:L$150001,"対象",交付申請入力データ!$C$19:$C$150001,交付申請出力結果!$B168,交付申請入力データ!$B$19:$B$150001,交付申請出力結果!$C$155)/SUMIF(交付申請入力データ!L$19:L$150001,"対象",交付申請入力データ!$F$19:$F$150001),0)</f>
        <v>0</v>
      </c>
      <c r="G168" s="108">
        <f>IFERROR(交付申請入力データ!M$18*SUMIFS(交付申請入力データ!$F$19:$F$150001,交付申請入力データ!M$19:M$150001,"対象",交付申請入力データ!$C$19:$C$150001,交付申請出力結果!$B168,交付申請入力データ!$B$19:$B$150001,交付申請出力結果!$C$155)/SUMIF(交付申請入力データ!M$19:M$150001,"対象",交付申請入力データ!$F$19:$F$150001),0)</f>
        <v>0</v>
      </c>
      <c r="H168" s="108">
        <f>IFERROR(交付申請入力データ!N$18*SUMIFS(交付申請入力データ!$F$19:$F$150001,交付申請入力データ!N$19:N$150001,"対象",交付申請入力データ!$C$19:$C$150001,交付申請出力結果!$B168,交付申請入力データ!$B$19:$B$150001,交付申請出力結果!$C$155)/SUMIF(交付申請入力データ!N$19:N$150001,"対象",交付申請入力データ!$F$19:$F$150001),0)</f>
        <v>0</v>
      </c>
      <c r="I168" s="108">
        <f>IFERROR(交付申請入力データ!O$18*SUMIFS(交付申請入力データ!$F$19:$F$150001,交付申請入力データ!O$19:O$150001,"対象",交付申請入力データ!$C$19:$C$150001,交付申請出力結果!$B168,交付申請入力データ!$B$19:$B$150001,交付申請出力結果!$C$155)/SUMIF(交付申請入力データ!O$19:O$150001,"対象",交付申請入力データ!$F$19:$F$150001),0)</f>
        <v>0</v>
      </c>
      <c r="J168" s="108">
        <f>IFERROR(交付申請入力データ!P$18*SUMIFS(交付申請入力データ!$F$19:$F$150001,交付申請入力データ!P$19:P$150001,"対象",交付申請入力データ!$C$19:$C$150001,交付申請出力結果!$B168,交付申請入力データ!$B$19:$B$150001,交付申請出力結果!$C$155)/SUMIF(交付申請入力データ!P$19:P$150001,"対象",交付申請入力データ!$F$19:$F$150001),0)</f>
        <v>0</v>
      </c>
      <c r="K168" s="108">
        <f>IFERROR(交付申請入力データ!Q$18*SUMIFS(交付申請入力データ!$F$19:$F$150001,交付申請入力データ!Q$19:Q$150001,"対象",交付申請入力データ!$C$19:$C$150001,交付申請出力結果!$B168,交付申請入力データ!$B$19:$B$150001,交付申請出力結果!$C$155)/SUMIF(交付申請入力データ!Q$19:Q$150001,"対象",交付申請入力データ!$F$19:$F$150001),0)</f>
        <v>0</v>
      </c>
      <c r="L168" s="108">
        <f>IFERROR(交付申請入力データ!R$18*SUMIFS(交付申請入力データ!$F$19:$F$150001,交付申請入力データ!R$19:R$150001,"対象",交付申請入力データ!$C$19:$C$150001,交付申請出力結果!$B168,交付申請入力データ!$B$19:$B$150001,交付申請出力結果!$C$155)/SUMIF(交付申請入力データ!R$19:R$150001,"対象",交付申請入力データ!$F$19:$F$150001),0)</f>
        <v>0</v>
      </c>
      <c r="M168" s="108">
        <f>IFERROR(交付申請入力データ!S$18*SUMIFS(交付申請入力データ!$F$19:$F$150001,交付申請入力データ!S$19:S$150001,"対象",交付申請入力データ!$C$19:$C$150001,交付申請出力結果!$B168,交付申請入力データ!$B$19:$B$150001,交付申請出力結果!$C$155)/SUMIF(交付申請入力データ!S$19:S$150001,"対象",交付申請入力データ!$F$19:$F$150001),0)</f>
        <v>0</v>
      </c>
      <c r="N168" s="108">
        <f>IFERROR(交付申請入力データ!W$18*SUMIFS(交付申請入力データ!$F$19:$F$150001,交付申請入力データ!W$19:W$150001,"対象",交付申請入力データ!$C$19:$C$150001,交付申請出力結果!$B168,交付申請入力データ!$B$19:$B$150001,交付申請出力結果!$C$155)/SUMIF(交付申請入力データ!W$19:W$150001,"対象",交付申請入力データ!$F$19:$F$150001),0)</f>
        <v>0</v>
      </c>
      <c r="O168" s="108">
        <f>IFERROR(交付申請入力データ!X$18*SUMIFS(交付申請入力データ!$F$19:$F$150001,交付申請入力データ!X$19:X$150001,"対象",交付申請入力データ!$C$19:$C$150001,交付申請出力結果!$B168,交付申請入力データ!$B$19:$B$150001,交付申請出力結果!$C$155)/SUMIF(交付申請入力データ!X$19:X$150001,"対象",交付申請入力データ!$F$19:$F$150001),0)</f>
        <v>0</v>
      </c>
      <c r="P168" s="108">
        <f>IFERROR(交付申請入力データ!Y$18*SUMIFS(交付申請入力データ!$F$19:$F$150001,交付申請入力データ!Y$19:Y$150001,"対象",交付申請入力データ!$C$19:$C$150001,交付申請出力結果!$B168,交付申請入力データ!$B$19:$B$150001,交付申請出力結果!$C$155)/SUMIF(交付申請入力データ!Y$19:Y$150001,"対象",交付申請入力データ!$F$19:$F$150001),0)</f>
        <v>0</v>
      </c>
      <c r="Q168" s="74">
        <f t="shared" si="25"/>
        <v>0</v>
      </c>
      <c r="R168" s="75">
        <f>IFERROR(LOOKUP(交付申請出力結果!$C$5,交付申請入力データ!$B$8:$B$14,交付申請入力データ!$E$8:$E$14),0)</f>
        <v>0</v>
      </c>
      <c r="S168" s="84">
        <f t="shared" si="26"/>
        <v>0</v>
      </c>
      <c r="T168" s="330"/>
    </row>
    <row r="169" spans="1:20">
      <c r="A169" s="310"/>
      <c r="B169" s="72" t="s">
        <v>60</v>
      </c>
      <c r="C169" s="106">
        <f>SUMIFS(交付申請入力データ!$F$19:$F$150001,交付申請入力データ!$C$19:$C$150001,B169,交付申請入力データ!$B$19:$B$150001,交付申請出力結果!$C$155)</f>
        <v>0</v>
      </c>
      <c r="D169" s="316"/>
      <c r="E169" s="108">
        <f>SUMIFS(交付申請入力データ!$G$19:$G$150004,交付申請入力データ!$C$19:$C$150004,B169,交付申請入力データ!$B$19:$B$150004,交付申請出力結果!$C$155)</f>
        <v>0</v>
      </c>
      <c r="F169" s="108">
        <f>IFERROR(交付申請入力データ!L$18*SUMIFS(交付申請入力データ!$F$19:$F$150001,交付申請入力データ!L$19:L$150001,"対象",交付申請入力データ!$C$19:$C$150001,交付申請出力結果!$B169,交付申請入力データ!$B$19:$B$150001,交付申請出力結果!$C$155)/SUMIF(交付申請入力データ!L$19:L$150001,"対象",交付申請入力データ!$F$19:$F$150001),0)</f>
        <v>0</v>
      </c>
      <c r="G169" s="108">
        <f>IFERROR(交付申請入力データ!M$18*SUMIFS(交付申請入力データ!$F$19:$F$150001,交付申請入力データ!M$19:M$150001,"対象",交付申請入力データ!$C$19:$C$150001,交付申請出力結果!$B169,交付申請入力データ!$B$19:$B$150001,交付申請出力結果!$C$155)/SUMIF(交付申請入力データ!M$19:M$150001,"対象",交付申請入力データ!$F$19:$F$150001),0)</f>
        <v>0</v>
      </c>
      <c r="H169" s="108">
        <f>IFERROR(交付申請入力データ!N$18*SUMIFS(交付申請入力データ!$F$19:$F$150001,交付申請入力データ!N$19:N$150001,"対象",交付申請入力データ!$C$19:$C$150001,交付申請出力結果!$B169,交付申請入力データ!$B$19:$B$150001,交付申請出力結果!$C$155)/SUMIF(交付申請入力データ!N$19:N$150001,"対象",交付申請入力データ!$F$19:$F$150001),0)</f>
        <v>0</v>
      </c>
      <c r="I169" s="108">
        <f>IFERROR(交付申請入力データ!O$18*SUMIFS(交付申請入力データ!$F$19:$F$150001,交付申請入力データ!O$19:O$150001,"対象",交付申請入力データ!$C$19:$C$150001,交付申請出力結果!$B169,交付申請入力データ!$B$19:$B$150001,交付申請出力結果!$C$155)/SUMIF(交付申請入力データ!O$19:O$150001,"対象",交付申請入力データ!$F$19:$F$150001),0)</f>
        <v>0</v>
      </c>
      <c r="J169" s="108">
        <f>IFERROR(交付申請入力データ!P$18*SUMIFS(交付申請入力データ!$F$19:$F$150001,交付申請入力データ!P$19:P$150001,"対象",交付申請入力データ!$C$19:$C$150001,交付申請出力結果!$B169,交付申請入力データ!$B$19:$B$150001,交付申請出力結果!$C$155)/SUMIF(交付申請入力データ!P$19:P$150001,"対象",交付申請入力データ!$F$19:$F$150001),0)</f>
        <v>0</v>
      </c>
      <c r="K169" s="108">
        <f>IFERROR(交付申請入力データ!Q$18*SUMIFS(交付申請入力データ!$F$19:$F$150001,交付申請入力データ!Q$19:Q$150001,"対象",交付申請入力データ!$C$19:$C$150001,交付申請出力結果!$B169,交付申請入力データ!$B$19:$B$150001,交付申請出力結果!$C$155)/SUMIF(交付申請入力データ!Q$19:Q$150001,"対象",交付申請入力データ!$F$19:$F$150001),0)</f>
        <v>0</v>
      </c>
      <c r="L169" s="108">
        <f>IFERROR(交付申請入力データ!R$18*SUMIFS(交付申請入力データ!$F$19:$F$150001,交付申請入力データ!R$19:R$150001,"対象",交付申請入力データ!$C$19:$C$150001,交付申請出力結果!$B169,交付申請入力データ!$B$19:$B$150001,交付申請出力結果!$C$155)/SUMIF(交付申請入力データ!R$19:R$150001,"対象",交付申請入力データ!$F$19:$F$150001),0)</f>
        <v>0</v>
      </c>
      <c r="M169" s="108">
        <f>IFERROR(交付申請入力データ!S$18*SUMIFS(交付申請入力データ!$F$19:$F$150001,交付申請入力データ!S$19:S$150001,"対象",交付申請入力データ!$C$19:$C$150001,交付申請出力結果!$B169,交付申請入力データ!$B$19:$B$150001,交付申請出力結果!$C$155)/SUMIF(交付申請入力データ!S$19:S$150001,"対象",交付申請入力データ!$F$19:$F$150001),0)</f>
        <v>0</v>
      </c>
      <c r="N169" s="108">
        <f>IFERROR(交付申請入力データ!W$18*SUMIFS(交付申請入力データ!$F$19:$F$150001,交付申請入力データ!W$19:W$150001,"対象",交付申請入力データ!$C$19:$C$150001,交付申請出力結果!$B169,交付申請入力データ!$B$19:$B$150001,交付申請出力結果!$C$155)/SUMIF(交付申請入力データ!W$19:W$150001,"対象",交付申請入力データ!$F$19:$F$150001),0)</f>
        <v>0</v>
      </c>
      <c r="O169" s="108">
        <f>IFERROR(交付申請入力データ!X$18*SUMIFS(交付申請入力データ!$F$19:$F$150001,交付申請入力データ!X$19:X$150001,"対象",交付申請入力データ!$C$19:$C$150001,交付申請出力結果!$B169,交付申請入力データ!$B$19:$B$150001,交付申請出力結果!$C$155)/SUMIF(交付申請入力データ!X$19:X$150001,"対象",交付申請入力データ!$F$19:$F$150001),0)</f>
        <v>0</v>
      </c>
      <c r="P169" s="108">
        <f>IFERROR(交付申請入力データ!Y$18*SUMIFS(交付申請入力データ!$F$19:$F$150001,交付申請入力データ!Y$19:Y$150001,"対象",交付申請入力データ!$C$19:$C$150001,交付申請出力結果!$B169,交付申請入力データ!$B$19:$B$150001,交付申請出力結果!$C$155)/SUMIF(交付申請入力データ!Y$19:Y$150001,"対象",交付申請入力データ!$F$19:$F$150001),0)</f>
        <v>0</v>
      </c>
      <c r="Q169" s="74">
        <f t="shared" si="25"/>
        <v>0</v>
      </c>
      <c r="R169" s="75">
        <f>IFERROR(LOOKUP(交付申請出力結果!$C$5,交付申請入力データ!$B$8:$B$14,交付申請入力データ!$E$8:$E$14),0)</f>
        <v>0</v>
      </c>
      <c r="S169" s="84">
        <f t="shared" si="26"/>
        <v>0</v>
      </c>
      <c r="T169" s="330"/>
    </row>
    <row r="170" spans="1:20">
      <c r="A170" s="310"/>
      <c r="B170" s="72" t="s">
        <v>61</v>
      </c>
      <c r="C170" s="106">
        <f>SUMIFS(交付申請入力データ!$F$19:$F$150001,交付申請入力データ!$C$19:$C$150001,B170,交付申請入力データ!$B$19:$B$150001,交付申請出力結果!$C$155)</f>
        <v>0</v>
      </c>
      <c r="D170" s="316"/>
      <c r="E170" s="108">
        <f>SUMIFS(交付申請入力データ!$G$19:$G$150004,交付申請入力データ!$C$19:$C$150004,B170,交付申請入力データ!$B$19:$B$150004,交付申請出力結果!$C$155)</f>
        <v>0</v>
      </c>
      <c r="F170" s="108">
        <f>IFERROR(交付申請入力データ!L$18*SUMIFS(交付申請入力データ!$F$19:$F$150001,交付申請入力データ!L$19:L$150001,"対象",交付申請入力データ!$C$19:$C$150001,交付申請出力結果!$B170,交付申請入力データ!$B$19:$B$150001,交付申請出力結果!$C$155)/SUMIF(交付申請入力データ!L$19:L$150001,"対象",交付申請入力データ!$F$19:$F$150001),0)</f>
        <v>0</v>
      </c>
      <c r="G170" s="108">
        <f>IFERROR(交付申請入力データ!M$18*SUMIFS(交付申請入力データ!$F$19:$F$150001,交付申請入力データ!M$19:M$150001,"対象",交付申請入力データ!$C$19:$C$150001,交付申請出力結果!$B170,交付申請入力データ!$B$19:$B$150001,交付申請出力結果!$C$155)/SUMIF(交付申請入力データ!M$19:M$150001,"対象",交付申請入力データ!$F$19:$F$150001),0)</f>
        <v>0</v>
      </c>
      <c r="H170" s="108">
        <f>IFERROR(交付申請入力データ!N$18*SUMIFS(交付申請入力データ!$F$19:$F$150001,交付申請入力データ!N$19:N$150001,"対象",交付申請入力データ!$C$19:$C$150001,交付申請出力結果!$B170,交付申請入力データ!$B$19:$B$150001,交付申請出力結果!$C$155)/SUMIF(交付申請入力データ!N$19:N$150001,"対象",交付申請入力データ!$F$19:$F$150001),0)</f>
        <v>0</v>
      </c>
      <c r="I170" s="108">
        <f>IFERROR(交付申請入力データ!O$18*SUMIFS(交付申請入力データ!$F$19:$F$150001,交付申請入力データ!O$19:O$150001,"対象",交付申請入力データ!$C$19:$C$150001,交付申請出力結果!$B170,交付申請入力データ!$B$19:$B$150001,交付申請出力結果!$C$155)/SUMIF(交付申請入力データ!O$19:O$150001,"対象",交付申請入力データ!$F$19:$F$150001),0)</f>
        <v>0</v>
      </c>
      <c r="J170" s="108">
        <f>IFERROR(交付申請入力データ!P$18*SUMIFS(交付申請入力データ!$F$19:$F$150001,交付申請入力データ!P$19:P$150001,"対象",交付申請入力データ!$C$19:$C$150001,交付申請出力結果!$B170,交付申請入力データ!$B$19:$B$150001,交付申請出力結果!$C$155)/SUMIF(交付申請入力データ!P$19:P$150001,"対象",交付申請入力データ!$F$19:$F$150001),0)</f>
        <v>0</v>
      </c>
      <c r="K170" s="108">
        <f>IFERROR(交付申請入力データ!Q$18*SUMIFS(交付申請入力データ!$F$19:$F$150001,交付申請入力データ!Q$19:Q$150001,"対象",交付申請入力データ!$C$19:$C$150001,交付申請出力結果!$B170,交付申請入力データ!$B$19:$B$150001,交付申請出力結果!$C$155)/SUMIF(交付申請入力データ!Q$19:Q$150001,"対象",交付申請入力データ!$F$19:$F$150001),0)</f>
        <v>0</v>
      </c>
      <c r="L170" s="108">
        <f>IFERROR(交付申請入力データ!R$18*SUMIFS(交付申請入力データ!$F$19:$F$150001,交付申請入力データ!R$19:R$150001,"対象",交付申請入力データ!$C$19:$C$150001,交付申請出力結果!$B170,交付申請入力データ!$B$19:$B$150001,交付申請出力結果!$C$155)/SUMIF(交付申請入力データ!R$19:R$150001,"対象",交付申請入力データ!$F$19:$F$150001),0)</f>
        <v>0</v>
      </c>
      <c r="M170" s="108">
        <f>IFERROR(交付申請入力データ!S$18*SUMIFS(交付申請入力データ!$F$19:$F$150001,交付申請入力データ!S$19:S$150001,"対象",交付申請入力データ!$C$19:$C$150001,交付申請出力結果!$B170,交付申請入力データ!$B$19:$B$150001,交付申請出力結果!$C$155)/SUMIF(交付申請入力データ!S$19:S$150001,"対象",交付申請入力データ!$F$19:$F$150001),0)</f>
        <v>0</v>
      </c>
      <c r="N170" s="108">
        <f>IFERROR(交付申請入力データ!W$18*SUMIFS(交付申請入力データ!$F$19:$F$150001,交付申請入力データ!W$19:W$150001,"対象",交付申請入力データ!$C$19:$C$150001,交付申請出力結果!$B170,交付申請入力データ!$B$19:$B$150001,交付申請出力結果!$C$155)/SUMIF(交付申請入力データ!W$19:W$150001,"対象",交付申請入力データ!$F$19:$F$150001),0)</f>
        <v>0</v>
      </c>
      <c r="O170" s="108">
        <f>IFERROR(交付申請入力データ!X$18*SUMIFS(交付申請入力データ!$F$19:$F$150001,交付申請入力データ!X$19:X$150001,"対象",交付申請入力データ!$C$19:$C$150001,交付申請出力結果!$B170,交付申請入力データ!$B$19:$B$150001,交付申請出力結果!$C$155)/SUMIF(交付申請入力データ!X$19:X$150001,"対象",交付申請入力データ!$F$19:$F$150001),0)</f>
        <v>0</v>
      </c>
      <c r="P170" s="108">
        <f>IFERROR(交付申請入力データ!Y$18*SUMIFS(交付申請入力データ!$F$19:$F$150001,交付申請入力データ!Y$19:Y$150001,"対象",交付申請入力データ!$C$19:$C$150001,交付申請出力結果!$B170,交付申請入力データ!$B$19:$B$150001,交付申請出力結果!$C$155)/SUMIF(交付申請入力データ!Y$19:Y$150001,"対象",交付申請入力データ!$F$19:$F$150001),0)</f>
        <v>0</v>
      </c>
      <c r="Q170" s="74">
        <f t="shared" si="25"/>
        <v>0</v>
      </c>
      <c r="R170" s="75">
        <f>IFERROR(LOOKUP(交付申請出力結果!$C$5,交付申請入力データ!$B$8:$B$14,交付申請入力データ!$E$8:$E$14),0)</f>
        <v>0</v>
      </c>
      <c r="S170" s="84">
        <f t="shared" si="26"/>
        <v>0</v>
      </c>
      <c r="T170" s="330"/>
    </row>
    <row r="171" spans="1:20">
      <c r="A171" s="310"/>
      <c r="B171" s="72" t="s">
        <v>62</v>
      </c>
      <c r="C171" s="106">
        <f>SUMIFS(交付申請入力データ!$F$19:$F$150001,交付申請入力データ!$C$19:$C$150001,B171,交付申請入力データ!$B$19:$B$150001,交付申請出力結果!$C$155)</f>
        <v>0</v>
      </c>
      <c r="D171" s="316"/>
      <c r="E171" s="108">
        <f>SUMIFS(交付申請入力データ!$G$19:$G$150004,交付申請入力データ!$C$19:$C$150004,B171,交付申請入力データ!$B$19:$B$150004,交付申請出力結果!$C$155)</f>
        <v>0</v>
      </c>
      <c r="F171" s="108">
        <f>IFERROR(交付申請入力データ!L$18*SUMIFS(交付申請入力データ!$F$19:$F$150001,交付申請入力データ!L$19:L$150001,"対象",交付申請入力データ!$C$19:$C$150001,交付申請出力結果!$B171,交付申請入力データ!$B$19:$B$150001,交付申請出力結果!$C$155)/SUMIF(交付申請入力データ!L$19:L$150001,"対象",交付申請入力データ!$F$19:$F$150001),0)</f>
        <v>0</v>
      </c>
      <c r="G171" s="108">
        <f>IFERROR(交付申請入力データ!M$18*SUMIFS(交付申請入力データ!$F$19:$F$150001,交付申請入力データ!M$19:M$150001,"対象",交付申請入力データ!$C$19:$C$150001,交付申請出力結果!$B171,交付申請入力データ!$B$19:$B$150001,交付申請出力結果!$C$155)/SUMIF(交付申請入力データ!M$19:M$150001,"対象",交付申請入力データ!$F$19:$F$150001),0)</f>
        <v>0</v>
      </c>
      <c r="H171" s="108">
        <f>IFERROR(交付申請入力データ!N$18*SUMIFS(交付申請入力データ!$F$19:$F$150001,交付申請入力データ!N$19:N$150001,"対象",交付申請入力データ!$C$19:$C$150001,交付申請出力結果!$B171,交付申請入力データ!$B$19:$B$150001,交付申請出力結果!$C$155)/SUMIF(交付申請入力データ!N$19:N$150001,"対象",交付申請入力データ!$F$19:$F$150001),0)</f>
        <v>0</v>
      </c>
      <c r="I171" s="108">
        <f>IFERROR(交付申請入力データ!O$18*SUMIFS(交付申請入力データ!$F$19:$F$150001,交付申請入力データ!O$19:O$150001,"対象",交付申請入力データ!$C$19:$C$150001,交付申請出力結果!$B171,交付申請入力データ!$B$19:$B$150001,交付申請出力結果!$C$155)/SUMIF(交付申請入力データ!O$19:O$150001,"対象",交付申請入力データ!$F$19:$F$150001),0)</f>
        <v>0</v>
      </c>
      <c r="J171" s="108">
        <f>IFERROR(交付申請入力データ!P$18*SUMIFS(交付申請入力データ!$F$19:$F$150001,交付申請入力データ!P$19:P$150001,"対象",交付申請入力データ!$C$19:$C$150001,交付申請出力結果!$B171,交付申請入力データ!$B$19:$B$150001,交付申請出力結果!$C$155)/SUMIF(交付申請入力データ!P$19:P$150001,"対象",交付申請入力データ!$F$19:$F$150001),0)</f>
        <v>0</v>
      </c>
      <c r="K171" s="108">
        <f>IFERROR(交付申請入力データ!Q$18*SUMIFS(交付申請入力データ!$F$19:$F$150001,交付申請入力データ!Q$19:Q$150001,"対象",交付申請入力データ!$C$19:$C$150001,交付申請出力結果!$B171,交付申請入力データ!$B$19:$B$150001,交付申請出力結果!$C$155)/SUMIF(交付申請入力データ!Q$19:Q$150001,"対象",交付申請入力データ!$F$19:$F$150001),0)</f>
        <v>0</v>
      </c>
      <c r="L171" s="108">
        <f>IFERROR(交付申請入力データ!R$18*SUMIFS(交付申請入力データ!$F$19:$F$150001,交付申請入力データ!R$19:R$150001,"対象",交付申請入力データ!$C$19:$C$150001,交付申請出力結果!$B171,交付申請入力データ!$B$19:$B$150001,交付申請出力結果!$C$155)/SUMIF(交付申請入力データ!R$19:R$150001,"対象",交付申請入力データ!$F$19:$F$150001),0)</f>
        <v>0</v>
      </c>
      <c r="M171" s="108">
        <f>IFERROR(交付申請入力データ!S$18*SUMIFS(交付申請入力データ!$F$19:$F$150001,交付申請入力データ!S$19:S$150001,"対象",交付申請入力データ!$C$19:$C$150001,交付申請出力結果!$B171,交付申請入力データ!$B$19:$B$150001,交付申請出力結果!$C$155)/SUMIF(交付申請入力データ!S$19:S$150001,"対象",交付申請入力データ!$F$19:$F$150001),0)</f>
        <v>0</v>
      </c>
      <c r="N171" s="108">
        <f>IFERROR(交付申請入力データ!W$18*SUMIFS(交付申請入力データ!$F$19:$F$150001,交付申請入力データ!W$19:W$150001,"対象",交付申請入力データ!$C$19:$C$150001,交付申請出力結果!$B171,交付申請入力データ!$B$19:$B$150001,交付申請出力結果!$C$155)/SUMIF(交付申請入力データ!W$19:W$150001,"対象",交付申請入力データ!$F$19:$F$150001),0)</f>
        <v>0</v>
      </c>
      <c r="O171" s="108">
        <f>IFERROR(交付申請入力データ!X$18*SUMIFS(交付申請入力データ!$F$19:$F$150001,交付申請入力データ!X$19:X$150001,"対象",交付申請入力データ!$C$19:$C$150001,交付申請出力結果!$B171,交付申請入力データ!$B$19:$B$150001,交付申請出力結果!$C$155)/SUMIF(交付申請入力データ!X$19:X$150001,"対象",交付申請入力データ!$F$19:$F$150001),0)</f>
        <v>0</v>
      </c>
      <c r="P171" s="108">
        <f>IFERROR(交付申請入力データ!Y$18*SUMIFS(交付申請入力データ!$F$19:$F$150001,交付申請入力データ!Y$19:Y$150001,"対象",交付申請入力データ!$C$19:$C$150001,交付申請出力結果!$B171,交付申請入力データ!$B$19:$B$150001,交付申請出力結果!$C$155)/SUMIF(交付申請入力データ!Y$19:Y$150001,"対象",交付申請入力データ!$F$19:$F$150001),0)</f>
        <v>0</v>
      </c>
      <c r="Q171" s="74">
        <f t="shared" si="25"/>
        <v>0</v>
      </c>
      <c r="R171" s="75">
        <f>IFERROR(LOOKUP(交付申請出力結果!$C$5,交付申請入力データ!$B$8:$B$14,交付申請入力データ!$E$8:$E$14),0)</f>
        <v>0</v>
      </c>
      <c r="S171" s="84">
        <f t="shared" si="26"/>
        <v>0</v>
      </c>
      <c r="T171" s="330"/>
    </row>
    <row r="172" spans="1:20">
      <c r="A172" s="310"/>
      <c r="B172" s="72" t="s">
        <v>63</v>
      </c>
      <c r="C172" s="106">
        <f>SUMIFS(交付申請入力データ!$F$19:$F$150001,交付申請入力データ!$C$19:$C$150001,B172,交付申請入力データ!$B$19:$B$150001,交付申請出力結果!$C$155)</f>
        <v>0</v>
      </c>
      <c r="D172" s="316"/>
      <c r="E172" s="108">
        <f>SUMIFS(交付申請入力データ!$G$19:$G$150004,交付申請入力データ!$C$19:$C$150004,B172,交付申請入力データ!$B$19:$B$150004,交付申請出力結果!$C$155)</f>
        <v>0</v>
      </c>
      <c r="F172" s="108">
        <f>IFERROR(交付申請入力データ!L$18*SUMIFS(交付申請入力データ!$F$19:$F$150001,交付申請入力データ!L$19:L$150001,"対象",交付申請入力データ!$C$19:$C$150001,交付申請出力結果!$B172,交付申請入力データ!$B$19:$B$150001,交付申請出力結果!$C$155)/SUMIF(交付申請入力データ!L$19:L$150001,"対象",交付申請入力データ!$F$19:$F$150001),0)</f>
        <v>0</v>
      </c>
      <c r="G172" s="108">
        <f>IFERROR(交付申請入力データ!M$18*SUMIFS(交付申請入力データ!$F$19:$F$150001,交付申請入力データ!M$19:M$150001,"対象",交付申請入力データ!$C$19:$C$150001,交付申請出力結果!$B172,交付申請入力データ!$B$19:$B$150001,交付申請出力結果!$C$155)/SUMIF(交付申請入力データ!M$19:M$150001,"対象",交付申請入力データ!$F$19:$F$150001),0)</f>
        <v>0</v>
      </c>
      <c r="H172" s="108">
        <f>IFERROR(交付申請入力データ!N$18*SUMIFS(交付申請入力データ!$F$19:$F$150001,交付申請入力データ!N$19:N$150001,"対象",交付申請入力データ!$C$19:$C$150001,交付申請出力結果!$B172,交付申請入力データ!$B$19:$B$150001,交付申請出力結果!$C$155)/SUMIF(交付申請入力データ!N$19:N$150001,"対象",交付申請入力データ!$F$19:$F$150001),0)</f>
        <v>0</v>
      </c>
      <c r="I172" s="108">
        <f>IFERROR(交付申請入力データ!O$18*SUMIFS(交付申請入力データ!$F$19:$F$150001,交付申請入力データ!O$19:O$150001,"対象",交付申請入力データ!$C$19:$C$150001,交付申請出力結果!$B172,交付申請入力データ!$B$19:$B$150001,交付申請出力結果!$C$155)/SUMIF(交付申請入力データ!O$19:O$150001,"対象",交付申請入力データ!$F$19:$F$150001),0)</f>
        <v>0</v>
      </c>
      <c r="J172" s="108">
        <f>IFERROR(交付申請入力データ!P$18*SUMIFS(交付申請入力データ!$F$19:$F$150001,交付申請入力データ!P$19:P$150001,"対象",交付申請入力データ!$C$19:$C$150001,交付申請出力結果!$B172,交付申請入力データ!$B$19:$B$150001,交付申請出力結果!$C$155)/SUMIF(交付申請入力データ!P$19:P$150001,"対象",交付申請入力データ!$F$19:$F$150001),0)</f>
        <v>0</v>
      </c>
      <c r="K172" s="108">
        <f>IFERROR(交付申請入力データ!Q$18*SUMIFS(交付申請入力データ!$F$19:$F$150001,交付申請入力データ!Q$19:Q$150001,"対象",交付申請入力データ!$C$19:$C$150001,交付申請出力結果!$B172,交付申請入力データ!$B$19:$B$150001,交付申請出力結果!$C$155)/SUMIF(交付申請入力データ!Q$19:Q$150001,"対象",交付申請入力データ!$F$19:$F$150001),0)</f>
        <v>0</v>
      </c>
      <c r="L172" s="108">
        <f>IFERROR(交付申請入力データ!R$18*SUMIFS(交付申請入力データ!$F$19:$F$150001,交付申請入力データ!R$19:R$150001,"対象",交付申請入力データ!$C$19:$C$150001,交付申請出力結果!$B172,交付申請入力データ!$B$19:$B$150001,交付申請出力結果!$C$155)/SUMIF(交付申請入力データ!R$19:R$150001,"対象",交付申請入力データ!$F$19:$F$150001),0)</f>
        <v>0</v>
      </c>
      <c r="M172" s="108">
        <f>IFERROR(交付申請入力データ!S$18*SUMIFS(交付申請入力データ!$F$19:$F$150001,交付申請入力データ!S$19:S$150001,"対象",交付申請入力データ!$C$19:$C$150001,交付申請出力結果!$B172,交付申請入力データ!$B$19:$B$150001,交付申請出力結果!$C$155)/SUMIF(交付申請入力データ!S$19:S$150001,"対象",交付申請入力データ!$F$19:$F$150001),0)</f>
        <v>0</v>
      </c>
      <c r="N172" s="108">
        <f>IFERROR(交付申請入力データ!W$18*SUMIFS(交付申請入力データ!$F$19:$F$150001,交付申請入力データ!W$19:W$150001,"対象",交付申請入力データ!$C$19:$C$150001,交付申請出力結果!$B172,交付申請入力データ!$B$19:$B$150001,交付申請出力結果!$C$155)/SUMIF(交付申請入力データ!W$19:W$150001,"対象",交付申請入力データ!$F$19:$F$150001),0)</f>
        <v>0</v>
      </c>
      <c r="O172" s="108">
        <f>IFERROR(交付申請入力データ!X$18*SUMIFS(交付申請入力データ!$F$19:$F$150001,交付申請入力データ!X$19:X$150001,"対象",交付申請入力データ!$C$19:$C$150001,交付申請出力結果!$B172,交付申請入力データ!$B$19:$B$150001,交付申請出力結果!$C$155)/SUMIF(交付申請入力データ!X$19:X$150001,"対象",交付申請入力データ!$F$19:$F$150001),0)</f>
        <v>0</v>
      </c>
      <c r="P172" s="108">
        <f>IFERROR(交付申請入力データ!Y$18*SUMIFS(交付申請入力データ!$F$19:$F$150001,交付申請入力データ!Y$19:Y$150001,"対象",交付申請入力データ!$C$19:$C$150001,交付申請出力結果!$B172,交付申請入力データ!$B$19:$B$150001,交付申請出力結果!$C$155)/SUMIF(交付申請入力データ!Y$19:Y$150001,"対象",交付申請入力データ!$F$19:$F$150001),0)</f>
        <v>0</v>
      </c>
      <c r="Q172" s="74">
        <f t="shared" si="25"/>
        <v>0</v>
      </c>
      <c r="R172" s="75">
        <f>IFERROR(LOOKUP(交付申請出力結果!$C$5,交付申請入力データ!$B$8:$B$14,交付申請入力データ!$E$8:$E$14),0)</f>
        <v>0</v>
      </c>
      <c r="S172" s="84">
        <f t="shared" si="26"/>
        <v>0</v>
      </c>
      <c r="T172" s="330"/>
    </row>
    <row r="173" spans="1:20">
      <c r="A173" s="310"/>
      <c r="B173" s="72" t="s">
        <v>64</v>
      </c>
      <c r="C173" s="106">
        <f>SUMIFS(交付申請入力データ!$F$19:$F$150001,交付申請入力データ!$C$19:$C$150001,B173,交付申請入力データ!$B$19:$B$150001,交付申請出力結果!$C$155)</f>
        <v>0</v>
      </c>
      <c r="D173" s="316"/>
      <c r="E173" s="108">
        <f>SUMIFS(交付申請入力データ!$G$19:$G$150004,交付申請入力データ!$C$19:$C$150004,B173,交付申請入力データ!$B$19:$B$150004,交付申請出力結果!$C$155)</f>
        <v>0</v>
      </c>
      <c r="F173" s="108">
        <f>IFERROR(交付申請入力データ!L$18*SUMIFS(交付申請入力データ!$F$19:$F$150001,交付申請入力データ!L$19:L$150001,"対象",交付申請入力データ!$C$19:$C$150001,交付申請出力結果!$B173,交付申請入力データ!$B$19:$B$150001,交付申請出力結果!$C$155)/SUMIF(交付申請入力データ!L$19:L$150001,"対象",交付申請入力データ!$F$19:$F$150001),0)</f>
        <v>0</v>
      </c>
      <c r="G173" s="108">
        <f>IFERROR(交付申請入力データ!M$18*SUMIFS(交付申請入力データ!$F$19:$F$150001,交付申請入力データ!M$19:M$150001,"対象",交付申請入力データ!$C$19:$C$150001,交付申請出力結果!$B173,交付申請入力データ!$B$19:$B$150001,交付申請出力結果!$C$155)/SUMIF(交付申請入力データ!M$19:M$150001,"対象",交付申請入力データ!$F$19:$F$150001),0)</f>
        <v>0</v>
      </c>
      <c r="H173" s="108">
        <f>IFERROR(交付申請入力データ!N$18*SUMIFS(交付申請入力データ!$F$19:$F$150001,交付申請入力データ!N$19:N$150001,"対象",交付申請入力データ!$C$19:$C$150001,交付申請出力結果!$B173,交付申請入力データ!$B$19:$B$150001,交付申請出力結果!$C$155)/SUMIF(交付申請入力データ!N$19:N$150001,"対象",交付申請入力データ!$F$19:$F$150001),0)</f>
        <v>0</v>
      </c>
      <c r="I173" s="108">
        <f>IFERROR(交付申請入力データ!O$18*SUMIFS(交付申請入力データ!$F$19:$F$150001,交付申請入力データ!O$19:O$150001,"対象",交付申請入力データ!$C$19:$C$150001,交付申請出力結果!$B173,交付申請入力データ!$B$19:$B$150001,交付申請出力結果!$C$155)/SUMIF(交付申請入力データ!O$19:O$150001,"対象",交付申請入力データ!$F$19:$F$150001),0)</f>
        <v>0</v>
      </c>
      <c r="J173" s="108">
        <f>IFERROR(交付申請入力データ!P$18*SUMIFS(交付申請入力データ!$F$19:$F$150001,交付申請入力データ!P$19:P$150001,"対象",交付申請入力データ!$C$19:$C$150001,交付申請出力結果!$B173,交付申請入力データ!$B$19:$B$150001,交付申請出力結果!$C$155)/SUMIF(交付申請入力データ!P$19:P$150001,"対象",交付申請入力データ!$F$19:$F$150001),0)</f>
        <v>0</v>
      </c>
      <c r="K173" s="108">
        <f>IFERROR(交付申請入力データ!Q$18*SUMIFS(交付申請入力データ!$F$19:$F$150001,交付申請入力データ!Q$19:Q$150001,"対象",交付申請入力データ!$C$19:$C$150001,交付申請出力結果!$B173,交付申請入力データ!$B$19:$B$150001,交付申請出力結果!$C$155)/SUMIF(交付申請入力データ!Q$19:Q$150001,"対象",交付申請入力データ!$F$19:$F$150001),0)</f>
        <v>0</v>
      </c>
      <c r="L173" s="108">
        <f>IFERROR(交付申請入力データ!R$18*SUMIFS(交付申請入力データ!$F$19:$F$150001,交付申請入力データ!R$19:R$150001,"対象",交付申請入力データ!$C$19:$C$150001,交付申請出力結果!$B173,交付申請入力データ!$B$19:$B$150001,交付申請出力結果!$C$155)/SUMIF(交付申請入力データ!R$19:R$150001,"対象",交付申請入力データ!$F$19:$F$150001),0)</f>
        <v>0</v>
      </c>
      <c r="M173" s="108">
        <f>IFERROR(交付申請入力データ!S$18*SUMIFS(交付申請入力データ!$F$19:$F$150001,交付申請入力データ!S$19:S$150001,"対象",交付申請入力データ!$C$19:$C$150001,交付申請出力結果!$B173,交付申請入力データ!$B$19:$B$150001,交付申請出力結果!$C$155)/SUMIF(交付申請入力データ!S$19:S$150001,"対象",交付申請入力データ!$F$19:$F$150001),0)</f>
        <v>0</v>
      </c>
      <c r="N173" s="108">
        <f>IFERROR(交付申請入力データ!W$18*SUMIFS(交付申請入力データ!$F$19:$F$150001,交付申請入力データ!W$19:W$150001,"対象",交付申請入力データ!$C$19:$C$150001,交付申請出力結果!$B173,交付申請入力データ!$B$19:$B$150001,交付申請出力結果!$C$155)/SUMIF(交付申請入力データ!W$19:W$150001,"対象",交付申請入力データ!$F$19:$F$150001),0)</f>
        <v>0</v>
      </c>
      <c r="O173" s="108">
        <f>IFERROR(交付申請入力データ!X$18*SUMIFS(交付申請入力データ!$F$19:$F$150001,交付申請入力データ!X$19:X$150001,"対象",交付申請入力データ!$C$19:$C$150001,交付申請出力結果!$B173,交付申請入力データ!$B$19:$B$150001,交付申請出力結果!$C$155)/SUMIF(交付申請入力データ!X$19:X$150001,"対象",交付申請入力データ!$F$19:$F$150001),0)</f>
        <v>0</v>
      </c>
      <c r="P173" s="108">
        <f>IFERROR(交付申請入力データ!Y$18*SUMIFS(交付申請入力データ!$F$19:$F$150001,交付申請入力データ!Y$19:Y$150001,"対象",交付申請入力データ!$C$19:$C$150001,交付申請出力結果!$B173,交付申請入力データ!$B$19:$B$150001,交付申請出力結果!$C$155)/SUMIF(交付申請入力データ!Y$19:Y$150001,"対象",交付申請入力データ!$F$19:$F$150001),0)</f>
        <v>0</v>
      </c>
      <c r="Q173" s="74">
        <f t="shared" si="25"/>
        <v>0</v>
      </c>
      <c r="R173" s="75">
        <f>IFERROR(LOOKUP(交付申請出力結果!$C$5,交付申請入力データ!$B$8:$B$14,交付申請入力データ!$E$8:$E$14),0)</f>
        <v>0</v>
      </c>
      <c r="S173" s="84">
        <f t="shared" si="26"/>
        <v>0</v>
      </c>
      <c r="T173" s="330"/>
    </row>
    <row r="174" spans="1:20">
      <c r="A174" s="310"/>
      <c r="B174" s="72" t="s">
        <v>65</v>
      </c>
      <c r="C174" s="106">
        <f>SUMIFS(交付申請入力データ!$F$19:$F$150001,交付申請入力データ!$C$19:$C$150001,B174,交付申請入力データ!$B$19:$B$150001,交付申請出力結果!$C$155)</f>
        <v>0</v>
      </c>
      <c r="D174" s="316"/>
      <c r="E174" s="108">
        <f>SUMIFS(交付申請入力データ!$G$19:$G$150004,交付申請入力データ!$C$19:$C$150004,B174,交付申請入力データ!$B$19:$B$150004,交付申請出力結果!$C$155)</f>
        <v>0</v>
      </c>
      <c r="F174" s="108">
        <f>IFERROR(交付申請入力データ!L$18*SUMIFS(交付申請入力データ!$F$19:$F$150001,交付申請入力データ!L$19:L$150001,"対象",交付申請入力データ!$C$19:$C$150001,交付申請出力結果!$B174,交付申請入力データ!$B$19:$B$150001,交付申請出力結果!$C$155)/SUMIF(交付申請入力データ!L$19:L$150001,"対象",交付申請入力データ!$F$19:$F$150001),0)</f>
        <v>0</v>
      </c>
      <c r="G174" s="108">
        <f>IFERROR(交付申請入力データ!M$18*SUMIFS(交付申請入力データ!$F$19:$F$150001,交付申請入力データ!M$19:M$150001,"対象",交付申請入力データ!$C$19:$C$150001,交付申請出力結果!$B174,交付申請入力データ!$B$19:$B$150001,交付申請出力結果!$C$155)/SUMIF(交付申請入力データ!M$19:M$150001,"対象",交付申請入力データ!$F$19:$F$150001),0)</f>
        <v>0</v>
      </c>
      <c r="H174" s="108">
        <f>IFERROR(交付申請入力データ!N$18*SUMIFS(交付申請入力データ!$F$19:$F$150001,交付申請入力データ!N$19:N$150001,"対象",交付申請入力データ!$C$19:$C$150001,交付申請出力結果!$B174,交付申請入力データ!$B$19:$B$150001,交付申請出力結果!$C$155)/SUMIF(交付申請入力データ!N$19:N$150001,"対象",交付申請入力データ!$F$19:$F$150001),0)</f>
        <v>0</v>
      </c>
      <c r="I174" s="108">
        <f>IFERROR(交付申請入力データ!O$18*SUMIFS(交付申請入力データ!$F$19:$F$150001,交付申請入力データ!O$19:O$150001,"対象",交付申請入力データ!$C$19:$C$150001,交付申請出力結果!$B174,交付申請入力データ!$B$19:$B$150001,交付申請出力結果!$C$155)/SUMIF(交付申請入力データ!O$19:O$150001,"対象",交付申請入力データ!$F$19:$F$150001),0)</f>
        <v>0</v>
      </c>
      <c r="J174" s="108">
        <f>IFERROR(交付申請入力データ!P$18*SUMIFS(交付申請入力データ!$F$19:$F$150001,交付申請入力データ!P$19:P$150001,"対象",交付申請入力データ!$C$19:$C$150001,交付申請出力結果!$B174,交付申請入力データ!$B$19:$B$150001,交付申請出力結果!$C$155)/SUMIF(交付申請入力データ!P$19:P$150001,"対象",交付申請入力データ!$F$19:$F$150001),0)</f>
        <v>0</v>
      </c>
      <c r="K174" s="108">
        <f>IFERROR(交付申請入力データ!Q$18*SUMIFS(交付申請入力データ!$F$19:$F$150001,交付申請入力データ!Q$19:Q$150001,"対象",交付申請入力データ!$C$19:$C$150001,交付申請出力結果!$B174,交付申請入力データ!$B$19:$B$150001,交付申請出力結果!$C$155)/SUMIF(交付申請入力データ!Q$19:Q$150001,"対象",交付申請入力データ!$F$19:$F$150001),0)</f>
        <v>0</v>
      </c>
      <c r="L174" s="108">
        <f>IFERROR(交付申請入力データ!R$18*SUMIFS(交付申請入力データ!$F$19:$F$150001,交付申請入力データ!R$19:R$150001,"対象",交付申請入力データ!$C$19:$C$150001,交付申請出力結果!$B174,交付申請入力データ!$B$19:$B$150001,交付申請出力結果!$C$155)/SUMIF(交付申請入力データ!R$19:R$150001,"対象",交付申請入力データ!$F$19:$F$150001),0)</f>
        <v>0</v>
      </c>
      <c r="M174" s="108">
        <f>IFERROR(交付申請入力データ!S$18*SUMIFS(交付申請入力データ!$F$19:$F$150001,交付申請入力データ!S$19:S$150001,"対象",交付申請入力データ!$C$19:$C$150001,交付申請出力結果!$B174,交付申請入力データ!$B$19:$B$150001,交付申請出力結果!$C$155)/SUMIF(交付申請入力データ!S$19:S$150001,"対象",交付申請入力データ!$F$19:$F$150001),0)</f>
        <v>0</v>
      </c>
      <c r="N174" s="108">
        <f>IFERROR(交付申請入力データ!W$18*SUMIFS(交付申請入力データ!$F$19:$F$150001,交付申請入力データ!W$19:W$150001,"対象",交付申請入力データ!$C$19:$C$150001,交付申請出力結果!$B174,交付申請入力データ!$B$19:$B$150001,交付申請出力結果!$C$155)/SUMIF(交付申請入力データ!W$19:W$150001,"対象",交付申請入力データ!$F$19:$F$150001),0)</f>
        <v>0</v>
      </c>
      <c r="O174" s="108">
        <f>IFERROR(交付申請入力データ!X$18*SUMIFS(交付申請入力データ!$F$19:$F$150001,交付申請入力データ!X$19:X$150001,"対象",交付申請入力データ!$C$19:$C$150001,交付申請出力結果!$B174,交付申請入力データ!$B$19:$B$150001,交付申請出力結果!$C$155)/SUMIF(交付申請入力データ!X$19:X$150001,"対象",交付申請入力データ!$F$19:$F$150001),0)</f>
        <v>0</v>
      </c>
      <c r="P174" s="108">
        <f>IFERROR(交付申請入力データ!Y$18*SUMIFS(交付申請入力データ!$F$19:$F$150001,交付申請入力データ!Y$19:Y$150001,"対象",交付申請入力データ!$C$19:$C$150001,交付申請出力結果!$B174,交付申請入力データ!$B$19:$B$150001,交付申請出力結果!$C$155)/SUMIF(交付申請入力データ!Y$19:Y$150001,"対象",交付申請入力データ!$F$19:$F$150001),0)</f>
        <v>0</v>
      </c>
      <c r="Q174" s="74">
        <f t="shared" si="25"/>
        <v>0</v>
      </c>
      <c r="R174" s="75">
        <f>IFERROR(LOOKUP(交付申請出力結果!$C$5,交付申請入力データ!$B$8:$B$14,交付申請入力データ!$E$8:$E$14),0)</f>
        <v>0</v>
      </c>
      <c r="S174" s="84">
        <f t="shared" si="26"/>
        <v>0</v>
      </c>
      <c r="T174" s="330"/>
    </row>
    <row r="175" spans="1:20">
      <c r="A175" s="310"/>
      <c r="B175" s="72" t="s">
        <v>66</v>
      </c>
      <c r="C175" s="106">
        <f>SUMIFS(交付申請入力データ!$F$19:$F$150001,交付申請入力データ!$C$19:$C$150001,B175,交付申請入力データ!$B$19:$B$150001,交付申請出力結果!$C$155)</f>
        <v>0</v>
      </c>
      <c r="D175" s="316"/>
      <c r="E175" s="108">
        <f>SUMIFS(交付申請入力データ!$G$19:$G$150004,交付申請入力データ!$C$19:$C$150004,B175,交付申請入力データ!$B$19:$B$150004,交付申請出力結果!$C$155)</f>
        <v>0</v>
      </c>
      <c r="F175" s="108">
        <f>IFERROR(交付申請入力データ!L$18*SUMIFS(交付申請入力データ!$F$19:$F$150001,交付申請入力データ!L$19:L$150001,"対象",交付申請入力データ!$C$19:$C$150001,交付申請出力結果!$B175,交付申請入力データ!$B$19:$B$150001,交付申請出力結果!$C$155)/SUMIF(交付申請入力データ!L$19:L$150001,"対象",交付申請入力データ!$F$19:$F$150001),0)</f>
        <v>0</v>
      </c>
      <c r="G175" s="108">
        <f>IFERROR(交付申請入力データ!M$18*SUMIFS(交付申請入力データ!$F$19:$F$150001,交付申請入力データ!M$19:M$150001,"対象",交付申請入力データ!$C$19:$C$150001,交付申請出力結果!$B175,交付申請入力データ!$B$19:$B$150001,交付申請出力結果!$C$155)/SUMIF(交付申請入力データ!M$19:M$150001,"対象",交付申請入力データ!$F$19:$F$150001),0)</f>
        <v>0</v>
      </c>
      <c r="H175" s="108">
        <f>IFERROR(交付申請入力データ!N$18*SUMIFS(交付申請入力データ!$F$19:$F$150001,交付申請入力データ!N$19:N$150001,"対象",交付申請入力データ!$C$19:$C$150001,交付申請出力結果!$B175,交付申請入力データ!$B$19:$B$150001,交付申請出力結果!$C$155)/SUMIF(交付申請入力データ!N$19:N$150001,"対象",交付申請入力データ!$F$19:$F$150001),0)</f>
        <v>0</v>
      </c>
      <c r="I175" s="108">
        <f>IFERROR(交付申請入力データ!O$18*SUMIFS(交付申請入力データ!$F$19:$F$150001,交付申請入力データ!O$19:O$150001,"対象",交付申請入力データ!$C$19:$C$150001,交付申請出力結果!$B175,交付申請入力データ!$B$19:$B$150001,交付申請出力結果!$C$155)/SUMIF(交付申請入力データ!O$19:O$150001,"対象",交付申請入力データ!$F$19:$F$150001),0)</f>
        <v>0</v>
      </c>
      <c r="J175" s="108">
        <f>IFERROR(交付申請入力データ!P$18*SUMIFS(交付申請入力データ!$F$19:$F$150001,交付申請入力データ!P$19:P$150001,"対象",交付申請入力データ!$C$19:$C$150001,交付申請出力結果!$B175,交付申請入力データ!$B$19:$B$150001,交付申請出力結果!$C$155)/SUMIF(交付申請入力データ!P$19:P$150001,"対象",交付申請入力データ!$F$19:$F$150001),0)</f>
        <v>0</v>
      </c>
      <c r="K175" s="108">
        <f>IFERROR(交付申請入力データ!Q$18*SUMIFS(交付申請入力データ!$F$19:$F$150001,交付申請入力データ!Q$19:Q$150001,"対象",交付申請入力データ!$C$19:$C$150001,交付申請出力結果!$B175,交付申請入力データ!$B$19:$B$150001,交付申請出力結果!$C$155)/SUMIF(交付申請入力データ!Q$19:Q$150001,"対象",交付申請入力データ!$F$19:$F$150001),0)</f>
        <v>0</v>
      </c>
      <c r="L175" s="108">
        <f>IFERROR(交付申請入力データ!R$18*SUMIFS(交付申請入力データ!$F$19:$F$150001,交付申請入力データ!R$19:R$150001,"対象",交付申請入力データ!$C$19:$C$150001,交付申請出力結果!$B175,交付申請入力データ!$B$19:$B$150001,交付申請出力結果!$C$155)/SUMIF(交付申請入力データ!R$19:R$150001,"対象",交付申請入力データ!$F$19:$F$150001),0)</f>
        <v>0</v>
      </c>
      <c r="M175" s="108">
        <f>IFERROR(交付申請入力データ!S$18*SUMIFS(交付申請入力データ!$F$19:$F$150001,交付申請入力データ!S$19:S$150001,"対象",交付申請入力データ!$C$19:$C$150001,交付申請出力結果!$B175,交付申請入力データ!$B$19:$B$150001,交付申請出力結果!$C$155)/SUMIF(交付申請入力データ!S$19:S$150001,"対象",交付申請入力データ!$F$19:$F$150001),0)</f>
        <v>0</v>
      </c>
      <c r="N175" s="108">
        <f>IFERROR(交付申請入力データ!W$18*SUMIFS(交付申請入力データ!$F$19:$F$150001,交付申請入力データ!W$19:W$150001,"対象",交付申請入力データ!$C$19:$C$150001,交付申請出力結果!$B175,交付申請入力データ!$B$19:$B$150001,交付申請出力結果!$C$155)/SUMIF(交付申請入力データ!W$19:W$150001,"対象",交付申請入力データ!$F$19:$F$150001),0)</f>
        <v>0</v>
      </c>
      <c r="O175" s="108">
        <f>IFERROR(交付申請入力データ!X$18*SUMIFS(交付申請入力データ!$F$19:$F$150001,交付申請入力データ!X$19:X$150001,"対象",交付申請入力データ!$C$19:$C$150001,交付申請出力結果!$B175,交付申請入力データ!$B$19:$B$150001,交付申請出力結果!$C$155)/SUMIF(交付申請入力データ!X$19:X$150001,"対象",交付申請入力データ!$F$19:$F$150001),0)</f>
        <v>0</v>
      </c>
      <c r="P175" s="108">
        <f>IFERROR(交付申請入力データ!Y$18*SUMIFS(交付申請入力データ!$F$19:$F$150001,交付申請入力データ!Y$19:Y$150001,"対象",交付申請入力データ!$C$19:$C$150001,交付申請出力結果!$B175,交付申請入力データ!$B$19:$B$150001,交付申請出力結果!$C$155)/SUMIF(交付申請入力データ!Y$19:Y$150001,"対象",交付申請入力データ!$F$19:$F$150001),0)</f>
        <v>0</v>
      </c>
      <c r="Q175" s="74">
        <f t="shared" si="25"/>
        <v>0</v>
      </c>
      <c r="R175" s="75">
        <f>IFERROR(LOOKUP(交付申請出力結果!$C$5,交付申請入力データ!$B$8:$B$14,交付申請入力データ!$E$8:$E$14),0)</f>
        <v>0</v>
      </c>
      <c r="S175" s="84">
        <f t="shared" si="26"/>
        <v>0</v>
      </c>
      <c r="T175" s="330"/>
    </row>
    <row r="176" spans="1:20">
      <c r="A176" s="310"/>
      <c r="B176" s="72" t="s">
        <v>67</v>
      </c>
      <c r="C176" s="106">
        <f>SUMIFS(交付申請入力データ!$F$19:$F$150001,交付申請入力データ!$C$19:$C$150001,B176,交付申請入力データ!$B$19:$B$150001,交付申請出力結果!$C$155)</f>
        <v>0</v>
      </c>
      <c r="D176" s="316"/>
      <c r="E176" s="108">
        <f>SUMIFS(交付申請入力データ!$G$19:$G$150004,交付申請入力データ!$C$19:$C$150004,B176,交付申請入力データ!$B$19:$B$150004,交付申請出力結果!$C$155)</f>
        <v>0</v>
      </c>
      <c r="F176" s="108">
        <f>IFERROR(交付申請入力データ!L$18*SUMIFS(交付申請入力データ!$F$19:$F$150001,交付申請入力データ!L$19:L$150001,"対象",交付申請入力データ!$C$19:$C$150001,交付申請出力結果!$B176,交付申請入力データ!$B$19:$B$150001,交付申請出力結果!$C$155)/SUMIF(交付申請入力データ!L$19:L$150001,"対象",交付申請入力データ!$F$19:$F$150001),0)</f>
        <v>0</v>
      </c>
      <c r="G176" s="108">
        <f>IFERROR(交付申請入力データ!M$18*SUMIFS(交付申請入力データ!$F$19:$F$150001,交付申請入力データ!M$19:M$150001,"対象",交付申請入力データ!$C$19:$C$150001,交付申請出力結果!$B176,交付申請入力データ!$B$19:$B$150001,交付申請出力結果!$C$155)/SUMIF(交付申請入力データ!M$19:M$150001,"対象",交付申請入力データ!$F$19:$F$150001),0)</f>
        <v>0</v>
      </c>
      <c r="H176" s="108">
        <f>IFERROR(交付申請入力データ!N$18*SUMIFS(交付申請入力データ!$F$19:$F$150001,交付申請入力データ!N$19:N$150001,"対象",交付申請入力データ!$C$19:$C$150001,交付申請出力結果!$B176,交付申請入力データ!$B$19:$B$150001,交付申請出力結果!$C$155)/SUMIF(交付申請入力データ!N$19:N$150001,"対象",交付申請入力データ!$F$19:$F$150001),0)</f>
        <v>0</v>
      </c>
      <c r="I176" s="108">
        <f>IFERROR(交付申請入力データ!O$18*SUMIFS(交付申請入力データ!$F$19:$F$150001,交付申請入力データ!O$19:O$150001,"対象",交付申請入力データ!$C$19:$C$150001,交付申請出力結果!$B176,交付申請入力データ!$B$19:$B$150001,交付申請出力結果!$C$155)/SUMIF(交付申請入力データ!O$19:O$150001,"対象",交付申請入力データ!$F$19:$F$150001),0)</f>
        <v>0</v>
      </c>
      <c r="J176" s="108">
        <f>IFERROR(交付申請入力データ!P$18*SUMIFS(交付申請入力データ!$F$19:$F$150001,交付申請入力データ!P$19:P$150001,"対象",交付申請入力データ!$C$19:$C$150001,交付申請出力結果!$B176,交付申請入力データ!$B$19:$B$150001,交付申請出力結果!$C$155)/SUMIF(交付申請入力データ!P$19:P$150001,"対象",交付申請入力データ!$F$19:$F$150001),0)</f>
        <v>0</v>
      </c>
      <c r="K176" s="108">
        <f>IFERROR(交付申請入力データ!Q$18*SUMIFS(交付申請入力データ!$F$19:$F$150001,交付申請入力データ!Q$19:Q$150001,"対象",交付申請入力データ!$C$19:$C$150001,交付申請出力結果!$B176,交付申請入力データ!$B$19:$B$150001,交付申請出力結果!$C$155)/SUMIF(交付申請入力データ!Q$19:Q$150001,"対象",交付申請入力データ!$F$19:$F$150001),0)</f>
        <v>0</v>
      </c>
      <c r="L176" s="108">
        <f>IFERROR(交付申請入力データ!R$18*SUMIFS(交付申請入力データ!$F$19:$F$150001,交付申請入力データ!R$19:R$150001,"対象",交付申請入力データ!$C$19:$C$150001,交付申請出力結果!$B176,交付申請入力データ!$B$19:$B$150001,交付申請出力結果!$C$155)/SUMIF(交付申請入力データ!R$19:R$150001,"対象",交付申請入力データ!$F$19:$F$150001),0)</f>
        <v>0</v>
      </c>
      <c r="M176" s="108">
        <f>IFERROR(交付申請入力データ!S$18*SUMIFS(交付申請入力データ!$F$19:$F$150001,交付申請入力データ!S$19:S$150001,"対象",交付申請入力データ!$C$19:$C$150001,交付申請出力結果!$B176,交付申請入力データ!$B$19:$B$150001,交付申請出力結果!$C$155)/SUMIF(交付申請入力データ!S$19:S$150001,"対象",交付申請入力データ!$F$19:$F$150001),0)</f>
        <v>0</v>
      </c>
      <c r="N176" s="108">
        <f>IFERROR(交付申請入力データ!W$18*SUMIFS(交付申請入力データ!$F$19:$F$150001,交付申請入力データ!W$19:W$150001,"対象",交付申請入力データ!$C$19:$C$150001,交付申請出力結果!$B176,交付申請入力データ!$B$19:$B$150001,交付申請出力結果!$C$155)/SUMIF(交付申請入力データ!W$19:W$150001,"対象",交付申請入力データ!$F$19:$F$150001),0)</f>
        <v>0</v>
      </c>
      <c r="O176" s="108">
        <f>IFERROR(交付申請入力データ!X$18*SUMIFS(交付申請入力データ!$F$19:$F$150001,交付申請入力データ!X$19:X$150001,"対象",交付申請入力データ!$C$19:$C$150001,交付申請出力結果!$B176,交付申請入力データ!$B$19:$B$150001,交付申請出力結果!$C$155)/SUMIF(交付申請入力データ!X$19:X$150001,"対象",交付申請入力データ!$F$19:$F$150001),0)</f>
        <v>0</v>
      </c>
      <c r="P176" s="108">
        <f>IFERROR(交付申請入力データ!Y$18*SUMIFS(交付申請入力データ!$F$19:$F$150001,交付申請入力データ!Y$19:Y$150001,"対象",交付申請入力データ!$C$19:$C$150001,交付申請出力結果!$B176,交付申請入力データ!$B$19:$B$150001,交付申請出力結果!$C$155)/SUMIF(交付申請入力データ!Y$19:Y$150001,"対象",交付申請入力データ!$F$19:$F$150001),0)</f>
        <v>0</v>
      </c>
      <c r="Q176" s="74">
        <f t="shared" si="25"/>
        <v>0</v>
      </c>
      <c r="R176" s="75">
        <f>IFERROR(LOOKUP(交付申請出力結果!$C$5,交付申請入力データ!$B$8:$B$14,交付申請入力データ!$E$8:$E$14),0)</f>
        <v>0</v>
      </c>
      <c r="S176" s="84">
        <f t="shared" si="26"/>
        <v>0</v>
      </c>
      <c r="T176" s="330"/>
    </row>
    <row r="177" spans="1:20">
      <c r="A177" s="310"/>
      <c r="B177" s="72" t="s">
        <v>68</v>
      </c>
      <c r="C177" s="106">
        <f>SUMIFS(交付申請入力データ!$F$19:$F$150001,交付申請入力データ!$C$19:$C$150001,B177,交付申請入力データ!$B$19:$B$150001,交付申請出力結果!$C$155)</f>
        <v>0</v>
      </c>
      <c r="D177" s="316"/>
      <c r="E177" s="108">
        <f>SUMIFS(交付申請入力データ!$G$19:$G$150004,交付申請入力データ!$C$19:$C$150004,B177,交付申請入力データ!$B$19:$B$150004,交付申請出力結果!$C$155)</f>
        <v>0</v>
      </c>
      <c r="F177" s="108">
        <f>IFERROR(交付申請入力データ!L$18*SUMIFS(交付申請入力データ!$F$19:$F$150001,交付申請入力データ!L$19:L$150001,"対象",交付申請入力データ!$C$19:$C$150001,交付申請出力結果!$B177,交付申請入力データ!$B$19:$B$150001,交付申請出力結果!$C$155)/SUMIF(交付申請入力データ!L$19:L$150001,"対象",交付申請入力データ!$F$19:$F$150001),0)</f>
        <v>0</v>
      </c>
      <c r="G177" s="108">
        <f>IFERROR(交付申請入力データ!M$18*SUMIFS(交付申請入力データ!$F$19:$F$150001,交付申請入力データ!M$19:M$150001,"対象",交付申請入力データ!$C$19:$C$150001,交付申請出力結果!$B177,交付申請入力データ!$B$19:$B$150001,交付申請出力結果!$C$155)/SUMIF(交付申請入力データ!M$19:M$150001,"対象",交付申請入力データ!$F$19:$F$150001),0)</f>
        <v>0</v>
      </c>
      <c r="H177" s="108">
        <f>IFERROR(交付申請入力データ!N$18*SUMIFS(交付申請入力データ!$F$19:$F$150001,交付申請入力データ!N$19:N$150001,"対象",交付申請入力データ!$C$19:$C$150001,交付申請出力結果!$B177,交付申請入力データ!$B$19:$B$150001,交付申請出力結果!$C$155)/SUMIF(交付申請入力データ!N$19:N$150001,"対象",交付申請入力データ!$F$19:$F$150001),0)</f>
        <v>0</v>
      </c>
      <c r="I177" s="108">
        <f>IFERROR(交付申請入力データ!O$18*SUMIFS(交付申請入力データ!$F$19:$F$150001,交付申請入力データ!O$19:O$150001,"対象",交付申請入力データ!$C$19:$C$150001,交付申請出力結果!$B177,交付申請入力データ!$B$19:$B$150001,交付申請出力結果!$C$155)/SUMIF(交付申請入力データ!O$19:O$150001,"対象",交付申請入力データ!$F$19:$F$150001),0)</f>
        <v>0</v>
      </c>
      <c r="J177" s="108">
        <f>IFERROR(交付申請入力データ!P$18*SUMIFS(交付申請入力データ!$F$19:$F$150001,交付申請入力データ!P$19:P$150001,"対象",交付申請入力データ!$C$19:$C$150001,交付申請出力結果!$B177,交付申請入力データ!$B$19:$B$150001,交付申請出力結果!$C$155)/SUMIF(交付申請入力データ!P$19:P$150001,"対象",交付申請入力データ!$F$19:$F$150001),0)</f>
        <v>0</v>
      </c>
      <c r="K177" s="108">
        <f>IFERROR(交付申請入力データ!Q$18*SUMIFS(交付申請入力データ!$F$19:$F$150001,交付申請入力データ!Q$19:Q$150001,"対象",交付申請入力データ!$C$19:$C$150001,交付申請出力結果!$B177,交付申請入力データ!$B$19:$B$150001,交付申請出力結果!$C$155)/SUMIF(交付申請入力データ!Q$19:Q$150001,"対象",交付申請入力データ!$F$19:$F$150001),0)</f>
        <v>0</v>
      </c>
      <c r="L177" s="108">
        <f>IFERROR(交付申請入力データ!R$18*SUMIFS(交付申請入力データ!$F$19:$F$150001,交付申請入力データ!R$19:R$150001,"対象",交付申請入力データ!$C$19:$C$150001,交付申請出力結果!$B177,交付申請入力データ!$B$19:$B$150001,交付申請出力結果!$C$155)/SUMIF(交付申請入力データ!R$19:R$150001,"対象",交付申請入力データ!$F$19:$F$150001),0)</f>
        <v>0</v>
      </c>
      <c r="M177" s="108">
        <f>IFERROR(交付申請入力データ!S$18*SUMIFS(交付申請入力データ!$F$19:$F$150001,交付申請入力データ!S$19:S$150001,"対象",交付申請入力データ!$C$19:$C$150001,交付申請出力結果!$B177,交付申請入力データ!$B$19:$B$150001,交付申請出力結果!$C$155)/SUMIF(交付申請入力データ!S$19:S$150001,"対象",交付申請入力データ!$F$19:$F$150001),0)</f>
        <v>0</v>
      </c>
      <c r="N177" s="108">
        <f>IFERROR(交付申請入力データ!W$18*SUMIFS(交付申請入力データ!$F$19:$F$150001,交付申請入力データ!W$19:W$150001,"対象",交付申請入力データ!$C$19:$C$150001,交付申請出力結果!$B177,交付申請入力データ!$B$19:$B$150001,交付申請出力結果!$C$155)/SUMIF(交付申請入力データ!W$19:W$150001,"対象",交付申請入力データ!$F$19:$F$150001),0)</f>
        <v>0</v>
      </c>
      <c r="O177" s="108">
        <f>IFERROR(交付申請入力データ!X$18*SUMIFS(交付申請入力データ!$F$19:$F$150001,交付申請入力データ!X$19:X$150001,"対象",交付申請入力データ!$C$19:$C$150001,交付申請出力結果!$B177,交付申請入力データ!$B$19:$B$150001,交付申請出力結果!$C$155)/SUMIF(交付申請入力データ!X$19:X$150001,"対象",交付申請入力データ!$F$19:$F$150001),0)</f>
        <v>0</v>
      </c>
      <c r="P177" s="108">
        <f>IFERROR(交付申請入力データ!Y$18*SUMIFS(交付申請入力データ!$F$19:$F$150001,交付申請入力データ!Y$19:Y$150001,"対象",交付申請入力データ!$C$19:$C$150001,交付申請出力結果!$B177,交付申請入力データ!$B$19:$B$150001,交付申請出力結果!$C$155)/SUMIF(交付申請入力データ!Y$19:Y$150001,"対象",交付申請入力データ!$F$19:$F$150001),0)</f>
        <v>0</v>
      </c>
      <c r="Q177" s="74">
        <f t="shared" si="25"/>
        <v>0</v>
      </c>
      <c r="R177" s="75">
        <f>IFERROR(LOOKUP(交付申請出力結果!$C$5,交付申請入力データ!$B$8:$B$14,交付申請入力データ!$E$8:$E$14),0)</f>
        <v>0</v>
      </c>
      <c r="S177" s="84">
        <f t="shared" si="26"/>
        <v>0</v>
      </c>
      <c r="T177" s="330"/>
    </row>
    <row r="178" spans="1:20">
      <c r="A178" s="310"/>
      <c r="B178" s="72" t="s">
        <v>69</v>
      </c>
      <c r="C178" s="106">
        <f>SUMIFS(交付申請入力データ!$F$19:$F$150001,交付申請入力データ!$C$19:$C$150001,B178,交付申請入力データ!$B$19:$B$150001,交付申請出力結果!$C$155)</f>
        <v>0</v>
      </c>
      <c r="D178" s="316"/>
      <c r="E178" s="108">
        <f>SUMIFS(交付申請入力データ!$G$19:$G$150004,交付申請入力データ!$C$19:$C$150004,B178,交付申請入力データ!$B$19:$B$150004,交付申請出力結果!$C$155)</f>
        <v>0</v>
      </c>
      <c r="F178" s="108">
        <f>IFERROR(交付申請入力データ!L$18*SUMIFS(交付申請入力データ!$F$19:$F$150001,交付申請入力データ!L$19:L$150001,"対象",交付申請入力データ!$C$19:$C$150001,交付申請出力結果!$B178,交付申請入力データ!$B$19:$B$150001,交付申請出力結果!$C$155)/SUMIF(交付申請入力データ!L$19:L$150001,"対象",交付申請入力データ!$F$19:$F$150001),0)</f>
        <v>0</v>
      </c>
      <c r="G178" s="108">
        <f>IFERROR(交付申請入力データ!M$18*SUMIFS(交付申請入力データ!$F$19:$F$150001,交付申請入力データ!M$19:M$150001,"対象",交付申請入力データ!$C$19:$C$150001,交付申請出力結果!$B178,交付申請入力データ!$B$19:$B$150001,交付申請出力結果!$C$155)/SUMIF(交付申請入力データ!M$19:M$150001,"対象",交付申請入力データ!$F$19:$F$150001),0)</f>
        <v>0</v>
      </c>
      <c r="H178" s="108">
        <f>IFERROR(交付申請入力データ!N$18*SUMIFS(交付申請入力データ!$F$19:$F$150001,交付申請入力データ!N$19:N$150001,"対象",交付申請入力データ!$C$19:$C$150001,交付申請出力結果!$B178,交付申請入力データ!$B$19:$B$150001,交付申請出力結果!$C$155)/SUMIF(交付申請入力データ!N$19:N$150001,"対象",交付申請入力データ!$F$19:$F$150001),0)</f>
        <v>0</v>
      </c>
      <c r="I178" s="108">
        <f>IFERROR(交付申請入力データ!O$18*SUMIFS(交付申請入力データ!$F$19:$F$150001,交付申請入力データ!O$19:O$150001,"対象",交付申請入力データ!$C$19:$C$150001,交付申請出力結果!$B178,交付申請入力データ!$B$19:$B$150001,交付申請出力結果!$C$155)/SUMIF(交付申請入力データ!O$19:O$150001,"対象",交付申請入力データ!$F$19:$F$150001),0)</f>
        <v>0</v>
      </c>
      <c r="J178" s="108">
        <f>IFERROR(交付申請入力データ!P$18*SUMIFS(交付申請入力データ!$F$19:$F$150001,交付申請入力データ!P$19:P$150001,"対象",交付申請入力データ!$C$19:$C$150001,交付申請出力結果!$B178,交付申請入力データ!$B$19:$B$150001,交付申請出力結果!$C$155)/SUMIF(交付申請入力データ!P$19:P$150001,"対象",交付申請入力データ!$F$19:$F$150001),0)</f>
        <v>0</v>
      </c>
      <c r="K178" s="108">
        <f>IFERROR(交付申請入力データ!Q$18*SUMIFS(交付申請入力データ!$F$19:$F$150001,交付申請入力データ!Q$19:Q$150001,"対象",交付申請入力データ!$C$19:$C$150001,交付申請出力結果!$B178,交付申請入力データ!$B$19:$B$150001,交付申請出力結果!$C$155)/SUMIF(交付申請入力データ!Q$19:Q$150001,"対象",交付申請入力データ!$F$19:$F$150001),0)</f>
        <v>0</v>
      </c>
      <c r="L178" s="108">
        <f>IFERROR(交付申請入力データ!R$18*SUMIFS(交付申請入力データ!$F$19:$F$150001,交付申請入力データ!R$19:R$150001,"対象",交付申請入力データ!$C$19:$C$150001,交付申請出力結果!$B178,交付申請入力データ!$B$19:$B$150001,交付申請出力結果!$C$155)/SUMIF(交付申請入力データ!R$19:R$150001,"対象",交付申請入力データ!$F$19:$F$150001),0)</f>
        <v>0</v>
      </c>
      <c r="M178" s="108">
        <f>IFERROR(交付申請入力データ!S$18*SUMIFS(交付申請入力データ!$F$19:$F$150001,交付申請入力データ!S$19:S$150001,"対象",交付申請入力データ!$C$19:$C$150001,交付申請出力結果!$B178,交付申請入力データ!$B$19:$B$150001,交付申請出力結果!$C$155)/SUMIF(交付申請入力データ!S$19:S$150001,"対象",交付申請入力データ!$F$19:$F$150001),0)</f>
        <v>0</v>
      </c>
      <c r="N178" s="108">
        <f>IFERROR(交付申請入力データ!W$18*SUMIFS(交付申請入力データ!$F$19:$F$150001,交付申請入力データ!W$19:W$150001,"対象",交付申請入力データ!$C$19:$C$150001,交付申請出力結果!$B178,交付申請入力データ!$B$19:$B$150001,交付申請出力結果!$C$155)/SUMIF(交付申請入力データ!W$19:W$150001,"対象",交付申請入力データ!$F$19:$F$150001),0)</f>
        <v>0</v>
      </c>
      <c r="O178" s="108">
        <f>IFERROR(交付申請入力データ!X$18*SUMIFS(交付申請入力データ!$F$19:$F$150001,交付申請入力データ!X$19:X$150001,"対象",交付申請入力データ!$C$19:$C$150001,交付申請出力結果!$B178,交付申請入力データ!$B$19:$B$150001,交付申請出力結果!$C$155)/SUMIF(交付申請入力データ!X$19:X$150001,"対象",交付申請入力データ!$F$19:$F$150001),0)</f>
        <v>0</v>
      </c>
      <c r="P178" s="108">
        <f>IFERROR(交付申請入力データ!Y$18*SUMIFS(交付申請入力データ!$F$19:$F$150001,交付申請入力データ!Y$19:Y$150001,"対象",交付申請入力データ!$C$19:$C$150001,交付申請出力結果!$B178,交付申請入力データ!$B$19:$B$150001,交付申請出力結果!$C$155)/SUMIF(交付申請入力データ!Y$19:Y$150001,"対象",交付申請入力データ!$F$19:$F$150001),0)</f>
        <v>0</v>
      </c>
      <c r="Q178" s="74">
        <f t="shared" si="25"/>
        <v>0</v>
      </c>
      <c r="R178" s="75">
        <f>IFERROR(LOOKUP(交付申請出力結果!$C$5,交付申請入力データ!$B$8:$B$14,交付申請入力データ!$E$8:$E$14),0)</f>
        <v>0</v>
      </c>
      <c r="S178" s="84">
        <f t="shared" si="26"/>
        <v>0</v>
      </c>
      <c r="T178" s="330"/>
    </row>
    <row r="179" spans="1:20">
      <c r="A179" s="310"/>
      <c r="B179" s="72" t="s">
        <v>70</v>
      </c>
      <c r="C179" s="106">
        <f>SUMIFS(交付申請入力データ!$F$19:$F$150001,交付申請入力データ!$C$19:$C$150001,B179,交付申請入力データ!$B$19:$B$150001,交付申請出力結果!$C$155)</f>
        <v>0</v>
      </c>
      <c r="D179" s="316"/>
      <c r="E179" s="108">
        <f>SUMIFS(交付申請入力データ!$G$19:$G$150004,交付申請入力データ!$C$19:$C$150004,B179,交付申請入力データ!$B$19:$B$150004,交付申請出力結果!$C$155)</f>
        <v>0</v>
      </c>
      <c r="F179" s="108">
        <f>IFERROR(交付申請入力データ!L$18*SUMIFS(交付申請入力データ!$F$19:$F$150001,交付申請入力データ!L$19:L$150001,"対象",交付申請入力データ!$C$19:$C$150001,交付申請出力結果!$B179,交付申請入力データ!$B$19:$B$150001,交付申請出力結果!$C$155)/SUMIF(交付申請入力データ!L$19:L$150001,"対象",交付申請入力データ!$F$19:$F$150001),0)</f>
        <v>0</v>
      </c>
      <c r="G179" s="108">
        <f>IFERROR(交付申請入力データ!M$18*SUMIFS(交付申請入力データ!$F$19:$F$150001,交付申請入力データ!M$19:M$150001,"対象",交付申請入力データ!$C$19:$C$150001,交付申請出力結果!$B179,交付申請入力データ!$B$19:$B$150001,交付申請出力結果!$C$155)/SUMIF(交付申請入力データ!M$19:M$150001,"対象",交付申請入力データ!$F$19:$F$150001),0)</f>
        <v>0</v>
      </c>
      <c r="H179" s="108">
        <f>IFERROR(交付申請入力データ!N$18*SUMIFS(交付申請入力データ!$F$19:$F$150001,交付申請入力データ!N$19:N$150001,"対象",交付申請入力データ!$C$19:$C$150001,交付申請出力結果!$B179,交付申請入力データ!$B$19:$B$150001,交付申請出力結果!$C$155)/SUMIF(交付申請入力データ!N$19:N$150001,"対象",交付申請入力データ!$F$19:$F$150001),0)</f>
        <v>0</v>
      </c>
      <c r="I179" s="108">
        <f>IFERROR(交付申請入力データ!O$18*SUMIFS(交付申請入力データ!$F$19:$F$150001,交付申請入力データ!O$19:O$150001,"対象",交付申請入力データ!$C$19:$C$150001,交付申請出力結果!$B179,交付申請入力データ!$B$19:$B$150001,交付申請出力結果!$C$155)/SUMIF(交付申請入力データ!O$19:O$150001,"対象",交付申請入力データ!$F$19:$F$150001),0)</f>
        <v>0</v>
      </c>
      <c r="J179" s="108">
        <f>IFERROR(交付申請入力データ!P$18*SUMIFS(交付申請入力データ!$F$19:$F$150001,交付申請入力データ!P$19:P$150001,"対象",交付申請入力データ!$C$19:$C$150001,交付申請出力結果!$B179,交付申請入力データ!$B$19:$B$150001,交付申請出力結果!$C$155)/SUMIF(交付申請入力データ!P$19:P$150001,"対象",交付申請入力データ!$F$19:$F$150001),0)</f>
        <v>0</v>
      </c>
      <c r="K179" s="108">
        <f>IFERROR(交付申請入力データ!Q$18*SUMIFS(交付申請入力データ!$F$19:$F$150001,交付申請入力データ!Q$19:Q$150001,"対象",交付申請入力データ!$C$19:$C$150001,交付申請出力結果!$B179,交付申請入力データ!$B$19:$B$150001,交付申請出力結果!$C$155)/SUMIF(交付申請入力データ!Q$19:Q$150001,"対象",交付申請入力データ!$F$19:$F$150001),0)</f>
        <v>0</v>
      </c>
      <c r="L179" s="108">
        <f>IFERROR(交付申請入力データ!R$18*SUMIFS(交付申請入力データ!$F$19:$F$150001,交付申請入力データ!R$19:R$150001,"対象",交付申請入力データ!$C$19:$C$150001,交付申請出力結果!$B179,交付申請入力データ!$B$19:$B$150001,交付申請出力結果!$C$155)/SUMIF(交付申請入力データ!R$19:R$150001,"対象",交付申請入力データ!$F$19:$F$150001),0)</f>
        <v>0</v>
      </c>
      <c r="M179" s="108">
        <f>IFERROR(交付申請入力データ!S$18*SUMIFS(交付申請入力データ!$F$19:$F$150001,交付申請入力データ!S$19:S$150001,"対象",交付申請入力データ!$C$19:$C$150001,交付申請出力結果!$B179,交付申請入力データ!$B$19:$B$150001,交付申請出力結果!$C$155)/SUMIF(交付申請入力データ!S$19:S$150001,"対象",交付申請入力データ!$F$19:$F$150001),0)</f>
        <v>0</v>
      </c>
      <c r="N179" s="108">
        <f>IFERROR(交付申請入力データ!W$18*SUMIFS(交付申請入力データ!$F$19:$F$150001,交付申請入力データ!W$19:W$150001,"対象",交付申請入力データ!$C$19:$C$150001,交付申請出力結果!$B179,交付申請入力データ!$B$19:$B$150001,交付申請出力結果!$C$155)/SUMIF(交付申請入力データ!W$19:W$150001,"対象",交付申請入力データ!$F$19:$F$150001),0)</f>
        <v>0</v>
      </c>
      <c r="O179" s="108">
        <f>IFERROR(交付申請入力データ!X$18*SUMIFS(交付申請入力データ!$F$19:$F$150001,交付申請入力データ!X$19:X$150001,"対象",交付申請入力データ!$C$19:$C$150001,交付申請出力結果!$B179,交付申請入力データ!$B$19:$B$150001,交付申請出力結果!$C$155)/SUMIF(交付申請入力データ!X$19:X$150001,"対象",交付申請入力データ!$F$19:$F$150001),0)</f>
        <v>0</v>
      </c>
      <c r="P179" s="108">
        <f>IFERROR(交付申請入力データ!Y$18*SUMIFS(交付申請入力データ!$F$19:$F$150001,交付申請入力データ!Y$19:Y$150001,"対象",交付申請入力データ!$C$19:$C$150001,交付申請出力結果!$B179,交付申請入力データ!$B$19:$B$150001,交付申請出力結果!$C$155)/SUMIF(交付申請入力データ!Y$19:Y$150001,"対象",交付申請入力データ!$F$19:$F$150001),0)</f>
        <v>0</v>
      </c>
      <c r="Q179" s="74">
        <f t="shared" si="25"/>
        <v>0</v>
      </c>
      <c r="R179" s="75">
        <f>IFERROR(LOOKUP(交付申請出力結果!$C$5,交付申請入力データ!$B$8:$B$14,交付申請入力データ!$E$8:$E$14),0)</f>
        <v>0</v>
      </c>
      <c r="S179" s="84">
        <f t="shared" si="26"/>
        <v>0</v>
      </c>
      <c r="T179" s="330"/>
    </row>
    <row r="180" spans="1:20" ht="19.5" thickBot="1">
      <c r="A180" s="311"/>
      <c r="B180" s="85" t="s">
        <v>71</v>
      </c>
      <c r="C180" s="136">
        <f>SUMIFS(交付申請入力データ!$F$19:$F$150001,交付申請入力データ!$C$19:$C$150001,B180,交付申請入力データ!$B$19:$B$150001,交付申請出力結果!$C$155)</f>
        <v>0</v>
      </c>
      <c r="D180" s="317"/>
      <c r="E180" s="110">
        <f>SUMIFS(交付申請入力データ!$G$19:$G$150004,交付申請入力データ!$C$19:$C$150004,B180,交付申請入力データ!$B$19:$B$150004,交付申請出力結果!$C$155)</f>
        <v>0</v>
      </c>
      <c r="F180" s="110">
        <f>IFERROR(交付申請入力データ!L$18*SUMIFS(交付申請入力データ!$F$19:$F$150001,交付申請入力データ!L$19:L$150001,"対象",交付申請入力データ!$C$19:$C$150001,交付申請出力結果!$B180,交付申請入力データ!$B$19:$B$150001,交付申請出力結果!$C$155)/SUMIF(交付申請入力データ!L$19:L$150001,"対象",交付申請入力データ!$F$19:$F$150001),0)</f>
        <v>0</v>
      </c>
      <c r="G180" s="110">
        <f>IFERROR(交付申請入力データ!M$18*SUMIFS(交付申請入力データ!$F$19:$F$150001,交付申請入力データ!M$19:M$150001,"対象",交付申請入力データ!$C$19:$C$150001,交付申請出力結果!$B180,交付申請入力データ!$B$19:$B$150001,交付申請出力結果!$C$155)/SUMIF(交付申請入力データ!M$19:M$150001,"対象",交付申請入力データ!$F$19:$F$150001),0)</f>
        <v>0</v>
      </c>
      <c r="H180" s="110">
        <f>IFERROR(交付申請入力データ!N$18*SUMIFS(交付申請入力データ!$F$19:$F$150001,交付申請入力データ!N$19:N$150001,"対象",交付申請入力データ!$C$19:$C$150001,交付申請出力結果!$B180,交付申請入力データ!$B$19:$B$150001,交付申請出力結果!$C$155)/SUMIF(交付申請入力データ!N$19:N$150001,"対象",交付申請入力データ!$F$19:$F$150001),0)</f>
        <v>0</v>
      </c>
      <c r="I180" s="110">
        <f>IFERROR(交付申請入力データ!O$18*SUMIFS(交付申請入力データ!$F$19:$F$150001,交付申請入力データ!O$19:O$150001,"対象",交付申請入力データ!$C$19:$C$150001,交付申請出力結果!$B180,交付申請入力データ!$B$19:$B$150001,交付申請出力結果!$C$155)/SUMIF(交付申請入力データ!O$19:O$150001,"対象",交付申請入力データ!$F$19:$F$150001),0)</f>
        <v>0</v>
      </c>
      <c r="J180" s="110">
        <f>IFERROR(交付申請入力データ!P$18*SUMIFS(交付申請入力データ!$F$19:$F$150001,交付申請入力データ!P$19:P$150001,"対象",交付申請入力データ!$C$19:$C$150001,交付申請出力結果!$B180,交付申請入力データ!$B$19:$B$150001,交付申請出力結果!$C$155)/SUMIF(交付申請入力データ!P$19:P$150001,"対象",交付申請入力データ!$F$19:$F$150001),0)</f>
        <v>0</v>
      </c>
      <c r="K180" s="110">
        <f>IFERROR(交付申請入力データ!Q$18*SUMIFS(交付申請入力データ!$F$19:$F$150001,交付申請入力データ!Q$19:Q$150001,"対象",交付申請入力データ!$C$19:$C$150001,交付申請出力結果!$B180,交付申請入力データ!$B$19:$B$150001,交付申請出力結果!$C$155)/SUMIF(交付申請入力データ!Q$19:Q$150001,"対象",交付申請入力データ!$F$19:$F$150001),0)</f>
        <v>0</v>
      </c>
      <c r="L180" s="110">
        <f>IFERROR(交付申請入力データ!R$18*SUMIFS(交付申請入力データ!$F$19:$F$150001,交付申請入力データ!R$19:R$150001,"対象",交付申請入力データ!$C$19:$C$150001,交付申請出力結果!$B180,交付申請入力データ!$B$19:$B$150001,交付申請出力結果!$C$155)/SUMIF(交付申請入力データ!R$19:R$150001,"対象",交付申請入力データ!$F$19:$F$150001),0)</f>
        <v>0</v>
      </c>
      <c r="M180" s="110">
        <f>IFERROR(交付申請入力データ!S$18*SUMIFS(交付申請入力データ!$F$19:$F$150001,交付申請入力データ!S$19:S$150001,"対象",交付申請入力データ!$C$19:$C$150001,交付申請出力結果!$B180,交付申請入力データ!$B$19:$B$150001,交付申請出力結果!$C$155)/SUMIF(交付申請入力データ!S$19:S$150001,"対象",交付申請入力データ!$F$19:$F$150001),0)</f>
        <v>0</v>
      </c>
      <c r="N180" s="110">
        <f>IFERROR(交付申請入力データ!W$18*SUMIFS(交付申請入力データ!$F$19:$F$150001,交付申請入力データ!W$19:W$150001,"対象",交付申請入力データ!$C$19:$C$150001,交付申請出力結果!$B180,交付申請入力データ!$B$19:$B$150001,交付申請出力結果!$C$155)/SUMIF(交付申請入力データ!W$19:W$150001,"対象",交付申請入力データ!$F$19:$F$150001),0)</f>
        <v>0</v>
      </c>
      <c r="O180" s="110">
        <f>IFERROR(交付申請入力データ!X$18*SUMIFS(交付申請入力データ!$F$19:$F$150001,交付申請入力データ!X$19:X$150001,"対象",交付申請入力データ!$C$19:$C$150001,交付申請出力結果!$B180,交付申請入力データ!$B$19:$B$150001,交付申請出力結果!$C$155)/SUMIF(交付申請入力データ!X$19:X$150001,"対象",交付申請入力データ!$F$19:$F$150001),0)</f>
        <v>0</v>
      </c>
      <c r="P180" s="110">
        <f>IFERROR(交付申請入力データ!Y$18*SUMIFS(交付申請入力データ!$F$19:$F$150001,交付申請入力データ!Y$19:Y$150001,"対象",交付申請入力データ!$C$19:$C$150001,交付申請出力結果!$B180,交付申請入力データ!$B$19:$B$150001,交付申請出力結果!$C$155)/SUMIF(交付申請入力データ!Y$19:Y$150001,"対象",交付申請入力データ!$F$19:$F$150001),0)</f>
        <v>0</v>
      </c>
      <c r="Q180" s="87">
        <f t="shared" si="25"/>
        <v>0</v>
      </c>
      <c r="R180" s="88">
        <f>IFERROR(LOOKUP(交付申請出力結果!$C$5,交付申請入力データ!$B$8:$B$14,交付申請入力データ!$E$8:$E$14),0)</f>
        <v>0</v>
      </c>
      <c r="S180" s="89">
        <f t="shared" si="26"/>
        <v>0</v>
      </c>
      <c r="T180" s="331"/>
    </row>
    <row r="181" spans="1:20">
      <c r="A181" s="270" t="s">
        <v>18</v>
      </c>
      <c r="B181" s="76" t="s">
        <v>52</v>
      </c>
      <c r="C181" s="77">
        <f>SUMIFS(交付申請入力データ!$F$19:$F$150001,交付申請入力データ!$C$19:$C$150001,B181,交付申請入力データ!$B$19:$B$150001,交付申請出力結果!$C$155)</f>
        <v>0</v>
      </c>
      <c r="D181" s="312">
        <f>SUM(C181:C182)</f>
        <v>0</v>
      </c>
      <c r="E181" s="78">
        <f>SUMIFS(交付申請入力データ!$G$19:$G$150004,交付申請入力データ!$C$19:$C$150004,B181,交付申請入力データ!$B$19:$B$150004,交付申請出力結果!$C$155)</f>
        <v>0</v>
      </c>
      <c r="F181" s="78">
        <f>IFERROR(交付申請入力データ!L$18*SUMIFS(交付申請入力データ!$F$19:$F$150001,交付申請入力データ!L$19:L$150001,"対象",交付申請入力データ!$C$19:$C$150001,交付申請出力結果!$B181,交付申請入力データ!$B$19:$B$150001,交付申請出力結果!$C$155)/SUMIF(交付申請入力データ!L$19:L$150001,"対象",交付申請入力データ!$F$19:$F$150001),0)</f>
        <v>0</v>
      </c>
      <c r="G181" s="78">
        <f>IFERROR(交付申請入力データ!M$18*SUMIFS(交付申請入力データ!$F$19:$F$150001,交付申請入力データ!M$19:M$150001,"対象",交付申請入力データ!$C$19:$C$150001,交付申請出力結果!$B181,交付申請入力データ!$B$19:$B$150001,交付申請出力結果!$C$155)/SUMIF(交付申請入力データ!M$19:M$150001,"対象",交付申請入力データ!$F$19:$F$150001),0)</f>
        <v>0</v>
      </c>
      <c r="H181" s="78">
        <f>IFERROR(交付申請入力データ!N$18*SUMIFS(交付申請入力データ!$F$19:$F$150001,交付申請入力データ!N$19:N$150001,"対象",交付申請入力データ!$C$19:$C$150001,交付申請出力結果!$B181,交付申請入力データ!$B$19:$B$150001,交付申請出力結果!$C$155)/SUMIF(交付申請入力データ!N$19:N$150001,"対象",交付申請入力データ!$F$19:$F$150001),0)</f>
        <v>0</v>
      </c>
      <c r="I181" s="78">
        <f>IFERROR(交付申請入力データ!O$18*SUMIFS(交付申請入力データ!$F$19:$F$150001,交付申請入力データ!O$19:O$150001,"対象",交付申請入力データ!$C$19:$C$150001,交付申請出力結果!$B181,交付申請入力データ!$B$19:$B$150001,交付申請出力結果!$C$155)/SUMIF(交付申請入力データ!O$19:O$150001,"対象",交付申請入力データ!$F$19:$F$150001),0)</f>
        <v>0</v>
      </c>
      <c r="J181" s="78">
        <f>IFERROR(交付申請入力データ!P$18*SUMIFS(交付申請入力データ!$F$19:$F$150001,交付申請入力データ!P$19:P$150001,"対象",交付申請入力データ!$C$19:$C$150001,交付申請出力結果!$B181,交付申請入力データ!$B$19:$B$150001,交付申請出力結果!$C$155)/SUMIF(交付申請入力データ!P$19:P$150001,"対象",交付申請入力データ!$F$19:$F$150001),0)</f>
        <v>0</v>
      </c>
      <c r="K181" s="78">
        <f>IFERROR(交付申請入力データ!Q$18*SUMIFS(交付申請入力データ!$F$19:$F$150001,交付申請入力データ!Q$19:Q$150001,"対象",交付申請入力データ!$C$19:$C$150001,交付申請出力結果!$B181,交付申請入力データ!$B$19:$B$150001,交付申請出力結果!$C$155)/SUMIF(交付申請入力データ!Q$19:Q$150001,"対象",交付申請入力データ!$F$19:$F$150001),0)</f>
        <v>0</v>
      </c>
      <c r="L181" s="78">
        <f>IFERROR(交付申請入力データ!R$18*SUMIFS(交付申請入力データ!$F$19:$F$150001,交付申請入力データ!R$19:R$150001,"対象",交付申請入力データ!$C$19:$C$150001,交付申請出力結果!$B181,交付申請入力データ!$B$19:$B$150001,交付申請出力結果!$C$155)/SUMIF(交付申請入力データ!R$19:R$150001,"対象",交付申請入力データ!$F$19:$F$150001),0)</f>
        <v>0</v>
      </c>
      <c r="M181" s="78">
        <f>IFERROR(交付申請入力データ!S$18*SUMIFS(交付申請入力データ!$F$19:$F$150001,交付申請入力データ!S$19:S$150001,"対象",交付申請入力データ!$C$19:$C$150001,交付申請出力結果!$B181,交付申請入力データ!$B$19:$B$150001,交付申請出力結果!$C$155)/SUMIF(交付申請入力データ!S$19:S$150001,"対象",交付申請入力データ!$F$19:$F$150001),0)</f>
        <v>0</v>
      </c>
      <c r="N181" s="78">
        <f>IFERROR(交付申請入力データ!W$18*SUMIFS(交付申請入力データ!$F$19:$F$150001,交付申請入力データ!W$19:W$150001,"対象",交付申請入力データ!$C$19:$C$150001,交付申請出力結果!$B181,交付申請入力データ!$B$19:$B$150001,交付申請出力結果!$C$155)/SUMIF(交付申請入力データ!W$19:W$150001,"対象",交付申請入力データ!$F$19:$F$150001),0)</f>
        <v>0</v>
      </c>
      <c r="O181" s="78">
        <f>IFERROR(交付申請入力データ!X$18*SUMIFS(交付申請入力データ!$F$19:$F$150001,交付申請入力データ!X$19:X$150001,"対象",交付申請入力データ!$C$19:$C$150001,交付申請出力結果!$B181,交付申請入力データ!$B$19:$B$150001,交付申請出力結果!$C$155)/SUMIF(交付申請入力データ!X$19:X$150001,"対象",交付申請入力データ!$F$19:$F$150001),0)</f>
        <v>0</v>
      </c>
      <c r="P181" s="78">
        <f>IFERROR(交付申請入力データ!Y$18*SUMIFS(交付申請入力データ!$F$19:$F$150001,交付申請入力データ!Y$19:Y$150001,"対象",交付申請入力データ!$C$19:$C$150001,交付申請出力結果!$B181,交付申請入力データ!$B$19:$B$150001,交付申請出力結果!$C$155)/SUMIF(交付申請入力データ!Y$19:Y$150001,"対象",交付申請入力データ!$F$19:$F$150001),0)</f>
        <v>0</v>
      </c>
      <c r="Q181" s="92">
        <f t="shared" si="25"/>
        <v>0</v>
      </c>
      <c r="R181" s="139">
        <f>IFERROR(LOOKUP(交付申請出力結果!$C$5,交付申請入力データ!$B$8:$B$14,交付申請入力データ!$E$8:$E$14),0)</f>
        <v>0</v>
      </c>
      <c r="S181" s="93">
        <f t="shared" si="26"/>
        <v>0</v>
      </c>
      <c r="T181" s="322">
        <f>SUM(S181:S182)</f>
        <v>0</v>
      </c>
    </row>
    <row r="182" spans="1:20" ht="19.5" thickBot="1">
      <c r="A182" s="271" t="s">
        <v>18</v>
      </c>
      <c r="B182" s="94" t="s">
        <v>53</v>
      </c>
      <c r="C182" s="137">
        <f>SUMIFS(交付申請入力データ!$F$19:$F$150001,交付申請入力データ!$C$19:$C$150001,B182,交付申請入力データ!$B$19:$B$150001,交付申請出力結果!$C$155)</f>
        <v>0</v>
      </c>
      <c r="D182" s="313"/>
      <c r="E182" s="96">
        <f>SUMIFS(交付申請入力データ!$G$19:$G$150004,交付申請入力データ!$C$19:$C$150004,B182,交付申請入力データ!$B$19:$B$150004,交付申請出力結果!$C$155)</f>
        <v>0</v>
      </c>
      <c r="F182" s="114">
        <f>IFERROR(交付申請入力データ!L$18*SUMIFS(交付申請入力データ!$F$19:$F$150001,交付申請入力データ!L$19:L$150001,"対象",交付申請入力データ!$C$19:$C$150001,交付申請出力結果!$B182,交付申請入力データ!$B$19:$B$150001,交付申請出力結果!$C$155)/SUMIF(交付申請入力データ!L$19:L$150001,"対象",交付申請入力データ!$F$19:$F$150001),0)</f>
        <v>0</v>
      </c>
      <c r="G182" s="114">
        <f>IFERROR(交付申請入力データ!M$18*SUMIFS(交付申請入力データ!$F$19:$F$150001,交付申請入力データ!M$19:M$150001,"対象",交付申請入力データ!$C$19:$C$150001,交付申請出力結果!$B182,交付申請入力データ!$B$19:$B$150001,交付申請出力結果!$C$155)/SUMIF(交付申請入力データ!M$19:M$150001,"対象",交付申請入力データ!$F$19:$F$150001),0)</f>
        <v>0</v>
      </c>
      <c r="H182" s="114">
        <f>IFERROR(交付申請入力データ!N$18*SUMIFS(交付申請入力データ!$F$19:$F$150001,交付申請入力データ!N$19:N$150001,"対象",交付申請入力データ!$C$19:$C$150001,交付申請出力結果!$B182,交付申請入力データ!$B$19:$B$150001,交付申請出力結果!$C$155)/SUMIF(交付申請入力データ!N$19:N$150001,"対象",交付申請入力データ!$F$19:$F$150001),0)</f>
        <v>0</v>
      </c>
      <c r="I182" s="114">
        <f>IFERROR(交付申請入力データ!O$18*SUMIFS(交付申請入力データ!$F$19:$F$150001,交付申請入力データ!O$19:O$150001,"対象",交付申請入力データ!$C$19:$C$150001,交付申請出力結果!$B182,交付申請入力データ!$B$19:$B$150001,交付申請出力結果!$C$155)/SUMIF(交付申請入力データ!O$19:O$150001,"対象",交付申請入力データ!$F$19:$F$150001),0)</f>
        <v>0</v>
      </c>
      <c r="J182" s="114">
        <f>IFERROR(交付申請入力データ!P$18*SUMIFS(交付申請入力データ!$F$19:$F$150001,交付申請入力データ!P$19:P$150001,"対象",交付申請入力データ!$C$19:$C$150001,交付申請出力結果!$B182,交付申請入力データ!$B$19:$B$150001,交付申請出力結果!$C$155)/SUMIF(交付申請入力データ!P$19:P$150001,"対象",交付申請入力データ!$F$19:$F$150001),0)</f>
        <v>0</v>
      </c>
      <c r="K182" s="114">
        <f>IFERROR(交付申請入力データ!Q$18*SUMIFS(交付申請入力データ!$F$19:$F$150001,交付申請入力データ!Q$19:Q$150001,"対象",交付申請入力データ!$C$19:$C$150001,交付申請出力結果!$B182,交付申請入力データ!$B$19:$B$150001,交付申請出力結果!$C$155)/SUMIF(交付申請入力データ!Q$19:Q$150001,"対象",交付申請入力データ!$F$19:$F$150001),0)</f>
        <v>0</v>
      </c>
      <c r="L182" s="114">
        <f>IFERROR(交付申請入力データ!R$18*SUMIFS(交付申請入力データ!$F$19:$F$150001,交付申請入力データ!R$19:R$150001,"対象",交付申請入力データ!$C$19:$C$150001,交付申請出力結果!$B182,交付申請入力データ!$B$19:$B$150001,交付申請出力結果!$C$155)/SUMIF(交付申請入力データ!R$19:R$150001,"対象",交付申請入力データ!$F$19:$F$150001),0)</f>
        <v>0</v>
      </c>
      <c r="M182" s="114">
        <f>IFERROR(交付申請入力データ!S$18*SUMIFS(交付申請入力データ!$F$19:$F$150001,交付申請入力データ!S$19:S$150001,"対象",交付申請入力データ!$C$19:$C$150001,交付申請出力結果!$B182,交付申請入力データ!$B$19:$B$150001,交付申請出力結果!$C$155)/SUMIF(交付申請入力データ!S$19:S$150001,"対象",交付申請入力データ!$F$19:$F$150001),0)</f>
        <v>0</v>
      </c>
      <c r="N182" s="114">
        <f>IFERROR(交付申請入力データ!W$18*SUMIFS(交付申請入力データ!$F$19:$F$150001,交付申請入力データ!W$19:W$150001,"対象",交付申請入力データ!$C$19:$C$150001,交付申請出力結果!$B182,交付申請入力データ!$B$19:$B$150001,交付申請出力結果!$C$155)/SUMIF(交付申請入力データ!W$19:W$150001,"対象",交付申請入力データ!$F$19:$F$150001),0)</f>
        <v>0</v>
      </c>
      <c r="O182" s="114">
        <f>IFERROR(交付申請入力データ!X$18*SUMIFS(交付申請入力データ!$F$19:$F$150001,交付申請入力データ!X$19:X$150001,"対象",交付申請入力データ!$C$19:$C$150001,交付申請出力結果!$B182,交付申請入力データ!$B$19:$B$150001,交付申請出力結果!$C$155)/SUMIF(交付申請入力データ!X$19:X$150001,"対象",交付申請入力データ!$F$19:$F$150001),0)</f>
        <v>0</v>
      </c>
      <c r="P182" s="114">
        <f>IFERROR(交付申請入力データ!Y$18*SUMIFS(交付申請入力データ!$F$19:$F$150001,交付申請入力データ!Y$19:Y$150001,"対象",交付申請入力データ!$C$19:$C$150001,交付申請出力結果!$B182,交付申請入力データ!$B$19:$B$150001,交付申請出力結果!$C$155)/SUMIF(交付申請入力データ!Y$19:Y$150001,"対象",交付申請入力データ!$F$19:$F$150001),0)</f>
        <v>0</v>
      </c>
      <c r="Q182" s="148">
        <f t="shared" si="25"/>
        <v>0</v>
      </c>
      <c r="R182" s="140">
        <f>IFERROR(LOOKUP(交付申請出力結果!$C$5,交付申請入力データ!$B$8:$B$14,交付申請入力データ!$E$8:$E$14),0)</f>
        <v>0</v>
      </c>
      <c r="S182" s="98">
        <f t="shared" si="26"/>
        <v>0</v>
      </c>
      <c r="T182" s="323"/>
    </row>
    <row r="183" spans="1:20" ht="19.5" thickBot="1">
      <c r="A183" s="301" t="s">
        <v>178</v>
      </c>
      <c r="B183" s="302"/>
      <c r="C183" s="303">
        <f>SUM(C157:C182)</f>
        <v>0</v>
      </c>
      <c r="D183" s="303"/>
      <c r="E183" s="152">
        <f>SUM(E157:E182)</f>
        <v>0</v>
      </c>
      <c r="F183" s="152">
        <f t="shared" ref="F183:P183" si="27">SUM(F157:F182)</f>
        <v>0</v>
      </c>
      <c r="G183" s="152">
        <f t="shared" si="27"/>
        <v>0</v>
      </c>
      <c r="H183" s="152">
        <f t="shared" si="27"/>
        <v>0</v>
      </c>
      <c r="I183" s="152">
        <f t="shared" si="27"/>
        <v>0</v>
      </c>
      <c r="J183" s="152">
        <f t="shared" si="27"/>
        <v>0</v>
      </c>
      <c r="K183" s="152">
        <f t="shared" si="27"/>
        <v>0</v>
      </c>
      <c r="L183" s="152">
        <f t="shared" si="27"/>
        <v>0</v>
      </c>
      <c r="M183" s="152">
        <f t="shared" si="27"/>
        <v>0</v>
      </c>
      <c r="N183" s="152">
        <f t="shared" si="27"/>
        <v>0</v>
      </c>
      <c r="O183" s="152">
        <f t="shared" si="27"/>
        <v>0</v>
      </c>
      <c r="P183" s="152">
        <f t="shared" si="27"/>
        <v>0</v>
      </c>
      <c r="Q183" s="152">
        <f t="shared" si="25"/>
        <v>0</v>
      </c>
      <c r="R183" s="152" t="s">
        <v>179</v>
      </c>
      <c r="S183" s="153">
        <f t="shared" ref="S183:T183" si="28">SUM(S157:S182)</f>
        <v>0</v>
      </c>
      <c r="T183" s="154">
        <f t="shared" si="28"/>
        <v>0</v>
      </c>
    </row>
  </sheetData>
  <sheetProtection algorithmName="SHA-512" hashValue="vFKEO/h2F3u3sz4w6fQukIGEZr08seEYSIQLmjBz34Kdp1AoGqUJI1pKbzJIoXUMhG1nzr9JbJNWVjo7/cW5gw==" saltValue="sRa3eL40pDx7zZZ1lzUDRA==" spinCount="100000" sheet="1" objects="1" scenarios="1"/>
  <mergeCells count="147">
    <mergeCell ref="A133:A150"/>
    <mergeCell ref="D133:D150"/>
    <mergeCell ref="T133:T150"/>
    <mergeCell ref="D151:D152"/>
    <mergeCell ref="T151:T152"/>
    <mergeCell ref="A123:B123"/>
    <mergeCell ref="V60:X60"/>
    <mergeCell ref="V54:V59"/>
    <mergeCell ref="W54:X54"/>
    <mergeCell ref="W55:X55"/>
    <mergeCell ref="W56:X56"/>
    <mergeCell ref="W57:X57"/>
    <mergeCell ref="W58:X58"/>
    <mergeCell ref="W59:X59"/>
    <mergeCell ref="V62:X62"/>
    <mergeCell ref="V63:X63"/>
    <mergeCell ref="V61:X61"/>
    <mergeCell ref="C123:D123"/>
    <mergeCell ref="A126:B126"/>
    <mergeCell ref="C126:D126"/>
    <mergeCell ref="S126:T126"/>
    <mergeCell ref="A127:A132"/>
    <mergeCell ref="D127:D132"/>
    <mergeCell ref="T127:T132"/>
    <mergeCell ref="A183:B183"/>
    <mergeCell ref="C183:D183"/>
    <mergeCell ref="A163:A180"/>
    <mergeCell ref="D163:D180"/>
    <mergeCell ref="T163:T180"/>
    <mergeCell ref="D181:D182"/>
    <mergeCell ref="T181:T182"/>
    <mergeCell ref="A153:B153"/>
    <mergeCell ref="C153:D153"/>
    <mergeCell ref="A156:B156"/>
    <mergeCell ref="C156:D156"/>
    <mergeCell ref="S156:T156"/>
    <mergeCell ref="A157:A162"/>
    <mergeCell ref="D157:D162"/>
    <mergeCell ref="T157:T162"/>
    <mergeCell ref="A103:A120"/>
    <mergeCell ref="D103:D120"/>
    <mergeCell ref="T103:T120"/>
    <mergeCell ref="D121:D122"/>
    <mergeCell ref="T121:T122"/>
    <mergeCell ref="A93:B93"/>
    <mergeCell ref="C93:D93"/>
    <mergeCell ref="A96:B96"/>
    <mergeCell ref="C96:D96"/>
    <mergeCell ref="S96:T96"/>
    <mergeCell ref="A97:A102"/>
    <mergeCell ref="D97:D102"/>
    <mergeCell ref="T97:T102"/>
    <mergeCell ref="A73:A90"/>
    <mergeCell ref="D73:D90"/>
    <mergeCell ref="T73:T90"/>
    <mergeCell ref="D91:D92"/>
    <mergeCell ref="T91:T92"/>
    <mergeCell ref="A63:B63"/>
    <mergeCell ref="C63:D63"/>
    <mergeCell ref="A66:B66"/>
    <mergeCell ref="C66:D66"/>
    <mergeCell ref="S66:T66"/>
    <mergeCell ref="A67:A72"/>
    <mergeCell ref="D67:D72"/>
    <mergeCell ref="T67:T72"/>
    <mergeCell ref="Z48:Z49"/>
    <mergeCell ref="Y52:AC52"/>
    <mergeCell ref="V52:X53"/>
    <mergeCell ref="AB48:AB49"/>
    <mergeCell ref="W49:X49"/>
    <mergeCell ref="D61:D62"/>
    <mergeCell ref="T61:T62"/>
    <mergeCell ref="A43:A60"/>
    <mergeCell ref="D43:D60"/>
    <mergeCell ref="T43:T60"/>
    <mergeCell ref="W43:X43"/>
    <mergeCell ref="W44:X44"/>
    <mergeCell ref="W45:X45"/>
    <mergeCell ref="W46:X46"/>
    <mergeCell ref="W47:X47"/>
    <mergeCell ref="V48:V49"/>
    <mergeCell ref="W48:X48"/>
    <mergeCell ref="Z30:Z47"/>
    <mergeCell ref="AB30:AB47"/>
    <mergeCell ref="C33:D33"/>
    <mergeCell ref="W33:X33"/>
    <mergeCell ref="W34:X34"/>
    <mergeCell ref="W35:X35"/>
    <mergeCell ref="A36:B36"/>
    <mergeCell ref="A33:B33"/>
    <mergeCell ref="A37:A42"/>
    <mergeCell ref="D37:D42"/>
    <mergeCell ref="T37:T42"/>
    <mergeCell ref="W37:X37"/>
    <mergeCell ref="W38:X38"/>
    <mergeCell ref="W39:X39"/>
    <mergeCell ref="W40:X40"/>
    <mergeCell ref="W41:X41"/>
    <mergeCell ref="W42:X42"/>
    <mergeCell ref="C36:D36"/>
    <mergeCell ref="S36:T36"/>
    <mergeCell ref="W36:X36"/>
    <mergeCell ref="V30:V47"/>
    <mergeCell ref="W30:X30"/>
    <mergeCell ref="D31:D32"/>
    <mergeCell ref="T31:T32"/>
    <mergeCell ref="W31:X31"/>
    <mergeCell ref="W32:X32"/>
    <mergeCell ref="V20:Y20"/>
    <mergeCell ref="V21:X22"/>
    <mergeCell ref="V23:X23"/>
    <mergeCell ref="Y23:Z23"/>
    <mergeCell ref="AA23:AB23"/>
    <mergeCell ref="A13:A30"/>
    <mergeCell ref="D13:D30"/>
    <mergeCell ref="T13:T30"/>
    <mergeCell ref="V13:V14"/>
    <mergeCell ref="W13:Y13"/>
    <mergeCell ref="W14:Y14"/>
    <mergeCell ref="V15:Y15"/>
    <mergeCell ref="V16:Y16"/>
    <mergeCell ref="V17:Y17"/>
    <mergeCell ref="V18:Y19"/>
    <mergeCell ref="V24:V29"/>
    <mergeCell ref="W24:X24"/>
    <mergeCell ref="Z24:Z29"/>
    <mergeCell ref="AB24:AB29"/>
    <mergeCell ref="W25:X25"/>
    <mergeCell ref="W26:X26"/>
    <mergeCell ref="W27:X27"/>
    <mergeCell ref="W28:X28"/>
    <mergeCell ref="W29:X29"/>
    <mergeCell ref="AA18:AA19"/>
    <mergeCell ref="A7:A12"/>
    <mergeCell ref="D7:D12"/>
    <mergeCell ref="T7:T12"/>
    <mergeCell ref="W7:X7"/>
    <mergeCell ref="V8:V12"/>
    <mergeCell ref="W8:W10"/>
    <mergeCell ref="W11:W12"/>
    <mergeCell ref="C2:D2"/>
    <mergeCell ref="C3:D3"/>
    <mergeCell ref="F3:I3"/>
    <mergeCell ref="A6:B6"/>
    <mergeCell ref="C6:D6"/>
    <mergeCell ref="S6:T6"/>
    <mergeCell ref="Z18:Z19"/>
  </mergeCells>
  <phoneticPr fontId="3"/>
  <pageMargins left="0.7" right="0.7" top="0.75" bottom="0.75" header="0.3" footer="0.3"/>
  <pageSetup paperSize="8" scale="46" fitToHeight="0" orientation="landscape" r:id="rId1"/>
  <rowBreaks count="2" manualBreakCount="2">
    <brk id="63"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入力手順</vt:lpstr>
      <vt:lpstr>事業申請入力データ</vt:lpstr>
      <vt:lpstr>事業申請出力結果</vt:lpstr>
      <vt:lpstr>木材 (2)</vt:lpstr>
      <vt:lpstr>分類コード</vt:lpstr>
      <vt:lpstr>入力データ (記入見本)</vt:lpstr>
      <vt:lpstr>交付申請入力データ</vt:lpstr>
      <vt:lpstr>交付申請出力結果</vt:lpstr>
      <vt:lpstr>交付申請入力データ!Print_Area</vt:lpstr>
      <vt:lpstr>事業申請入力データ!Print_Area</vt:lpstr>
      <vt:lpstr>'入力データ (記入見本)'!Print_Area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CatenaRentalSystem</dc:creator>
  <cp:lastModifiedBy>CatenaRentalSystem</cp:lastModifiedBy>
  <cp:lastPrinted>2021-05-12T08:29:51Z</cp:lastPrinted>
  <dcterms:created xsi:type="dcterms:W3CDTF">2021-03-18T23:06:03Z</dcterms:created>
  <dcterms:modified xsi:type="dcterms:W3CDTF">2021-06-16T07:28:49Z</dcterms:modified>
</cp:coreProperties>
</file>